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P84" sheetId="1" r:id="rId1"/>
  </sheets>
  <definedNames>
    <definedName name="_xlnm.Print_Area" localSheetId="0">'P84'!$A$1:$E$43</definedName>
  </definedNames>
  <calcPr fullCalcOnLoad="1"/>
</workbook>
</file>

<file path=xl/sharedStrings.xml><?xml version="1.0" encoding="utf-8"?>
<sst xmlns="http://schemas.openxmlformats.org/spreadsheetml/2006/main" count="57" uniqueCount="32">
  <si>
    <t>○障害別</t>
  </si>
  <si>
    <t>和歌山市</t>
  </si>
  <si>
    <t>その他</t>
  </si>
  <si>
    <t>合計</t>
  </si>
  <si>
    <t>割合</t>
  </si>
  <si>
    <t>視覚障害</t>
  </si>
  <si>
    <t>聴覚・平衡機能障害</t>
  </si>
  <si>
    <t>音声・言語・そしゃく機能障害</t>
  </si>
  <si>
    <t>肢体不自由</t>
  </si>
  <si>
    <t>内部障害</t>
  </si>
  <si>
    <t>○年齢別</t>
  </si>
  <si>
    <t>○等級別</t>
  </si>
  <si>
    <t>①身体障害者手帳</t>
  </si>
  <si>
    <t>（件）</t>
  </si>
  <si>
    <t>②療育手帳</t>
  </si>
  <si>
    <t>令和5年3月31日現在</t>
  </si>
  <si>
    <t>２ 身体障害者手帳・療育手帳の交付事務　</t>
  </si>
  <si>
    <t>18歳未満</t>
  </si>
  <si>
    <t>65歳以上</t>
  </si>
  <si>
    <t>18歳～64歳</t>
  </si>
  <si>
    <t>A1</t>
  </si>
  <si>
    <t>A2</t>
  </si>
  <si>
    <t>B2</t>
  </si>
  <si>
    <t>1級</t>
  </si>
  <si>
    <t>2級</t>
  </si>
  <si>
    <t>3級</t>
  </si>
  <si>
    <t>4級</t>
  </si>
  <si>
    <t>5級</t>
  </si>
  <si>
    <t>6級</t>
  </si>
  <si>
    <t>号計</t>
  </si>
  <si>
    <t>B1</t>
  </si>
  <si>
    <t>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</si>
</sst>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%"/>
    <numFmt numFmtId="179" formatCode="#,##0_ ;[Red]\-#,##0\ "/>
    <numFmt numFmtId="180" formatCode="&quot;¥&quot;#,##0_);[Red]\(&quot;¥&quot;#,##0\)"/>
    <numFmt numFmtId="181" formatCode="0.000%"/>
    <numFmt numFmtId="182" formatCode="0.0000%"/>
    <numFmt numFmtId="183" formatCode="0.00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8" fontId="9" fillId="0" borderId="11" xfId="0" applyNumberFormat="1" applyFont="1" applyBorder="1" applyAlignment="1">
      <alignment/>
    </xf>
    <xf numFmtId="178" fontId="9" fillId="0" borderId="12" xfId="0" applyNumberFormat="1" applyFont="1" applyBorder="1" applyAlignment="1">
      <alignment/>
    </xf>
    <xf numFmtId="178" fontId="9" fillId="0" borderId="13" xfId="0" applyNumberFormat="1" applyFont="1" applyBorder="1" applyAlignment="1">
      <alignment/>
    </xf>
    <xf numFmtId="178" fontId="9" fillId="0" borderId="14" xfId="0" applyNumberFormat="1" applyFont="1" applyBorder="1" applyAlignment="1">
      <alignment/>
    </xf>
    <xf numFmtId="178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56" fontId="9" fillId="0" borderId="20" xfId="0" applyNumberFormat="1" applyFont="1" applyBorder="1" applyAlignment="1">
      <alignment/>
    </xf>
    <xf numFmtId="176" fontId="9" fillId="0" borderId="21" xfId="0" applyNumberFormat="1" applyFont="1" applyBorder="1" applyAlignment="1">
      <alignment horizontal="right"/>
    </xf>
    <xf numFmtId="176" fontId="9" fillId="0" borderId="21" xfId="58" applyNumberFormat="1" applyFont="1" applyBorder="1" applyAlignment="1">
      <alignment horizontal="right"/>
    </xf>
    <xf numFmtId="56" fontId="9" fillId="0" borderId="22" xfId="0" applyNumberFormat="1" applyFont="1" applyBorder="1" applyAlignment="1">
      <alignment/>
    </xf>
    <xf numFmtId="176" fontId="9" fillId="0" borderId="23" xfId="0" applyNumberFormat="1" applyFont="1" applyBorder="1" applyAlignment="1">
      <alignment horizontal="right"/>
    </xf>
    <xf numFmtId="176" fontId="9" fillId="0" borderId="23" xfId="58" applyNumberFormat="1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176" fontId="9" fillId="0" borderId="17" xfId="0" applyNumberFormat="1" applyFont="1" applyBorder="1" applyAlignment="1">
      <alignment horizontal="right"/>
    </xf>
    <xf numFmtId="176" fontId="9" fillId="0" borderId="24" xfId="0" applyNumberFormat="1" applyFont="1" applyBorder="1" applyAlignment="1">
      <alignment horizontal="right"/>
    </xf>
    <xf numFmtId="176" fontId="9" fillId="0" borderId="18" xfId="58" applyNumberFormat="1" applyFont="1" applyBorder="1" applyAlignment="1">
      <alignment horizontal="right"/>
    </xf>
    <xf numFmtId="0" fontId="9" fillId="0" borderId="0" xfId="0" applyFont="1" applyAlignment="1">
      <alignment/>
    </xf>
    <xf numFmtId="6" fontId="9" fillId="0" borderId="0" xfId="58" applyFont="1" applyBorder="1" applyAlignment="1">
      <alignment/>
    </xf>
    <xf numFmtId="176" fontId="9" fillId="0" borderId="25" xfId="0" applyNumberFormat="1" applyFont="1" applyBorder="1" applyAlignment="1">
      <alignment horizontal="right"/>
    </xf>
    <xf numFmtId="178" fontId="9" fillId="0" borderId="19" xfId="58" applyNumberFormat="1" applyFont="1" applyBorder="1" applyAlignment="1">
      <alignment horizontal="right"/>
    </xf>
    <xf numFmtId="0" fontId="10" fillId="0" borderId="0" xfId="0" applyFont="1" applyAlignment="1">
      <alignment/>
    </xf>
    <xf numFmtId="178" fontId="9" fillId="0" borderId="11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/>
    </xf>
    <xf numFmtId="177" fontId="9" fillId="0" borderId="21" xfId="0" applyNumberFormat="1" applyFont="1" applyBorder="1" applyAlignment="1">
      <alignment horizontal="right"/>
    </xf>
    <xf numFmtId="176" fontId="9" fillId="0" borderId="21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/>
    </xf>
    <xf numFmtId="176" fontId="9" fillId="0" borderId="19" xfId="0" applyNumberFormat="1" applyFont="1" applyBorder="1" applyAlignment="1">
      <alignment horizontal="center"/>
    </xf>
    <xf numFmtId="56" fontId="9" fillId="0" borderId="20" xfId="0" applyNumberFormat="1" applyFont="1" applyBorder="1" applyAlignment="1">
      <alignment/>
    </xf>
    <xf numFmtId="56" fontId="9" fillId="0" borderId="22" xfId="0" applyNumberFormat="1" applyFont="1" applyBorder="1" applyAlignment="1">
      <alignment/>
    </xf>
    <xf numFmtId="56" fontId="9" fillId="0" borderId="27" xfId="0" applyNumberFormat="1" applyFont="1" applyBorder="1" applyAlignment="1">
      <alignment/>
    </xf>
    <xf numFmtId="178" fontId="9" fillId="0" borderId="19" xfId="42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0">
      <selection activeCell="I12" sqref="I12"/>
    </sheetView>
  </sheetViews>
  <sheetFormatPr defaultColWidth="9.00390625" defaultRowHeight="13.5"/>
  <cols>
    <col min="1" max="1" width="29.50390625" style="0" customWidth="1"/>
    <col min="2" max="4" width="14.625" style="0" customWidth="1"/>
    <col min="5" max="5" width="11.625" style="0" customWidth="1"/>
  </cols>
  <sheetData>
    <row r="1" ht="19.5" customHeight="1">
      <c r="A1" s="10" t="s">
        <v>16</v>
      </c>
    </row>
    <row r="2" ht="15" customHeight="1">
      <c r="A2" s="6"/>
    </row>
    <row r="3" ht="7.5" customHeight="1"/>
    <row r="4" spans="1:4" ht="19.5" customHeight="1">
      <c r="A4" s="36" t="s">
        <v>12</v>
      </c>
      <c r="D4" s="11" t="s">
        <v>15</v>
      </c>
    </row>
    <row r="5" spans="1:5" ht="13.5" customHeight="1" thickBot="1">
      <c r="A5" s="1"/>
      <c r="D5" s="2"/>
      <c r="E5" s="12" t="s">
        <v>13</v>
      </c>
    </row>
    <row r="6" spans="1:5" ht="19.5" customHeight="1" thickBot="1">
      <c r="A6" s="18" t="s">
        <v>0</v>
      </c>
      <c r="B6" s="19" t="s">
        <v>1</v>
      </c>
      <c r="C6" s="20" t="s">
        <v>2</v>
      </c>
      <c r="D6" s="20" t="s">
        <v>3</v>
      </c>
      <c r="E6" s="21" t="s">
        <v>4</v>
      </c>
    </row>
    <row r="7" spans="1:5" ht="19.5" customHeight="1">
      <c r="A7" s="22" t="s">
        <v>5</v>
      </c>
      <c r="B7" s="23">
        <v>1104</v>
      </c>
      <c r="C7" s="23">
        <v>2131</v>
      </c>
      <c r="D7" s="24">
        <f>B7+C7</f>
        <v>3235</v>
      </c>
      <c r="E7" s="13">
        <f>D7/D12</f>
        <v>0.061649578839044095</v>
      </c>
    </row>
    <row r="8" spans="1:5" ht="19.5" customHeight="1">
      <c r="A8" s="25" t="s">
        <v>6</v>
      </c>
      <c r="B8" s="26">
        <v>1719</v>
      </c>
      <c r="C8" s="26">
        <v>3735</v>
      </c>
      <c r="D8" s="27">
        <f>B8+C8</f>
        <v>5454</v>
      </c>
      <c r="E8" s="14">
        <f>D8/D12</f>
        <v>0.10393718794069444</v>
      </c>
    </row>
    <row r="9" spans="1:5" ht="19.5" customHeight="1">
      <c r="A9" s="25" t="s">
        <v>7</v>
      </c>
      <c r="B9" s="26">
        <v>201</v>
      </c>
      <c r="C9" s="26">
        <v>442</v>
      </c>
      <c r="D9" s="27">
        <f>B9+C9</f>
        <v>643</v>
      </c>
      <c r="E9" s="14">
        <f>+ROUNDDOWN(D9/D12,3)</f>
        <v>0.012</v>
      </c>
    </row>
    <row r="10" spans="1:5" ht="19.5" customHeight="1">
      <c r="A10" s="25" t="s">
        <v>8</v>
      </c>
      <c r="B10" s="26">
        <v>8407</v>
      </c>
      <c r="C10" s="27">
        <v>19149</v>
      </c>
      <c r="D10" s="27">
        <f>B10+C10</f>
        <v>27556</v>
      </c>
      <c r="E10" s="14">
        <v>0.525</v>
      </c>
    </row>
    <row r="11" spans="1:5" ht="19.5" customHeight="1" thickBot="1">
      <c r="A11" s="25" t="s">
        <v>9</v>
      </c>
      <c r="B11" s="26">
        <v>5215</v>
      </c>
      <c r="C11" s="26">
        <v>10371</v>
      </c>
      <c r="D11" s="27">
        <f>B11+C11</f>
        <v>15586</v>
      </c>
      <c r="E11" s="15">
        <f>D11/D12</f>
        <v>0.297023287723444</v>
      </c>
    </row>
    <row r="12" spans="1:9" ht="19.5" customHeight="1" thickBot="1">
      <c r="A12" s="28" t="s">
        <v>29</v>
      </c>
      <c r="B12" s="29">
        <f>SUM(B7:B11)</f>
        <v>16646</v>
      </c>
      <c r="C12" s="30">
        <f>SUM(C7:C11)</f>
        <v>35828</v>
      </c>
      <c r="D12" s="31">
        <f>SUM(D7:D11)</f>
        <v>52474</v>
      </c>
      <c r="E12" s="35">
        <f>D12/D12</f>
        <v>1</v>
      </c>
      <c r="I12" t="s">
        <v>31</v>
      </c>
    </row>
    <row r="13" spans="1:5" ht="19.5" customHeight="1" thickBot="1">
      <c r="A13" s="32"/>
      <c r="B13" s="32"/>
      <c r="C13" s="32"/>
      <c r="D13" s="33"/>
      <c r="E13" s="32"/>
    </row>
    <row r="14" spans="1:5" ht="19.5" customHeight="1" thickBot="1">
      <c r="A14" s="18" t="s">
        <v>10</v>
      </c>
      <c r="B14" s="19" t="s">
        <v>1</v>
      </c>
      <c r="C14" s="20" t="s">
        <v>2</v>
      </c>
      <c r="D14" s="20" t="s">
        <v>3</v>
      </c>
      <c r="E14" s="21" t="s">
        <v>4</v>
      </c>
    </row>
    <row r="15" spans="1:5" ht="19.5" customHeight="1">
      <c r="A15" s="45" t="s">
        <v>17</v>
      </c>
      <c r="B15" s="23">
        <v>220</v>
      </c>
      <c r="C15" s="23">
        <v>300</v>
      </c>
      <c r="D15" s="24">
        <f>B15+C15</f>
        <v>520</v>
      </c>
      <c r="E15" s="13">
        <f>D15/D18</f>
        <v>0.0099096695506346</v>
      </c>
    </row>
    <row r="16" spans="1:5" ht="19.5" customHeight="1">
      <c r="A16" s="46" t="s">
        <v>19</v>
      </c>
      <c r="B16" s="26">
        <v>4049</v>
      </c>
      <c r="C16" s="26">
        <v>6466</v>
      </c>
      <c r="D16" s="27">
        <f>B16+C16</f>
        <v>10515</v>
      </c>
      <c r="E16" s="14">
        <v>0.2004</v>
      </c>
    </row>
    <row r="17" spans="1:5" ht="19.5" customHeight="1" thickBot="1">
      <c r="A17" s="46" t="s">
        <v>18</v>
      </c>
      <c r="B17" s="26">
        <v>12377</v>
      </c>
      <c r="C17" s="26">
        <v>29062</v>
      </c>
      <c r="D17" s="27">
        <f>B17+C17</f>
        <v>41439</v>
      </c>
      <c r="E17" s="16">
        <v>0.7897</v>
      </c>
    </row>
    <row r="18" spans="1:5" ht="19.5" customHeight="1" thickBot="1">
      <c r="A18" s="28" t="s">
        <v>29</v>
      </c>
      <c r="B18" s="29">
        <f>SUM(B15:B17)</f>
        <v>16646</v>
      </c>
      <c r="C18" s="30">
        <f>SUM(C15:C17)</f>
        <v>35828</v>
      </c>
      <c r="D18" s="31">
        <f>SUM(D15:D17)</f>
        <v>52474</v>
      </c>
      <c r="E18" s="35">
        <f>SUM(E15:E17)</f>
        <v>1.0000096695506346</v>
      </c>
    </row>
    <row r="19" spans="1:5" ht="19.5" customHeight="1" thickBot="1">
      <c r="A19" s="32"/>
      <c r="B19" s="32"/>
      <c r="C19" s="32"/>
      <c r="D19" s="32"/>
      <c r="E19" s="32"/>
    </row>
    <row r="20" spans="1:5" ht="19.5" customHeight="1" thickBot="1">
      <c r="A20" s="18" t="s">
        <v>11</v>
      </c>
      <c r="B20" s="19" t="s">
        <v>1</v>
      </c>
      <c r="C20" s="20" t="s">
        <v>2</v>
      </c>
      <c r="D20" s="20" t="s">
        <v>3</v>
      </c>
      <c r="E20" s="21" t="s">
        <v>4</v>
      </c>
    </row>
    <row r="21" spans="1:5" ht="19.5" customHeight="1">
      <c r="A21" s="45" t="s">
        <v>23</v>
      </c>
      <c r="B21" s="23">
        <v>4827</v>
      </c>
      <c r="C21" s="23">
        <v>8924</v>
      </c>
      <c r="D21" s="27">
        <f aca="true" t="shared" si="0" ref="D21:D26">B21+C21</f>
        <v>13751</v>
      </c>
      <c r="E21" s="13">
        <f>D21/D27</f>
        <v>0.2620535884438007</v>
      </c>
    </row>
    <row r="22" spans="1:5" ht="19.5" customHeight="1">
      <c r="A22" s="46" t="s">
        <v>24</v>
      </c>
      <c r="B22" s="26">
        <v>2402</v>
      </c>
      <c r="C22" s="26">
        <v>4948</v>
      </c>
      <c r="D22" s="27">
        <f t="shared" si="0"/>
        <v>7350</v>
      </c>
      <c r="E22" s="14">
        <f>D22/D27</f>
        <v>0.14006936768685443</v>
      </c>
    </row>
    <row r="23" spans="1:5" ht="19.5" customHeight="1">
      <c r="A23" s="46" t="s">
        <v>25</v>
      </c>
      <c r="B23" s="26">
        <v>2750</v>
      </c>
      <c r="C23" s="26">
        <v>6016</v>
      </c>
      <c r="D23" s="27">
        <f t="shared" si="0"/>
        <v>8766</v>
      </c>
      <c r="E23" s="17">
        <f>D23/D27</f>
        <v>0.1670541601555056</v>
      </c>
    </row>
    <row r="24" spans="1:5" ht="19.5" customHeight="1">
      <c r="A24" s="46" t="s">
        <v>26</v>
      </c>
      <c r="B24" s="26">
        <v>4098</v>
      </c>
      <c r="C24" s="27">
        <v>9892</v>
      </c>
      <c r="D24" s="27">
        <f t="shared" si="0"/>
        <v>13990</v>
      </c>
      <c r="E24" s="14">
        <f>D24/D27</f>
        <v>0.266608225025727</v>
      </c>
    </row>
    <row r="25" spans="1:5" ht="19.5" customHeight="1">
      <c r="A25" s="46" t="s">
        <v>27</v>
      </c>
      <c r="B25" s="26">
        <v>1283</v>
      </c>
      <c r="C25" s="26">
        <v>3099</v>
      </c>
      <c r="D25" s="27">
        <f t="shared" si="0"/>
        <v>4382</v>
      </c>
      <c r="E25" s="14">
        <f>D25/D27</f>
        <v>0.08350802302092465</v>
      </c>
    </row>
    <row r="26" spans="1:5" ht="19.5" customHeight="1" thickBot="1">
      <c r="A26" s="47" t="s">
        <v>28</v>
      </c>
      <c r="B26" s="34">
        <v>1286</v>
      </c>
      <c r="C26" s="34">
        <v>2949</v>
      </c>
      <c r="D26" s="27">
        <f t="shared" si="0"/>
        <v>4235</v>
      </c>
      <c r="E26" s="16">
        <f>D26/D27</f>
        <v>0.08070663566718755</v>
      </c>
    </row>
    <row r="27" spans="1:5" ht="19.5" customHeight="1" thickBot="1">
      <c r="A27" s="28" t="s">
        <v>29</v>
      </c>
      <c r="B27" s="29">
        <f>SUM(B21:B26)</f>
        <v>16646</v>
      </c>
      <c r="C27" s="30">
        <f>SUM(C21:C26)</f>
        <v>35828</v>
      </c>
      <c r="D27" s="31">
        <f>SUM(D21:D26)</f>
        <v>52474</v>
      </c>
      <c r="E27" s="35">
        <f>SUM(E21:E26)</f>
        <v>1</v>
      </c>
    </row>
    <row r="28" spans="1:5" ht="19.5" customHeight="1">
      <c r="A28" s="3"/>
      <c r="B28" s="3"/>
      <c r="C28" s="3"/>
      <c r="D28" s="3"/>
      <c r="E28" s="3"/>
    </row>
    <row r="29" spans="1:6" ht="19.5" customHeight="1">
      <c r="A29" s="36" t="s">
        <v>14</v>
      </c>
      <c r="B29" s="3"/>
      <c r="C29" s="3"/>
      <c r="D29" s="11" t="str">
        <f>D4</f>
        <v>令和5年3月31日現在</v>
      </c>
      <c r="E29" s="3"/>
      <c r="F29" s="8"/>
    </row>
    <row r="30" spans="1:6" ht="13.5" customHeight="1" thickBot="1">
      <c r="A30" s="3"/>
      <c r="B30" s="3"/>
      <c r="C30" s="3"/>
      <c r="D30" s="3"/>
      <c r="E30" s="9" t="str">
        <f>E5</f>
        <v>（件）</v>
      </c>
      <c r="F30" s="8"/>
    </row>
    <row r="31" spans="1:6" ht="19.5" customHeight="1" thickBot="1">
      <c r="A31" s="18" t="s">
        <v>0</v>
      </c>
      <c r="B31" s="19" t="s">
        <v>1</v>
      </c>
      <c r="C31" s="20" t="s">
        <v>2</v>
      </c>
      <c r="D31" s="20" t="s">
        <v>3</v>
      </c>
      <c r="E31" s="21" t="s">
        <v>4</v>
      </c>
      <c r="F31" s="4"/>
    </row>
    <row r="32" spans="1:6" ht="19.5" customHeight="1">
      <c r="A32" s="45" t="s">
        <v>20</v>
      </c>
      <c r="B32" s="39">
        <v>500</v>
      </c>
      <c r="C32" s="40">
        <v>983</v>
      </c>
      <c r="D32" s="24">
        <f>B32+C32</f>
        <v>1483</v>
      </c>
      <c r="E32" s="37">
        <f>14%</f>
        <v>0.14</v>
      </c>
      <c r="F32" s="5"/>
    </row>
    <row r="33" spans="1:5" ht="19.5" customHeight="1">
      <c r="A33" s="46" t="s">
        <v>21</v>
      </c>
      <c r="B33" s="41">
        <v>639</v>
      </c>
      <c r="C33" s="42">
        <v>1104</v>
      </c>
      <c r="D33" s="27">
        <f>B33+C33</f>
        <v>1743</v>
      </c>
      <c r="E33" s="14">
        <f>D33/D36</f>
        <v>0.16395447276831907</v>
      </c>
    </row>
    <row r="34" spans="1:5" ht="19.5" customHeight="1">
      <c r="A34" s="46" t="s">
        <v>30</v>
      </c>
      <c r="B34" s="41">
        <v>873</v>
      </c>
      <c r="C34" s="26">
        <v>1681</v>
      </c>
      <c r="D34" s="27">
        <f>B34+C34</f>
        <v>2554</v>
      </c>
      <c r="E34" s="14">
        <f>D34/D36</f>
        <v>0.24024080519236196</v>
      </c>
    </row>
    <row r="35" spans="1:5" ht="19.5" customHeight="1" thickBot="1">
      <c r="A35" s="46" t="s">
        <v>22</v>
      </c>
      <c r="B35" s="26">
        <v>1699</v>
      </c>
      <c r="C35" s="27">
        <v>3152</v>
      </c>
      <c r="D35" s="27">
        <f>B35+C35</f>
        <v>4851</v>
      </c>
      <c r="E35" s="16">
        <v>0.456</v>
      </c>
    </row>
    <row r="36" spans="1:5" ht="19.5" customHeight="1" thickBot="1">
      <c r="A36" s="28" t="s">
        <v>29</v>
      </c>
      <c r="B36" s="29">
        <f>SUM(B32:B35)</f>
        <v>3711</v>
      </c>
      <c r="C36" s="30">
        <f>SUM(C32:C35)</f>
        <v>6920</v>
      </c>
      <c r="D36" s="31">
        <f>SUM(D32:D35)</f>
        <v>10631</v>
      </c>
      <c r="E36" s="48">
        <f>SUM(E32:E35)</f>
        <v>1.000195277960681</v>
      </c>
    </row>
    <row r="37" spans="1:5" ht="19.5" customHeight="1" thickBot="1">
      <c r="A37" s="32"/>
      <c r="B37" s="32"/>
      <c r="C37" s="32"/>
      <c r="D37" s="32"/>
      <c r="E37" s="43"/>
    </row>
    <row r="38" spans="1:5" ht="19.5" customHeight="1" thickBot="1">
      <c r="A38" s="18" t="s">
        <v>10</v>
      </c>
      <c r="B38" s="19" t="s">
        <v>1</v>
      </c>
      <c r="C38" s="20" t="s">
        <v>2</v>
      </c>
      <c r="D38" s="20" t="s">
        <v>3</v>
      </c>
      <c r="E38" s="44" t="s">
        <v>4</v>
      </c>
    </row>
    <row r="39" spans="1:5" ht="19.5" customHeight="1">
      <c r="A39" s="45" t="s">
        <v>17</v>
      </c>
      <c r="B39" s="23">
        <v>981</v>
      </c>
      <c r="C39" s="23">
        <v>1593</v>
      </c>
      <c r="D39" s="24">
        <f>B39+C39</f>
        <v>2574</v>
      </c>
      <c r="E39" s="38">
        <v>0.242</v>
      </c>
    </row>
    <row r="40" spans="1:5" ht="19.5" customHeight="1">
      <c r="A40" s="46" t="s">
        <v>19</v>
      </c>
      <c r="B40" s="26">
        <v>2517</v>
      </c>
      <c r="C40" s="26">
        <v>4728</v>
      </c>
      <c r="D40" s="27">
        <v>7245</v>
      </c>
      <c r="E40" s="14">
        <f>D40/D42+0.001</f>
        <v>0.6824975072900009</v>
      </c>
    </row>
    <row r="41" spans="1:5" ht="19.5" customHeight="1" thickBot="1">
      <c r="A41" s="46" t="s">
        <v>18</v>
      </c>
      <c r="B41" s="26">
        <v>213</v>
      </c>
      <c r="C41" s="26">
        <v>599</v>
      </c>
      <c r="D41" s="27">
        <f>B41+C41</f>
        <v>812</v>
      </c>
      <c r="E41" s="16">
        <f>+D41/D42</f>
        <v>0.07638039695230929</v>
      </c>
    </row>
    <row r="42" spans="1:5" ht="19.5" customHeight="1" thickBot="1">
      <c r="A42" s="28" t="s">
        <v>29</v>
      </c>
      <c r="B42" s="29">
        <f>SUM(B39:B41)</f>
        <v>3711</v>
      </c>
      <c r="C42" s="30">
        <f>SUM(C39:C41)</f>
        <v>6920</v>
      </c>
      <c r="D42" s="31">
        <f>SUM(D39:D41)</f>
        <v>10631</v>
      </c>
      <c r="E42" s="48">
        <f>D42/D42</f>
        <v>1</v>
      </c>
    </row>
    <row r="43" ht="13.5">
      <c r="B43" s="7"/>
    </row>
  </sheetData>
  <sheetProtection/>
  <printOptions/>
  <pageMargins left="1.1811023622047245" right="0.7874015748031497" top="0.7874015748031497" bottom="0.1968503937007874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099554</dc:creator>
  <cp:keywords/>
  <dc:description/>
  <cp:lastModifiedBy>111864</cp:lastModifiedBy>
  <cp:lastPrinted>2023-11-04T10:17:18Z</cp:lastPrinted>
  <dcterms:created xsi:type="dcterms:W3CDTF">1997-01-08T22:48:59Z</dcterms:created>
  <dcterms:modified xsi:type="dcterms:W3CDTF">2023-11-14T00:44:40Z</dcterms:modified>
  <cp:category/>
  <cp:version/>
  <cp:contentType/>
  <cp:contentStatus/>
</cp:coreProperties>
</file>