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共通\★各課共通★\◆事業概要◆\◇Ｒ5年度修正用事業概要（令和4年度実績）\修正後データ→レイアウト統一後\オープンデータ用\"/>
    </mc:Choice>
  </mc:AlternateContent>
  <bookViews>
    <workbookView xWindow="120" yWindow="15" windowWidth="12120" windowHeight="9120" firstSheet="1" activeTab="2"/>
  </bookViews>
  <sheets>
    <sheet name="XXXXXX" sheetId="4" state="veryHidden" r:id="rId1"/>
    <sheet name="7(1)①②③" sheetId="9" r:id="rId2"/>
    <sheet name="7(1)④" sheetId="10" r:id="rId3"/>
    <sheet name="7(2)①(3)①②" sheetId="15" r:id="rId4"/>
  </sheets>
  <definedNames>
    <definedName name="_xlnm.Print_Area" localSheetId="1">'7(1)①②③'!$A$1:$P$25</definedName>
  </definedNames>
  <calcPr calcId="162913"/>
</workbook>
</file>

<file path=xl/calcChain.xml><?xml version="1.0" encoding="utf-8"?>
<calcChain xmlns="http://schemas.openxmlformats.org/spreadsheetml/2006/main">
  <c r="D25" i="10" l="1"/>
  <c r="D26" i="10" s="1"/>
  <c r="D4" i="10" s="1"/>
  <c r="E24" i="10"/>
  <c r="E23" i="10"/>
  <c r="E22" i="10"/>
  <c r="E21" i="10"/>
  <c r="D21" i="10"/>
  <c r="E20" i="10"/>
  <c r="E19" i="10"/>
  <c r="E18" i="10"/>
  <c r="E17" i="10"/>
  <c r="E16" i="10"/>
  <c r="E15" i="10"/>
  <c r="E14" i="10"/>
  <c r="E13" i="10"/>
  <c r="D12" i="10"/>
  <c r="E12" i="10" s="1"/>
  <c r="E11" i="10"/>
  <c r="E10" i="10"/>
  <c r="E9" i="10"/>
  <c r="E8" i="10"/>
  <c r="E7" i="10"/>
  <c r="E6" i="10"/>
  <c r="E5" i="10"/>
  <c r="E3" i="10"/>
  <c r="E25" i="10" l="1"/>
  <c r="E26" i="10" s="1"/>
  <c r="E4" i="10" s="1"/>
  <c r="B37" i="15"/>
  <c r="B35" i="15"/>
  <c r="M14" i="9" l="1"/>
  <c r="L14" i="9"/>
  <c r="K14" i="9"/>
  <c r="K16" i="9" s="1"/>
  <c r="C14" i="9"/>
  <c r="D14" i="9"/>
  <c r="E14" i="9"/>
  <c r="E16" i="9" s="1"/>
  <c r="F14" i="9"/>
  <c r="G14" i="9"/>
  <c r="H14" i="9"/>
  <c r="H16" i="9" s="1"/>
  <c r="I14" i="9"/>
  <c r="I16" i="9" s="1"/>
  <c r="J14" i="9"/>
  <c r="J16" i="9" s="1"/>
  <c r="N14" i="9"/>
  <c r="N16" i="9"/>
  <c r="O14" i="9"/>
  <c r="O16" i="9"/>
  <c r="P14" i="9"/>
  <c r="P16" i="9" s="1"/>
  <c r="C15" i="9"/>
  <c r="C16" i="9" s="1"/>
  <c r="D15" i="9"/>
  <c r="D16" i="9" s="1"/>
  <c r="E15" i="9"/>
  <c r="F15" i="9"/>
  <c r="G15" i="9"/>
  <c r="H15" i="9"/>
  <c r="I15" i="9"/>
  <c r="J15" i="9"/>
  <c r="K15" i="9"/>
  <c r="L15" i="9"/>
  <c r="L16" i="9" s="1"/>
  <c r="M15" i="9"/>
  <c r="M16" i="9" s="1"/>
  <c r="N15" i="9"/>
  <c r="P15" i="9"/>
  <c r="O24" i="9"/>
  <c r="O20" i="9"/>
  <c r="J4" i="15"/>
  <c r="J5" i="15"/>
  <c r="H13" i="15"/>
  <c r="G14" i="15" s="1"/>
  <c r="H15" i="15"/>
  <c r="G16" i="15" s="1"/>
  <c r="C12" i="10"/>
  <c r="C21" i="10"/>
  <c r="C25" i="10"/>
  <c r="H11" i="15"/>
  <c r="C12" i="15" s="1"/>
  <c r="C26" i="10"/>
  <c r="C4" i="10"/>
  <c r="G16" i="9"/>
  <c r="F16" i="9"/>
  <c r="E12" i="15" l="1"/>
  <c r="F12" i="15"/>
  <c r="G12" i="15"/>
  <c r="D12" i="15"/>
  <c r="F14" i="15"/>
  <c r="D14" i="15"/>
  <c r="E14" i="15"/>
  <c r="F16" i="15"/>
  <c r="D16" i="15"/>
  <c r="C14" i="15"/>
  <c r="C16" i="15"/>
  <c r="E16" i="15"/>
</calcChain>
</file>

<file path=xl/comments1.xml><?xml version="1.0" encoding="utf-8"?>
<comments xmlns="http://schemas.openxmlformats.org/spreadsheetml/2006/main">
  <authors>
    <author>yuka</author>
  </authors>
  <commentList>
    <comment ref="D26" authorId="0" shapeId="0">
      <text>
        <r>
          <rPr>
            <sz val="9"/>
            <color indexed="10"/>
            <rFont val="ＭＳ Ｐゴシック"/>
            <family val="3"/>
            <charset val="128"/>
          </rPr>
          <t>赤枠内は数式が入っているので入力しないで下さい！</t>
        </r>
      </text>
    </comment>
  </commentList>
</comments>
</file>

<file path=xl/sharedStrings.xml><?xml version="1.0" encoding="utf-8"?>
<sst xmlns="http://schemas.openxmlformats.org/spreadsheetml/2006/main" count="193" uniqueCount="105">
  <si>
    <t>紀南</t>
    <rPh sb="0" eb="2">
      <t>キナン</t>
    </rPh>
    <phoneticPr fontId="2"/>
  </si>
  <si>
    <t>７　判定指導業務の状況</t>
    <rPh sb="2" eb="4">
      <t>ハンテイ</t>
    </rPh>
    <rPh sb="4" eb="6">
      <t>シドウ</t>
    </rPh>
    <rPh sb="6" eb="8">
      <t>ギョウム</t>
    </rPh>
    <rPh sb="9" eb="11">
      <t>ジョウキョウ</t>
    </rPh>
    <phoneticPr fontId="2"/>
  </si>
  <si>
    <t>（１）判定実施状況</t>
    <rPh sb="3" eb="5">
      <t>ハンテイ</t>
    </rPh>
    <rPh sb="5" eb="7">
      <t>ジッシ</t>
    </rPh>
    <rPh sb="7" eb="9">
      <t>ジョウキョウ</t>
    </rPh>
    <phoneticPr fontId="2"/>
  </si>
  <si>
    <t>区分</t>
    <rPh sb="0" eb="2">
      <t>クブン</t>
    </rPh>
    <phoneticPr fontId="2"/>
  </si>
  <si>
    <t>調査・社会診断指導</t>
    <rPh sb="0" eb="2">
      <t>チョウサ</t>
    </rPh>
    <rPh sb="3" eb="5">
      <t>シャカイ</t>
    </rPh>
    <rPh sb="5" eb="7">
      <t>シンダン</t>
    </rPh>
    <rPh sb="7" eb="9">
      <t>シドウ</t>
    </rPh>
    <phoneticPr fontId="2"/>
  </si>
  <si>
    <t>医学診断指導</t>
    <rPh sb="0" eb="2">
      <t>イガク</t>
    </rPh>
    <rPh sb="2" eb="4">
      <t>シンダン</t>
    </rPh>
    <rPh sb="4" eb="6">
      <t>シドウ</t>
    </rPh>
    <phoneticPr fontId="2"/>
  </si>
  <si>
    <t>診察・指導</t>
    <rPh sb="0" eb="2">
      <t>シンサツ</t>
    </rPh>
    <rPh sb="3" eb="5">
      <t>シドウ</t>
    </rPh>
    <phoneticPr fontId="2"/>
  </si>
  <si>
    <t>医学的検査</t>
    <rPh sb="0" eb="3">
      <t>イガクテキ</t>
    </rPh>
    <rPh sb="3" eb="5">
      <t>ケンサ</t>
    </rPh>
    <phoneticPr fontId="2"/>
  </si>
  <si>
    <t>心理診断指導</t>
    <rPh sb="0" eb="2">
      <t>シンリ</t>
    </rPh>
    <rPh sb="2" eb="4">
      <t>シンダン</t>
    </rPh>
    <rPh sb="4" eb="6">
      <t>シドウ</t>
    </rPh>
    <phoneticPr fontId="2"/>
  </si>
  <si>
    <t>発達検査</t>
    <rPh sb="0" eb="2">
      <t>ハッタツ</t>
    </rPh>
    <rPh sb="2" eb="4">
      <t>ケンサ</t>
    </rPh>
    <phoneticPr fontId="2"/>
  </si>
  <si>
    <t>面接観察・指導</t>
    <rPh sb="0" eb="2">
      <t>メンセツ</t>
    </rPh>
    <rPh sb="2" eb="4">
      <t>カンサツ</t>
    </rPh>
    <rPh sb="5" eb="7">
      <t>シドウ</t>
    </rPh>
    <phoneticPr fontId="2"/>
  </si>
  <si>
    <t>その他の診断指導</t>
    <rPh sb="2" eb="3">
      <t>タ</t>
    </rPh>
    <rPh sb="4" eb="6">
      <t>シンダン</t>
    </rPh>
    <rPh sb="6" eb="8">
      <t>シドウ</t>
    </rPh>
    <phoneticPr fontId="2"/>
  </si>
  <si>
    <t>医師</t>
    <rPh sb="0" eb="2">
      <t>イシ</t>
    </rPh>
    <phoneticPr fontId="2"/>
  </si>
  <si>
    <t>心理判定員</t>
    <rPh sb="0" eb="2">
      <t>シンリ</t>
    </rPh>
    <rPh sb="2" eb="5">
      <t>ハンテイイン</t>
    </rPh>
    <phoneticPr fontId="2"/>
  </si>
  <si>
    <t>児童福祉司</t>
    <rPh sb="0" eb="2">
      <t>ジドウ</t>
    </rPh>
    <rPh sb="2" eb="4">
      <t>フクシ</t>
    </rPh>
    <rPh sb="4" eb="5">
      <t>シ</t>
    </rPh>
    <phoneticPr fontId="2"/>
  </si>
  <si>
    <t>その他の所員</t>
    <rPh sb="2" eb="3">
      <t>タ</t>
    </rPh>
    <rPh sb="4" eb="6">
      <t>ショイン</t>
    </rPh>
    <phoneticPr fontId="2"/>
  </si>
  <si>
    <t>児童</t>
    <rPh sb="0" eb="2">
      <t>ジドウ</t>
    </rPh>
    <phoneticPr fontId="2"/>
  </si>
  <si>
    <t>中央</t>
    <rPh sb="0" eb="2">
      <t>チュウオウ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</si>
  <si>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</si>
  <si>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</si>
  <si>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管轄別</t>
    <rPh sb="0" eb="2">
      <t>カンカツ</t>
    </rPh>
    <rPh sb="2" eb="3">
      <t>ベツ</t>
    </rPh>
    <phoneticPr fontId="2"/>
  </si>
  <si>
    <t>養護</t>
    <rPh sb="0" eb="2">
      <t>ヨウゴ</t>
    </rPh>
    <phoneticPr fontId="2"/>
  </si>
  <si>
    <t>保健</t>
    <rPh sb="0" eb="2">
      <t>ホケン</t>
    </rPh>
    <phoneticPr fontId="2"/>
  </si>
  <si>
    <t>肢体不自由</t>
    <rPh sb="0" eb="2">
      <t>シタイ</t>
    </rPh>
    <rPh sb="2" eb="5">
      <t>フジユウ</t>
    </rPh>
    <phoneticPr fontId="2"/>
  </si>
  <si>
    <t>言語障害</t>
    <rPh sb="0" eb="2">
      <t>ゲンゴ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</si>
  <si>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</si>
  <si>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性格行動</t>
    <rPh sb="0" eb="2">
      <t>セイカク</t>
    </rPh>
    <rPh sb="2" eb="4">
      <t>コウドウ</t>
    </rPh>
    <phoneticPr fontId="2"/>
  </si>
  <si>
    <t>自閉症</t>
    <rPh sb="0" eb="3">
      <t>ジヘイショウ</t>
    </rPh>
    <phoneticPr fontId="2"/>
  </si>
  <si>
    <t xml:space="preserve">種別
</t>
    <rPh sb="0" eb="2">
      <t>シュベツ</t>
    </rPh>
    <phoneticPr fontId="2"/>
  </si>
  <si>
    <t xml:space="preserve">
管轄別</t>
    <rPh sb="4" eb="6">
      <t>カンカツ</t>
    </rPh>
    <rPh sb="6" eb="7">
      <t>ベツ</t>
    </rPh>
    <phoneticPr fontId="2"/>
  </si>
  <si>
    <t>しつけ</t>
    <phoneticPr fontId="2"/>
  </si>
  <si>
    <t>検査名</t>
    <rPh sb="0" eb="2">
      <t>ケンサ</t>
    </rPh>
    <rPh sb="2" eb="3">
      <t>メイ</t>
    </rPh>
    <phoneticPr fontId="2"/>
  </si>
  <si>
    <t>知能検査および発達検査</t>
    <rPh sb="0" eb="2">
      <t>チノウ</t>
    </rPh>
    <rPh sb="2" eb="4">
      <t>ケンサ</t>
    </rPh>
    <rPh sb="7" eb="9">
      <t>ハッタツ</t>
    </rPh>
    <rPh sb="9" eb="11">
      <t>ケンサ</t>
    </rPh>
    <phoneticPr fontId="2"/>
  </si>
  <si>
    <t>田中ビネー</t>
    <rPh sb="0" eb="2">
      <t>タナカ</t>
    </rPh>
    <phoneticPr fontId="2"/>
  </si>
  <si>
    <t>新版Ｋ式</t>
    <rPh sb="0" eb="2">
      <t>シンパン</t>
    </rPh>
    <rPh sb="3" eb="4">
      <t>シキ</t>
    </rPh>
    <phoneticPr fontId="2"/>
  </si>
  <si>
    <t>ＳＭ社会生活能力検査</t>
    <rPh sb="2" eb="4">
      <t>シャカイ</t>
    </rPh>
    <rPh sb="4" eb="6">
      <t>セイカツ</t>
    </rPh>
    <rPh sb="6" eb="8">
      <t>ノウリョク</t>
    </rPh>
    <rPh sb="8" eb="10">
      <t>ケンサ</t>
    </rPh>
    <phoneticPr fontId="2"/>
  </si>
  <si>
    <t>小計</t>
    <rPh sb="0" eb="2">
      <t>ショウケイ</t>
    </rPh>
    <phoneticPr fontId="2"/>
  </si>
  <si>
    <t>人格検査</t>
    <rPh sb="0" eb="4">
      <t>ジンカクケンサ</t>
    </rPh>
    <phoneticPr fontId="2"/>
  </si>
  <si>
    <t>郡市名</t>
    <rPh sb="0" eb="2">
      <t>グンシ</t>
    </rPh>
    <rPh sb="2" eb="3">
      <t>メイ</t>
    </rPh>
    <phoneticPr fontId="2"/>
  </si>
  <si>
    <t>海南市
海草郡</t>
    <rPh sb="0" eb="3">
      <t>カイナンシ</t>
    </rPh>
    <rPh sb="4" eb="7">
      <t>カイソウグン</t>
    </rPh>
    <phoneticPr fontId="2"/>
  </si>
  <si>
    <t>橋本市
伊都郡</t>
    <rPh sb="0" eb="3">
      <t>ハシモトシ</t>
    </rPh>
    <rPh sb="4" eb="7">
      <t>イトグン</t>
    </rPh>
    <phoneticPr fontId="2"/>
  </si>
  <si>
    <t>有田市
有田郡</t>
    <rPh sb="0" eb="2">
      <t>アリタ</t>
    </rPh>
    <rPh sb="2" eb="3">
      <t>シ</t>
    </rPh>
    <rPh sb="4" eb="7">
      <t>アリダグン</t>
    </rPh>
    <phoneticPr fontId="2"/>
  </si>
  <si>
    <t>御坊市
日高郡一部</t>
    <rPh sb="0" eb="3">
      <t>ゴボウシ</t>
    </rPh>
    <rPh sb="4" eb="7">
      <t>ヒダカグン</t>
    </rPh>
    <rPh sb="7" eb="9">
      <t>イチブ</t>
    </rPh>
    <phoneticPr fontId="2"/>
  </si>
  <si>
    <t>延児童数</t>
    <rPh sb="0" eb="1">
      <t>ノ</t>
    </rPh>
    <rPh sb="1" eb="4">
      <t>ジドウスウ</t>
    </rPh>
    <phoneticPr fontId="2"/>
  </si>
  <si>
    <t>重心</t>
    <rPh sb="0" eb="2">
      <t>ジュウシン</t>
    </rPh>
    <phoneticPr fontId="2"/>
  </si>
  <si>
    <t>適性</t>
    <rPh sb="0" eb="2">
      <t>テキセイ</t>
    </rPh>
    <phoneticPr fontId="2"/>
  </si>
  <si>
    <t>検査実施件数　　　　　　　Ａ</t>
    <rPh sb="0" eb="2">
      <t>ケンサ</t>
    </rPh>
    <rPh sb="2" eb="4">
      <t>ジッシ</t>
    </rPh>
    <rPh sb="4" eb="6">
      <t>ケンスウ</t>
    </rPh>
    <phoneticPr fontId="2"/>
  </si>
  <si>
    <t>合計　　　　　　　　　　Ｂ</t>
    <rPh sb="0" eb="2">
      <t>ゴウケイ</t>
    </rPh>
    <phoneticPr fontId="2"/>
  </si>
  <si>
    <t>知能検査</t>
    <rPh sb="0" eb="2">
      <t>チノウ</t>
    </rPh>
    <rPh sb="2" eb="4">
      <t>ケンサ</t>
    </rPh>
    <phoneticPr fontId="2"/>
  </si>
  <si>
    <t>人格検査</t>
    <rPh sb="0" eb="2">
      <t>ジンカク</t>
    </rPh>
    <rPh sb="2" eb="4">
      <t>ケンサ</t>
    </rPh>
    <phoneticPr fontId="2"/>
  </si>
  <si>
    <t>その他</t>
    <rPh sb="2" eb="3">
      <t>タ</t>
    </rPh>
    <phoneticPr fontId="2"/>
  </si>
  <si>
    <t>その他の検査</t>
    <rPh sb="2" eb="3">
      <t>タ</t>
    </rPh>
    <rPh sb="4" eb="6">
      <t>ケンサ</t>
    </rPh>
    <phoneticPr fontId="2"/>
  </si>
  <si>
    <t>保護者</t>
    <rPh sb="0" eb="3">
      <t>ホゴシャ</t>
    </rPh>
    <phoneticPr fontId="2"/>
  </si>
  <si>
    <t>和歌山市</t>
    <rPh sb="0" eb="4">
      <t>ワカヤマシ</t>
    </rPh>
    <phoneticPr fontId="2"/>
  </si>
  <si>
    <t>人物画</t>
    <rPh sb="0" eb="3">
      <t>ジンブツガ</t>
    </rPh>
    <phoneticPr fontId="2"/>
  </si>
  <si>
    <t>紀の川市</t>
    <rPh sb="0" eb="1">
      <t>キ</t>
    </rPh>
    <rPh sb="2" eb="4">
      <t>カワシ</t>
    </rPh>
    <phoneticPr fontId="2"/>
  </si>
  <si>
    <t>岩出市</t>
    <rPh sb="0" eb="2">
      <t>イワデ</t>
    </rPh>
    <rPh sb="2" eb="3">
      <t>シ</t>
    </rPh>
    <phoneticPr fontId="2"/>
  </si>
  <si>
    <t>ＳＣＴ</t>
    <phoneticPr fontId="2"/>
  </si>
  <si>
    <t>ＰＦスタディ</t>
    <phoneticPr fontId="2"/>
  </si>
  <si>
    <t>ＨＴＰ</t>
    <phoneticPr fontId="2"/>
  </si>
  <si>
    <t>バウム</t>
    <phoneticPr fontId="2"/>
  </si>
  <si>
    <t>ロールシャッハ</t>
    <phoneticPr fontId="2"/>
  </si>
  <si>
    <t>ＢＧＴ</t>
    <phoneticPr fontId="2"/>
  </si>
  <si>
    <t>ＩＴＰＡ</t>
    <phoneticPr fontId="2"/>
  </si>
  <si>
    <t>（件）</t>
    <rPh sb="1" eb="2">
      <t>ケン</t>
    </rPh>
    <phoneticPr fontId="2"/>
  </si>
  <si>
    <t>対象児童数</t>
    <rPh sb="0" eb="2">
      <t>タイショウ</t>
    </rPh>
    <rPh sb="2" eb="4">
      <t>ジドウ</t>
    </rPh>
    <rPh sb="4" eb="5">
      <t>スウ</t>
    </rPh>
    <phoneticPr fontId="2"/>
  </si>
  <si>
    <t>中央児童相談所</t>
    <rPh sb="0" eb="2">
      <t>チュウオウ</t>
    </rPh>
    <rPh sb="2" eb="4">
      <t>ジドウ</t>
    </rPh>
    <rPh sb="4" eb="7">
      <t>ソウダンショ</t>
    </rPh>
    <phoneticPr fontId="2"/>
  </si>
  <si>
    <t>紀南児童相談所</t>
    <rPh sb="0" eb="2">
      <t>キナン</t>
    </rPh>
    <rPh sb="2" eb="4">
      <t>ジドウ</t>
    </rPh>
    <rPh sb="4" eb="7">
      <t>ソウダンショ</t>
    </rPh>
    <phoneticPr fontId="2"/>
  </si>
  <si>
    <t>④心理学的検査の実施件数内訳</t>
    <rPh sb="1" eb="4">
      <t>シンリガク</t>
    </rPh>
    <rPh sb="4" eb="5">
      <t>テキ</t>
    </rPh>
    <rPh sb="5" eb="7">
      <t>ケンサ</t>
    </rPh>
    <rPh sb="8" eb="10">
      <t>ジッシ</t>
    </rPh>
    <rPh sb="10" eb="12">
      <t>ケンスウ</t>
    </rPh>
    <rPh sb="12" eb="14">
      <t>ウチワケ</t>
    </rPh>
    <phoneticPr fontId="2"/>
  </si>
  <si>
    <t>中央児童相談所</t>
    <rPh sb="0" eb="2">
      <t>チュウオウ</t>
    </rPh>
    <rPh sb="2" eb="4">
      <t>ジドウ</t>
    </rPh>
    <rPh sb="4" eb="6">
      <t>ソウダン</t>
    </rPh>
    <rPh sb="6" eb="7">
      <t>ジョ</t>
    </rPh>
    <phoneticPr fontId="2"/>
  </si>
  <si>
    <t>　◎郡市別実施状況</t>
    <rPh sb="2" eb="3">
      <t>グン</t>
    </rPh>
    <rPh sb="3" eb="4">
      <t>シ</t>
    </rPh>
    <rPh sb="4" eb="5">
      <t>ベツ</t>
    </rPh>
    <rPh sb="5" eb="7">
      <t>ジッシ</t>
    </rPh>
    <rPh sb="7" eb="9">
      <t>ジョウキョウ</t>
    </rPh>
    <phoneticPr fontId="2"/>
  </si>
  <si>
    <t>（人）</t>
    <rPh sb="1" eb="2">
      <t>ニン</t>
    </rPh>
    <phoneticPr fontId="2"/>
  </si>
  <si>
    <t>（一件あたりの検査数　　　Ｂ／Ａ）</t>
    <rPh sb="1" eb="3">
      <t>イッケン</t>
    </rPh>
    <rPh sb="7" eb="9">
      <t>ケンサ</t>
    </rPh>
    <rPh sb="9" eb="10">
      <t>スウ</t>
    </rPh>
    <phoneticPr fontId="2"/>
  </si>
  <si>
    <t>①療育手帳程度別件数</t>
    <rPh sb="1" eb="5">
      <t>リョウイクテチョウ</t>
    </rPh>
    <rPh sb="5" eb="7">
      <t>テイド</t>
    </rPh>
    <rPh sb="7" eb="8">
      <t>ベツ</t>
    </rPh>
    <rPh sb="8" eb="10">
      <t>ケンスウ</t>
    </rPh>
    <phoneticPr fontId="2"/>
  </si>
  <si>
    <t>B2</t>
    <phoneticPr fontId="2"/>
  </si>
  <si>
    <t>非該当</t>
    <rPh sb="0" eb="3">
      <t>ヒガイトウ</t>
    </rPh>
    <phoneticPr fontId="2"/>
  </si>
  <si>
    <t>件数</t>
    <rPh sb="0" eb="2">
      <t>ケンスウ</t>
    </rPh>
    <phoneticPr fontId="2"/>
  </si>
  <si>
    <t>比率</t>
    <rPh sb="0" eb="2">
      <t>ヒリツ</t>
    </rPh>
    <phoneticPr fontId="2"/>
  </si>
  <si>
    <t>②郡市別　療育手帳判定件数</t>
    <rPh sb="1" eb="4">
      <t>グンシベツ</t>
    </rPh>
    <rPh sb="5" eb="9">
      <t>リョウイクテチョウ</t>
    </rPh>
    <rPh sb="9" eb="11">
      <t>ハンテイ</t>
    </rPh>
    <rPh sb="11" eb="13">
      <t>ケンスウ</t>
    </rPh>
    <phoneticPr fontId="2"/>
  </si>
  <si>
    <t>療育手帳</t>
    <rPh sb="0" eb="4">
      <t>リョウイクテチョウ</t>
    </rPh>
    <phoneticPr fontId="2"/>
  </si>
  <si>
    <t>海草郡</t>
    <rPh sb="0" eb="3">
      <t>カイソウグン</t>
    </rPh>
    <phoneticPr fontId="2"/>
  </si>
  <si>
    <t>海南市</t>
    <rPh sb="0" eb="3">
      <t>カイナンシ</t>
    </rPh>
    <phoneticPr fontId="2"/>
  </si>
  <si>
    <t>伊都郡</t>
    <rPh sb="0" eb="3">
      <t>イトグン</t>
    </rPh>
    <phoneticPr fontId="2"/>
  </si>
  <si>
    <t>有田郡</t>
    <rPh sb="0" eb="3">
      <t>アリタグン</t>
    </rPh>
    <phoneticPr fontId="2"/>
  </si>
  <si>
    <t>日高郡</t>
    <rPh sb="0" eb="3">
      <t>ヒダカグン</t>
    </rPh>
    <phoneticPr fontId="2"/>
  </si>
  <si>
    <t>橋本市</t>
    <rPh sb="0" eb="3">
      <t>ハシモトシ</t>
    </rPh>
    <phoneticPr fontId="2"/>
  </si>
  <si>
    <t>西牟婁郡</t>
    <rPh sb="0" eb="4">
      <t>ニシムログン</t>
    </rPh>
    <phoneticPr fontId="2"/>
  </si>
  <si>
    <t>有田市</t>
    <rPh sb="0" eb="2">
      <t>アリタ</t>
    </rPh>
    <rPh sb="2" eb="3">
      <t>シ</t>
    </rPh>
    <phoneticPr fontId="2"/>
  </si>
  <si>
    <t>東牟婁郡</t>
    <rPh sb="0" eb="4">
      <t>ヒガシムログン</t>
    </rPh>
    <phoneticPr fontId="2"/>
  </si>
  <si>
    <t>御坊市</t>
    <rPh sb="0" eb="3">
      <t>ゴボウシ</t>
    </rPh>
    <phoneticPr fontId="2"/>
  </si>
  <si>
    <t>田辺市</t>
    <rPh sb="0" eb="3">
      <t>タナベシ</t>
    </rPh>
    <phoneticPr fontId="2"/>
  </si>
  <si>
    <t>新宮市</t>
    <rPh sb="0" eb="3">
      <t>シングウシ</t>
    </rPh>
    <phoneticPr fontId="2"/>
  </si>
  <si>
    <t>ウェクスラー式</t>
    <rPh sb="6" eb="7">
      <t>シキ</t>
    </rPh>
    <phoneticPr fontId="2"/>
  </si>
  <si>
    <t>動的家族画</t>
    <rPh sb="0" eb="2">
      <t>ドウテキ</t>
    </rPh>
    <rPh sb="2" eb="4">
      <t>カゾク</t>
    </rPh>
    <rPh sb="4" eb="5">
      <t>ガ</t>
    </rPh>
    <phoneticPr fontId="2"/>
  </si>
  <si>
    <t>県外</t>
    <rPh sb="0" eb="2">
      <t>ケンガイ</t>
    </rPh>
    <phoneticPr fontId="2"/>
  </si>
  <si>
    <t>ＫＩＤＳ</t>
    <phoneticPr fontId="2"/>
  </si>
  <si>
    <t>グッドイナフ人物画知能検査</t>
    <rPh sb="6" eb="9">
      <t>ジンブツガ</t>
    </rPh>
    <rPh sb="9" eb="11">
      <t>チノウ</t>
    </rPh>
    <rPh sb="11" eb="13">
      <t>ケンサ</t>
    </rPh>
    <phoneticPr fontId="2"/>
  </si>
  <si>
    <t>　①判定実施件数</t>
    <rPh sb="2" eb="4">
      <t>ハンテイ</t>
    </rPh>
    <rPh sb="4" eb="6">
      <t>ジッシ</t>
    </rPh>
    <rPh sb="6" eb="8">
      <t>ケンスウ</t>
    </rPh>
    <phoneticPr fontId="2"/>
  </si>
  <si>
    <t>　②１歳６ヶ月児精密検査件数</t>
    <rPh sb="3" eb="4">
      <t>サイ</t>
    </rPh>
    <rPh sb="6" eb="7">
      <t>ゲツ</t>
    </rPh>
    <rPh sb="7" eb="8">
      <t>ジ</t>
    </rPh>
    <rPh sb="8" eb="10">
      <t>セイミツ</t>
    </rPh>
    <rPh sb="10" eb="12">
      <t>ケンサ</t>
    </rPh>
    <rPh sb="12" eb="14">
      <t>ケンスウ</t>
    </rPh>
    <phoneticPr fontId="2"/>
  </si>
  <si>
    <t>　③３歳児精密検査件数</t>
    <rPh sb="3" eb="5">
      <t>サイジ</t>
    </rPh>
    <rPh sb="5" eb="7">
      <t>セイミツ</t>
    </rPh>
    <rPh sb="7" eb="9">
      <t>ケンサ</t>
    </rPh>
    <rPh sb="9" eb="11">
      <t>ケンスウ</t>
    </rPh>
    <phoneticPr fontId="2"/>
  </si>
  <si>
    <t>(2)通所指導等実施状況</t>
    <rPh sb="3" eb="5">
      <t>ツウショ</t>
    </rPh>
    <rPh sb="5" eb="7">
      <t>シドウ</t>
    </rPh>
    <rPh sb="7" eb="8">
      <t>トウ</t>
    </rPh>
    <rPh sb="8" eb="10">
      <t>ジッシ</t>
    </rPh>
    <rPh sb="10" eb="12">
      <t>ジョウキョウ</t>
    </rPh>
    <phoneticPr fontId="2"/>
  </si>
  <si>
    <t>(3)療育手帳判定実施状況</t>
    <rPh sb="3" eb="7">
      <t>リョウイクテチョウ</t>
    </rPh>
    <rPh sb="7" eb="9">
      <t>ハンテイ</t>
    </rPh>
    <rPh sb="9" eb="11">
      <t>ジッシ</t>
    </rPh>
    <rPh sb="11" eb="13">
      <t>ジョウキョウ</t>
    </rPh>
    <phoneticPr fontId="2"/>
  </si>
  <si>
    <t>A1</t>
    <phoneticPr fontId="2"/>
  </si>
  <si>
    <t>A2</t>
    <phoneticPr fontId="2"/>
  </si>
  <si>
    <t>B1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</si>
</sst>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0_);\(#,##0.00\)"/>
    <numFmt numFmtId="178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 textRotation="255"/>
    </xf>
    <xf numFmtId="0" fontId="7" fillId="0" borderId="9" xfId="0" applyFont="1" applyBorder="1" applyAlignment="1">
      <alignment vertical="center" textRotation="255"/>
    </xf>
    <xf numFmtId="0" fontId="7" fillId="0" borderId="9" xfId="0" applyFont="1" applyBorder="1" applyAlignment="1">
      <alignment horizontal="center" vertical="center"/>
    </xf>
    <xf numFmtId="38" fontId="8" fillId="0" borderId="9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/>
    <xf numFmtId="0" fontId="7" fillId="0" borderId="5" xfId="0" applyFont="1" applyBorder="1" applyAlignment="1">
      <alignment horizontal="right" vertical="top"/>
    </xf>
    <xf numFmtId="38" fontId="7" fillId="0" borderId="9" xfId="1" applyFont="1" applyBorder="1" applyAlignment="1">
      <alignment horizontal="center" vertical="center"/>
    </xf>
    <xf numFmtId="38" fontId="7" fillId="0" borderId="3" xfId="1" applyFont="1" applyBorder="1" applyAlignment="1" applyProtection="1">
      <protection locked="0"/>
    </xf>
    <xf numFmtId="177" fontId="7" fillId="0" borderId="8" xfId="0" applyNumberFormat="1" applyFont="1" applyBorder="1" applyAlignment="1">
      <alignment vertical="top" wrapText="1"/>
    </xf>
    <xf numFmtId="0" fontId="7" fillId="0" borderId="9" xfId="0" applyFont="1" applyBorder="1" applyAlignment="1">
      <alignment horizontal="distributed" vertical="center" justifyLastLine="1"/>
    </xf>
    <xf numFmtId="38" fontId="7" fillId="0" borderId="5" xfId="1" applyFont="1" applyBorder="1" applyAlignment="1" applyProtection="1">
      <alignment vertical="center"/>
      <protection locked="0"/>
    </xf>
    <xf numFmtId="0" fontId="7" fillId="0" borderId="8" xfId="0" applyFont="1" applyBorder="1" applyAlignment="1">
      <alignment horizontal="distributed" vertical="center" justifyLastLine="1"/>
    </xf>
    <xf numFmtId="38" fontId="7" fillId="0" borderId="9" xfId="1" applyFont="1" applyBorder="1" applyAlignment="1" applyProtection="1">
      <alignment vertical="center"/>
      <protection locked="0"/>
    </xf>
    <xf numFmtId="38" fontId="7" fillId="0" borderId="0" xfId="1" applyFont="1" applyAlignment="1">
      <alignment horizontal="right"/>
    </xf>
    <xf numFmtId="0" fontId="7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 textRotation="255" shrinkToFit="1"/>
    </xf>
    <xf numFmtId="0" fontId="7" fillId="0" borderId="1" xfId="0" applyFont="1" applyBorder="1" applyAlignment="1">
      <alignment vertical="center" textRotation="255"/>
    </xf>
    <xf numFmtId="0" fontId="7" fillId="0" borderId="2" xfId="0" applyFont="1" applyBorder="1" applyAlignment="1">
      <alignment vertical="center" textRotation="255"/>
    </xf>
    <xf numFmtId="0" fontId="7" fillId="0" borderId="6" xfId="0" applyFont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38" fontId="7" fillId="0" borderId="4" xfId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vertical="center" textRotation="255"/>
    </xf>
    <xf numFmtId="0" fontId="7" fillId="0" borderId="4" xfId="0" applyFont="1" applyBorder="1" applyAlignment="1">
      <alignment vertical="center" textRotation="255" shrinkToFit="1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11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7" fillId="0" borderId="1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178" fontId="7" fillId="0" borderId="4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78" fontId="7" fillId="0" borderId="4" xfId="0" applyNumberFormat="1" applyFont="1" applyBorder="1" applyAlignment="1" applyProtection="1">
      <alignment vertical="center"/>
      <protection locked="0"/>
    </xf>
    <xf numFmtId="178" fontId="7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>
      <alignment vertical="center" justifyLastLine="1"/>
    </xf>
    <xf numFmtId="0" fontId="7" fillId="0" borderId="4" xfId="0" applyFont="1" applyFill="1" applyBorder="1" applyAlignment="1">
      <alignment vertical="center" justifyLastLine="1"/>
    </xf>
    <xf numFmtId="0" fontId="7" fillId="0" borderId="4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8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9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7" fillId="0" borderId="9" xfId="0" applyFont="1" applyBorder="1" applyAlignment="1">
      <alignment vertical="center" textRotation="255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3" fillId="0" borderId="3" xfId="1" applyFont="1" applyBorder="1" applyAlignment="1" applyProtection="1">
      <protection locked="0"/>
    </xf>
    <xf numFmtId="38" fontId="3" fillId="0" borderId="3" xfId="1" applyFont="1" applyBorder="1" applyAlignment="1"/>
    <xf numFmtId="177" fontId="3" fillId="0" borderId="8" xfId="0" applyNumberFormat="1" applyFont="1" applyBorder="1" applyAlignment="1">
      <alignment vertical="top" wrapText="1"/>
    </xf>
    <xf numFmtId="38" fontId="3" fillId="0" borderId="9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453" name="Line 1"/>
        <xdr:cNvSpPr>
          <a:spLocks noChangeShapeType="1"/>
        </xdr:cNvSpPr>
      </xdr:nvSpPr>
      <xdr:spPr bwMode="auto">
        <a:xfrm>
          <a:off x="352425" y="6296025"/>
          <a:ext cx="10858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4454" name="Line 1"/>
        <xdr:cNvSpPr>
          <a:spLocks noChangeShapeType="1"/>
        </xdr:cNvSpPr>
      </xdr:nvSpPr>
      <xdr:spPr bwMode="auto">
        <a:xfrm>
          <a:off x="352425" y="7972425"/>
          <a:ext cx="108585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0</xdr:colOff>
      <xdr:row>2</xdr:row>
      <xdr:rowOff>0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>
          <a:off x="9525" y="409575"/>
          <a:ext cx="28860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2</xdr:col>
      <xdr:colOff>0</xdr:colOff>
      <xdr:row>2</xdr:row>
      <xdr:rowOff>0</xdr:rowOff>
    </xdr:to>
    <xdr:sp macro="" textlink="">
      <xdr:nvSpPr>
        <xdr:cNvPr id="5505" name="Line 2"/>
        <xdr:cNvSpPr>
          <a:spLocks noChangeShapeType="1"/>
        </xdr:cNvSpPr>
      </xdr:nvSpPr>
      <xdr:spPr bwMode="auto">
        <a:xfrm>
          <a:off x="9525" y="409575"/>
          <a:ext cx="28860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41" zoomScaleSheetLayoutView="6"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4"/>
  <sheetViews>
    <sheetView view="pageBreakPreview" topLeftCell="A19" zoomScaleNormal="100" zoomScaleSheetLayoutView="100" workbookViewId="0">
      <selection activeCell="O17" sqref="O17"/>
    </sheetView>
  </sheetViews>
  <sheetFormatPr defaultRowHeight="12.75" x14ac:dyDescent="0.15"/>
  <cols>
    <col min="1" max="1" width="4.625" style="1" customWidth="1"/>
    <col min="2" max="2" width="6.625" style="1" customWidth="1"/>
    <col min="3" max="3" width="7.625" style="1" customWidth="1"/>
    <col min="4" max="7" width="4.875" style="1" customWidth="1"/>
    <col min="8" max="8" width="6" style="1" bestFit="1" customWidth="1"/>
    <col min="9" max="10" width="4.875" style="1" customWidth="1"/>
    <col min="11" max="11" width="6.375" style="1" bestFit="1" customWidth="1"/>
    <col min="12" max="12" width="4.875" style="1" customWidth="1"/>
    <col min="13" max="14" width="6.125" style="1" customWidth="1"/>
    <col min="15" max="15" width="6.625" style="1" customWidth="1"/>
    <col min="16" max="16" width="5" style="1" customWidth="1"/>
    <col min="17" max="16384" width="9" style="1"/>
  </cols>
  <sheetData>
    <row r="1" spans="1:16" ht="17.25" x14ac:dyDescent="0.15">
      <c r="A1" s="9" t="s">
        <v>1</v>
      </c>
    </row>
    <row r="2" spans="1:16" ht="12" customHeight="1" x14ac:dyDescent="0.15"/>
    <row r="3" spans="1:16" ht="21" customHeight="1" x14ac:dyDescent="0.15">
      <c r="A3" s="8" t="s">
        <v>2</v>
      </c>
    </row>
    <row r="4" spans="1:16" ht="21" customHeight="1" x14ac:dyDescent="0.15">
      <c r="B4" s="2"/>
    </row>
    <row r="5" spans="1:16" ht="21" customHeight="1" x14ac:dyDescent="0.15">
      <c r="A5" s="8" t="s">
        <v>97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 t="s">
        <v>64</v>
      </c>
    </row>
    <row r="6" spans="1:16" ht="50.25" customHeight="1" x14ac:dyDescent="0.15">
      <c r="A6" s="44" t="s">
        <v>3</v>
      </c>
      <c r="B6" s="45"/>
      <c r="C6" s="43" t="s">
        <v>4</v>
      </c>
      <c r="D6" s="50" t="s">
        <v>5</v>
      </c>
      <c r="E6" s="50" t="s">
        <v>5</v>
      </c>
      <c r="F6" s="50" t="s">
        <v>5</v>
      </c>
      <c r="G6" s="50" t="s">
        <v>8</v>
      </c>
      <c r="H6" s="50" t="s">
        <v>8</v>
      </c>
      <c r="I6" s="50" t="s">
        <v>8</v>
      </c>
      <c r="J6" s="50" t="s">
        <v>8</v>
      </c>
      <c r="K6" s="50" t="s">
        <v>8</v>
      </c>
      <c r="L6" s="43" t="s">
        <v>11</v>
      </c>
      <c r="M6" s="50" t="s">
        <v>8</v>
      </c>
      <c r="N6" s="50" t="s">
        <v>8</v>
      </c>
      <c r="O6" s="50" t="s">
        <v>8</v>
      </c>
      <c r="P6" s="76" t="s">
        <v>8</v>
      </c>
    </row>
    <row r="7" spans="1:16" ht="98.25" customHeight="1" x14ac:dyDescent="0.15">
      <c r="A7" s="46"/>
      <c r="B7" s="47"/>
      <c r="C7" s="43" t="s">
        <v>4</v>
      </c>
      <c r="D7" s="12" t="s">
        <v>6</v>
      </c>
      <c r="E7" s="13" t="s">
        <v>7</v>
      </c>
      <c r="F7" s="13" t="s">
        <v>50</v>
      </c>
      <c r="G7" s="13" t="s">
        <v>48</v>
      </c>
      <c r="H7" s="13" t="s">
        <v>9</v>
      </c>
      <c r="I7" s="13" t="s">
        <v>49</v>
      </c>
      <c r="J7" s="13" t="s">
        <v>51</v>
      </c>
      <c r="K7" s="13" t="s">
        <v>10</v>
      </c>
      <c r="L7" s="49" t="s">
        <v>11</v>
      </c>
      <c r="M7" s="12" t="s">
        <v>12</v>
      </c>
      <c r="N7" s="13" t="s">
        <v>13</v>
      </c>
      <c r="O7" s="13" t="s">
        <v>14</v>
      </c>
      <c r="P7" s="13" t="s">
        <v>15</v>
      </c>
    </row>
    <row r="8" spans="1:16" ht="21" customHeight="1" x14ac:dyDescent="0.15">
      <c r="A8" s="40" t="s">
        <v>16</v>
      </c>
      <c r="B8" s="14" t="s">
        <v>17</v>
      </c>
      <c r="C8" s="15">
        <v>13719</v>
      </c>
      <c r="D8" s="15">
        <v>67</v>
      </c>
      <c r="E8" s="15">
        <v>4</v>
      </c>
      <c r="F8" s="15">
        <v>31</v>
      </c>
      <c r="G8" s="15">
        <v>715</v>
      </c>
      <c r="H8" s="15">
        <v>377</v>
      </c>
      <c r="I8" s="15">
        <v>369</v>
      </c>
      <c r="J8" s="15">
        <v>7</v>
      </c>
      <c r="K8" s="15">
        <v>2522</v>
      </c>
      <c r="L8" s="15">
        <v>11</v>
      </c>
      <c r="M8" s="15">
        <v>21</v>
      </c>
      <c r="N8" s="15">
        <v>1894</v>
      </c>
      <c r="O8" s="15">
        <v>4181</v>
      </c>
      <c r="P8" s="15">
        <v>85</v>
      </c>
    </row>
    <row r="9" spans="1:16" ht="21" customHeight="1" x14ac:dyDescent="0.15">
      <c r="A9" s="40" t="s">
        <v>16</v>
      </c>
      <c r="B9" s="14" t="s">
        <v>0</v>
      </c>
      <c r="C9" s="16">
        <v>1736</v>
      </c>
      <c r="D9" s="16">
        <v>77</v>
      </c>
      <c r="E9" s="16">
        <v>16</v>
      </c>
      <c r="F9" s="16">
        <v>9</v>
      </c>
      <c r="G9" s="16">
        <v>278</v>
      </c>
      <c r="H9" s="16">
        <v>128</v>
      </c>
      <c r="I9" s="16">
        <v>35</v>
      </c>
      <c r="J9" s="16">
        <v>2</v>
      </c>
      <c r="K9" s="16">
        <v>995</v>
      </c>
      <c r="L9" s="16">
        <v>1</v>
      </c>
      <c r="M9" s="16">
        <v>65</v>
      </c>
      <c r="N9" s="16">
        <v>261</v>
      </c>
      <c r="O9" s="16">
        <v>228</v>
      </c>
      <c r="P9" s="16">
        <v>18</v>
      </c>
    </row>
    <row r="10" spans="1:16" ht="21" customHeight="1" x14ac:dyDescent="0.15">
      <c r="A10" s="40" t="s">
        <v>52</v>
      </c>
      <c r="B10" s="14" t="s">
        <v>17</v>
      </c>
      <c r="C10" s="15">
        <v>20697</v>
      </c>
      <c r="D10" s="15">
        <v>50</v>
      </c>
      <c r="E10" s="15">
        <v>2</v>
      </c>
      <c r="F10" s="15">
        <v>22</v>
      </c>
      <c r="G10" s="15">
        <v>0</v>
      </c>
      <c r="H10" s="15">
        <v>0</v>
      </c>
      <c r="I10" s="15">
        <v>0</v>
      </c>
      <c r="J10" s="15">
        <v>0</v>
      </c>
      <c r="K10" s="15">
        <v>603</v>
      </c>
      <c r="L10" s="15">
        <v>11</v>
      </c>
      <c r="M10" s="15">
        <v>1</v>
      </c>
      <c r="N10" s="15">
        <v>457</v>
      </c>
      <c r="O10" s="15">
        <v>4109</v>
      </c>
      <c r="P10" s="15">
        <v>92</v>
      </c>
    </row>
    <row r="11" spans="1:16" ht="21" customHeight="1" x14ac:dyDescent="0.15">
      <c r="A11" s="40" t="s">
        <v>52</v>
      </c>
      <c r="B11" s="14" t="s">
        <v>0</v>
      </c>
      <c r="C11" s="16">
        <v>4900</v>
      </c>
      <c r="D11" s="16">
        <v>36</v>
      </c>
      <c r="E11" s="16">
        <v>4</v>
      </c>
      <c r="F11" s="16">
        <v>0</v>
      </c>
      <c r="G11" s="16">
        <v>3</v>
      </c>
      <c r="H11" s="16">
        <v>12</v>
      </c>
      <c r="I11" s="16">
        <v>0</v>
      </c>
      <c r="J11" s="16">
        <v>1</v>
      </c>
      <c r="K11" s="16">
        <v>663</v>
      </c>
      <c r="L11" s="16">
        <v>2</v>
      </c>
      <c r="M11" s="16">
        <v>18</v>
      </c>
      <c r="N11" s="16">
        <v>88</v>
      </c>
      <c r="O11" s="16">
        <v>291</v>
      </c>
      <c r="P11" s="16">
        <v>1</v>
      </c>
    </row>
    <row r="12" spans="1:16" ht="21" customHeight="1" x14ac:dyDescent="0.15">
      <c r="A12" s="40" t="s">
        <v>50</v>
      </c>
      <c r="B12" s="14" t="s">
        <v>17</v>
      </c>
      <c r="C12" s="15">
        <v>31309</v>
      </c>
      <c r="D12" s="15">
        <v>96</v>
      </c>
      <c r="E12" s="15">
        <v>0</v>
      </c>
      <c r="F12" s="15">
        <v>14</v>
      </c>
      <c r="G12" s="15">
        <v>0</v>
      </c>
      <c r="H12" s="15">
        <v>0</v>
      </c>
      <c r="I12" s="15">
        <v>0</v>
      </c>
      <c r="J12" s="15">
        <v>0</v>
      </c>
      <c r="K12" s="15">
        <v>349</v>
      </c>
      <c r="L12" s="15">
        <v>2</v>
      </c>
      <c r="M12" s="15">
        <v>2</v>
      </c>
      <c r="N12" s="15">
        <v>301</v>
      </c>
      <c r="O12" s="15">
        <v>3760</v>
      </c>
      <c r="P12" s="15">
        <v>20</v>
      </c>
    </row>
    <row r="13" spans="1:16" ht="21" customHeight="1" x14ac:dyDescent="0.15">
      <c r="A13" s="40" t="s">
        <v>50</v>
      </c>
      <c r="B13" s="14" t="s">
        <v>0</v>
      </c>
      <c r="C13" s="16">
        <v>13382</v>
      </c>
      <c r="D13" s="16">
        <v>55</v>
      </c>
      <c r="E13" s="16">
        <v>2</v>
      </c>
      <c r="F13" s="16">
        <v>2</v>
      </c>
      <c r="G13" s="16">
        <v>0</v>
      </c>
      <c r="H13" s="16">
        <v>0</v>
      </c>
      <c r="I13" s="16">
        <v>0</v>
      </c>
      <c r="J13" s="16">
        <v>0</v>
      </c>
      <c r="K13" s="16">
        <v>302</v>
      </c>
      <c r="L13" s="16">
        <v>1</v>
      </c>
      <c r="M13" s="16">
        <v>31</v>
      </c>
      <c r="N13" s="16">
        <v>62</v>
      </c>
      <c r="O13" s="16">
        <v>135</v>
      </c>
      <c r="P13" s="16">
        <v>0</v>
      </c>
    </row>
    <row r="14" spans="1:16" ht="21" customHeight="1" x14ac:dyDescent="0.15">
      <c r="A14" s="40" t="s">
        <v>18</v>
      </c>
      <c r="B14" s="14" t="s">
        <v>17</v>
      </c>
      <c r="C14" s="16">
        <f>SUM(C8,C10,C12)</f>
        <v>65725</v>
      </c>
      <c r="D14" s="16">
        <f t="shared" ref="D14:P14" si="0">SUM(D8,D10,D12)</f>
        <v>213</v>
      </c>
      <c r="E14" s="16">
        <f t="shared" si="0"/>
        <v>6</v>
      </c>
      <c r="F14" s="16">
        <f t="shared" si="0"/>
        <v>67</v>
      </c>
      <c r="G14" s="16">
        <f t="shared" si="0"/>
        <v>715</v>
      </c>
      <c r="H14" s="16">
        <f t="shared" si="0"/>
        <v>377</v>
      </c>
      <c r="I14" s="16">
        <f t="shared" si="0"/>
        <v>369</v>
      </c>
      <c r="J14" s="16">
        <f t="shared" si="0"/>
        <v>7</v>
      </c>
      <c r="K14" s="16">
        <f t="shared" si="0"/>
        <v>3474</v>
      </c>
      <c r="L14" s="16">
        <f t="shared" si="0"/>
        <v>24</v>
      </c>
      <c r="M14" s="16">
        <f t="shared" si="0"/>
        <v>24</v>
      </c>
      <c r="N14" s="16">
        <f t="shared" si="0"/>
        <v>2652</v>
      </c>
      <c r="O14" s="16">
        <f t="shared" si="0"/>
        <v>12050</v>
      </c>
      <c r="P14" s="16">
        <f t="shared" si="0"/>
        <v>197</v>
      </c>
    </row>
    <row r="15" spans="1:16" ht="21" customHeight="1" x14ac:dyDescent="0.15">
      <c r="A15" s="40" t="s">
        <v>18</v>
      </c>
      <c r="B15" s="14" t="s">
        <v>0</v>
      </c>
      <c r="C15" s="16">
        <f>C9+C11+C13</f>
        <v>20018</v>
      </c>
      <c r="D15" s="16">
        <f t="shared" ref="D15:P15" si="1">D9+D11+D13</f>
        <v>168</v>
      </c>
      <c r="E15" s="16">
        <f t="shared" si="1"/>
        <v>22</v>
      </c>
      <c r="F15" s="16">
        <f t="shared" si="1"/>
        <v>11</v>
      </c>
      <c r="G15" s="16">
        <f t="shared" si="1"/>
        <v>281</v>
      </c>
      <c r="H15" s="16">
        <f t="shared" si="1"/>
        <v>140</v>
      </c>
      <c r="I15" s="16">
        <f t="shared" si="1"/>
        <v>35</v>
      </c>
      <c r="J15" s="16">
        <f t="shared" si="1"/>
        <v>3</v>
      </c>
      <c r="K15" s="16">
        <f t="shared" si="1"/>
        <v>1960</v>
      </c>
      <c r="L15" s="16">
        <f t="shared" si="1"/>
        <v>4</v>
      </c>
      <c r="M15" s="16">
        <f t="shared" si="1"/>
        <v>114</v>
      </c>
      <c r="N15" s="16">
        <f t="shared" si="1"/>
        <v>411</v>
      </c>
      <c r="O15" s="16">
        <v>654</v>
      </c>
      <c r="P15" s="16">
        <f t="shared" si="1"/>
        <v>19</v>
      </c>
    </row>
    <row r="16" spans="1:16" ht="21" customHeight="1" x14ac:dyDescent="0.15">
      <c r="A16" s="79" t="s">
        <v>19</v>
      </c>
      <c r="B16" s="79"/>
      <c r="C16" s="16">
        <f>SUM(C14:C15)</f>
        <v>85743</v>
      </c>
      <c r="D16" s="16">
        <f t="shared" ref="D16:P16" si="2">SUM(D14:D15)</f>
        <v>381</v>
      </c>
      <c r="E16" s="16">
        <f t="shared" si="2"/>
        <v>28</v>
      </c>
      <c r="F16" s="16">
        <f t="shared" si="2"/>
        <v>78</v>
      </c>
      <c r="G16" s="16">
        <f t="shared" si="2"/>
        <v>996</v>
      </c>
      <c r="H16" s="16">
        <f t="shared" si="2"/>
        <v>517</v>
      </c>
      <c r="I16" s="16">
        <f t="shared" si="2"/>
        <v>404</v>
      </c>
      <c r="J16" s="16">
        <f t="shared" si="2"/>
        <v>10</v>
      </c>
      <c r="K16" s="16">
        <f t="shared" si="2"/>
        <v>5434</v>
      </c>
      <c r="L16" s="16">
        <f t="shared" si="2"/>
        <v>28</v>
      </c>
      <c r="M16" s="16">
        <f t="shared" si="2"/>
        <v>138</v>
      </c>
      <c r="N16" s="16">
        <f t="shared" si="2"/>
        <v>3063</v>
      </c>
      <c r="O16" s="16">
        <f t="shared" si="2"/>
        <v>12704</v>
      </c>
      <c r="P16" s="16">
        <f t="shared" si="2"/>
        <v>216</v>
      </c>
    </row>
    <row r="17" spans="1:16" ht="21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21" customHeight="1" x14ac:dyDescent="0.15">
      <c r="A18" s="8" t="s">
        <v>98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64</v>
      </c>
      <c r="P18" s="10"/>
    </row>
    <row r="19" spans="1:16" ht="69" customHeight="1" x14ac:dyDescent="0.15">
      <c r="A19" s="10"/>
      <c r="B19" s="19" t="s">
        <v>29</v>
      </c>
      <c r="C19" s="20" t="s">
        <v>28</v>
      </c>
      <c r="D19" s="13" t="s">
        <v>21</v>
      </c>
      <c r="E19" s="13" t="s">
        <v>22</v>
      </c>
      <c r="F19" s="13" t="s">
        <v>23</v>
      </c>
      <c r="G19" s="13" t="s">
        <v>24</v>
      </c>
      <c r="H19" s="13" t="s">
        <v>30</v>
      </c>
      <c r="I19" s="13" t="s">
        <v>25</v>
      </c>
      <c r="J19" s="13" t="s">
        <v>44</v>
      </c>
      <c r="K19" s="13" t="s">
        <v>26</v>
      </c>
      <c r="L19" s="13" t="s">
        <v>45</v>
      </c>
      <c r="M19" s="13" t="s">
        <v>27</v>
      </c>
      <c r="N19" s="13" t="s">
        <v>50</v>
      </c>
      <c r="O19" s="13" t="s">
        <v>18</v>
      </c>
      <c r="P19" s="10"/>
    </row>
    <row r="20" spans="1:16" ht="21" customHeight="1" x14ac:dyDescent="0.15">
      <c r="A20" s="10"/>
      <c r="B20" s="79" t="s">
        <v>66</v>
      </c>
      <c r="C20" s="7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>
        <f>SUM(D20:N20)</f>
        <v>0</v>
      </c>
      <c r="P20" s="10"/>
    </row>
    <row r="21" spans="1:16" ht="21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ht="21" customHeight="1" x14ac:dyDescent="0.15">
      <c r="A22" s="8" t="s">
        <v>99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 t="s">
        <v>64</v>
      </c>
      <c r="P22" s="10"/>
    </row>
    <row r="23" spans="1:16" ht="69" customHeight="1" x14ac:dyDescent="0.15">
      <c r="A23" s="10"/>
      <c r="B23" s="19" t="s">
        <v>29</v>
      </c>
      <c r="C23" s="20" t="s">
        <v>28</v>
      </c>
      <c r="D23" s="13" t="s">
        <v>21</v>
      </c>
      <c r="E23" s="13" t="s">
        <v>22</v>
      </c>
      <c r="F23" s="13" t="s">
        <v>23</v>
      </c>
      <c r="G23" s="13" t="s">
        <v>24</v>
      </c>
      <c r="H23" s="13" t="s">
        <v>30</v>
      </c>
      <c r="I23" s="13" t="s">
        <v>25</v>
      </c>
      <c r="J23" s="13" t="s">
        <v>44</v>
      </c>
      <c r="K23" s="13" t="s">
        <v>26</v>
      </c>
      <c r="L23" s="13" t="s">
        <v>45</v>
      </c>
      <c r="M23" s="13" t="s">
        <v>27</v>
      </c>
      <c r="N23" s="13" t="s">
        <v>50</v>
      </c>
      <c r="O23" s="13" t="s">
        <v>18</v>
      </c>
      <c r="P23" s="10"/>
    </row>
    <row r="24" spans="1:16" ht="21" customHeight="1" x14ac:dyDescent="0.15">
      <c r="A24" s="10"/>
      <c r="B24" s="77" t="s">
        <v>66</v>
      </c>
      <c r="C24" s="78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>
        <f>SUM(D24:N24)</f>
        <v>0</v>
      </c>
      <c r="P24" s="10"/>
    </row>
  </sheetData>
  <mergeCells count="3">
    <mergeCell ref="B24:C24"/>
    <mergeCell ref="A16:B16"/>
    <mergeCell ref="B20:C20"/>
  </mergeCells>
  <phoneticPr fontId="2"/>
  <dataValidations count="1">
    <dataValidation type="whole" imeMode="off" allowBlank="1" showInputMessage="1" showErrorMessage="1" errorTitle="入力エラー" error="入力欄には整数を入力してください！" sqref="C9:P9 C11:P11 C13:P13 C15:P15">
      <formula1>0</formula1>
      <formula2>9999999999</formula2>
    </dataValidation>
  </dataValidations>
  <pageMargins left="0.98425196850393704" right="0.59055118110236227" top="0.98425196850393704" bottom="0.98425196850393704" header="0.39370078740157483" footer="0.39370078740157483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K27"/>
  <sheetViews>
    <sheetView tabSelected="1" view="pageBreakPreview" topLeftCell="A16" zoomScaleNormal="100" zoomScaleSheetLayoutView="100" workbookViewId="0">
      <selection activeCell="B17" sqref="B17"/>
    </sheetView>
  </sheetViews>
  <sheetFormatPr defaultRowHeight="30" customHeight="1" x14ac:dyDescent="0.15"/>
  <cols>
    <col min="1" max="1" width="9.875" style="1" customWidth="1"/>
    <col min="2" max="2" width="28.125" style="1" customWidth="1"/>
    <col min="3" max="5" width="15.625" style="3" customWidth="1"/>
    <col min="6" max="16384" width="9" style="1"/>
  </cols>
  <sheetData>
    <row r="1" spans="1:37" ht="31.5" customHeight="1" x14ac:dyDescent="0.15">
      <c r="A1" s="8" t="s">
        <v>68</v>
      </c>
      <c r="E1" s="32" t="s">
        <v>64</v>
      </c>
    </row>
    <row r="2" spans="1:37" ht="31.5" customHeight="1" x14ac:dyDescent="0.15">
      <c r="A2" s="23" t="s">
        <v>31</v>
      </c>
      <c r="B2" s="24" t="s">
        <v>20</v>
      </c>
      <c r="C2" s="25" t="s">
        <v>69</v>
      </c>
      <c r="D2" s="25" t="s">
        <v>67</v>
      </c>
      <c r="E2" s="25" t="s">
        <v>19</v>
      </c>
    </row>
    <row r="3" spans="1:37" s="5" customFormat="1" ht="19.5" customHeight="1" x14ac:dyDescent="0.15">
      <c r="A3" s="51" t="s">
        <v>46</v>
      </c>
      <c r="B3" s="52"/>
      <c r="C3" s="26">
        <v>1284</v>
      </c>
      <c r="D3" s="80">
        <v>336</v>
      </c>
      <c r="E3" s="81">
        <f>C3+D3</f>
        <v>1620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4" customFormat="1" ht="19.5" customHeight="1" x14ac:dyDescent="0.15">
      <c r="A4" s="54" t="s">
        <v>72</v>
      </c>
      <c r="B4" s="53"/>
      <c r="C4" s="27">
        <f>-C26/C3</f>
        <v>-1.1433021806853583</v>
      </c>
      <c r="D4" s="82">
        <f>-D26/D3</f>
        <v>-1.0357142857142858</v>
      </c>
      <c r="E4" s="82">
        <f>-E26/E3</f>
        <v>-1.1209876543209876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31.5" customHeight="1" x14ac:dyDescent="0.15">
      <c r="A5" s="55" t="s">
        <v>32</v>
      </c>
      <c r="B5" s="28" t="s">
        <v>33</v>
      </c>
      <c r="C5" s="29">
        <v>367</v>
      </c>
      <c r="D5" s="83">
        <v>97</v>
      </c>
      <c r="E5" s="83">
        <f>C5+D5</f>
        <v>464</v>
      </c>
    </row>
    <row r="6" spans="1:37" ht="31.5" customHeight="1" x14ac:dyDescent="0.15">
      <c r="A6" s="55" t="s">
        <v>32</v>
      </c>
      <c r="B6" s="30" t="s">
        <v>92</v>
      </c>
      <c r="C6" s="31">
        <v>347</v>
      </c>
      <c r="D6" s="83">
        <v>103</v>
      </c>
      <c r="E6" s="83">
        <f>C6+D6</f>
        <v>450</v>
      </c>
    </row>
    <row r="7" spans="1:37" ht="31.5" customHeight="1" x14ac:dyDescent="0.15">
      <c r="A7" s="55" t="s">
        <v>32</v>
      </c>
      <c r="B7" s="28" t="s">
        <v>34</v>
      </c>
      <c r="C7" s="31">
        <v>372</v>
      </c>
      <c r="D7" s="83">
        <v>118</v>
      </c>
      <c r="E7" s="83">
        <f>SUM(C7:D7)</f>
        <v>490</v>
      </c>
    </row>
    <row r="8" spans="1:37" ht="31.5" customHeight="1" x14ac:dyDescent="0.15">
      <c r="A8" s="55" t="s">
        <v>32</v>
      </c>
      <c r="B8" s="28" t="s">
        <v>95</v>
      </c>
      <c r="C8" s="31">
        <v>0</v>
      </c>
      <c r="D8" s="83">
        <v>6</v>
      </c>
      <c r="E8" s="83">
        <f t="shared" ref="E8:E13" si="0">SUM(C8:D8)</f>
        <v>6</v>
      </c>
    </row>
    <row r="9" spans="1:37" ht="31.5" customHeight="1" x14ac:dyDescent="0.15">
      <c r="A9" s="55" t="s">
        <v>32</v>
      </c>
      <c r="B9" s="28" t="s">
        <v>96</v>
      </c>
      <c r="C9" s="31">
        <v>0</v>
      </c>
      <c r="D9" s="83">
        <v>0</v>
      </c>
      <c r="E9" s="83">
        <f t="shared" si="0"/>
        <v>0</v>
      </c>
    </row>
    <row r="10" spans="1:37" ht="31.5" customHeight="1" x14ac:dyDescent="0.15">
      <c r="A10" s="55" t="s">
        <v>32</v>
      </c>
      <c r="B10" s="28" t="s">
        <v>35</v>
      </c>
      <c r="C10" s="31">
        <v>5</v>
      </c>
      <c r="D10" s="83">
        <v>2</v>
      </c>
      <c r="E10" s="83">
        <f t="shared" si="0"/>
        <v>7</v>
      </c>
    </row>
    <row r="11" spans="1:37" ht="31.5" customHeight="1" x14ac:dyDescent="0.15">
      <c r="A11" s="55" t="s">
        <v>32</v>
      </c>
      <c r="B11" s="28" t="s">
        <v>50</v>
      </c>
      <c r="C11" s="31">
        <v>1</v>
      </c>
      <c r="D11" s="83">
        <v>0</v>
      </c>
      <c r="E11" s="83">
        <f t="shared" si="0"/>
        <v>1</v>
      </c>
    </row>
    <row r="12" spans="1:37" ht="31.5" customHeight="1" x14ac:dyDescent="0.15">
      <c r="A12" s="55" t="s">
        <v>32</v>
      </c>
      <c r="B12" s="28" t="s">
        <v>36</v>
      </c>
      <c r="C12" s="16">
        <f>SUM(C5:C11)</f>
        <v>1092</v>
      </c>
      <c r="D12" s="83">
        <f>SUM(D5:D11)</f>
        <v>326</v>
      </c>
      <c r="E12" s="83">
        <f t="shared" si="0"/>
        <v>1418</v>
      </c>
    </row>
    <row r="13" spans="1:37" ht="31.5" customHeight="1" x14ac:dyDescent="0.15">
      <c r="A13" s="56" t="s">
        <v>37</v>
      </c>
      <c r="B13" s="28" t="s">
        <v>57</v>
      </c>
      <c r="C13" s="31">
        <v>100</v>
      </c>
      <c r="D13" s="83">
        <v>5</v>
      </c>
      <c r="E13" s="83">
        <f t="shared" si="0"/>
        <v>105</v>
      </c>
    </row>
    <row r="14" spans="1:37" ht="31.5" customHeight="1" x14ac:dyDescent="0.15">
      <c r="A14" s="56" t="s">
        <v>37</v>
      </c>
      <c r="B14" s="28" t="s">
        <v>58</v>
      </c>
      <c r="C14" s="31">
        <v>27</v>
      </c>
      <c r="D14" s="83">
        <v>6</v>
      </c>
      <c r="E14" s="83">
        <f t="shared" ref="E14:E25" si="1">SUM(C14:D14)</f>
        <v>33</v>
      </c>
    </row>
    <row r="15" spans="1:37" ht="31.5" customHeight="1" x14ac:dyDescent="0.15">
      <c r="A15" s="56" t="s">
        <v>37</v>
      </c>
      <c r="B15" s="28" t="s">
        <v>59</v>
      </c>
      <c r="C15" s="31">
        <v>7</v>
      </c>
      <c r="D15" s="83">
        <v>6</v>
      </c>
      <c r="E15" s="83">
        <f t="shared" si="1"/>
        <v>13</v>
      </c>
    </row>
    <row r="16" spans="1:37" ht="31.5" customHeight="1" x14ac:dyDescent="0.15">
      <c r="A16" s="56" t="s">
        <v>37</v>
      </c>
      <c r="B16" s="28" t="s">
        <v>60</v>
      </c>
      <c r="C16" s="31">
        <v>112</v>
      </c>
      <c r="D16" s="83">
        <v>3</v>
      </c>
      <c r="E16" s="83">
        <f t="shared" si="1"/>
        <v>115</v>
      </c>
    </row>
    <row r="17" spans="1:5" ht="31.5" customHeight="1" x14ac:dyDescent="0.15">
      <c r="A17" s="56" t="s">
        <v>37</v>
      </c>
      <c r="B17" s="28" t="s">
        <v>54</v>
      </c>
      <c r="C17" s="31">
        <v>89</v>
      </c>
      <c r="D17" s="83">
        <v>0</v>
      </c>
      <c r="E17" s="83">
        <f t="shared" si="1"/>
        <v>89</v>
      </c>
    </row>
    <row r="18" spans="1:5" ht="31.5" customHeight="1" x14ac:dyDescent="0.15">
      <c r="A18" s="56" t="s">
        <v>37</v>
      </c>
      <c r="B18" s="28" t="s">
        <v>93</v>
      </c>
      <c r="C18" s="31">
        <v>7</v>
      </c>
      <c r="D18" s="83">
        <v>0</v>
      </c>
      <c r="E18" s="83">
        <f t="shared" si="1"/>
        <v>7</v>
      </c>
    </row>
    <row r="19" spans="1:5" ht="31.5" customHeight="1" x14ac:dyDescent="0.15">
      <c r="A19" s="56" t="s">
        <v>37</v>
      </c>
      <c r="B19" s="28" t="s">
        <v>61</v>
      </c>
      <c r="C19" s="31">
        <v>0</v>
      </c>
      <c r="D19" s="83">
        <v>0</v>
      </c>
      <c r="E19" s="83">
        <f t="shared" si="1"/>
        <v>0</v>
      </c>
    </row>
    <row r="20" spans="1:5" ht="31.5" customHeight="1" x14ac:dyDescent="0.15">
      <c r="A20" s="56" t="s">
        <v>37</v>
      </c>
      <c r="B20" s="28" t="s">
        <v>50</v>
      </c>
      <c r="C20" s="31">
        <v>27</v>
      </c>
      <c r="D20" s="83">
        <v>2</v>
      </c>
      <c r="E20" s="83">
        <f t="shared" si="1"/>
        <v>29</v>
      </c>
    </row>
    <row r="21" spans="1:5" ht="31.5" customHeight="1" x14ac:dyDescent="0.15">
      <c r="A21" s="56" t="s">
        <v>37</v>
      </c>
      <c r="B21" s="28" t="s">
        <v>36</v>
      </c>
      <c r="C21" s="16">
        <f>SUM(C13:C20)</f>
        <v>369</v>
      </c>
      <c r="D21" s="83">
        <f>SUM(D13:D20)</f>
        <v>22</v>
      </c>
      <c r="E21" s="83">
        <f t="shared" si="1"/>
        <v>391</v>
      </c>
    </row>
    <row r="22" spans="1:5" ht="31.5" customHeight="1" x14ac:dyDescent="0.15">
      <c r="A22" s="56" t="s">
        <v>51</v>
      </c>
      <c r="B22" s="28" t="s">
        <v>62</v>
      </c>
      <c r="C22" s="31">
        <v>0</v>
      </c>
      <c r="D22" s="83">
        <v>0</v>
      </c>
      <c r="E22" s="83">
        <f t="shared" si="1"/>
        <v>0</v>
      </c>
    </row>
    <row r="23" spans="1:5" ht="31.5" customHeight="1" x14ac:dyDescent="0.15">
      <c r="A23" s="56" t="s">
        <v>51</v>
      </c>
      <c r="B23" s="28" t="s">
        <v>63</v>
      </c>
      <c r="C23" s="31">
        <v>0</v>
      </c>
      <c r="D23" s="83">
        <v>0</v>
      </c>
      <c r="E23" s="83">
        <f t="shared" si="1"/>
        <v>0</v>
      </c>
    </row>
    <row r="24" spans="1:5" ht="31.5" customHeight="1" x14ac:dyDescent="0.15">
      <c r="A24" s="56" t="s">
        <v>51</v>
      </c>
      <c r="B24" s="28" t="s">
        <v>50</v>
      </c>
      <c r="C24" s="31">
        <v>7</v>
      </c>
      <c r="D24" s="83">
        <v>0</v>
      </c>
      <c r="E24" s="83">
        <f t="shared" si="1"/>
        <v>7</v>
      </c>
    </row>
    <row r="25" spans="1:5" ht="31.5" customHeight="1" x14ac:dyDescent="0.15">
      <c r="A25" s="56" t="s">
        <v>51</v>
      </c>
      <c r="B25" s="28" t="s">
        <v>36</v>
      </c>
      <c r="C25" s="16">
        <f>SUM(C22:C24)</f>
        <v>7</v>
      </c>
      <c r="D25" s="83">
        <f>SUM(D22:D24)</f>
        <v>0</v>
      </c>
      <c r="E25" s="83">
        <f t="shared" si="1"/>
        <v>7</v>
      </c>
    </row>
    <row r="26" spans="1:5" ht="31.5" customHeight="1" x14ac:dyDescent="0.15">
      <c r="A26" s="41" t="s">
        <v>47</v>
      </c>
      <c r="B26" s="42"/>
      <c r="C26" s="16">
        <f>SUM(C12,C21,C25)</f>
        <v>1468</v>
      </c>
      <c r="D26" s="83">
        <f>SUM(D25,D21,D12)</f>
        <v>348</v>
      </c>
      <c r="E26" s="83">
        <f>E25+E21+E12</f>
        <v>1816</v>
      </c>
    </row>
    <row r="27" spans="1:5" ht="30" customHeight="1" x14ac:dyDescent="0.15">
      <c r="D27" s="7"/>
    </row>
  </sheetData>
  <phoneticPr fontId="2"/>
  <pageMargins left="0.98425196850393704" right="0.39370078740157483" top="0.98425196850393704" bottom="0.59055118110236227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7"/>
  <sheetViews>
    <sheetView view="pageBreakPreview" topLeftCell="A13" zoomScaleNormal="100" zoomScaleSheetLayoutView="100" workbookViewId="0">
      <selection activeCell="G21" sqref="G21"/>
    </sheetView>
  </sheetViews>
  <sheetFormatPr defaultRowHeight="20.25" customHeight="1" x14ac:dyDescent="0.15"/>
  <cols>
    <col min="1" max="1" width="9" style="1"/>
    <col min="2" max="2" width="10.25" style="1" customWidth="1"/>
    <col min="3" max="8" width="8" style="1" customWidth="1"/>
    <col min="9" max="10" width="6.5" style="1" customWidth="1"/>
    <col min="11" max="14" width="4.375" style="1" customWidth="1"/>
    <col min="15" max="15" width="5.875" style="1" customWidth="1"/>
    <col min="16" max="16" width="5.75" style="1" customWidth="1"/>
    <col min="17" max="17" width="1.5" style="1" customWidth="1"/>
    <col min="18" max="19" width="4.375" style="1" customWidth="1"/>
    <col min="20" max="16384" width="9" style="1"/>
  </cols>
  <sheetData>
    <row r="1" spans="1:17" ht="20.25" customHeight="1" x14ac:dyDescent="0.15">
      <c r="A1" s="9" t="s">
        <v>100</v>
      </c>
    </row>
    <row r="2" spans="1:17" ht="23.25" customHeight="1" x14ac:dyDescent="0.15">
      <c r="A2" s="10" t="s">
        <v>70</v>
      </c>
      <c r="B2" s="10"/>
      <c r="C2" s="10"/>
      <c r="D2" s="10"/>
      <c r="E2" s="10"/>
      <c r="F2" s="10"/>
      <c r="G2" s="10"/>
      <c r="H2" s="10"/>
      <c r="I2" s="10"/>
      <c r="J2" s="68" t="s">
        <v>71</v>
      </c>
      <c r="K2" s="39"/>
      <c r="L2" s="10"/>
      <c r="M2" s="10"/>
      <c r="N2" s="10"/>
      <c r="O2" s="10"/>
      <c r="P2" s="10"/>
      <c r="Q2" s="10"/>
    </row>
    <row r="3" spans="1:17" ht="42" customHeight="1" x14ac:dyDescent="0.15">
      <c r="A3" s="17" t="s">
        <v>38</v>
      </c>
      <c r="B3" s="67" t="s">
        <v>53</v>
      </c>
      <c r="C3" s="19" t="s">
        <v>39</v>
      </c>
      <c r="D3" s="19" t="s">
        <v>56</v>
      </c>
      <c r="E3" s="19" t="s">
        <v>55</v>
      </c>
      <c r="F3" s="19" t="s">
        <v>40</v>
      </c>
      <c r="G3" s="19" t="s">
        <v>41</v>
      </c>
      <c r="H3" s="19" t="s">
        <v>42</v>
      </c>
      <c r="I3" s="19" t="s">
        <v>50</v>
      </c>
      <c r="J3" s="22" t="s">
        <v>19</v>
      </c>
      <c r="K3" s="75"/>
    </row>
    <row r="4" spans="1:17" ht="20.25" customHeight="1" x14ac:dyDescent="0.15">
      <c r="A4" s="33" t="s">
        <v>65</v>
      </c>
      <c r="B4" s="48">
        <v>510</v>
      </c>
      <c r="C4" s="48">
        <v>30</v>
      </c>
      <c r="D4" s="48">
        <v>77</v>
      </c>
      <c r="E4" s="48">
        <v>79</v>
      </c>
      <c r="F4" s="48">
        <v>69</v>
      </c>
      <c r="G4" s="48">
        <v>63</v>
      </c>
      <c r="H4" s="48">
        <v>70</v>
      </c>
      <c r="I4" s="48">
        <v>0</v>
      </c>
      <c r="J4" s="16">
        <f>SUM(B4:I4)</f>
        <v>898</v>
      </c>
    </row>
    <row r="5" spans="1:17" ht="20.25" customHeight="1" x14ac:dyDescent="0.15">
      <c r="A5" s="11" t="s">
        <v>43</v>
      </c>
      <c r="B5" s="48">
        <v>1847</v>
      </c>
      <c r="C5" s="48">
        <v>66</v>
      </c>
      <c r="D5" s="48">
        <v>297</v>
      </c>
      <c r="E5" s="48">
        <v>293</v>
      </c>
      <c r="F5" s="48">
        <v>263</v>
      </c>
      <c r="G5" s="48">
        <v>190</v>
      </c>
      <c r="H5" s="48">
        <v>322</v>
      </c>
      <c r="I5" s="48">
        <v>0</v>
      </c>
      <c r="J5" s="16">
        <f>SUM(B5:I5)</f>
        <v>3278</v>
      </c>
    </row>
    <row r="6" spans="1:17" ht="17.25" customHeight="1" x14ac:dyDescent="0.15"/>
    <row r="7" spans="1:17" ht="17.25" customHeight="1" x14ac:dyDescent="0.15"/>
    <row r="8" spans="1:17" ht="20.25" customHeight="1" x14ac:dyDescent="0.15">
      <c r="A8" s="9" t="s">
        <v>101</v>
      </c>
    </row>
    <row r="9" spans="1:17" ht="23.25" customHeight="1" x14ac:dyDescent="0.15">
      <c r="A9" s="8" t="s">
        <v>73</v>
      </c>
      <c r="N9" s="6"/>
    </row>
    <row r="10" spans="1:17" ht="20.25" customHeight="1" x14ac:dyDescent="0.15">
      <c r="A10" s="34"/>
      <c r="B10" s="35"/>
      <c r="C10" s="34" t="s">
        <v>102</v>
      </c>
      <c r="D10" s="34" t="s">
        <v>103</v>
      </c>
      <c r="E10" s="34" t="s">
        <v>104</v>
      </c>
      <c r="F10" s="34" t="s">
        <v>74</v>
      </c>
      <c r="G10" s="34" t="s">
        <v>75</v>
      </c>
      <c r="H10" s="69" t="s">
        <v>19</v>
      </c>
    </row>
    <row r="11" spans="1:17" ht="20.25" customHeight="1" x14ac:dyDescent="0.15">
      <c r="A11" s="57" t="s">
        <v>18</v>
      </c>
      <c r="B11" s="14" t="s">
        <v>76</v>
      </c>
      <c r="C11" s="60">
        <v>41</v>
      </c>
      <c r="D11" s="60">
        <v>94</v>
      </c>
      <c r="E11" s="60">
        <v>184</v>
      </c>
      <c r="F11" s="60">
        <v>671</v>
      </c>
      <c r="G11" s="60">
        <v>218</v>
      </c>
      <c r="H11" s="70">
        <f>SUM(C11:G11)</f>
        <v>1208</v>
      </c>
    </row>
    <row r="12" spans="1:17" ht="20.25" customHeight="1" x14ac:dyDescent="0.15">
      <c r="A12" s="57" t="s">
        <v>18</v>
      </c>
      <c r="B12" s="18" t="s">
        <v>77</v>
      </c>
      <c r="C12" s="61">
        <f>C11/$H$11</f>
        <v>3.3940397350993377E-2</v>
      </c>
      <c r="D12" s="61">
        <f>D11/$H$11</f>
        <v>7.7814569536423836E-2</v>
      </c>
      <c r="E12" s="61">
        <f>E11/$H$11</f>
        <v>0.15231788079470199</v>
      </c>
      <c r="F12" s="61">
        <f>F11/$H$11</f>
        <v>0.55546357615894038</v>
      </c>
      <c r="G12" s="61">
        <f>G11/$H$11</f>
        <v>0.1804635761589404</v>
      </c>
      <c r="H12" s="71">
        <v>1</v>
      </c>
    </row>
    <row r="13" spans="1:17" ht="20.25" customHeight="1" x14ac:dyDescent="0.15">
      <c r="A13" s="56" t="s">
        <v>66</v>
      </c>
      <c r="B13" s="14" t="s">
        <v>76</v>
      </c>
      <c r="C13" s="62">
        <v>25</v>
      </c>
      <c r="D13" s="62">
        <v>72</v>
      </c>
      <c r="E13" s="62">
        <v>151</v>
      </c>
      <c r="F13" s="62">
        <v>558</v>
      </c>
      <c r="G13" s="62">
        <v>206</v>
      </c>
      <c r="H13" s="70">
        <f>SUM(C13:G13)</f>
        <v>1012</v>
      </c>
    </row>
    <row r="14" spans="1:17" ht="20.25" customHeight="1" x14ac:dyDescent="0.15">
      <c r="A14" s="56" t="s">
        <v>66</v>
      </c>
      <c r="B14" s="14" t="s">
        <v>77</v>
      </c>
      <c r="C14" s="61">
        <f>C13/$H$13</f>
        <v>2.4703557312252964E-2</v>
      </c>
      <c r="D14" s="61">
        <f>D13/$H$13</f>
        <v>7.1146245059288543E-2</v>
      </c>
      <c r="E14" s="61">
        <f>E13/$H$13</f>
        <v>0.1492094861660079</v>
      </c>
      <c r="F14" s="61">
        <f>F13/$H$13</f>
        <v>0.5513833992094862</v>
      </c>
      <c r="G14" s="61">
        <f>G13/$H$13</f>
        <v>0.20355731225296442</v>
      </c>
      <c r="H14" s="71">
        <v>1</v>
      </c>
    </row>
    <row r="15" spans="1:17" ht="20.25" customHeight="1" x14ac:dyDescent="0.15">
      <c r="A15" s="58" t="s">
        <v>67</v>
      </c>
      <c r="B15" s="36" t="s">
        <v>76</v>
      </c>
      <c r="C15" s="63">
        <v>16</v>
      </c>
      <c r="D15" s="63">
        <v>22</v>
      </c>
      <c r="E15" s="63">
        <v>33</v>
      </c>
      <c r="F15" s="63">
        <v>113</v>
      </c>
      <c r="G15" s="63">
        <v>12</v>
      </c>
      <c r="H15" s="70">
        <f>SUM(C15:G15)</f>
        <v>196</v>
      </c>
    </row>
    <row r="16" spans="1:17" ht="20.25" customHeight="1" x14ac:dyDescent="0.15">
      <c r="A16" s="59" t="s">
        <v>67</v>
      </c>
      <c r="B16" s="36" t="s">
        <v>77</v>
      </c>
      <c r="C16" s="61">
        <f>C15/$H$15</f>
        <v>8.1632653061224483E-2</v>
      </c>
      <c r="D16" s="61">
        <f>D15/$H$15</f>
        <v>0.11224489795918367</v>
      </c>
      <c r="E16" s="61">
        <f>E15/$H$15</f>
        <v>0.1683673469387755</v>
      </c>
      <c r="F16" s="61">
        <f>F15/$H$15</f>
        <v>0.57653061224489799</v>
      </c>
      <c r="G16" s="61">
        <f>G15/$H$15</f>
        <v>6.1224489795918366E-2</v>
      </c>
      <c r="H16" s="72">
        <v>1</v>
      </c>
    </row>
    <row r="18" spans="1:7" ht="20.25" customHeight="1" x14ac:dyDescent="0.15">
      <c r="A18" s="8" t="s">
        <v>78</v>
      </c>
      <c r="G18" s="6" t="s">
        <v>64</v>
      </c>
    </row>
    <row r="19" spans="1:7" ht="20.25" customHeight="1" x14ac:dyDescent="0.15">
      <c r="A19" s="14" t="s">
        <v>38</v>
      </c>
      <c r="B19" s="22" t="s">
        <v>79</v>
      </c>
      <c r="C19" s="39"/>
      <c r="D19" s="39"/>
    </row>
    <row r="20" spans="1:7" ht="20.25" customHeight="1" x14ac:dyDescent="0.15">
      <c r="A20" s="28" t="s">
        <v>53</v>
      </c>
      <c r="B20" s="73">
        <v>376</v>
      </c>
    </row>
    <row r="21" spans="1:7" ht="20.25" customHeight="1" x14ac:dyDescent="0.15">
      <c r="A21" s="28" t="s">
        <v>81</v>
      </c>
      <c r="B21" s="73">
        <v>61</v>
      </c>
    </row>
    <row r="22" spans="1:7" ht="20.25" customHeight="1" x14ac:dyDescent="0.15">
      <c r="A22" s="28" t="s">
        <v>56</v>
      </c>
      <c r="B22" s="73">
        <v>125</v>
      </c>
    </row>
    <row r="23" spans="1:7" ht="20.25" customHeight="1" x14ac:dyDescent="0.15">
      <c r="A23" s="28" t="s">
        <v>55</v>
      </c>
      <c r="B23" s="73">
        <v>109</v>
      </c>
    </row>
    <row r="24" spans="1:7" ht="20.25" customHeight="1" x14ac:dyDescent="0.15">
      <c r="A24" s="37" t="s">
        <v>85</v>
      </c>
      <c r="B24" s="73">
        <v>114</v>
      </c>
    </row>
    <row r="25" spans="1:7" ht="20.25" customHeight="1" x14ac:dyDescent="0.15">
      <c r="A25" s="37" t="s">
        <v>87</v>
      </c>
      <c r="B25" s="73">
        <v>19</v>
      </c>
    </row>
    <row r="26" spans="1:7" ht="20.25" customHeight="1" x14ac:dyDescent="0.15">
      <c r="A26" s="37" t="s">
        <v>89</v>
      </c>
      <c r="B26" s="73">
        <v>39</v>
      </c>
    </row>
    <row r="27" spans="1:7" ht="20.25" customHeight="1" x14ac:dyDescent="0.15">
      <c r="A27" s="37" t="s">
        <v>90</v>
      </c>
      <c r="B27" s="73">
        <v>82</v>
      </c>
    </row>
    <row r="28" spans="1:7" ht="20.25" customHeight="1" x14ac:dyDescent="0.15">
      <c r="A28" s="37" t="s">
        <v>91</v>
      </c>
      <c r="B28" s="73">
        <v>19</v>
      </c>
      <c r="C28" s="38"/>
      <c r="D28" s="39"/>
      <c r="E28" s="39"/>
      <c r="F28" s="39"/>
    </row>
    <row r="29" spans="1:7" ht="20.25" customHeight="1" x14ac:dyDescent="0.15">
      <c r="A29" s="64" t="s">
        <v>80</v>
      </c>
      <c r="B29" s="73">
        <v>8</v>
      </c>
      <c r="C29" s="10"/>
      <c r="D29" s="39"/>
      <c r="E29" s="39"/>
      <c r="F29" s="39"/>
    </row>
    <row r="30" spans="1:7" ht="20.25" customHeight="1" x14ac:dyDescent="0.15">
      <c r="A30" s="64" t="s">
        <v>82</v>
      </c>
      <c r="B30" s="73">
        <v>40</v>
      </c>
    </row>
    <row r="31" spans="1:7" ht="20.25" customHeight="1" x14ac:dyDescent="0.15">
      <c r="A31" s="64" t="s">
        <v>83</v>
      </c>
      <c r="B31" s="73">
        <v>63</v>
      </c>
    </row>
    <row r="32" spans="1:7" ht="20.25" customHeight="1" x14ac:dyDescent="0.15">
      <c r="A32" s="64" t="s">
        <v>84</v>
      </c>
      <c r="B32" s="73">
        <v>69</v>
      </c>
    </row>
    <row r="33" spans="1:2" ht="20.25" customHeight="1" x14ac:dyDescent="0.15">
      <c r="A33" s="65" t="s">
        <v>86</v>
      </c>
      <c r="B33" s="73">
        <v>56</v>
      </c>
    </row>
    <row r="34" spans="1:2" ht="20.25" customHeight="1" x14ac:dyDescent="0.15">
      <c r="A34" s="65" t="s">
        <v>88</v>
      </c>
      <c r="B34" s="73">
        <v>24</v>
      </c>
    </row>
    <row r="35" spans="1:2" ht="20.25" customHeight="1" x14ac:dyDescent="0.15">
      <c r="A35" s="65" t="s">
        <v>18</v>
      </c>
      <c r="B35" s="73">
        <f>SUM(B20:B34)</f>
        <v>1204</v>
      </c>
    </row>
    <row r="36" spans="1:2" ht="20.25" customHeight="1" x14ac:dyDescent="0.15">
      <c r="A36" s="66" t="s">
        <v>94</v>
      </c>
      <c r="B36" s="73">
        <v>4</v>
      </c>
    </row>
    <row r="37" spans="1:2" ht="20.25" customHeight="1" x14ac:dyDescent="0.15">
      <c r="A37" s="28" t="s">
        <v>18</v>
      </c>
      <c r="B37" s="74">
        <f>SUM(B35:B36)</f>
        <v>1208</v>
      </c>
    </row>
  </sheetData>
  <phoneticPr fontId="2"/>
  <pageMargins left="0.78740157480314965" right="0.74803149606299213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7(1)①②③</vt:lpstr>
      <vt:lpstr>7(1)④</vt:lpstr>
      <vt:lpstr>7(2)①(3)①②</vt:lpstr>
      <vt:lpstr>'7(1)①②③'!Print_Area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亀若 玲子</dc:creator>
  <cp:lastModifiedBy>111864</cp:lastModifiedBy>
  <cp:lastPrinted>2023-07-24T11:18:19Z</cp:lastPrinted>
  <dcterms:created xsi:type="dcterms:W3CDTF">2002-01-08T06:52:22Z</dcterms:created>
  <dcterms:modified xsi:type="dcterms:W3CDTF">2024-04-04T03:33:22Z</dcterms:modified>
</cp:coreProperties>
</file>