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215.24\tera森林班\07_【県単基金_広葉樹林化】\R07\02 要綱改正\01 補助金交付要綱\03 施行\"/>
    </mc:Choice>
  </mc:AlternateContent>
  <bookViews>
    <workbookView xWindow="480" yWindow="30" windowWidth="8475" windowHeight="4725" firstSheet="2" activeTab="2"/>
  </bookViews>
  <sheets>
    <sheet name="別記" sheetId="13" state="hidden" r:id="rId1"/>
    <sheet name="（旧）別記２" sheetId="5" state="hidden" r:id="rId2"/>
    <sheet name="別記１" sheetId="7" r:id="rId3"/>
    <sheet name="（新）別記２ (計算)" sheetId="15" state="hidden" r:id="rId4"/>
    <sheet name="別記２-1" sheetId="16" r:id="rId5"/>
    <sheet name="別記２-2" sheetId="2" r:id="rId6"/>
    <sheet name="別記３" sheetId="8" r:id="rId7"/>
    <sheet name="別記４" sheetId="18" r:id="rId8"/>
    <sheet name="別記５" sheetId="10" r:id="rId9"/>
    <sheet name="別記６" sheetId="12" r:id="rId10"/>
    <sheet name="別記７" sheetId="14" r:id="rId11"/>
    <sheet name="別記８" sheetId="17" r:id="rId12"/>
    <sheet name="参考_協定書" sheetId="19" r:id="rId13"/>
    <sheet name="参考_判断指標" sheetId="20" r:id="rId14"/>
  </sheets>
  <definedNames>
    <definedName name="_xlnm.Print_Area" localSheetId="1">'（旧）別記２'!$A$1:$U$42</definedName>
    <definedName name="_xlnm.Print_Area" localSheetId="3">'（新）別記２ (計算)'!$B$4:$R$40</definedName>
    <definedName name="_xlnm.Print_Area" localSheetId="12">参考_協定書!$A$1:$I$39,参考_協定書!$A$41:$I$61</definedName>
    <definedName name="_xlnm.Print_Area" localSheetId="13">参考_判断指標!$A$1:$L$10</definedName>
    <definedName name="_xlnm.Print_Area" localSheetId="0">別記!$A$1:$J$32</definedName>
    <definedName name="_xlnm.Print_Area" localSheetId="2">別記１!$A$1:$H$31</definedName>
    <definedName name="_xlnm.Print_Area" localSheetId="4">'別記２-1'!$B$4:$N$42</definedName>
    <definedName name="_xlnm.Print_Area" localSheetId="5">'別記２-2'!$B$2:$Q$23</definedName>
    <definedName name="_xlnm.Print_Area" localSheetId="7">別記４!$A$1:$E$19,別記４!$G$1:$K$19</definedName>
    <definedName name="_xlnm.Print_Area" localSheetId="8">別記５!$A$1:$J$38</definedName>
    <definedName name="_xlnm.Print_Area" localSheetId="9">別記６!$A$1:$H$45</definedName>
    <definedName name="_xlnm.Print_Area" localSheetId="10">別記７!$A$1:$H$49</definedName>
    <definedName name="_xlnm.Print_Area" localSheetId="11">別記８!$A$1:$G$21</definedName>
  </definedNames>
  <calcPr calcId="162913" iterate="1"/>
</workbook>
</file>

<file path=xl/calcChain.xml><?xml version="1.0" encoding="utf-8"?>
<calcChain xmlns="http://schemas.openxmlformats.org/spreadsheetml/2006/main">
  <c r="M16" i="14" l="1"/>
  <c r="L16" i="12"/>
  <c r="R17" i="10"/>
  <c r="G61" i="19" l="1"/>
  <c r="P16" i="2"/>
  <c r="O16" i="2"/>
  <c r="N16" i="2"/>
  <c r="M16" i="2"/>
  <c r="K16" i="2"/>
  <c r="N33" i="16" l="1"/>
  <c r="N32" i="16"/>
  <c r="N31" i="16"/>
  <c r="N30" i="16"/>
  <c r="N29" i="16"/>
  <c r="L29" i="16" l="1"/>
  <c r="L32" i="16"/>
  <c r="L31" i="16"/>
  <c r="L30" i="16"/>
  <c r="L33" i="16"/>
  <c r="K33" i="16"/>
  <c r="K32" i="16"/>
  <c r="K31" i="16"/>
  <c r="K30" i="16"/>
  <c r="Q27" i="16" l="1"/>
  <c r="Q15" i="16"/>
  <c r="I27" i="16"/>
  <c r="J25" i="16" s="1"/>
  <c r="L26" i="16"/>
  <c r="L25" i="16"/>
  <c r="L24" i="16"/>
  <c r="L23" i="16"/>
  <c r="L22" i="16"/>
  <c r="I21" i="16"/>
  <c r="L20" i="16"/>
  <c r="L19" i="16"/>
  <c r="L18" i="16"/>
  <c r="L17" i="16"/>
  <c r="L16" i="16"/>
  <c r="Q26" i="16"/>
  <c r="P26" i="16"/>
  <c r="Q25" i="16"/>
  <c r="P25" i="16"/>
  <c r="Q24" i="16"/>
  <c r="P24" i="16"/>
  <c r="Q23" i="16"/>
  <c r="P23" i="16"/>
  <c r="Q22" i="16"/>
  <c r="P22" i="16"/>
  <c r="Q20" i="16"/>
  <c r="P20" i="16"/>
  <c r="Q19" i="16"/>
  <c r="P19" i="16"/>
  <c r="Q18" i="16"/>
  <c r="P18" i="16"/>
  <c r="Q17" i="16"/>
  <c r="P17" i="16"/>
  <c r="Q16" i="16"/>
  <c r="P16" i="16"/>
  <c r="Q14" i="16"/>
  <c r="Q13" i="16"/>
  <c r="Q12" i="16"/>
  <c r="Q11" i="16"/>
  <c r="Q10" i="16"/>
  <c r="P14" i="16"/>
  <c r="P13" i="16"/>
  <c r="P12" i="16"/>
  <c r="P11" i="16"/>
  <c r="P10" i="16"/>
  <c r="J34" i="16"/>
  <c r="I34" i="16"/>
  <c r="I15" i="16"/>
  <c r="J14" i="16" s="1"/>
  <c r="L14" i="16"/>
  <c r="L13" i="16"/>
  <c r="L12" i="16"/>
  <c r="L11" i="16"/>
  <c r="R20" i="16" l="1"/>
  <c r="R19" i="16"/>
  <c r="R18" i="16"/>
  <c r="R17" i="16"/>
  <c r="R16" i="16"/>
  <c r="J17" i="16"/>
  <c r="J18" i="16"/>
  <c r="J19" i="16"/>
  <c r="J22" i="16"/>
  <c r="R26" i="16"/>
  <c r="R25" i="16"/>
  <c r="R24" i="16"/>
  <c r="R23" i="16"/>
  <c r="R22" i="16"/>
  <c r="R27" i="16" s="1"/>
  <c r="J20" i="16"/>
  <c r="J23" i="16"/>
  <c r="J24" i="16"/>
  <c r="L21" i="16"/>
  <c r="J26" i="16"/>
  <c r="L27" i="16"/>
  <c r="P27" i="16"/>
  <c r="P15" i="16"/>
  <c r="R10" i="16"/>
  <c r="R11" i="16"/>
  <c r="R12" i="16"/>
  <c r="R13" i="16"/>
  <c r="R14" i="16"/>
  <c r="J12" i="16"/>
  <c r="J13" i="16"/>
  <c r="J10" i="16"/>
  <c r="J11" i="16"/>
  <c r="L34" i="16"/>
  <c r="L10" i="16"/>
  <c r="R21" i="16" l="1"/>
  <c r="R15" i="16"/>
  <c r="L15" i="16"/>
  <c r="X18" i="15" l="1"/>
  <c r="X17" i="15"/>
  <c r="X16" i="15"/>
  <c r="X15" i="15"/>
  <c r="X14" i="15"/>
  <c r="X13" i="15"/>
  <c r="X12" i="15"/>
  <c r="X11" i="15"/>
  <c r="K18" i="15" l="1"/>
  <c r="L11" i="15" s="1"/>
  <c r="N17" i="15"/>
  <c r="Q17" i="15" s="1"/>
  <c r="N16" i="15"/>
  <c r="Q16" i="15" s="1"/>
  <c r="L16" i="15"/>
  <c r="N15" i="15"/>
  <c r="Q15" i="15" s="1"/>
  <c r="L15" i="15"/>
  <c r="N14" i="15"/>
  <c r="Q14" i="15" s="1"/>
  <c r="L14" i="15"/>
  <c r="N13" i="15"/>
  <c r="Q13" i="15" s="1"/>
  <c r="L13" i="15"/>
  <c r="N12" i="15"/>
  <c r="Q12" i="15" s="1"/>
  <c r="L12" i="15"/>
  <c r="N11" i="15"/>
  <c r="Q11" i="15" s="1"/>
  <c r="N10" i="15"/>
  <c r="L10" i="15"/>
  <c r="M2" i="15"/>
  <c r="N18" i="15" l="1"/>
  <c r="L17" i="15"/>
  <c r="L18" i="15" s="1"/>
  <c r="Q10" i="15"/>
  <c r="Q18" i="15" s="1"/>
  <c r="K2" i="15"/>
  <c r="B16" i="12"/>
  <c r="B16" i="14" l="1"/>
  <c r="T16" i="14" s="1"/>
  <c r="B17" i="14" s="1"/>
  <c r="T17" i="14" s="1"/>
  <c r="B18" i="14" s="1"/>
  <c r="T18" i="14" s="1"/>
  <c r="B19" i="14" s="1"/>
  <c r="T19" i="14" s="1"/>
  <c r="T20" i="14" s="1"/>
  <c r="T21" i="14" s="1"/>
  <c r="T22" i="14" s="1"/>
  <c r="R17" i="13"/>
  <c r="B17" i="10"/>
  <c r="Y17" i="10" s="1"/>
  <c r="B18" i="10" s="1"/>
  <c r="Y18" i="10" s="1"/>
  <c r="B19" i="10" s="1"/>
  <c r="Y19" i="10" s="1"/>
  <c r="Y20" i="10" s="1"/>
  <c r="Y21" i="10" s="1"/>
  <c r="Y22" i="10" s="1"/>
  <c r="Y23" i="10" s="1"/>
  <c r="S16" i="12" l="1"/>
  <c r="B17" i="13"/>
  <c r="Y17" i="13" s="1"/>
  <c r="B18" i="13" s="1"/>
  <c r="Y18" i="13" s="1"/>
  <c r="B19" i="13" s="1"/>
  <c r="Y19" i="13" s="1"/>
  <c r="Y20" i="13" s="1"/>
  <c r="Y21" i="13" s="1"/>
  <c r="Y22" i="13" s="1"/>
  <c r="Y23" i="13" s="1"/>
  <c r="B17" i="12" l="1"/>
  <c r="S17" i="12" s="1"/>
  <c r="B18" i="12" l="1"/>
  <c r="S18" i="12" s="1"/>
  <c r="B19" i="12" l="1"/>
  <c r="S19" i="12" s="1"/>
  <c r="S20" i="12" s="1"/>
  <c r="S21" i="12" s="1"/>
  <c r="S22" i="12" s="1"/>
  <c r="Q21" i="16"/>
  <c r="P21" i="16" s="1"/>
  <c r="L28" i="16"/>
  <c r="L35" i="16" s="1"/>
  <c r="I28" i="16"/>
  <c r="J16" i="16"/>
  <c r="J28" i="16"/>
  <c r="J35" i="16" s="1"/>
</calcChain>
</file>

<file path=xl/comments1.xml><?xml version="1.0" encoding="utf-8"?>
<comments xmlns="http://schemas.openxmlformats.org/spreadsheetml/2006/main">
  <authors>
    <author>099520</author>
  </authors>
  <commentList>
    <comment ref="Q18" authorId="0" shapeId="0">
      <text>
        <r>
          <rPr>
            <b/>
            <sz val="12"/>
            <color indexed="81"/>
            <rFont val="MS P ゴシック"/>
            <family val="3"/>
            <charset val="128"/>
          </rPr>
          <t xml:space="preserve"> 補助金額
 千円未満切り捨て</t>
        </r>
      </text>
    </comment>
  </commentList>
</comments>
</file>

<file path=xl/comments2.xml><?xml version="1.0" encoding="utf-8"?>
<comments xmlns="http://schemas.openxmlformats.org/spreadsheetml/2006/main">
  <authors>
    <author>099520</author>
  </authors>
  <commentList>
    <comment ref="M10" authorId="0" shapeId="0">
      <text>
        <r>
          <rPr>
            <b/>
            <sz val="9"/>
            <color indexed="81"/>
            <rFont val="MS P ゴシック"/>
            <family val="3"/>
            <charset val="128"/>
          </rPr>
          <t>樹種名を記載</t>
        </r>
      </text>
    </comment>
    <comment ref="N10" authorId="0" shapeId="0">
      <text>
        <r>
          <rPr>
            <b/>
            <sz val="9"/>
            <color indexed="81"/>
            <rFont val="MS P ゴシック"/>
            <family val="3"/>
            <charset val="128"/>
          </rPr>
          <t>選択（裸苗･ポット･コンテナ）</t>
        </r>
      </text>
    </comment>
  </commentList>
</comments>
</file>

<file path=xl/sharedStrings.xml><?xml version="1.0" encoding="utf-8"?>
<sst xmlns="http://schemas.openxmlformats.org/spreadsheetml/2006/main" count="503" uniqueCount="305">
  <si>
    <t>市町村名</t>
    <rPh sb="0" eb="4">
      <t>シチョウソンメイ</t>
    </rPh>
    <phoneticPr fontId="2"/>
  </si>
  <si>
    <t>事業内容</t>
    <rPh sb="0" eb="2">
      <t>ジギョウ</t>
    </rPh>
    <rPh sb="2" eb="4">
      <t>ナイヨウ</t>
    </rPh>
    <phoneticPr fontId="2"/>
  </si>
  <si>
    <t>番号</t>
    <rPh sb="0" eb="2">
      <t>バンゴウ</t>
    </rPh>
    <phoneticPr fontId="2"/>
  </si>
  <si>
    <t>森林所有者</t>
    <rPh sb="0" eb="2">
      <t>シンリン</t>
    </rPh>
    <rPh sb="2" eb="5">
      <t>ショユウシャ</t>
    </rPh>
    <phoneticPr fontId="2"/>
  </si>
  <si>
    <t>施行箇所
(市町村名以下を記入)</t>
    <rPh sb="0" eb="2">
      <t>セコウ</t>
    </rPh>
    <rPh sb="2" eb="4">
      <t>カショ</t>
    </rPh>
    <rPh sb="6" eb="9">
      <t>シチョウソン</t>
    </rPh>
    <rPh sb="9" eb="10">
      <t>メイ</t>
    </rPh>
    <rPh sb="10" eb="12">
      <t>イカ</t>
    </rPh>
    <rPh sb="13" eb="15">
      <t>キニュウ</t>
    </rPh>
    <phoneticPr fontId="2"/>
  </si>
  <si>
    <t>備考</t>
    <rPh sb="0" eb="2">
      <t>ビコウ</t>
    </rPh>
    <phoneticPr fontId="2"/>
  </si>
  <si>
    <t>住所</t>
    <rPh sb="0" eb="2">
      <t>ジュウショ</t>
    </rPh>
    <phoneticPr fontId="2"/>
  </si>
  <si>
    <t>氏名</t>
    <rPh sb="0" eb="2">
      <t>シメイ</t>
    </rPh>
    <phoneticPr fontId="2"/>
  </si>
  <si>
    <t>見込額</t>
    <rPh sb="0" eb="2">
      <t>ミコ</t>
    </rPh>
    <rPh sb="2" eb="3">
      <t>ガク</t>
    </rPh>
    <phoneticPr fontId="2"/>
  </si>
  <si>
    <t>実行経費</t>
    <rPh sb="0" eb="2">
      <t>ジッコウ</t>
    </rPh>
    <rPh sb="2" eb="4">
      <t>ケイヒ</t>
    </rPh>
    <phoneticPr fontId="2"/>
  </si>
  <si>
    <t>見込額－
実行経費(円)</t>
    <rPh sb="0" eb="2">
      <t>ミコ</t>
    </rPh>
    <rPh sb="2" eb="3">
      <t>ガク</t>
    </rPh>
    <rPh sb="5" eb="7">
      <t>ジッコウ</t>
    </rPh>
    <rPh sb="7" eb="9">
      <t>ケイヒ</t>
    </rPh>
    <rPh sb="10" eb="11">
      <t>エン</t>
    </rPh>
    <phoneticPr fontId="2"/>
  </si>
  <si>
    <t>実績事業費</t>
    <rPh sb="0" eb="2">
      <t>ジッセキ</t>
    </rPh>
    <rPh sb="2" eb="5">
      <t>ジギョウヒ</t>
    </rPh>
    <phoneticPr fontId="2"/>
  </si>
  <si>
    <t>（円）</t>
    <rPh sb="1" eb="2">
      <t>エン</t>
    </rPh>
    <phoneticPr fontId="2"/>
  </si>
  <si>
    <t>定額単価</t>
    <rPh sb="0" eb="2">
      <t>テイガク</t>
    </rPh>
    <rPh sb="2" eb="4">
      <t>タンカ</t>
    </rPh>
    <phoneticPr fontId="2"/>
  </si>
  <si>
    <t>（円／ha）</t>
    <rPh sb="1" eb="2">
      <t>エン</t>
    </rPh>
    <phoneticPr fontId="2"/>
  </si>
  <si>
    <t>小計</t>
    <rPh sb="0" eb="2">
      <t>ショウケイ</t>
    </rPh>
    <phoneticPr fontId="2"/>
  </si>
  <si>
    <t>計</t>
    <rPh sb="0" eb="1">
      <t>ケイ</t>
    </rPh>
    <phoneticPr fontId="6"/>
  </si>
  <si>
    <t>記載上の注意</t>
    <rPh sb="0" eb="2">
      <t>キサイ</t>
    </rPh>
    <rPh sb="2" eb="3">
      <t>ジョウ</t>
    </rPh>
    <rPh sb="4" eb="6">
      <t>チュウイ</t>
    </rPh>
    <phoneticPr fontId="2"/>
  </si>
  <si>
    <t>１　施行箇所欄には、該当するすべての大字、字及び地番を記載すること。</t>
    <rPh sb="2" eb="4">
      <t>セコウ</t>
    </rPh>
    <rPh sb="4" eb="6">
      <t>カショ</t>
    </rPh>
    <rPh sb="6" eb="7">
      <t>ラン</t>
    </rPh>
    <rPh sb="10" eb="12">
      <t>ガイトウ</t>
    </rPh>
    <rPh sb="18" eb="20">
      <t>オオアザ</t>
    </rPh>
    <rPh sb="21" eb="22">
      <t>アザ</t>
    </rPh>
    <rPh sb="22" eb="23">
      <t>オヨ</t>
    </rPh>
    <rPh sb="24" eb="26">
      <t>チバン</t>
    </rPh>
    <rPh sb="27" eb="29">
      <t>キサイ</t>
    </rPh>
    <phoneticPr fontId="2"/>
  </si>
  <si>
    <t>事業主体</t>
    <rPh sb="0" eb="2">
      <t>ジギョウ</t>
    </rPh>
    <rPh sb="2" eb="4">
      <t>シュタイ</t>
    </rPh>
    <phoneticPr fontId="2"/>
  </si>
  <si>
    <t>本数伐採率
（％）</t>
    <rPh sb="0" eb="2">
      <t>ホンスウ</t>
    </rPh>
    <rPh sb="2" eb="5">
      <t>バッサイリツ</t>
    </rPh>
    <phoneticPr fontId="2"/>
  </si>
  <si>
    <t>事　　　　　業　　　　　詳　　　　　細</t>
    <rPh sb="0" eb="1">
      <t>コト</t>
    </rPh>
    <rPh sb="6" eb="7">
      <t>ギョウ</t>
    </rPh>
    <rPh sb="12" eb="13">
      <t>ショウ</t>
    </rPh>
    <rPh sb="18" eb="19">
      <t>ホソ</t>
    </rPh>
    <phoneticPr fontId="2"/>
  </si>
  <si>
    <t>３　面積は、ヘクタールを単位として単位以下２位までとし、３位以下は切り捨てること。</t>
    <rPh sb="2" eb="4">
      <t>メンセキ</t>
    </rPh>
    <rPh sb="12" eb="14">
      <t>タンイ</t>
    </rPh>
    <rPh sb="17" eb="19">
      <t>タンイ</t>
    </rPh>
    <rPh sb="19" eb="21">
      <t>イカ</t>
    </rPh>
    <rPh sb="22" eb="23">
      <t>イ</t>
    </rPh>
    <rPh sb="29" eb="30">
      <t>イ</t>
    </rPh>
    <rPh sb="30" eb="32">
      <t>イカ</t>
    </rPh>
    <rPh sb="33" eb="34">
      <t>キ</t>
    </rPh>
    <rPh sb="35" eb="36">
      <t>ス</t>
    </rPh>
    <phoneticPr fontId="2"/>
  </si>
  <si>
    <t>４　見込額欄には、定額単価区分ごとの事業量の計に、当該定額単価を乗じた額を記載すること。</t>
    <rPh sb="2" eb="4">
      <t>ミコ</t>
    </rPh>
    <rPh sb="4" eb="5">
      <t>ガク</t>
    </rPh>
    <rPh sb="5" eb="6">
      <t>ラン</t>
    </rPh>
    <rPh sb="9" eb="11">
      <t>テイガク</t>
    </rPh>
    <rPh sb="11" eb="13">
      <t>タンカ</t>
    </rPh>
    <rPh sb="13" eb="15">
      <t>クブン</t>
    </rPh>
    <rPh sb="18" eb="21">
      <t>ジギョウリョウ</t>
    </rPh>
    <rPh sb="22" eb="23">
      <t>ケイ</t>
    </rPh>
    <rPh sb="25" eb="27">
      <t>トウガイ</t>
    </rPh>
    <rPh sb="27" eb="29">
      <t>テイガク</t>
    </rPh>
    <rPh sb="29" eb="31">
      <t>タンカ</t>
    </rPh>
    <rPh sb="32" eb="33">
      <t>ジョウ</t>
    </rPh>
    <rPh sb="35" eb="36">
      <t>ガク</t>
    </rPh>
    <rPh sb="37" eb="39">
      <t>キサイ</t>
    </rPh>
    <phoneticPr fontId="2"/>
  </si>
  <si>
    <t>６　実績事業費欄には、実行経費が見込額より低い場合は実行経費を、実行経費が見込額より高い場合は見込額を実績事業費として記載すること。</t>
    <rPh sb="2" eb="4">
      <t>ジッセキ</t>
    </rPh>
    <rPh sb="4" eb="7">
      <t>ジギョウヒ</t>
    </rPh>
    <rPh sb="7" eb="8">
      <t>ラン</t>
    </rPh>
    <rPh sb="11" eb="13">
      <t>ジッコウ</t>
    </rPh>
    <rPh sb="13" eb="15">
      <t>ケイヒ</t>
    </rPh>
    <rPh sb="16" eb="18">
      <t>ミコ</t>
    </rPh>
    <rPh sb="18" eb="19">
      <t>ガク</t>
    </rPh>
    <rPh sb="21" eb="22">
      <t>ヒク</t>
    </rPh>
    <rPh sb="23" eb="25">
      <t>バアイ</t>
    </rPh>
    <rPh sb="26" eb="28">
      <t>ジッコウ</t>
    </rPh>
    <rPh sb="28" eb="30">
      <t>ケイヒ</t>
    </rPh>
    <rPh sb="32" eb="34">
      <t>ジッコウ</t>
    </rPh>
    <rPh sb="34" eb="36">
      <t>ケイヒ</t>
    </rPh>
    <rPh sb="37" eb="39">
      <t>ミコ</t>
    </rPh>
    <rPh sb="39" eb="40">
      <t>ガク</t>
    </rPh>
    <rPh sb="42" eb="43">
      <t>タカ</t>
    </rPh>
    <rPh sb="44" eb="46">
      <t>バアイ</t>
    </rPh>
    <rPh sb="47" eb="49">
      <t>ミコ</t>
    </rPh>
    <rPh sb="49" eb="50">
      <t>ガク</t>
    </rPh>
    <rPh sb="51" eb="53">
      <t>ジッセキ</t>
    </rPh>
    <rPh sb="53" eb="56">
      <t>ジギョウヒ</t>
    </rPh>
    <rPh sb="59" eb="61">
      <t>キサイ</t>
    </rPh>
    <phoneticPr fontId="2"/>
  </si>
  <si>
    <t>２　採択優先基準欄には、該当する場合のみ○印を記入すること。</t>
    <rPh sb="2" eb="4">
      <t>サイタク</t>
    </rPh>
    <rPh sb="4" eb="6">
      <t>ユウセン</t>
    </rPh>
    <rPh sb="6" eb="8">
      <t>キジュン</t>
    </rPh>
    <rPh sb="8" eb="9">
      <t>ラン</t>
    </rPh>
    <rPh sb="12" eb="14">
      <t>ガイトウ</t>
    </rPh>
    <rPh sb="16" eb="18">
      <t>バアイ</t>
    </rPh>
    <rPh sb="20" eb="22">
      <t>マルジルシ</t>
    </rPh>
    <rPh sb="23" eb="25">
      <t>キニュウ</t>
    </rPh>
    <phoneticPr fontId="2"/>
  </si>
  <si>
    <t>紀の国森林環境保全林整備事業予定（内訳）表</t>
    <rPh sb="0" eb="1">
      <t>キ</t>
    </rPh>
    <rPh sb="2" eb="3">
      <t>クニ</t>
    </rPh>
    <rPh sb="3" eb="5">
      <t>シンリン</t>
    </rPh>
    <rPh sb="5" eb="7">
      <t>カンキョウ</t>
    </rPh>
    <rPh sb="7" eb="10">
      <t>ホゼンリン</t>
    </rPh>
    <rPh sb="10" eb="12">
      <t>セイビ</t>
    </rPh>
    <rPh sb="12" eb="14">
      <t>ジギョウ</t>
    </rPh>
    <rPh sb="14" eb="16">
      <t>ヨテイ</t>
    </rPh>
    <rPh sb="17" eb="19">
      <t>ウチワケ</t>
    </rPh>
    <rPh sb="20" eb="21">
      <t>オモテ</t>
    </rPh>
    <phoneticPr fontId="2"/>
  </si>
  <si>
    <t>別記第２号様式（第５条、第８条関係）</t>
    <rPh sb="0" eb="2">
      <t>ベッキ</t>
    </rPh>
    <rPh sb="2" eb="3">
      <t>ダイ</t>
    </rPh>
    <rPh sb="4" eb="5">
      <t>ゴウ</t>
    </rPh>
    <rPh sb="5" eb="7">
      <t>ヨウシキ</t>
    </rPh>
    <rPh sb="8" eb="9">
      <t>ダイ</t>
    </rPh>
    <rPh sb="10" eb="11">
      <t>ジョウ</t>
    </rPh>
    <rPh sb="12" eb="13">
      <t>ダイ</t>
    </rPh>
    <rPh sb="14" eb="15">
      <t>ジョウ</t>
    </rPh>
    <rPh sb="15" eb="17">
      <t>カンケイ</t>
    </rPh>
    <phoneticPr fontId="2"/>
  </si>
  <si>
    <t>定額単価</t>
    <phoneticPr fontId="2"/>
  </si>
  <si>
    <t>間伐木又は自然倒木等の別</t>
    <rPh sb="11" eb="12">
      <t>ベツ</t>
    </rPh>
    <phoneticPr fontId="2"/>
  </si>
  <si>
    <t>（円／ｍ３又はｍ２）</t>
    <rPh sb="1" eb="2">
      <t>エン</t>
    </rPh>
    <rPh sb="5" eb="6">
      <t>マタ</t>
    </rPh>
    <phoneticPr fontId="2"/>
  </si>
  <si>
    <t>５　実行経費欄には、各施行箇所ごとの実行経費を記載すること。接続する複数箇所を一体的に施行している場合は、その実行経費を一括して記載することができるものとする。</t>
    <rPh sb="2" eb="4">
      <t>ジッコウ</t>
    </rPh>
    <rPh sb="4" eb="6">
      <t>ケイヒ</t>
    </rPh>
    <rPh sb="6" eb="7">
      <t>ラン</t>
    </rPh>
    <rPh sb="10" eb="11">
      <t>カク</t>
    </rPh>
    <rPh sb="11" eb="13">
      <t>セコウ</t>
    </rPh>
    <rPh sb="13" eb="15">
      <t>カショ</t>
    </rPh>
    <rPh sb="18" eb="20">
      <t>ジッコウ</t>
    </rPh>
    <rPh sb="20" eb="22">
      <t>ケイヒ</t>
    </rPh>
    <rPh sb="23" eb="25">
      <t>キサイ</t>
    </rPh>
    <rPh sb="30" eb="32">
      <t>セツゾク</t>
    </rPh>
    <rPh sb="34" eb="36">
      <t>フクスウ</t>
    </rPh>
    <rPh sb="36" eb="38">
      <t>カショ</t>
    </rPh>
    <rPh sb="39" eb="41">
      <t>イッタイ</t>
    </rPh>
    <rPh sb="41" eb="42">
      <t>テキ</t>
    </rPh>
    <rPh sb="43" eb="45">
      <t>セコウ</t>
    </rPh>
    <rPh sb="49" eb="51">
      <t>バアイ</t>
    </rPh>
    <rPh sb="55" eb="57">
      <t>ジッコウ</t>
    </rPh>
    <rPh sb="57" eb="59">
      <t>ケイヒ</t>
    </rPh>
    <rPh sb="60" eb="62">
      <t>イッカツ</t>
    </rPh>
    <rPh sb="64" eb="66">
      <t>キサイ</t>
    </rPh>
    <phoneticPr fontId="2"/>
  </si>
  <si>
    <t>（円／m2、m3、枚、孔、箇所）</t>
    <rPh sb="1" eb="2">
      <t>エン</t>
    </rPh>
    <rPh sb="9" eb="10">
      <t>マイ</t>
    </rPh>
    <rPh sb="11" eb="12">
      <t>アナ</t>
    </rPh>
    <rPh sb="13" eb="15">
      <t>カショ</t>
    </rPh>
    <phoneticPr fontId="2"/>
  </si>
  <si>
    <t>ア</t>
    <phoneticPr fontId="2"/>
  </si>
  <si>
    <t>イ</t>
    <phoneticPr fontId="2"/>
  </si>
  <si>
    <t>ウ</t>
    <phoneticPr fontId="2"/>
  </si>
  <si>
    <t>エ</t>
    <phoneticPr fontId="2"/>
  </si>
  <si>
    <t>オ</t>
    <phoneticPr fontId="2"/>
  </si>
  <si>
    <t>カ</t>
    <phoneticPr fontId="2"/>
  </si>
  <si>
    <t>環境林整備事業（間伐対策流木併用）</t>
    <rPh sb="0" eb="2">
      <t>カンキョウ</t>
    </rPh>
    <rPh sb="2" eb="3">
      <t>バヤシ</t>
    </rPh>
    <rPh sb="3" eb="5">
      <t>セイビ</t>
    </rPh>
    <rPh sb="5" eb="7">
      <t>ジギョウ</t>
    </rPh>
    <rPh sb="8" eb="10">
      <t>カンバツ</t>
    </rPh>
    <rPh sb="10" eb="12">
      <t>タイサク</t>
    </rPh>
    <rPh sb="12" eb="14">
      <t>リュウボク</t>
    </rPh>
    <rPh sb="14" eb="16">
      <t>ヘイヨウ</t>
    </rPh>
    <phoneticPr fontId="2"/>
  </si>
  <si>
    <t>環境林整備事業（流木対策）</t>
    <rPh sb="8" eb="10">
      <t>リュウボク</t>
    </rPh>
    <phoneticPr fontId="2"/>
  </si>
  <si>
    <t>里山整備事業（竹林対策）</t>
    <rPh sb="4" eb="6">
      <t>ジギョウ</t>
    </rPh>
    <rPh sb="7" eb="9">
      <t>チクリン</t>
    </rPh>
    <rPh sb="9" eb="11">
      <t>タイサク</t>
    </rPh>
    <phoneticPr fontId="2"/>
  </si>
  <si>
    <t>環境林整備事業（間伐対策）</t>
    <rPh sb="8" eb="10">
      <t>カンバツ</t>
    </rPh>
    <phoneticPr fontId="2"/>
  </si>
  <si>
    <t>里山整備事業（健全な里山づくり）</t>
    <rPh sb="0" eb="2">
      <t>サトヤマ</t>
    </rPh>
    <rPh sb="2" eb="4">
      <t>セイビ</t>
    </rPh>
    <rPh sb="4" eb="6">
      <t>ジギョウ</t>
    </rPh>
    <phoneticPr fontId="2"/>
  </si>
  <si>
    <t>事業量
(ha、m2、m3、枚、孔、箇所)</t>
    <rPh sb="0" eb="3">
      <t>ジギョウリョウ</t>
    </rPh>
    <rPh sb="14" eb="15">
      <t>マイ</t>
    </rPh>
    <rPh sb="16" eb="17">
      <t>アナ</t>
    </rPh>
    <rPh sb="18" eb="20">
      <t>カショ</t>
    </rPh>
    <phoneticPr fontId="2"/>
  </si>
  <si>
    <t>１環境林整備事業（間伐対策）（３）採択優先基準</t>
    <rPh sb="17" eb="19">
      <t>サイタク</t>
    </rPh>
    <rPh sb="19" eb="21">
      <t>ユウセン</t>
    </rPh>
    <rPh sb="21" eb="23">
      <t>キジュン</t>
    </rPh>
    <phoneticPr fontId="2"/>
  </si>
  <si>
    <t>里山整備事業
（竹林対策）</t>
    <rPh sb="4" eb="6">
      <t>ジギョウ</t>
    </rPh>
    <rPh sb="8" eb="10">
      <t>チクリン</t>
    </rPh>
    <rPh sb="10" eb="12">
      <t>タイサク</t>
    </rPh>
    <phoneticPr fontId="2"/>
  </si>
  <si>
    <t>里山整備事業
（健全な里山づくり）</t>
    <rPh sb="0" eb="2">
      <t>サトヤマ</t>
    </rPh>
    <rPh sb="2" eb="4">
      <t>セイビ</t>
    </rPh>
    <rPh sb="4" eb="6">
      <t>ジギョウ</t>
    </rPh>
    <phoneticPr fontId="2"/>
  </si>
  <si>
    <t>住　　所</t>
    <rPh sb="0" eb="1">
      <t>ジュウ</t>
    </rPh>
    <rPh sb="3" eb="4">
      <t>ショ</t>
    </rPh>
    <phoneticPr fontId="2"/>
  </si>
  <si>
    <t>氏　　名</t>
    <rPh sb="0" eb="1">
      <t>シ</t>
    </rPh>
    <rPh sb="3" eb="4">
      <t>ナ</t>
    </rPh>
    <phoneticPr fontId="2"/>
  </si>
  <si>
    <t>見込額
（円）</t>
    <rPh sb="0" eb="3">
      <t>ミコミガク</t>
    </rPh>
    <rPh sb="5" eb="6">
      <t>エン</t>
    </rPh>
    <phoneticPr fontId="2"/>
  </si>
  <si>
    <t>実行経費
（円）</t>
    <rPh sb="0" eb="2">
      <t>ジッコウ</t>
    </rPh>
    <rPh sb="2" eb="4">
      <t>ケイヒ</t>
    </rPh>
    <rPh sb="6" eb="7">
      <t>エン</t>
    </rPh>
    <phoneticPr fontId="2"/>
  </si>
  <si>
    <t>実績事業費
（円）</t>
    <rPh sb="7" eb="8">
      <t>エン</t>
    </rPh>
    <phoneticPr fontId="2"/>
  </si>
  <si>
    <t>定額単価
（円）</t>
    <phoneticPr fontId="2"/>
  </si>
  <si>
    <t>合　　　　　　　　計</t>
    <rPh sb="0" eb="1">
      <t>ゴウ</t>
    </rPh>
    <rPh sb="9" eb="10">
      <t>ケイ</t>
    </rPh>
    <phoneticPr fontId="6"/>
  </si>
  <si>
    <t>施　行　箇　所
(市町村名以下を記入)</t>
    <rPh sb="0" eb="1">
      <t>シ</t>
    </rPh>
    <rPh sb="2" eb="3">
      <t>ギョウ</t>
    </rPh>
    <rPh sb="4" eb="5">
      <t>カ</t>
    </rPh>
    <rPh sb="6" eb="7">
      <t>ショ</t>
    </rPh>
    <rPh sb="9" eb="12">
      <t>シチョウソン</t>
    </rPh>
    <rPh sb="12" eb="13">
      <t>メイ</t>
    </rPh>
    <rPh sb="13" eb="15">
      <t>イカ</t>
    </rPh>
    <rPh sb="16" eb="18">
      <t>キニュウ</t>
    </rPh>
    <phoneticPr fontId="2"/>
  </si>
  <si>
    <t>植栽
樹種</t>
    <rPh sb="0" eb="2">
      <t>ショクサイ</t>
    </rPh>
    <rPh sb="3" eb="5">
      <t>ジュシュ</t>
    </rPh>
    <phoneticPr fontId="2"/>
  </si>
  <si>
    <t>植栽
本数
(本)</t>
    <rPh sb="0" eb="2">
      <t>ショクサイ</t>
    </rPh>
    <rPh sb="3" eb="5">
      <t>ホンスウ</t>
    </rPh>
    <rPh sb="7" eb="8">
      <t>ホン</t>
    </rPh>
    <phoneticPr fontId="2"/>
  </si>
  <si>
    <t>森　林　所　有　者</t>
    <rPh sb="0" eb="1">
      <t>モリ</t>
    </rPh>
    <rPh sb="2" eb="3">
      <t>ハヤシ</t>
    </rPh>
    <rPh sb="4" eb="5">
      <t>ショ</t>
    </rPh>
    <rPh sb="6" eb="7">
      <t>ユウ</t>
    </rPh>
    <rPh sb="8" eb="9">
      <t>モノ</t>
    </rPh>
    <phoneticPr fontId="2"/>
  </si>
  <si>
    <t>事　業　内　容</t>
    <rPh sb="0" eb="1">
      <t>コト</t>
    </rPh>
    <rPh sb="2" eb="3">
      <t>ギョウ</t>
    </rPh>
    <rPh sb="4" eb="5">
      <t>ウチ</t>
    </rPh>
    <rPh sb="6" eb="7">
      <t>カタチ</t>
    </rPh>
    <phoneticPr fontId="2"/>
  </si>
  <si>
    <t>（円／本）</t>
    <rPh sb="1" eb="2">
      <t>エン</t>
    </rPh>
    <rPh sb="3" eb="4">
      <t>ホン</t>
    </rPh>
    <phoneticPr fontId="2"/>
  </si>
  <si>
    <t>定額単価</t>
  </si>
  <si>
    <t>小　　　　　　　計</t>
    <rPh sb="0" eb="1">
      <t>ショウ</t>
    </rPh>
    <rPh sb="8" eb="9">
      <t>ケイ</t>
    </rPh>
    <phoneticPr fontId="2"/>
  </si>
  <si>
    <t>植栽：3,000本/ha</t>
    <phoneticPr fontId="12"/>
  </si>
  <si>
    <t>【裸苗】</t>
  </si>
  <si>
    <t>【コンテナ】</t>
  </si>
  <si>
    <t>広葉樹A</t>
    <phoneticPr fontId="2"/>
  </si>
  <si>
    <t>広葉樹C</t>
  </si>
  <si>
    <t>広葉樹C</t>
    <phoneticPr fontId="2"/>
  </si>
  <si>
    <t>広葉樹B</t>
    <phoneticPr fontId="2"/>
  </si>
  <si>
    <t>マツ</t>
    <phoneticPr fontId="2"/>
  </si>
  <si>
    <t>事業量
(ha、m2、m3、
枚、孔、箇所)</t>
    <rPh sb="0" eb="3">
      <t>ジギョウリョウ</t>
    </rPh>
    <rPh sb="15" eb="16">
      <t>マイ</t>
    </rPh>
    <rPh sb="17" eb="18">
      <t>アナ</t>
    </rPh>
    <rPh sb="19" eb="21">
      <t>カショ</t>
    </rPh>
    <phoneticPr fontId="2"/>
  </si>
  <si>
    <t>面 積 →</t>
    <rPh sb="0" eb="1">
      <t>メン</t>
    </rPh>
    <rPh sb="2" eb="3">
      <t>セキ</t>
    </rPh>
    <phoneticPr fontId="2"/>
  </si>
  <si>
    <t>広葉樹林化推進事業
（広葉樹等植栽）</t>
    <rPh sb="0" eb="2">
      <t>コウヨウ</t>
    </rPh>
    <rPh sb="2" eb="4">
      <t>ジュリン</t>
    </rPh>
    <rPh sb="4" eb="5">
      <t>カ</t>
    </rPh>
    <rPh sb="5" eb="7">
      <t>スイシン</t>
    </rPh>
    <rPh sb="7" eb="9">
      <t>ジギョウ</t>
    </rPh>
    <rPh sb="11" eb="14">
      <t>コウヨウジュ</t>
    </rPh>
    <rPh sb="14" eb="15">
      <t>トウ</t>
    </rPh>
    <rPh sb="15" eb="17">
      <t>ショクサイ</t>
    </rPh>
    <phoneticPr fontId="2"/>
  </si>
  <si>
    <t>２　広葉樹林化推進事業の植栽樹種・本数については、広葉樹A・B・C、マツごとに記載し、事業量欄には樹種別面積を記載すること。</t>
    <rPh sb="2" eb="3">
      <t>ヒロ</t>
    </rPh>
    <rPh sb="12" eb="14">
      <t>ショクサイ</t>
    </rPh>
    <rPh sb="14" eb="16">
      <t>ジュシュ</t>
    </rPh>
    <rPh sb="17" eb="19">
      <t>ホンスウ</t>
    </rPh>
    <rPh sb="25" eb="28">
      <t>コウヨウジュ</t>
    </rPh>
    <rPh sb="39" eb="41">
      <t>キサイ</t>
    </rPh>
    <rPh sb="43" eb="45">
      <t>ジギョウ</t>
    </rPh>
    <rPh sb="45" eb="46">
      <t>リョウ</t>
    </rPh>
    <rPh sb="46" eb="47">
      <t>ラン</t>
    </rPh>
    <rPh sb="49" eb="51">
      <t>ジュシュ</t>
    </rPh>
    <rPh sb="51" eb="52">
      <t>ベツ</t>
    </rPh>
    <rPh sb="52" eb="54">
      <t>メンセキ</t>
    </rPh>
    <rPh sb="55" eb="57">
      <t>キサイ</t>
    </rPh>
    <phoneticPr fontId="2"/>
  </si>
  <si>
    <t>８　広葉樹林化推進事業の備考欄には、植栽樹種を記載すること。</t>
    <rPh sb="12" eb="14">
      <t>ビコウ</t>
    </rPh>
    <rPh sb="14" eb="15">
      <t>ラン</t>
    </rPh>
    <rPh sb="18" eb="20">
      <t>ショクサイ</t>
    </rPh>
    <rPh sb="20" eb="22">
      <t>ジュシュ</t>
    </rPh>
    <rPh sb="23" eb="25">
      <t>キサイ</t>
    </rPh>
    <phoneticPr fontId="2"/>
  </si>
  <si>
    <t>　１　事業のメニュー</t>
  </si>
  <si>
    <t xml:space="preserve">３　経費の区分                                                                 </t>
  </si>
  <si>
    <t>市町村</t>
  </si>
  <si>
    <t>事業内容</t>
  </si>
  <si>
    <t>定額補助単価</t>
  </si>
  <si>
    <t>補助金額</t>
  </si>
  <si>
    <t>数　　量</t>
    <phoneticPr fontId="2"/>
  </si>
  <si>
    <t>備　　考</t>
    <phoneticPr fontId="2"/>
  </si>
  <si>
    <t>計</t>
    <phoneticPr fontId="2"/>
  </si>
  <si>
    <t>年　　　月　　　日</t>
    <phoneticPr fontId="2"/>
  </si>
  <si>
    <t>２　事業内容</t>
    <phoneticPr fontId="2"/>
  </si>
  <si>
    <t>１　事業のメニュー</t>
    <phoneticPr fontId="2"/>
  </si>
  <si>
    <t>４　事業完了（予定）年月日</t>
    <phoneticPr fontId="2"/>
  </si>
  <si>
    <t>５　添付書類</t>
    <phoneticPr fontId="2"/>
  </si>
  <si>
    <t>　　位置図（1/25,000）、施業図（1/5,000）</t>
    <phoneticPr fontId="2"/>
  </si>
  <si>
    <t>定額補助単価</t>
    <phoneticPr fontId="2"/>
  </si>
  <si>
    <t>区分</t>
    <phoneticPr fontId="2"/>
  </si>
  <si>
    <t>役　員　名　簿</t>
  </si>
  <si>
    <t>役　職　名</t>
  </si>
  <si>
    <t>氏名（フリガナ）</t>
  </si>
  <si>
    <t>性別</t>
  </si>
  <si>
    <t>名</t>
  </si>
  <si>
    <t>元号</t>
  </si>
  <si>
    <t>年</t>
  </si>
  <si>
    <t>月</t>
  </si>
  <si>
    <t>日</t>
  </si>
  <si>
    <t>備　考</t>
    <phoneticPr fontId="2"/>
  </si>
  <si>
    <t>性</t>
    <phoneticPr fontId="2"/>
  </si>
  <si>
    <t>申　請　者</t>
    <phoneticPr fontId="2"/>
  </si>
  <si>
    <t>（注）</t>
    <phoneticPr fontId="2"/>
  </si>
  <si>
    <t>１　法人の登記事業明細書に登記されている役員全員について記載すること。</t>
    <phoneticPr fontId="2"/>
  </si>
  <si>
    <t>２　「元号」は、頭文字のアルファベットを大文字で記載すること。</t>
    <phoneticPr fontId="2"/>
  </si>
  <si>
    <t>３　記載しきれない場合は、複数枚作成すること。</t>
    <phoneticPr fontId="2"/>
  </si>
  <si>
    <t>添付書類 ： 登記簿謄本又は定款の写し</t>
    <phoneticPr fontId="2"/>
  </si>
  <si>
    <t>名　　　　　称</t>
    <phoneticPr fontId="2"/>
  </si>
  <si>
    <t>住　　　　　所</t>
    <phoneticPr fontId="2"/>
  </si>
  <si>
    <t>生　年　月　日</t>
    <phoneticPr fontId="2"/>
  </si>
  <si>
    <t>和歌山県知事　様</t>
  </si>
  <si>
    <t>　２　変更事業内容</t>
  </si>
  <si>
    <t>　３　変更理由</t>
  </si>
  <si>
    <t>　４　添付書類</t>
  </si>
  <si>
    <t>記</t>
    <phoneticPr fontId="2"/>
  </si>
  <si>
    <t>申請者　住所</t>
    <phoneticPr fontId="2"/>
  </si>
  <si>
    <t>氏名</t>
    <phoneticPr fontId="2"/>
  </si>
  <si>
    <t>年　　月　　日</t>
    <phoneticPr fontId="2"/>
  </si>
  <si>
    <t>年</t>
    <rPh sb="0" eb="1">
      <t>ネン</t>
    </rPh>
    <phoneticPr fontId="2"/>
  </si>
  <si>
    <t>月</t>
    <rPh sb="0" eb="1">
      <t>ツキ</t>
    </rPh>
    <phoneticPr fontId="2"/>
  </si>
  <si>
    <t>日</t>
    <rPh sb="0" eb="1">
      <t>ヒ</t>
    </rPh>
    <phoneticPr fontId="2"/>
  </si>
  <si>
    <t>西農林務</t>
    <rPh sb="0" eb="1">
      <t>ニシ</t>
    </rPh>
    <rPh sb="1" eb="2">
      <t>ノウ</t>
    </rPh>
    <rPh sb="2" eb="4">
      <t>リンム</t>
    </rPh>
    <phoneticPr fontId="2"/>
  </si>
  <si>
    <t>令和</t>
    <rPh sb="0" eb="2">
      <t>レイワ</t>
    </rPh>
    <phoneticPr fontId="2"/>
  </si>
  <si>
    <t>補正</t>
    <rPh sb="0" eb="2">
      <t>ホセイ</t>
    </rPh>
    <phoneticPr fontId="2"/>
  </si>
  <si>
    <t>１行の文字数：</t>
    <rPh sb="1" eb="2">
      <t>ギョウ</t>
    </rPh>
    <rPh sb="3" eb="6">
      <t>モジスウ</t>
    </rPh>
    <phoneticPr fontId="2"/>
  </si>
  <si>
    <t>04010001</t>
    <phoneticPr fontId="2"/>
  </si>
  <si>
    <t xml:space="preserve">２　変更経費の区分                                                                 </t>
    <rPh sb="2" eb="4">
      <t>ヘンコウ</t>
    </rPh>
    <phoneticPr fontId="2"/>
  </si>
  <si>
    <t>３　変更事業内容</t>
    <phoneticPr fontId="2"/>
  </si>
  <si>
    <t>４　変更理由</t>
    <phoneticPr fontId="2"/>
  </si>
  <si>
    <t>注１）現行を上段に赤字で、変更後を下段に黒字で記入すること。</t>
  </si>
  <si>
    <t>金</t>
    <rPh sb="0" eb="1">
      <t>キン</t>
    </rPh>
    <phoneticPr fontId="2"/>
  </si>
  <si>
    <t>記</t>
    <rPh sb="0" eb="1">
      <t>キ</t>
    </rPh>
    <phoneticPr fontId="2"/>
  </si>
  <si>
    <t>４　事業完了年月日</t>
    <phoneticPr fontId="2"/>
  </si>
  <si>
    <t>　　</t>
    <phoneticPr fontId="2"/>
  </si>
  <si>
    <t>　　　　</t>
    <phoneticPr fontId="2"/>
  </si>
  <si>
    <t>４　見込額欄には、定額単価区分ごとの事業量の計に、当該定額単価を乗じた額を記載すること。ただし、千円未満の端数が生じた場合は、これを切り捨てるものとする。</t>
    <rPh sb="2" eb="4">
      <t>ミコ</t>
    </rPh>
    <rPh sb="4" eb="5">
      <t>ガク</t>
    </rPh>
    <rPh sb="5" eb="6">
      <t>ラン</t>
    </rPh>
    <rPh sb="9" eb="11">
      <t>テイガク</t>
    </rPh>
    <rPh sb="11" eb="13">
      <t>タンカ</t>
    </rPh>
    <rPh sb="13" eb="15">
      <t>クブン</t>
    </rPh>
    <rPh sb="18" eb="21">
      <t>ジギョウリョウ</t>
    </rPh>
    <rPh sb="22" eb="23">
      <t>ケイ</t>
    </rPh>
    <rPh sb="25" eb="27">
      <t>トウガイ</t>
    </rPh>
    <rPh sb="27" eb="29">
      <t>テイガク</t>
    </rPh>
    <rPh sb="29" eb="31">
      <t>タンカ</t>
    </rPh>
    <rPh sb="32" eb="33">
      <t>ジョウ</t>
    </rPh>
    <rPh sb="35" eb="36">
      <t>ガク</t>
    </rPh>
    <rPh sb="37" eb="39">
      <t>キサイ</t>
    </rPh>
    <phoneticPr fontId="2"/>
  </si>
  <si>
    <t>６　広葉樹林化推進事業の実績事業費欄には、見込額と同額とし、千円未満の端数が生じた場合は、これを切り捨てるものとする。</t>
    <rPh sb="12" eb="14">
      <t>ジッセキ</t>
    </rPh>
    <rPh sb="14" eb="17">
      <t>ジギョウヒ</t>
    </rPh>
    <rPh sb="17" eb="18">
      <t>ラン</t>
    </rPh>
    <rPh sb="21" eb="23">
      <t>ミコ</t>
    </rPh>
    <rPh sb="23" eb="24">
      <t>ガク</t>
    </rPh>
    <rPh sb="25" eb="27">
      <t>ドウガク</t>
    </rPh>
    <rPh sb="30" eb="32">
      <t>センエン</t>
    </rPh>
    <rPh sb="32" eb="34">
      <t>ミマン</t>
    </rPh>
    <rPh sb="35" eb="37">
      <t>ハスウ</t>
    </rPh>
    <rPh sb="38" eb="39">
      <t>ショウ</t>
    </rPh>
    <rPh sb="41" eb="43">
      <t>バアイ</t>
    </rPh>
    <rPh sb="48" eb="49">
      <t>キ</t>
    </rPh>
    <rPh sb="50" eb="51">
      <t>ス</t>
    </rPh>
    <phoneticPr fontId="2"/>
  </si>
  <si>
    <t>７　里山整備事業の実績事業費欄には、実行経費が見込額より低い場合は実行経費を、実行経費が見込額より高い場合は見込額を実績事業費とし、千円未満の端数が生じた場合は、これを切り捨てるものとする。</t>
    <rPh sb="9" eb="11">
      <t>ジッセキ</t>
    </rPh>
    <rPh sb="11" eb="14">
      <t>ジギョウヒ</t>
    </rPh>
    <rPh sb="14" eb="15">
      <t>ラン</t>
    </rPh>
    <rPh sb="18" eb="20">
      <t>ジッコウ</t>
    </rPh>
    <rPh sb="20" eb="22">
      <t>ケイヒ</t>
    </rPh>
    <rPh sb="23" eb="25">
      <t>ミコ</t>
    </rPh>
    <rPh sb="25" eb="26">
      <t>ガク</t>
    </rPh>
    <rPh sb="28" eb="29">
      <t>ヒク</t>
    </rPh>
    <rPh sb="30" eb="32">
      <t>バアイ</t>
    </rPh>
    <rPh sb="33" eb="35">
      <t>ジッコウ</t>
    </rPh>
    <rPh sb="35" eb="37">
      <t>ケイヒ</t>
    </rPh>
    <rPh sb="39" eb="41">
      <t>ジッコウ</t>
    </rPh>
    <rPh sb="41" eb="43">
      <t>ケイヒ</t>
    </rPh>
    <rPh sb="44" eb="46">
      <t>ミコ</t>
    </rPh>
    <rPh sb="46" eb="47">
      <t>ガク</t>
    </rPh>
    <rPh sb="49" eb="50">
      <t>タカ</t>
    </rPh>
    <rPh sb="51" eb="53">
      <t>バアイ</t>
    </rPh>
    <rPh sb="54" eb="56">
      <t>ミコ</t>
    </rPh>
    <rPh sb="56" eb="57">
      <t>ガク</t>
    </rPh>
    <rPh sb="58" eb="60">
      <t>ジッセキ</t>
    </rPh>
    <rPh sb="60" eb="63">
      <t>ジギョウヒ</t>
    </rPh>
    <rPh sb="66" eb="68">
      <t>センエン</t>
    </rPh>
    <rPh sb="68" eb="70">
      <t>ミマン</t>
    </rPh>
    <rPh sb="71" eb="73">
      <t>ハスウ</t>
    </rPh>
    <rPh sb="74" eb="75">
      <t>ショウ</t>
    </rPh>
    <rPh sb="77" eb="79">
      <t>バアイ</t>
    </rPh>
    <rPh sb="84" eb="85">
      <t>キ</t>
    </rPh>
    <rPh sb="86" eb="87">
      <t>ス</t>
    </rPh>
    <phoneticPr fontId="2"/>
  </si>
  <si>
    <t>広葉樹A</t>
  </si>
  <si>
    <t>広葉樹B</t>
  </si>
  <si>
    <t>両者の間で締結された事業の実施に係る協定書</t>
    <phoneticPr fontId="2"/>
  </si>
  <si>
    <t>事業を実施する森林の所有者と事業実施主体とが異なる場合にあっては、</t>
    <phoneticPr fontId="2"/>
  </si>
  <si>
    <t>　　位置図（1/25,000）、施業図（1/5,000）、収支決算書、事業内訳表、完了写真</t>
    <phoneticPr fontId="2"/>
  </si>
  <si>
    <t>本数
(本)</t>
    <rPh sb="0" eb="2">
      <t>ホンスウ</t>
    </rPh>
    <rPh sb="4" eb="5">
      <t>ホン</t>
    </rPh>
    <phoneticPr fontId="2"/>
  </si>
  <si>
    <t>面　　積
(ha)</t>
    <rPh sb="0" eb="1">
      <t>メン</t>
    </rPh>
    <rPh sb="3" eb="4">
      <t>ツモル</t>
    </rPh>
    <phoneticPr fontId="2"/>
  </si>
  <si>
    <t>補助金額
（円）</t>
    <rPh sb="0" eb="3">
      <t>ホジョキン</t>
    </rPh>
    <rPh sb="3" eb="4">
      <t>ガク</t>
    </rPh>
    <rPh sb="6" eb="7">
      <t>エン</t>
    </rPh>
    <phoneticPr fontId="2"/>
  </si>
  <si>
    <t>クヌギ</t>
    <phoneticPr fontId="2"/>
  </si>
  <si>
    <t>ヤマザクラ</t>
    <phoneticPr fontId="2"/>
  </si>
  <si>
    <t>広葉樹</t>
  </si>
  <si>
    <r>
      <t xml:space="preserve">備　　　　　考
</t>
    </r>
    <r>
      <rPr>
        <sz val="8"/>
        <color rgb="FFFF0000"/>
        <rFont val="ＭＳ 明朝"/>
        <family val="1"/>
        <charset val="128"/>
      </rPr>
      <t>植栽樹種名及び苗木の種別
（裸苗･ポット･コンテナ）を記載</t>
    </r>
    <rPh sb="0" eb="1">
      <t>ビ</t>
    </rPh>
    <rPh sb="6" eb="7">
      <t>コウ</t>
    </rPh>
    <phoneticPr fontId="2"/>
  </si>
  <si>
    <t>広葉樹等植栽</t>
    <rPh sb="0" eb="3">
      <t>コウヨウジュ</t>
    </rPh>
    <rPh sb="3" eb="4">
      <t>トウ</t>
    </rPh>
    <rPh sb="4" eb="6">
      <t>ショクサイ</t>
    </rPh>
    <phoneticPr fontId="2"/>
  </si>
  <si>
    <t>鳥獣害防止施設</t>
    <phoneticPr fontId="2"/>
  </si>
  <si>
    <t>事業主体名：</t>
    <rPh sb="0" eb="2">
      <t>ジギョウ</t>
    </rPh>
    <rPh sb="2" eb="4">
      <t>シュタイ</t>
    </rPh>
    <rPh sb="4" eb="5">
      <t>メイ</t>
    </rPh>
    <phoneticPr fontId="2"/>
  </si>
  <si>
    <t>○○組合</t>
    <rPh sb="2" eb="4">
      <t>クミアイ</t>
    </rPh>
    <phoneticPr fontId="2"/>
  </si>
  <si>
    <t>小　計</t>
    <rPh sb="0" eb="1">
      <t>ショウ</t>
    </rPh>
    <rPh sb="2" eb="3">
      <t>ケイ</t>
    </rPh>
    <phoneticPr fontId="2"/>
  </si>
  <si>
    <t>合　計</t>
    <rPh sb="0" eb="1">
      <t>ゴウ</t>
    </rPh>
    <rPh sb="2" eb="3">
      <t>ケイ</t>
    </rPh>
    <phoneticPr fontId="2"/>
  </si>
  <si>
    <t>植栽樹種等</t>
    <rPh sb="0" eb="2">
      <t>ショクサイ</t>
    </rPh>
    <rPh sb="2" eb="4">
      <t>ジュシュ</t>
    </rPh>
    <rPh sb="4" eb="5">
      <t>トウ</t>
    </rPh>
    <phoneticPr fontId="2"/>
  </si>
  <si>
    <t>本数
(本)</t>
    <rPh sb="0" eb="2">
      <t>ホンスウ</t>
    </rPh>
    <rPh sb="1" eb="2">
      <t>ウエモト</t>
    </rPh>
    <rPh sb="4" eb="5">
      <t>ホン</t>
    </rPh>
    <phoneticPr fontId="2"/>
  </si>
  <si>
    <t>樹種名</t>
    <rPh sb="0" eb="2">
      <t>ジュシュ</t>
    </rPh>
    <rPh sb="2" eb="3">
      <t>メイ</t>
    </rPh>
    <phoneticPr fontId="2"/>
  </si>
  <si>
    <t>数量
(本・ｍ)</t>
    <rPh sb="0" eb="2">
      <t>スウリョウ</t>
    </rPh>
    <rPh sb="4" eb="5">
      <t>ホン</t>
    </rPh>
    <phoneticPr fontId="2"/>
  </si>
  <si>
    <t>裸苗</t>
  </si>
  <si>
    <t>ポット苗</t>
  </si>
  <si>
    <t>コンテナ苗</t>
  </si>
  <si>
    <t>調整</t>
    <rPh sb="0" eb="2">
      <t>チョウセイ</t>
    </rPh>
    <phoneticPr fontId="2"/>
  </si>
  <si>
    <t>マツ</t>
  </si>
  <si>
    <t>樹種別面積
(ha)</t>
    <rPh sb="0" eb="2">
      <t>ジュシュ</t>
    </rPh>
    <rPh sb="2" eb="3">
      <t>ベツ</t>
    </rPh>
    <rPh sb="3" eb="4">
      <t>メン</t>
    </rPh>
    <rPh sb="4" eb="5">
      <t>ツモル</t>
    </rPh>
    <phoneticPr fontId="2"/>
  </si>
  <si>
    <t>ケヤキ</t>
    <phoneticPr fontId="2"/>
  </si>
  <si>
    <t>アラカシ</t>
    <phoneticPr fontId="2"/>
  </si>
  <si>
    <t>コナラ</t>
    <phoneticPr fontId="2"/>
  </si>
  <si>
    <t>伐採期間：</t>
    <rPh sb="0" eb="2">
      <t>バッサイ</t>
    </rPh>
    <rPh sb="2" eb="4">
      <t>キカン</t>
    </rPh>
    <phoneticPr fontId="2"/>
  </si>
  <si>
    <t>年</t>
    <rPh sb="0" eb="1">
      <t>ネン</t>
    </rPh>
    <phoneticPr fontId="2"/>
  </si>
  <si>
    <t>月</t>
    <rPh sb="0" eb="1">
      <t>ツキ</t>
    </rPh>
    <phoneticPr fontId="2"/>
  </si>
  <si>
    <t>集計用</t>
    <rPh sb="0" eb="2">
      <t>シュウケイ</t>
    </rPh>
    <rPh sb="2" eb="3">
      <t>ヨウ</t>
    </rPh>
    <phoneticPr fontId="2"/>
  </si>
  <si>
    <t>６　鳥獣害防止施設においては、備考欄へ伐採期間を記載すること（事業実施年度の前年、若しくは事業実施年度に伐採された箇所）。</t>
    <rPh sb="2" eb="4">
      <t>チョウジュウ</t>
    </rPh>
    <rPh sb="4" eb="5">
      <t>ガイ</t>
    </rPh>
    <rPh sb="5" eb="7">
      <t>ボウシ</t>
    </rPh>
    <rPh sb="7" eb="9">
      <t>シセツ</t>
    </rPh>
    <rPh sb="15" eb="18">
      <t>ビコウラン</t>
    </rPh>
    <rPh sb="19" eb="21">
      <t>バッサイ</t>
    </rPh>
    <rPh sb="21" eb="23">
      <t>キカン</t>
    </rPh>
    <rPh sb="24" eb="26">
      <t>キサイ</t>
    </rPh>
    <phoneticPr fontId="2"/>
  </si>
  <si>
    <t>４　補助金額の各小計は、当該定額単価を乗じた額を記載すること。ただし、千円未満の端数が生じた場合は、これを切り捨てるものとする。</t>
    <rPh sb="2" eb="5">
      <t>ホジョキン</t>
    </rPh>
    <rPh sb="5" eb="6">
      <t>ガク</t>
    </rPh>
    <rPh sb="7" eb="8">
      <t>カク</t>
    </rPh>
    <rPh sb="8" eb="10">
      <t>ショウケイ</t>
    </rPh>
    <rPh sb="12" eb="14">
      <t>トウガイ</t>
    </rPh>
    <rPh sb="14" eb="16">
      <t>テイガク</t>
    </rPh>
    <rPh sb="16" eb="18">
      <t>タンカ</t>
    </rPh>
    <rPh sb="19" eb="20">
      <t>ジョウ</t>
    </rPh>
    <rPh sb="22" eb="23">
      <t>ガク</t>
    </rPh>
    <rPh sb="24" eb="26">
      <t>キサイ</t>
    </rPh>
    <phoneticPr fontId="2"/>
  </si>
  <si>
    <t>天然更新補助</t>
    <rPh sb="0" eb="2">
      <t>テンネン</t>
    </rPh>
    <rPh sb="2" eb="4">
      <t>コウシン</t>
    </rPh>
    <rPh sb="4" eb="6">
      <t>ホジョ</t>
    </rPh>
    <phoneticPr fontId="2"/>
  </si>
  <si>
    <t>年度紀の国広葉樹林化推進事業計画書</t>
    <rPh sb="5" eb="12">
      <t>コウヨウジュリンカスイシン</t>
    </rPh>
    <phoneticPr fontId="2"/>
  </si>
  <si>
    <t>年度紀の国広葉樹林化推進事業変更承認申請書</t>
    <rPh sb="5" eb="12">
      <t>コウヨウジュリンカスイシン</t>
    </rPh>
    <phoneticPr fontId="2"/>
  </si>
  <si>
    <t>年度紀の国広葉樹林化推進事業変更交付申請書</t>
    <rPh sb="5" eb="12">
      <t>コウヨウジュリンカスイシン</t>
    </rPh>
    <phoneticPr fontId="2"/>
  </si>
  <si>
    <t>年度紀の国広葉樹林化推進事業実績報告書</t>
    <rPh sb="5" eb="12">
      <t>コウヨウジュリンカスイシン</t>
    </rPh>
    <phoneticPr fontId="2"/>
  </si>
  <si>
    <t>注２）３　経費の区分の事業内容には、別表２の補助対象経費を記載すること。</t>
    <rPh sb="5" eb="7">
      <t>ケイヒ</t>
    </rPh>
    <rPh sb="8" eb="10">
      <t>クブン</t>
    </rPh>
    <phoneticPr fontId="2"/>
  </si>
  <si>
    <t>注２）３経費の区分の事業内容には、別表２の補助対象経費を記載すること。</t>
    <rPh sb="4" eb="6">
      <t>ケイヒ</t>
    </rPh>
    <rPh sb="7" eb="9">
      <t>クブン</t>
    </rPh>
    <phoneticPr fontId="2"/>
  </si>
  <si>
    <t>収支決算書</t>
    <rPh sb="0" eb="2">
      <t>シュウシ</t>
    </rPh>
    <rPh sb="2" eb="4">
      <t>ケッサン</t>
    </rPh>
    <rPh sb="4" eb="5">
      <t>ショ</t>
    </rPh>
    <phoneticPr fontId="2"/>
  </si>
  <si>
    <t>１　収入</t>
    <rPh sb="2" eb="4">
      <t>シュウニュウ</t>
    </rPh>
    <phoneticPr fontId="2"/>
  </si>
  <si>
    <t>決算額</t>
    <rPh sb="0" eb="2">
      <t>ケッサン</t>
    </rPh>
    <rPh sb="2" eb="3">
      <t>ガク</t>
    </rPh>
    <phoneticPr fontId="2"/>
  </si>
  <si>
    <t>経費の区分</t>
    <rPh sb="0" eb="2">
      <t>ケイヒ</t>
    </rPh>
    <rPh sb="3" eb="5">
      <t>クブン</t>
    </rPh>
    <phoneticPr fontId="2"/>
  </si>
  <si>
    <t>補助金</t>
    <rPh sb="0" eb="3">
      <t>ホジョキン</t>
    </rPh>
    <phoneticPr fontId="2"/>
  </si>
  <si>
    <t>その他</t>
    <rPh sb="2" eb="3">
      <t>タ</t>
    </rPh>
    <phoneticPr fontId="2"/>
  </si>
  <si>
    <t>計</t>
    <rPh sb="0" eb="1">
      <t>ケイ</t>
    </rPh>
    <phoneticPr fontId="2"/>
  </si>
  <si>
    <t>注）「備考」には算出の根拠等を記載すること。</t>
    <rPh sb="0" eb="1">
      <t>チュウ</t>
    </rPh>
    <rPh sb="3" eb="5">
      <t>ビコウ</t>
    </rPh>
    <rPh sb="8" eb="10">
      <t>サンシュツ</t>
    </rPh>
    <rPh sb="11" eb="13">
      <t>コンキョ</t>
    </rPh>
    <rPh sb="13" eb="14">
      <t>トウ</t>
    </rPh>
    <rPh sb="15" eb="17">
      <t>キサイ</t>
    </rPh>
    <phoneticPr fontId="2"/>
  </si>
  <si>
    <t>２　支出</t>
    <rPh sb="2" eb="4">
      <t>シシュツ</t>
    </rPh>
    <phoneticPr fontId="2"/>
  </si>
  <si>
    <t>備　考</t>
    <rPh sb="0" eb="1">
      <t>ビ</t>
    </rPh>
    <rPh sb="2" eb="3">
      <t>コウ</t>
    </rPh>
    <phoneticPr fontId="2"/>
  </si>
  <si>
    <t>（単位：円）</t>
    <rPh sb="1" eb="3">
      <t>タンイ</t>
    </rPh>
    <rPh sb="4" eb="5">
      <t>エン</t>
    </rPh>
    <phoneticPr fontId="2"/>
  </si>
  <si>
    <t>１　実施場所：</t>
    <rPh sb="2" eb="4">
      <t>ジッシ</t>
    </rPh>
    <rPh sb="4" eb="6">
      <t>バショ</t>
    </rPh>
    <phoneticPr fontId="2"/>
  </si>
  <si>
    <t>２　実施面積：</t>
    <rPh sb="2" eb="4">
      <t>ジッシ</t>
    </rPh>
    <rPh sb="4" eb="6">
      <t>メンセキ</t>
    </rPh>
    <phoneticPr fontId="2"/>
  </si>
  <si>
    <t>３　実施主体：</t>
    <rPh sb="2" eb="4">
      <t>ジッシ</t>
    </rPh>
    <rPh sb="4" eb="6">
      <t>シュタイ</t>
    </rPh>
    <phoneticPr fontId="2"/>
  </si>
  <si>
    <t>４　計画の概要</t>
    <rPh sb="2" eb="4">
      <t>ケイカク</t>
    </rPh>
    <rPh sb="5" eb="7">
      <t>ガイヨウ</t>
    </rPh>
    <phoneticPr fontId="2"/>
  </si>
  <si>
    <t>年数</t>
    <rPh sb="0" eb="2">
      <t>ネンスウ</t>
    </rPh>
    <phoneticPr fontId="2"/>
  </si>
  <si>
    <t>実施年度</t>
    <rPh sb="0" eb="2">
      <t>ジッシ</t>
    </rPh>
    <rPh sb="2" eb="4">
      <t>ネンド</t>
    </rPh>
    <phoneticPr fontId="2"/>
  </si>
  <si>
    <t>補助金活用
の有無</t>
    <rPh sb="0" eb="3">
      <t>ホジョキン</t>
    </rPh>
    <rPh sb="3" eb="5">
      <t>カツヨウ</t>
    </rPh>
    <rPh sb="7" eb="9">
      <t>ウム</t>
    </rPh>
    <phoneticPr fontId="2"/>
  </si>
  <si>
    <t>整備内容</t>
    <rPh sb="0" eb="2">
      <t>セイビ</t>
    </rPh>
    <rPh sb="2" eb="4">
      <t>ナイヨウ</t>
    </rPh>
    <phoneticPr fontId="2"/>
  </si>
  <si>
    <t xml:space="preserve">注）申請年度以降の整備内容については、現地の状況を鑑み、必要に応じて修正すること。
</t>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</si>
  <si>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</si>
  <si>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</si>
  <si>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</si>
  <si>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</si>
  <si>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</si>
  <si>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６年目
～
２１年目</t>
    <rPh sb="1" eb="3">
      <t>ネンメ</t>
    </rPh>
    <rPh sb="8" eb="10">
      <t>ネンメ</t>
    </rPh>
    <phoneticPr fontId="2"/>
  </si>
  <si>
    <t>－</t>
    <phoneticPr fontId="2"/>
  </si>
  <si>
    <t>○○郡○○町大字○○字○○　○○番地○○　他○筆</t>
    <phoneticPr fontId="2"/>
  </si>
  <si>
    <t>○○．○○ｈａ</t>
    <phoneticPr fontId="2"/>
  </si>
  <si>
    <t>　　　　　ｈａ</t>
    <phoneticPr fontId="2"/>
  </si>
  <si>
    <t>○○○○</t>
    <phoneticPr fontId="2"/>
  </si>
  <si>
    <t>令和○年度</t>
    <phoneticPr fontId="2"/>
  </si>
  <si>
    <t>令和○年度
～
令和○年度</t>
    <phoneticPr fontId="2"/>
  </si>
  <si>
    <t>有</t>
    <rPh sb="0" eb="1">
      <t>アリ</t>
    </rPh>
    <phoneticPr fontId="2"/>
  </si>
  <si>
    <t>不要竹の伐採
獣害防護柵の設置
薬剤散布</t>
    <phoneticPr fontId="2"/>
  </si>
  <si>
    <t>不要竹の伐採
植栽（○○（樹種名）：○○本）
薬剤散布</t>
    <phoneticPr fontId="2"/>
  </si>
  <si>
    <t xml:space="preserve">不要竹の伐採
薬剤散布
</t>
    <phoneticPr fontId="2"/>
  </si>
  <si>
    <t>不要竹の伐採
薬剤散布
必要に応じて補植</t>
    <phoneticPr fontId="2"/>
  </si>
  <si>
    <t>森林所有者の適切な管理（不要竹の伐採、薬剤散布、必要に応じた補植の実施など）により、広葉樹林化を促す</t>
    <phoneticPr fontId="2"/>
  </si>
  <si>
    <t>【記載例】</t>
    <phoneticPr fontId="2"/>
  </si>
  <si>
    <t>（参考文例）</t>
    <rPh sb="1" eb="3">
      <t>サンコウ</t>
    </rPh>
    <rPh sb="3" eb="5">
      <t>ブンレイ</t>
    </rPh>
    <phoneticPr fontId="2"/>
  </si>
  <si>
    <t>　（目的）</t>
    <rPh sb="2" eb="4">
      <t>モクテキ</t>
    </rPh>
    <phoneticPr fontId="2"/>
  </si>
  <si>
    <t>　</t>
    <phoneticPr fontId="2"/>
  </si>
  <si>
    <t>　（箇所及び面積）</t>
    <rPh sb="2" eb="4">
      <t>カショ</t>
    </rPh>
    <rPh sb="4" eb="5">
      <t>オヨ</t>
    </rPh>
    <rPh sb="6" eb="8">
      <t>メンセキ</t>
    </rPh>
    <phoneticPr fontId="2"/>
  </si>
  <si>
    <t>第２条　協定の目的となる森林の箇所及びその面積等は別表のとおりとする。</t>
    <phoneticPr fontId="2"/>
  </si>
  <si>
    <t>　（乙の責務）</t>
    <phoneticPr fontId="2"/>
  </si>
  <si>
    <t>　（甲の責務）</t>
    <phoneticPr fontId="2"/>
  </si>
  <si>
    <t>　（その他）</t>
    <phoneticPr fontId="2"/>
  </si>
  <si>
    <t>甲　住　所</t>
    <rPh sb="0" eb="1">
      <t>コウ</t>
    </rPh>
    <rPh sb="2" eb="3">
      <t>ジュウ</t>
    </rPh>
    <rPh sb="4" eb="5">
      <t>ショ</t>
    </rPh>
    <phoneticPr fontId="2"/>
  </si>
  <si>
    <t>　　氏　名</t>
    <rPh sb="2" eb="3">
      <t>シ</t>
    </rPh>
    <rPh sb="4" eb="5">
      <t>ナ</t>
    </rPh>
    <phoneticPr fontId="2"/>
  </si>
  <si>
    <t>乙　住　所</t>
    <rPh sb="0" eb="1">
      <t>オツ</t>
    </rPh>
    <rPh sb="2" eb="3">
      <t>ジュウ</t>
    </rPh>
    <rPh sb="4" eb="5">
      <t>ショ</t>
    </rPh>
    <phoneticPr fontId="2"/>
  </si>
  <si>
    <t>　　年　　月　　日</t>
    <rPh sb="2" eb="3">
      <t>ネン</t>
    </rPh>
    <rPh sb="5" eb="6">
      <t>ガツ</t>
    </rPh>
    <rPh sb="8" eb="9">
      <t>ヒ</t>
    </rPh>
    <phoneticPr fontId="2"/>
  </si>
  <si>
    <t>別表</t>
    <rPh sb="0" eb="2">
      <t>ベッピョウ</t>
    </rPh>
    <phoneticPr fontId="2"/>
  </si>
  <si>
    <t>森林の箇所及びその面積等</t>
    <rPh sb="0" eb="2">
      <t>シンリン</t>
    </rPh>
    <rPh sb="3" eb="5">
      <t>カショ</t>
    </rPh>
    <rPh sb="5" eb="6">
      <t>オヨ</t>
    </rPh>
    <rPh sb="9" eb="11">
      <t>メンセキ</t>
    </rPh>
    <rPh sb="11" eb="12">
      <t>ナド</t>
    </rPh>
    <phoneticPr fontId="2"/>
  </si>
  <si>
    <t>ha</t>
    <phoneticPr fontId="2"/>
  </si>
  <si>
    <t>所　在　地</t>
    <rPh sb="0" eb="1">
      <t>ショ</t>
    </rPh>
    <rPh sb="2" eb="3">
      <t>ザイ</t>
    </rPh>
    <rPh sb="4" eb="5">
      <t>チ</t>
    </rPh>
    <phoneticPr fontId="2"/>
  </si>
  <si>
    <t>林 小 班</t>
    <rPh sb="0" eb="1">
      <t>リン</t>
    </rPh>
    <rPh sb="2" eb="3">
      <t>ショウ</t>
    </rPh>
    <rPh sb="4" eb="5">
      <t>ハン</t>
    </rPh>
    <phoneticPr fontId="2"/>
  </si>
  <si>
    <t>面　積</t>
    <rPh sb="0" eb="1">
      <t>メン</t>
    </rPh>
    <rPh sb="2" eb="3">
      <t>セキ</t>
    </rPh>
    <phoneticPr fontId="2"/>
  </si>
  <si>
    <t>３　乙は、事業完了の翌年度から起算して最低２０年間森林経営管理法における経営管理意
　向調査において、当該森林は自ら管理を行う意思を示すものとする。</t>
    <phoneticPr fontId="2"/>
  </si>
  <si>
    <t>４　乙は、第２条に定める森林の境界及び所有権等の権利に関し、第三者から異議申立があ
　った場合、その処理解決にあたるものとする。</t>
    <rPh sb="2" eb="3">
      <t>オツ</t>
    </rPh>
    <phoneticPr fontId="2"/>
  </si>
  <si>
    <t>　（協定の承継）</t>
    <rPh sb="2" eb="4">
      <t>キョウテイ</t>
    </rPh>
    <rPh sb="5" eb="7">
      <t>ショウケイ</t>
    </rPh>
    <phoneticPr fontId="2"/>
  </si>
  <si>
    <t>第３条　甲は、事業を実施し協定の目的が達成されるよう、乙に適切な助言、指導及び支援
　等を行うものとする。</t>
    <rPh sb="27" eb="28">
      <t>オツ</t>
    </rPh>
    <phoneticPr fontId="2"/>
  </si>
  <si>
    <t>紀の国広葉樹林化推進事業施業協定書</t>
    <rPh sb="3" eb="10">
      <t>コウヨウジュリンカスイシン</t>
    </rPh>
    <phoneticPr fontId="2"/>
  </si>
  <si>
    <t xml:space="preserve"> 生育不適地の目安</t>
    <rPh sb="1" eb="6">
      <t>セイイクフテキチ</t>
    </rPh>
    <rPh sb="7" eb="9">
      <t>メヤス</t>
    </rPh>
    <phoneticPr fontId="12"/>
  </si>
  <si>
    <t>１．</t>
    <phoneticPr fontId="12"/>
  </si>
  <si>
    <t>　地位級がⅣ・Ⅴである森林</t>
    <phoneticPr fontId="12"/>
  </si>
  <si>
    <t>２．</t>
  </si>
  <si>
    <t>　樹冠長率が30%未満の森林</t>
    <phoneticPr fontId="12"/>
  </si>
  <si>
    <t>３．</t>
  </si>
  <si>
    <t>　尾根筋、崩壊跡地及び岩石地等</t>
    <rPh sb="1" eb="3">
      <t>オネ</t>
    </rPh>
    <rPh sb="3" eb="4">
      <t>スジ</t>
    </rPh>
    <rPh sb="5" eb="7">
      <t>ホウカイ</t>
    </rPh>
    <phoneticPr fontId="12"/>
  </si>
  <si>
    <t>４．</t>
  </si>
  <si>
    <t>　そのほか、現地調査の結果等から生育不適地と認められる森林若しくは
通常の育林施業では今後公益的機能の発揮が望めない森林</t>
    <rPh sb="6" eb="8">
      <t>ゲンチ</t>
    </rPh>
    <rPh sb="8" eb="10">
      <t>チョウサ</t>
    </rPh>
    <rPh sb="11" eb="13">
      <t>ケッカ</t>
    </rPh>
    <rPh sb="13" eb="14">
      <t>トウ</t>
    </rPh>
    <rPh sb="29" eb="30">
      <t>モ</t>
    </rPh>
    <phoneticPr fontId="12"/>
  </si>
  <si>
    <t>適地適木（解説）</t>
    <rPh sb="5" eb="7">
      <t>カイセツ</t>
    </rPh>
    <phoneticPr fontId="12"/>
  </si>
  <si>
    <t>地形</t>
    <rPh sb="0" eb="2">
      <t>チケイ</t>
    </rPh>
    <phoneticPr fontId="12"/>
  </si>
  <si>
    <t>　尾根、斜面、谷といった斜面の位置、凹、凸，平衡といった斜面の形、</t>
    <phoneticPr fontId="12"/>
  </si>
  <si>
    <t>斜面方位、傾斜があります。地形要因は土壌の水分条件と関係があり、尾</t>
    <phoneticPr fontId="12"/>
  </si>
  <si>
    <t>根、凸型斜面、南向き斜面であれば乾燥気味、谷、凹型斜面であれば過湿</t>
    <phoneticPr fontId="12"/>
  </si>
  <si>
    <t>気味あるいは適潤、斜面が平衡斜面ではやや乾燥から適潤と考えられます。</t>
    <phoneticPr fontId="12"/>
  </si>
  <si>
    <t>標高</t>
    <rPh sb="0" eb="2">
      <t>ヒョウコウ</t>
    </rPh>
    <phoneticPr fontId="12"/>
  </si>
  <si>
    <t>　気温、降水量、風など関係があり、標高が高ければ気温は低くなり、降</t>
    <phoneticPr fontId="12"/>
  </si>
  <si>
    <t>水量が多くなります。また、標高が高くなれば風の影響を受け、乾燥の度</t>
    <phoneticPr fontId="12"/>
  </si>
  <si>
    <t>合いが高くなります。</t>
    <phoneticPr fontId="12"/>
  </si>
  <si>
    <t>土壌</t>
    <rPh sb="0" eb="2">
      <t>ドジョウ</t>
    </rPh>
    <phoneticPr fontId="12"/>
  </si>
  <si>
    <t>　主に地形の影響を受け、尾根では乾性、斜面上部では弱乾性、斜面中部</t>
    <phoneticPr fontId="12"/>
  </si>
  <si>
    <t>では弱乾性から適潤性、斜面下部では適潤性から弱湿性、谷部では弱湿性</t>
    <phoneticPr fontId="12"/>
  </si>
  <si>
    <t>から湿性の土壌型が主に出現します。</t>
    <phoneticPr fontId="12"/>
  </si>
  <si>
    <t>７　実績事業費欄には、実行経費が見込額より低い場合は実行経費を、実行経費が見込額より高い場合は見込額を実績事業費とし、千円未満の端数が生じた場合は、これを切り捨てるものとする。</t>
    <rPh sb="2" eb="4">
      <t>ジッセキ</t>
    </rPh>
    <rPh sb="4" eb="7">
      <t>ジギョウヒ</t>
    </rPh>
    <rPh sb="7" eb="8">
      <t>ラン</t>
    </rPh>
    <rPh sb="11" eb="13">
      <t>ジッコウ</t>
    </rPh>
    <rPh sb="13" eb="15">
      <t>ケイヒ</t>
    </rPh>
    <rPh sb="16" eb="18">
      <t>ミコ</t>
    </rPh>
    <rPh sb="18" eb="19">
      <t>ガク</t>
    </rPh>
    <rPh sb="21" eb="22">
      <t>ヒク</t>
    </rPh>
    <rPh sb="23" eb="25">
      <t>バアイ</t>
    </rPh>
    <rPh sb="26" eb="28">
      <t>ジッコウ</t>
    </rPh>
    <rPh sb="28" eb="30">
      <t>ケイヒ</t>
    </rPh>
    <rPh sb="32" eb="34">
      <t>ジッコウ</t>
    </rPh>
    <rPh sb="34" eb="36">
      <t>ケイヒ</t>
    </rPh>
    <rPh sb="37" eb="39">
      <t>ミコ</t>
    </rPh>
    <rPh sb="39" eb="40">
      <t>ガク</t>
    </rPh>
    <rPh sb="42" eb="43">
      <t>タカ</t>
    </rPh>
    <rPh sb="44" eb="46">
      <t>バアイ</t>
    </rPh>
    <rPh sb="47" eb="49">
      <t>ミコ</t>
    </rPh>
    <rPh sb="49" eb="50">
      <t>ガク</t>
    </rPh>
    <rPh sb="51" eb="53">
      <t>ジッセキ</t>
    </rPh>
    <rPh sb="53" eb="56">
      <t>ジギョウヒ</t>
    </rPh>
    <rPh sb="59" eb="61">
      <t>センエン</t>
    </rPh>
    <rPh sb="61" eb="63">
      <t>ミマン</t>
    </rPh>
    <rPh sb="64" eb="66">
      <t>ハスウ</t>
    </rPh>
    <rPh sb="67" eb="68">
      <t>ショウ</t>
    </rPh>
    <rPh sb="70" eb="72">
      <t>バアイ</t>
    </rPh>
    <rPh sb="77" eb="78">
      <t>キ</t>
    </rPh>
    <rPh sb="79" eb="80">
      <t>ス</t>
    </rPh>
    <phoneticPr fontId="2"/>
  </si>
  <si>
    <t>（参考）</t>
    <rPh sb="1" eb="3">
      <t>サンコウ</t>
    </rPh>
    <phoneticPr fontId="2"/>
  </si>
  <si>
    <t>５　備考欄には、植栽樹種名及び苗木の種別（裸苗・ポット苗・コンテナ苗）を記載すること。</t>
    <rPh sb="2" eb="4">
      <t>ビコウ</t>
    </rPh>
    <rPh sb="4" eb="5">
      <t>ラン</t>
    </rPh>
    <rPh sb="8" eb="10">
      <t>ショクサイ</t>
    </rPh>
    <rPh sb="10" eb="12">
      <t>ジュシュ</t>
    </rPh>
    <rPh sb="12" eb="13">
      <t>メイ</t>
    </rPh>
    <rPh sb="13" eb="14">
      <t>オヨ</t>
    </rPh>
    <rPh sb="15" eb="17">
      <t>ナエギ</t>
    </rPh>
    <rPh sb="18" eb="20">
      <t>シュベツ</t>
    </rPh>
    <rPh sb="21" eb="22">
      <t>ハダカ</t>
    </rPh>
    <rPh sb="22" eb="23">
      <t>ナエ</t>
    </rPh>
    <rPh sb="27" eb="28">
      <t>ナエ</t>
    </rPh>
    <rPh sb="33" eb="34">
      <t>ナエ</t>
    </rPh>
    <rPh sb="36" eb="38">
      <t>キサイ</t>
    </rPh>
    <phoneticPr fontId="2"/>
  </si>
  <si>
    <t>２　植栽樹種・本数については、広葉樹（標準単価）、マツごとに記載し、樹種別面積を記載すること。</t>
    <rPh sb="2" eb="4">
      <t>ショクサイ</t>
    </rPh>
    <rPh sb="4" eb="6">
      <t>ジュシュ</t>
    </rPh>
    <rPh sb="7" eb="9">
      <t>ホンスウ</t>
    </rPh>
    <rPh sb="15" eb="18">
      <t>コウヨウジュ</t>
    </rPh>
    <rPh sb="19" eb="21">
      <t>ヒョウジュン</t>
    </rPh>
    <rPh sb="21" eb="23">
      <t>タンカ</t>
    </rPh>
    <rPh sb="30" eb="32">
      <t>キサイ</t>
    </rPh>
    <rPh sb="34" eb="36">
      <t>ジュシュ</t>
    </rPh>
    <rPh sb="36" eb="37">
      <t>ベツ</t>
    </rPh>
    <rPh sb="37" eb="39">
      <t>メンセキ</t>
    </rPh>
    <rPh sb="40" eb="42">
      <t>キサイ</t>
    </rPh>
    <phoneticPr fontId="2"/>
  </si>
  <si>
    <t>紀の国広葉樹林化推進事業予定（内訳）表【竹林対策】</t>
    <rPh sb="0" eb="1">
      <t>キ</t>
    </rPh>
    <rPh sb="2" eb="3">
      <t>クニ</t>
    </rPh>
    <rPh sb="3" eb="10">
      <t>コウヨウジュリンカスイシン</t>
    </rPh>
    <rPh sb="10" eb="12">
      <t>ジギョウ</t>
    </rPh>
    <rPh sb="12" eb="14">
      <t>ヨテイ</t>
    </rPh>
    <rPh sb="15" eb="17">
      <t>ウチワケ</t>
    </rPh>
    <rPh sb="18" eb="19">
      <t>オモテ</t>
    </rPh>
    <rPh sb="20" eb="22">
      <t>チクリン</t>
    </rPh>
    <rPh sb="22" eb="24">
      <t>タイサク</t>
    </rPh>
    <phoneticPr fontId="2"/>
  </si>
  <si>
    <t>別記第６号様式（第７関係）</t>
    <phoneticPr fontId="2"/>
  </si>
  <si>
    <t>別記第４号様式（第４関係）</t>
    <phoneticPr fontId="2"/>
  </si>
  <si>
    <t>第６条　この協定の変更又は廃止は、甲乙丙三者の合意によらなければならない。</t>
    <rPh sb="19" eb="20">
      <t>ヘイ</t>
    </rPh>
    <rPh sb="20" eb="21">
      <t>サン</t>
    </rPh>
    <phoneticPr fontId="2"/>
  </si>
  <si>
    <t>１　丙は、乙が第４条の責務を遵守しない場合は協定違反とみなし、必要な措置をとること
　ができるものとする。ただし、災害その他特別な理由によりやむを得ないと丙が認めた場
　合はこの限りではない。</t>
    <rPh sb="2" eb="3">
      <t>ヘイ</t>
    </rPh>
    <rPh sb="5" eb="6">
      <t>オツ</t>
    </rPh>
    <rPh sb="7" eb="8">
      <t>ダイ</t>
    </rPh>
    <rPh sb="9" eb="10">
      <t>ジョウ</t>
    </rPh>
    <rPh sb="11" eb="13">
      <t>セキム</t>
    </rPh>
    <rPh sb="14" eb="16">
      <t>ジュンシュ</t>
    </rPh>
    <rPh sb="19" eb="21">
      <t>バアイ</t>
    </rPh>
    <rPh sb="22" eb="24">
      <t>キョウテイ</t>
    </rPh>
    <rPh sb="24" eb="26">
      <t>イハン</t>
    </rPh>
    <rPh sb="31" eb="33">
      <t>ヒツヨウ</t>
    </rPh>
    <rPh sb="34" eb="36">
      <t>ソチ</t>
    </rPh>
    <rPh sb="57" eb="59">
      <t>サイガイ</t>
    </rPh>
    <rPh sb="61" eb="62">
      <t>タ</t>
    </rPh>
    <rPh sb="62" eb="64">
      <t>トクベツ</t>
    </rPh>
    <rPh sb="65" eb="67">
      <t>リユウ</t>
    </rPh>
    <rPh sb="73" eb="74">
      <t>エ</t>
    </rPh>
    <rPh sb="77" eb="78">
      <t>ヘイ</t>
    </rPh>
    <rPh sb="79" eb="80">
      <t>ミト</t>
    </rPh>
    <rPh sb="82" eb="83">
      <t>バ</t>
    </rPh>
    <rPh sb="85" eb="86">
      <t>ゴウ</t>
    </rPh>
    <rPh sb="89" eb="90">
      <t>カギ</t>
    </rPh>
    <phoneticPr fontId="2"/>
  </si>
  <si>
    <t>丙　住　所</t>
    <rPh sb="0" eb="1">
      <t>ヘイ</t>
    </rPh>
    <rPh sb="2" eb="3">
      <t>ジュウ</t>
    </rPh>
    <rPh sb="4" eb="5">
      <t>ショ</t>
    </rPh>
    <phoneticPr fontId="2"/>
  </si>
  <si>
    <t>２　この協定に定めのない事項、その他甲乙丙各々が必要と認める事項が発生した場合は、そ
　の都度甲乙丙三者が協議のうえ、これを決定する。</t>
    <rPh sb="20" eb="21">
      <t>ヘイ</t>
    </rPh>
    <rPh sb="49" eb="50">
      <t>ヘイ</t>
    </rPh>
    <rPh sb="50" eb="51">
      <t>サン</t>
    </rPh>
    <phoneticPr fontId="2"/>
  </si>
  <si>
    <t>　　この協定の証としてこの協定書３通を作成し、甲乙丙それぞれ記名押印のうえ、各自その
　１通を保有するものとする。</t>
    <rPh sb="25" eb="26">
      <t>ヘイ</t>
    </rPh>
    <phoneticPr fontId="2"/>
  </si>
  <si>
    <t>○○市長　○○ ○○</t>
    <rPh sb="2" eb="4">
      <t>シチョウ</t>
    </rPh>
    <phoneticPr fontId="2"/>
  </si>
  <si>
    <t>○○　○○</t>
    <phoneticPr fontId="2"/>
  </si>
  <si>
    <t>○○森林組合　組合長　○○　○○</t>
    <rPh sb="2" eb="6">
      <t>シンリンクミアイ</t>
    </rPh>
    <rPh sb="7" eb="10">
      <t>クミアイチョウ</t>
    </rPh>
    <phoneticPr fontId="2"/>
  </si>
  <si>
    <t>第５条　乙は、第２条に定める森林を第三者に譲渡した場合や新たな権利関係を設定した場
　合又は相続により所有権の移転があった場合は、甲及び丙に速やかに通知するものとし、
　当該者に対しこの協定を承継するものとする。</t>
    <rPh sb="66" eb="67">
      <t>オヨ</t>
    </rPh>
    <rPh sb="68" eb="69">
      <t>ヘイ</t>
    </rPh>
    <phoneticPr fontId="2"/>
  </si>
  <si>
    <t>第４条　乙は前条に定める森林について、事業完了の翌年度から起算して１０年に達するま
　でに当該補助事業の施行地を森林以外の用途に転用する行為（補助事業の施行地を売り渡
　し若しくは譲渡し又は賃借権、地上権等の設定をさせた後、森林以外の用途へ転用する行
　為を含む。）を行ってはならないものとする。なお、公共事業等やむを得ない事由により
　立木の伐採若しくは他の用途に転用する場合はあらかじめ甲に通知し協議するものとする
　（ただし、林道開設等林業経営上の用途へ転用する場合は協議不要とする）。</t>
    <phoneticPr fontId="2"/>
  </si>
  <si>
    <t>２　乙は、事業完了の翌年度から起算して１０年は事業実施後の森林において、良好な森林
　環境が保全されるよう適切に管理するものとする。</t>
    <phoneticPr fontId="2"/>
  </si>
  <si>
    <t>第１条　この協定書は、○○森林組合（事業実施主体。以下「甲」という。）と○○（森林
　所有者。以下「乙」という。）並びに○○市長（市町村長。以下「丙」という。）が、乙
　の所有する別表の森林を「環境を重視する森林（環境林）」と位置付け、甲が紀の国広葉
　樹林化推進事業（以下「事業」という。）を実施し、もって森林の公益的機能の高度発揮
　が図られることで、安全で快適な県民生活の確保に資することを目的とする。</t>
    <rPh sb="57" eb="58">
      <t>ナラ</t>
    </rPh>
    <rPh sb="62" eb="64">
      <t>シチョウ</t>
    </rPh>
    <rPh sb="65" eb="68">
      <t>シチョウソン</t>
    </rPh>
    <rPh sb="68" eb="69">
      <t>チョウ</t>
    </rPh>
    <rPh sb="70" eb="72">
      <t>イカ</t>
    </rPh>
    <rPh sb="73" eb="74">
      <t>ヘイ</t>
    </rPh>
    <phoneticPr fontId="2"/>
  </si>
  <si>
    <t>別記第１号様式（第５関係）</t>
    <phoneticPr fontId="2"/>
  </si>
  <si>
    <t>別記第２号－１様式（第５関係）</t>
    <rPh sb="0" eb="2">
      <t>ベッキ</t>
    </rPh>
    <rPh sb="2" eb="3">
      <t>ダイ</t>
    </rPh>
    <rPh sb="4" eb="5">
      <t>ゴウ</t>
    </rPh>
    <rPh sb="7" eb="9">
      <t>ヨウシキ</t>
    </rPh>
    <rPh sb="10" eb="11">
      <t>ダイ</t>
    </rPh>
    <rPh sb="12" eb="14">
      <t>カンケイ</t>
    </rPh>
    <phoneticPr fontId="2"/>
  </si>
  <si>
    <t>別記第２号－２様式（第５、第８関係）</t>
    <rPh sb="0" eb="2">
      <t>ベッキ</t>
    </rPh>
    <rPh sb="2" eb="3">
      <t>ダイ</t>
    </rPh>
    <rPh sb="4" eb="5">
      <t>ゴウ</t>
    </rPh>
    <rPh sb="7" eb="9">
      <t>ヨウシキ</t>
    </rPh>
    <rPh sb="10" eb="11">
      <t>ダイ</t>
    </rPh>
    <rPh sb="13" eb="14">
      <t>ダイ</t>
    </rPh>
    <rPh sb="15" eb="17">
      <t>カンケイ</t>
    </rPh>
    <phoneticPr fontId="2"/>
  </si>
  <si>
    <t>別記第４号様式（第５関係）</t>
    <phoneticPr fontId="2"/>
  </si>
  <si>
    <t>竹林対策に係る整備計画書</t>
    <rPh sb="0" eb="4">
      <t>チクリンタイサク</t>
    </rPh>
    <rPh sb="5" eb="6">
      <t>カカ</t>
    </rPh>
    <phoneticPr fontId="2"/>
  </si>
  <si>
    <t>別記第７号様式（第８関係）</t>
    <phoneticPr fontId="2"/>
  </si>
  <si>
    <t>別記第８号様式（第８関係）</t>
    <phoneticPr fontId="2"/>
  </si>
  <si>
    <t>別記第３号様式（第４関係）</t>
    <phoneticPr fontId="2"/>
  </si>
  <si>
    <t>別記第５号様式（第７関係）</t>
    <phoneticPr fontId="2"/>
  </si>
  <si>
    <t>紀の国広葉樹林化推進事業申請書【人工林の広葉樹林化】</t>
    <rPh sb="0" eb="1">
      <t>キ</t>
    </rPh>
    <rPh sb="2" eb="3">
      <t>クニ</t>
    </rPh>
    <rPh sb="3" eb="10">
      <t>コウヨウジュリンカスイシン</t>
    </rPh>
    <rPh sb="10" eb="12">
      <t>ジギョウ</t>
    </rPh>
    <rPh sb="12" eb="14">
      <t>シンセイ</t>
    </rPh>
    <rPh sb="14" eb="15">
      <t>ショ</t>
    </rPh>
    <rPh sb="15" eb="16">
      <t>セイショ</t>
    </rPh>
    <rPh sb="16" eb="19">
      <t>ジンコウリン</t>
    </rPh>
    <rPh sb="20" eb="25">
      <t>コウヨウジュリンカ</t>
    </rPh>
    <phoneticPr fontId="2"/>
  </si>
  <si>
    <t>注１）事業メニューには、「竹林対策」を記載すること。</t>
    <rPh sb="13" eb="15">
      <t>チクリン</t>
    </rPh>
    <rPh sb="15" eb="17">
      <t>タイサク</t>
    </rPh>
    <phoneticPr fontId="2"/>
  </si>
  <si>
    <t>注１）事業メニューには、「竹林対策」を記載すること。</t>
    <rPh sb="13" eb="17">
      <t>チクリンタイサク</t>
    </rPh>
    <phoneticPr fontId="2"/>
  </si>
  <si>
    <t>事　業　区　分</t>
    <rPh sb="0" eb="1">
      <t>コト</t>
    </rPh>
    <rPh sb="2" eb="3">
      <t>ギョウ</t>
    </rPh>
    <rPh sb="4" eb="5">
      <t>ク</t>
    </rPh>
    <rPh sb="6" eb="7">
      <t>ブン</t>
    </rPh>
    <phoneticPr fontId="2"/>
  </si>
  <si>
    <t>森林所有者</t>
    <rPh sb="0" eb="5">
      <t>シンリンショユウシャ</t>
    </rPh>
    <phoneticPr fontId="2"/>
  </si>
  <si>
    <t>竹林整備</t>
    <rPh sb="0" eb="2">
      <t>チクリン</t>
    </rPh>
    <rPh sb="2" eb="4">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</si>
</sst>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quot; ha&quot;"/>
    <numFmt numFmtId="178" formatCode="#,##0&quot; 円/本&quot;"/>
    <numFmt numFmtId="179" formatCode="#,##0&quot; 円/ha&quot;"/>
    <numFmt numFmtId="180" formatCode="#,##0.000;[Red]\-#,##0.000"/>
    <numFmt numFmtId="181" formatCode="&quot;伐採(完了)年度：令和 &quot;#&quot; 年度&quot;"/>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6"/>
      <name val="ＭＳ 明朝"/>
      <family val="1"/>
      <charset val="128"/>
    </font>
    <font>
      <sz val="11"/>
      <name val="ＭＳ Ｐゴシック"/>
      <family val="3"/>
      <charset val="128"/>
    </font>
    <font>
      <sz val="14"/>
      <name val="ＭＳ 明朝"/>
      <family val="1"/>
      <charset val="128"/>
    </font>
    <font>
      <sz val="16"/>
      <name val="ＭＳ 明朝"/>
      <family val="1"/>
      <charset val="128"/>
    </font>
    <font>
      <b/>
      <sz val="9"/>
      <color indexed="81"/>
      <name val="MS P ゴシック"/>
      <family val="3"/>
      <charset val="128"/>
    </font>
    <font>
      <sz val="10"/>
      <color rgb="FFFF0000"/>
      <name val="ＭＳ 明朝"/>
      <family val="1"/>
      <charset val="128"/>
    </font>
    <font>
      <sz val="6"/>
      <name val="ＭＳ Ｐゴシック"/>
      <family val="3"/>
      <charset val="128"/>
      <scheme val="minor"/>
    </font>
    <font>
      <b/>
      <sz val="14"/>
      <color rgb="FFFFFF00"/>
      <name val="ＭＳ 明朝"/>
      <family val="1"/>
      <charset val="128"/>
    </font>
    <font>
      <b/>
      <sz val="12"/>
      <color indexed="81"/>
      <name val="MS P ゴシック"/>
      <family val="3"/>
      <charset val="128"/>
    </font>
    <font>
      <b/>
      <sz val="14"/>
      <name val="ＭＳ 明朝"/>
      <family val="1"/>
      <charset val="128"/>
    </font>
    <font>
      <sz val="12"/>
      <name val="ＭＳ 明朝"/>
      <family val="1"/>
      <charset val="128"/>
    </font>
    <font>
      <sz val="11"/>
      <color theme="1"/>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9"/>
      <name val="ＭＳ Ｐゴシック"/>
      <family val="3"/>
      <charset val="128"/>
    </font>
    <font>
      <sz val="11"/>
      <color indexed="8"/>
      <name val="ＭＳ 明朝"/>
      <family val="1"/>
      <charset val="128"/>
    </font>
    <font>
      <b/>
      <sz val="12"/>
      <name val="ＭＳ 明朝"/>
      <family val="1"/>
      <charset val="128"/>
    </font>
    <font>
      <b/>
      <sz val="14"/>
      <color theme="0"/>
      <name val="ＭＳ 明朝"/>
      <family val="1"/>
      <charset val="128"/>
    </font>
    <font>
      <b/>
      <u/>
      <sz val="24"/>
      <color rgb="FFFF0000"/>
      <name val="ＭＳ 明朝"/>
      <family val="1"/>
      <charset val="128"/>
    </font>
    <font>
      <sz val="11"/>
      <color rgb="FFFF0000"/>
      <name val="ＭＳ 明朝"/>
      <family val="1"/>
      <charset val="128"/>
    </font>
    <font>
      <b/>
      <sz val="10"/>
      <color rgb="FFFF0000"/>
      <name val="ＭＳ 明朝"/>
      <family val="1"/>
      <charset val="128"/>
    </font>
    <font>
      <sz val="8"/>
      <color rgb="FFFF0000"/>
      <name val="ＭＳ 明朝"/>
      <family val="1"/>
      <charset val="128"/>
    </font>
    <font>
      <b/>
      <sz val="10"/>
      <name val="ＭＳ 明朝"/>
      <family val="1"/>
      <charset val="128"/>
    </font>
    <font>
      <sz val="22"/>
      <name val="ＭＳ 明朝"/>
      <family val="1"/>
      <charset val="128"/>
    </font>
    <font>
      <sz val="11"/>
      <color rgb="FFFF0000"/>
      <name val="ＭＳ ゴシック"/>
      <family val="3"/>
      <charset val="128"/>
    </font>
    <font>
      <sz val="15"/>
      <name val="ＭＳ 明朝"/>
      <family val="1"/>
      <charset val="128"/>
    </font>
    <font>
      <b/>
      <sz val="12"/>
      <color theme="1"/>
      <name val="ＭＳ 明朝"/>
      <family val="1"/>
      <charset val="128"/>
    </font>
    <font>
      <sz val="12"/>
      <color theme="1"/>
      <name val="ＭＳ 明朝"/>
      <family val="1"/>
      <charset val="128"/>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15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diagonal/>
    </border>
    <border diagonalDown="1">
      <left style="thin">
        <color indexed="64"/>
      </left>
      <right style="thin">
        <color indexed="64"/>
      </right>
      <top style="dashed">
        <color indexed="64"/>
      </top>
      <bottom/>
      <diagonal style="thin">
        <color indexed="64"/>
      </diagonal>
    </border>
    <border>
      <left/>
      <right style="thin">
        <color indexed="64"/>
      </right>
      <top/>
      <bottom style="double">
        <color indexed="64"/>
      </bottom>
      <diagonal/>
    </border>
    <border diagonalDown="1">
      <left style="thin">
        <color indexed="64"/>
      </left>
      <right style="thin">
        <color indexed="64"/>
      </right>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diagonalDown="1">
      <left style="thin">
        <color indexed="64"/>
      </left>
      <right style="hair">
        <color indexed="64"/>
      </right>
      <top/>
      <bottom/>
      <diagonal style="thin">
        <color indexed="64"/>
      </diagonal>
    </border>
    <border diagonalDown="1">
      <left style="hair">
        <color indexed="64"/>
      </left>
      <right style="thin">
        <color indexed="64"/>
      </right>
      <top/>
      <bottom/>
      <diagonal style="thin">
        <color indexed="64"/>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Down="1">
      <left style="thin">
        <color indexed="64"/>
      </left>
      <right style="hair">
        <color indexed="64"/>
      </right>
      <top/>
      <bottom style="medium">
        <color indexed="64"/>
      </bottom>
      <diagonal style="thin">
        <color indexed="64"/>
      </diagonal>
    </border>
    <border diagonalDown="1">
      <left style="hair">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style="hair">
        <color indexed="64"/>
      </right>
      <top style="thin">
        <color indexed="64"/>
      </top>
      <bottom style="medium">
        <color indexed="64"/>
      </bottom>
      <diagonal style="thin">
        <color indexed="64"/>
      </diagonal>
    </border>
    <border diagonalDown="1">
      <left style="hair">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Down="1">
      <left style="thin">
        <color indexed="64"/>
      </left>
      <right style="medium">
        <color indexed="64"/>
      </right>
      <top style="thin">
        <color indexed="64"/>
      </top>
      <bottom style="double">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medium">
        <color indexed="64"/>
      </bottom>
      <diagonal/>
    </border>
    <border diagonalDown="1">
      <left style="hair">
        <color indexed="64"/>
      </left>
      <right style="hair">
        <color indexed="64"/>
      </right>
      <top/>
      <bottom style="medium">
        <color indexed="64"/>
      </bottom>
      <diagonal style="hair">
        <color indexed="64"/>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thin">
        <color indexed="64"/>
      </top>
      <bottom/>
      <diagonal/>
    </border>
    <border>
      <left style="hair">
        <color indexed="64"/>
      </left>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medium">
        <color indexed="64"/>
      </top>
      <bottom style="medium">
        <color indexed="64"/>
      </bottom>
      <diagonal/>
    </border>
    <border diagonalDown="1">
      <left style="medium">
        <color indexed="64"/>
      </left>
      <right style="medium">
        <color indexed="64"/>
      </right>
      <top style="thin">
        <color indexed="64"/>
      </top>
      <bottom style="thin">
        <color indexed="64"/>
      </bottom>
      <diagonal style="hair">
        <color indexed="64"/>
      </diagonal>
    </border>
    <border diagonalDown="1">
      <left style="medium">
        <color indexed="64"/>
      </left>
      <right style="medium">
        <color indexed="64"/>
      </right>
      <top style="thin">
        <color indexed="64"/>
      </top>
      <bottom/>
      <diagonal style="hair">
        <color indexed="64"/>
      </diagonal>
    </border>
    <border>
      <left/>
      <right style="hair">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3">
    <xf numFmtId="0" fontId="0" fillId="0" borderId="0"/>
    <xf numFmtId="38" fontId="1" fillId="0" borderId="0" applyFont="0" applyFill="0" applyBorder="0" applyAlignment="0" applyProtection="0"/>
    <xf numFmtId="38" fontId="7" fillId="0" borderId="0" applyFont="0" applyFill="0" applyBorder="0" applyAlignment="0" applyProtection="0"/>
  </cellStyleXfs>
  <cellXfs count="523">
    <xf numFmtId="0" fontId="0" fillId="0" borderId="0" xfId="0"/>
    <xf numFmtId="0" fontId="3" fillId="0" borderId="0" xfId="0" applyFont="1" applyBorder="1"/>
    <xf numFmtId="0" fontId="3" fillId="0" borderId="0" xfId="0" applyFont="1"/>
    <xf numFmtId="40" fontId="3" fillId="0" borderId="0" xfId="1" applyNumberFormat="1" applyFont="1" applyAlignment="1">
      <alignment horizontal="center" vertical="center"/>
    </xf>
    <xf numFmtId="40" fontId="3" fillId="0" borderId="0" xfId="1" applyNumberFormat="1" applyFont="1" applyBorder="1" applyAlignment="1">
      <alignment horizontal="center" vertical="center"/>
    </xf>
    <xf numFmtId="0" fontId="3" fillId="0" borderId="1" xfId="0" applyFont="1" applyBorder="1"/>
    <xf numFmtId="176" fontId="5" fillId="0" borderId="5" xfId="0" applyNumberFormat="1" applyFont="1" applyBorder="1" applyAlignment="1">
      <alignment horizontal="right"/>
    </xf>
    <xf numFmtId="0" fontId="3" fillId="0" borderId="5" xfId="0" applyFont="1" applyBorder="1"/>
    <xf numFmtId="0" fontId="5" fillId="0" borderId="6" xfId="0" applyFont="1" applyFill="1" applyBorder="1" applyAlignment="1">
      <alignment horizontal="center" vertical="center" shrinkToFit="1"/>
    </xf>
    <xf numFmtId="176" fontId="5" fillId="0" borderId="7" xfId="0" applyNumberFormat="1" applyFont="1" applyBorder="1" applyAlignment="1">
      <alignment horizontal="right"/>
    </xf>
    <xf numFmtId="0" fontId="3" fillId="0" borderId="7" xfId="0" applyFont="1" applyBorder="1"/>
    <xf numFmtId="0" fontId="5" fillId="0" borderId="0" xfId="0" applyFont="1" applyFill="1" applyBorder="1" applyAlignment="1"/>
    <xf numFmtId="0" fontId="5" fillId="0" borderId="0" xfId="0" applyFont="1" applyFill="1" applyBorder="1" applyAlignment="1">
      <alignment horizontal="center"/>
    </xf>
    <xf numFmtId="0" fontId="5" fillId="0" borderId="0" xfId="0" applyFont="1" applyFill="1" applyBorder="1" applyAlignment="1">
      <alignment horizontal="center" shrinkToFit="1"/>
    </xf>
    <xf numFmtId="38" fontId="5" fillId="0" borderId="0" xfId="1" applyFont="1" applyBorder="1" applyAlignment="1">
      <alignment horizontal="right"/>
    </xf>
    <xf numFmtId="176" fontId="5" fillId="0" borderId="0" xfId="0" applyNumberFormat="1" applyFont="1" applyBorder="1" applyAlignment="1">
      <alignment horizontal="right"/>
    </xf>
    <xf numFmtId="0" fontId="5" fillId="0" borderId="0" xfId="0" applyFont="1" applyFill="1" applyBorder="1" applyAlignment="1">
      <alignment horizontal="left"/>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xf>
    <xf numFmtId="176" fontId="5" fillId="2" borderId="12" xfId="0" applyNumberFormat="1" applyFont="1" applyFill="1" applyBorder="1" applyAlignment="1">
      <alignment horizontal="right"/>
    </xf>
    <xf numFmtId="176" fontId="5" fillId="2" borderId="10" xfId="0" applyNumberFormat="1" applyFont="1" applyFill="1" applyBorder="1" applyAlignment="1">
      <alignment horizontal="right"/>
    </xf>
    <xf numFmtId="0" fontId="5" fillId="2" borderId="13" xfId="0" applyFont="1" applyFill="1" applyBorder="1" applyAlignment="1">
      <alignment horizontal="center"/>
    </xf>
    <xf numFmtId="176" fontId="5" fillId="2" borderId="9" xfId="0" applyNumberFormat="1" applyFont="1" applyFill="1" applyBorder="1" applyAlignment="1">
      <alignment horizontal="right"/>
    </xf>
    <xf numFmtId="176" fontId="5" fillId="2" borderId="11" xfId="0" applyNumberFormat="1" applyFont="1" applyFill="1" applyBorder="1" applyAlignment="1">
      <alignment horizontal="right"/>
    </xf>
    <xf numFmtId="0" fontId="5" fillId="2" borderId="11" xfId="0" applyFont="1" applyFill="1" applyBorder="1" applyAlignment="1">
      <alignment horizontal="center" shrinkToFit="1"/>
    </xf>
    <xf numFmtId="0" fontId="4" fillId="0" borderId="2" xfId="0" applyFont="1" applyFill="1" applyBorder="1" applyAlignment="1">
      <alignment horizontal="center" vertical="center" shrinkToFit="1"/>
    </xf>
    <xf numFmtId="176" fontId="5" fillId="3" borderId="7" xfId="0" applyNumberFormat="1" applyFont="1" applyFill="1" applyBorder="1" applyAlignment="1">
      <alignment horizontal="right"/>
    </xf>
    <xf numFmtId="0" fontId="5" fillId="4" borderId="9"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176" fontId="5" fillId="2" borderId="15" xfId="0" applyNumberFormat="1" applyFont="1" applyFill="1" applyBorder="1" applyAlignment="1">
      <alignment horizontal="right"/>
    </xf>
    <xf numFmtId="0" fontId="5" fillId="0"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176" fontId="5" fillId="2" borderId="17" xfId="0" applyNumberFormat="1" applyFont="1" applyFill="1" applyBorder="1" applyAlignment="1">
      <alignment horizontal="right"/>
    </xf>
    <xf numFmtId="0" fontId="3" fillId="0" borderId="16" xfId="0" applyFont="1" applyBorder="1"/>
    <xf numFmtId="0" fontId="5" fillId="2" borderId="15"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176" fontId="5" fillId="0" borderId="20" xfId="0" applyNumberFormat="1" applyFont="1" applyBorder="1" applyAlignment="1">
      <alignment horizontal="right"/>
    </xf>
    <xf numFmtId="0" fontId="3" fillId="0" borderId="20" xfId="0" applyFont="1" applyBorder="1"/>
    <xf numFmtId="0" fontId="5" fillId="0" borderId="5"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176" fontId="8" fillId="3" borderId="21" xfId="0" applyNumberFormat="1" applyFont="1" applyFill="1" applyBorder="1" applyAlignment="1">
      <alignment horizontal="right" vertical="center"/>
    </xf>
    <xf numFmtId="176" fontId="8" fillId="3" borderId="3" xfId="0" applyNumberFormat="1" applyFont="1" applyFill="1" applyBorder="1" applyAlignment="1">
      <alignment horizontal="right" vertical="center"/>
    </xf>
    <xf numFmtId="176" fontId="5" fillId="3" borderId="5" xfId="0" applyNumberFormat="1" applyFont="1" applyFill="1" applyBorder="1" applyAlignment="1">
      <alignment horizontal="right"/>
    </xf>
    <xf numFmtId="0" fontId="5" fillId="0" borderId="3" xfId="0" applyFont="1" applyBorder="1" applyAlignment="1">
      <alignment vertical="center" shrinkToFit="1"/>
    </xf>
    <xf numFmtId="0" fontId="5" fillId="2" borderId="4"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8" fillId="0" borderId="3" xfId="0" applyFont="1" applyFill="1" applyBorder="1" applyAlignment="1">
      <alignment horizontal="right" vertical="center" shrinkToFit="1"/>
    </xf>
    <xf numFmtId="0" fontId="9" fillId="0" borderId="3" xfId="0" quotePrefix="1" applyFont="1" applyFill="1" applyBorder="1" applyAlignment="1">
      <alignment horizontal="center" vertical="center" shrinkToFit="1"/>
    </xf>
    <xf numFmtId="0" fontId="8" fillId="0" borderId="3" xfId="0" applyFont="1" applyBorder="1" applyAlignment="1">
      <alignment vertical="center"/>
    </xf>
    <xf numFmtId="0" fontId="5" fillId="0" borderId="20" xfId="0" applyFont="1" applyFill="1" applyBorder="1" applyAlignment="1">
      <alignment horizontal="center" vertical="center" shrinkToFit="1"/>
    </xf>
    <xf numFmtId="40" fontId="3" fillId="0" borderId="0" xfId="2" applyNumberFormat="1" applyFont="1" applyAlignment="1">
      <alignment horizontal="center" vertical="center"/>
    </xf>
    <xf numFmtId="40" fontId="3" fillId="0" borderId="0" xfId="2" applyNumberFormat="1" applyFont="1" applyBorder="1" applyAlignment="1">
      <alignment horizontal="center" vertical="center"/>
    </xf>
    <xf numFmtId="40" fontId="4" fillId="0" borderId="1" xfId="2" applyNumberFormat="1" applyFont="1" applyFill="1" applyBorder="1" applyAlignment="1">
      <alignment horizontal="center" vertical="center" wrapText="1"/>
    </xf>
    <xf numFmtId="40" fontId="4" fillId="0" borderId="2" xfId="2" applyNumberFormat="1" applyFont="1" applyFill="1" applyBorder="1" applyAlignment="1">
      <alignment horizontal="center" vertical="center"/>
    </xf>
    <xf numFmtId="38" fontId="5" fillId="3" borderId="7" xfId="2" applyFont="1" applyFill="1" applyBorder="1" applyAlignment="1">
      <alignment horizontal="right"/>
    </xf>
    <xf numFmtId="38" fontId="5" fillId="0" borderId="5" xfId="2" applyFont="1" applyBorder="1" applyAlignment="1">
      <alignment horizontal="right"/>
    </xf>
    <xf numFmtId="38" fontId="8" fillId="2" borderId="17" xfId="2" applyFont="1" applyFill="1" applyBorder="1" applyAlignment="1">
      <alignment vertical="center"/>
    </xf>
    <xf numFmtId="38" fontId="8" fillId="3" borderId="21" xfId="2" applyFont="1" applyFill="1" applyBorder="1" applyAlignment="1">
      <alignment vertical="center"/>
    </xf>
    <xf numFmtId="38" fontId="8" fillId="2" borderId="12" xfId="2" applyFont="1" applyFill="1" applyBorder="1" applyAlignment="1">
      <alignment horizontal="right" vertical="center"/>
    </xf>
    <xf numFmtId="38" fontId="8" fillId="3" borderId="3" xfId="2" applyFont="1" applyFill="1" applyBorder="1" applyAlignment="1">
      <alignment horizontal="right" vertical="center"/>
    </xf>
    <xf numFmtId="38" fontId="5" fillId="2" borderId="8" xfId="2" applyFont="1" applyFill="1" applyBorder="1" applyAlignment="1">
      <alignment horizontal="right"/>
    </xf>
    <xf numFmtId="38" fontId="5" fillId="3" borderId="5" xfId="2" applyFont="1" applyFill="1" applyBorder="1" applyAlignment="1">
      <alignment horizontal="right"/>
    </xf>
    <xf numFmtId="38" fontId="5" fillId="0" borderId="20" xfId="2" applyFont="1" applyBorder="1" applyAlignment="1">
      <alignment horizontal="right"/>
    </xf>
    <xf numFmtId="38" fontId="5" fillId="2" borderId="17" xfId="2" applyFont="1" applyFill="1" applyBorder="1" applyAlignment="1">
      <alignment horizontal="right"/>
    </xf>
    <xf numFmtId="38" fontId="5" fillId="2" borderId="15" xfId="2" applyFont="1" applyFill="1" applyBorder="1" applyAlignment="1">
      <alignment horizontal="right"/>
    </xf>
    <xf numFmtId="38" fontId="5" fillId="2" borderId="10" xfId="2" applyFont="1" applyFill="1" applyBorder="1" applyAlignment="1">
      <alignment horizontal="right"/>
    </xf>
    <xf numFmtId="38" fontId="5" fillId="2" borderId="12" xfId="2" applyFont="1" applyFill="1" applyBorder="1" applyAlignment="1">
      <alignment horizontal="right"/>
    </xf>
    <xf numFmtId="38" fontId="5" fillId="0" borderId="14" xfId="2" applyFont="1" applyFill="1" applyBorder="1" applyAlignment="1">
      <alignment horizontal="right"/>
    </xf>
    <xf numFmtId="38" fontId="5" fillId="0" borderId="0" xfId="2" applyFont="1" applyBorder="1" applyAlignment="1">
      <alignment horizontal="right"/>
    </xf>
    <xf numFmtId="0" fontId="4" fillId="0" borderId="1" xfId="0" applyFont="1" applyFill="1" applyBorder="1" applyAlignment="1">
      <alignment horizontal="center" vertical="center" wrapText="1" shrinkToFit="1"/>
    </xf>
    <xf numFmtId="38" fontId="5" fillId="0" borderId="7" xfId="1" applyFont="1" applyFill="1" applyBorder="1" applyAlignment="1">
      <alignment horizontal="right"/>
    </xf>
    <xf numFmtId="176" fontId="5" fillId="0" borderId="7" xfId="0" applyNumberFormat="1" applyFont="1" applyFill="1" applyBorder="1" applyAlignment="1">
      <alignment horizontal="right"/>
    </xf>
    <xf numFmtId="38" fontId="5" fillId="0" borderId="2" xfId="1" applyFont="1" applyFill="1" applyBorder="1" applyAlignment="1">
      <alignment horizontal="right"/>
    </xf>
    <xf numFmtId="176" fontId="5" fillId="0" borderId="2" xfId="0" applyNumberFormat="1" applyFont="1" applyFill="1" applyBorder="1" applyAlignment="1">
      <alignment horizontal="right"/>
    </xf>
    <xf numFmtId="0" fontId="5" fillId="0" borderId="32" xfId="0" applyFont="1" applyFill="1" applyBorder="1" applyAlignment="1">
      <alignment horizontal="center" vertical="center" shrinkToFit="1"/>
    </xf>
    <xf numFmtId="0" fontId="5" fillId="5" borderId="35" xfId="0" applyFont="1" applyFill="1" applyBorder="1" applyAlignment="1">
      <alignment horizontal="center" vertical="center" shrinkToFit="1"/>
    </xf>
    <xf numFmtId="0" fontId="5" fillId="5" borderId="37" xfId="0" applyFont="1" applyFill="1" applyBorder="1" applyAlignment="1">
      <alignment horizontal="center" vertical="center" shrinkToFit="1"/>
    </xf>
    <xf numFmtId="0" fontId="5" fillId="6" borderId="34" xfId="0" applyFont="1" applyFill="1" applyBorder="1" applyAlignment="1">
      <alignment horizontal="center" vertical="center" shrinkToFit="1"/>
    </xf>
    <xf numFmtId="0" fontId="5" fillId="6" borderId="36"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3" fillId="0" borderId="52" xfId="0" applyFont="1" applyBorder="1"/>
    <xf numFmtId="0" fontId="3" fillId="0" borderId="48" xfId="0" applyFont="1" applyBorder="1"/>
    <xf numFmtId="0" fontId="5" fillId="6" borderId="56" xfId="0" applyFont="1" applyFill="1" applyBorder="1" applyAlignment="1">
      <alignment horizontal="center" vertical="center"/>
    </xf>
    <xf numFmtId="0" fontId="5" fillId="5" borderId="57" xfId="0" applyFont="1" applyFill="1" applyBorder="1" applyAlignment="1">
      <alignment horizontal="center" vertical="center"/>
    </xf>
    <xf numFmtId="176" fontId="5" fillId="0" borderId="58" xfId="0" applyNumberFormat="1" applyFont="1" applyFill="1" applyBorder="1" applyAlignment="1">
      <alignment horizontal="right"/>
    </xf>
    <xf numFmtId="0" fontId="3" fillId="0" borderId="59" xfId="0" applyFont="1" applyBorder="1"/>
    <xf numFmtId="38" fontId="5" fillId="0" borderId="1" xfId="1" applyFont="1" applyFill="1" applyBorder="1" applyAlignment="1">
      <alignment horizontal="right"/>
    </xf>
    <xf numFmtId="176" fontId="5" fillId="0" borderId="1" xfId="0" applyNumberFormat="1" applyFont="1" applyFill="1" applyBorder="1" applyAlignment="1">
      <alignment horizontal="right"/>
    </xf>
    <xf numFmtId="0" fontId="5" fillId="6" borderId="61" xfId="0" applyFont="1" applyFill="1" applyBorder="1" applyAlignment="1">
      <alignment horizontal="center" vertical="center" shrinkToFit="1"/>
    </xf>
    <xf numFmtId="0" fontId="5" fillId="5" borderId="62"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5" fillId="5" borderId="63" xfId="0" applyFont="1" applyFill="1" applyBorder="1" applyAlignment="1">
      <alignment horizontal="center" vertical="center" shrinkToFit="1"/>
    </xf>
    <xf numFmtId="38" fontId="5" fillId="0" borderId="58" xfId="1" applyFont="1" applyFill="1" applyBorder="1" applyAlignment="1">
      <alignment horizontal="right"/>
    </xf>
    <xf numFmtId="38" fontId="5" fillId="0" borderId="64" xfId="1" applyFont="1" applyFill="1" applyBorder="1" applyAlignment="1">
      <alignment horizontal="right"/>
    </xf>
    <xf numFmtId="0" fontId="5" fillId="5" borderId="65" xfId="0" applyFont="1" applyFill="1" applyBorder="1" applyAlignment="1">
      <alignment horizontal="center" vertical="center" shrinkToFit="1"/>
    </xf>
    <xf numFmtId="176" fontId="5" fillId="0" borderId="64" xfId="0" applyNumberFormat="1" applyFont="1" applyFill="1" applyBorder="1" applyAlignment="1">
      <alignment horizontal="right"/>
    </xf>
    <xf numFmtId="0" fontId="3" fillId="0" borderId="66" xfId="0" applyFont="1" applyBorder="1"/>
    <xf numFmtId="0" fontId="3" fillId="0" borderId="0" xfId="0" applyFont="1" applyBorder="1" applyAlignment="1">
      <alignment horizontal="center"/>
    </xf>
    <xf numFmtId="0" fontId="5" fillId="0" borderId="1" xfId="0" applyFont="1" applyFill="1" applyBorder="1" applyAlignment="1">
      <alignment vertical="center" wrapText="1"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0"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0" fillId="0" borderId="0" xfId="0" applyAlignment="1">
      <alignment horizontal="right"/>
    </xf>
    <xf numFmtId="0" fontId="0" fillId="0" borderId="7" xfId="0" applyBorder="1"/>
    <xf numFmtId="0" fontId="5" fillId="0" borderId="3" xfId="0" applyFont="1" applyFill="1" applyBorder="1" applyAlignment="1">
      <alignment horizontal="center" vertical="center" wrapText="1" shrinkToFit="1"/>
    </xf>
    <xf numFmtId="38" fontId="5" fillId="0" borderId="33" xfId="1" applyFont="1" applyFill="1" applyBorder="1" applyAlignment="1">
      <alignment horizontal="right" vertical="center" shrinkToFit="1"/>
    </xf>
    <xf numFmtId="38" fontId="5" fillId="3" borderId="7" xfId="1" applyFont="1" applyFill="1" applyBorder="1" applyAlignment="1">
      <alignment horizontal="right" vertical="center"/>
    </xf>
    <xf numFmtId="176" fontId="5" fillId="5" borderId="15" xfId="0" applyNumberFormat="1" applyFont="1" applyFill="1" applyBorder="1" applyAlignment="1">
      <alignment horizontal="right" vertical="center"/>
    </xf>
    <xf numFmtId="0" fontId="3" fillId="0" borderId="52"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38" fontId="5" fillId="0" borderId="58" xfId="1" applyFont="1" applyFill="1" applyBorder="1" applyAlignment="1">
      <alignment horizontal="right" vertical="center"/>
    </xf>
    <xf numFmtId="176" fontId="5" fillId="5" borderId="63" xfId="0" applyNumberFormat="1" applyFont="1" applyFill="1" applyBorder="1" applyAlignment="1">
      <alignment horizontal="right" vertical="center"/>
    </xf>
    <xf numFmtId="0" fontId="3" fillId="0" borderId="59" xfId="0" applyFont="1" applyBorder="1" applyAlignment="1">
      <alignment vertical="center"/>
    </xf>
    <xf numFmtId="0" fontId="5" fillId="0" borderId="7" xfId="0" applyFont="1" applyFill="1" applyBorder="1" applyAlignment="1">
      <alignment horizontal="right" vertical="center" indent="1" shrinkToFit="1"/>
    </xf>
    <xf numFmtId="38" fontId="5" fillId="0" borderId="7" xfId="1" applyFont="1" applyFill="1" applyBorder="1" applyAlignment="1">
      <alignment horizontal="right" vertical="center" indent="1" shrinkToFit="1"/>
    </xf>
    <xf numFmtId="0" fontId="5" fillId="5" borderId="63" xfId="0" applyFont="1" applyFill="1" applyBorder="1" applyAlignment="1">
      <alignment horizontal="right" vertical="center" indent="1" shrinkToFit="1"/>
    </xf>
    <xf numFmtId="38" fontId="5" fillId="0" borderId="68" xfId="1" applyFont="1" applyFill="1" applyBorder="1" applyAlignment="1">
      <alignment horizontal="right" vertical="center" shrinkToFit="1"/>
    </xf>
    <xf numFmtId="177" fontId="5" fillId="0" borderId="7" xfId="1" applyNumberFormat="1" applyFont="1" applyFill="1" applyBorder="1" applyAlignment="1">
      <alignment horizontal="right" vertical="center" shrinkToFit="1"/>
    </xf>
    <xf numFmtId="177" fontId="5" fillId="0" borderId="7" xfId="0" applyNumberFormat="1" applyFont="1" applyFill="1" applyBorder="1" applyAlignment="1">
      <alignment horizontal="right" vertical="center" shrinkToFit="1"/>
    </xf>
    <xf numFmtId="177" fontId="5" fillId="0" borderId="60" xfId="0" applyNumberFormat="1" applyFont="1" applyFill="1" applyBorder="1" applyAlignment="1">
      <alignment horizontal="right" vertical="center" shrinkToFit="1"/>
    </xf>
    <xf numFmtId="177" fontId="13" fillId="0" borderId="54" xfId="0" applyNumberFormat="1" applyFont="1" applyFill="1" applyBorder="1" applyAlignment="1">
      <alignment horizontal="center" vertical="center"/>
    </xf>
    <xf numFmtId="0" fontId="15" fillId="0" borderId="0" xfId="0" applyFont="1" applyAlignment="1">
      <alignment vertical="center"/>
    </xf>
    <xf numFmtId="0" fontId="3" fillId="0" borderId="0" xfId="0" applyFont="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0" fillId="0" borderId="0" xfId="0" applyAlignment="1">
      <alignment horizontal="center"/>
    </xf>
    <xf numFmtId="0" fontId="5" fillId="0" borderId="0" xfId="0" applyFont="1"/>
    <xf numFmtId="0" fontId="16" fillId="0" borderId="0" xfId="0" applyFont="1" applyAlignment="1"/>
    <xf numFmtId="0" fontId="3" fillId="0" borderId="7" xfId="0" applyFont="1" applyBorder="1" applyAlignment="1">
      <alignment horizontal="center" vertical="center"/>
    </xf>
    <xf numFmtId="0" fontId="3" fillId="0" borderId="7" xfId="0" applyFont="1" applyBorder="1" applyAlignment="1">
      <alignment horizontal="center"/>
    </xf>
    <xf numFmtId="0" fontId="3" fillId="0" borderId="0" xfId="0" applyFont="1" applyAlignment="1">
      <alignment horizontal="left" indent="1"/>
    </xf>
    <xf numFmtId="0" fontId="3" fillId="0" borderId="0" xfId="0" applyFont="1" applyAlignment="1">
      <alignment horizontal="left"/>
    </xf>
    <xf numFmtId="178" fontId="0" fillId="0" borderId="7" xfId="0" applyNumberFormat="1" applyBorder="1" applyAlignment="1">
      <alignment horizontal="right"/>
    </xf>
    <xf numFmtId="179" fontId="3" fillId="0" borderId="7" xfId="1" applyNumberFormat="1" applyFont="1" applyBorder="1"/>
    <xf numFmtId="0" fontId="3" fillId="0" borderId="0" xfId="0" applyFont="1" applyAlignment="1">
      <alignment horizontal="center"/>
    </xf>
    <xf numFmtId="0" fontId="0" fillId="0" borderId="0" xfId="0" applyAlignment="1"/>
    <xf numFmtId="0" fontId="0" fillId="0" borderId="0" xfId="0" applyAlignment="1">
      <alignment vertical="center"/>
    </xf>
    <xf numFmtId="0" fontId="0" fillId="0" borderId="0" xfId="0" applyAlignment="1">
      <alignment vertical="top" wrapText="1"/>
    </xf>
    <xf numFmtId="0" fontId="5" fillId="0" borderId="0" xfId="0" applyFont="1" applyBorder="1"/>
    <xf numFmtId="0" fontId="0" fillId="0" borderId="7" xfId="0"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9" fillId="0" borderId="73" xfId="0" applyFont="1" applyBorder="1" applyAlignment="1">
      <alignment horizontal="center" vertical="center"/>
    </xf>
    <xf numFmtId="0" fontId="19" fillId="0" borderId="0" xfId="0" applyFont="1" applyBorder="1" applyAlignment="1">
      <alignment vertical="center" textRotation="255"/>
    </xf>
    <xf numFmtId="0" fontId="19" fillId="0" borderId="76" xfId="0" applyFont="1" applyBorder="1" applyAlignment="1">
      <alignment horizontal="center" vertical="center"/>
    </xf>
    <xf numFmtId="0" fontId="19" fillId="0" borderId="0" xfId="0" applyFont="1" applyBorder="1" applyAlignment="1">
      <alignment horizontal="left" vertical="center"/>
    </xf>
    <xf numFmtId="0" fontId="20" fillId="0" borderId="0" xfId="0" applyFont="1" applyBorder="1" applyAlignment="1">
      <alignment vertical="center"/>
    </xf>
    <xf numFmtId="0" fontId="19" fillId="0" borderId="77"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horizontal="center" vertical="center"/>
    </xf>
    <xf numFmtId="49" fontId="0" fillId="0" borderId="7" xfId="0" applyNumberFormat="1" applyBorder="1" applyAlignment="1">
      <alignment horizontal="center" vertical="center"/>
    </xf>
    <xf numFmtId="0" fontId="0" fillId="0" borderId="0" xfId="0" applyBorder="1" applyAlignment="1">
      <alignment vertical="center"/>
    </xf>
    <xf numFmtId="0" fontId="17" fillId="0" borderId="0" xfId="0" applyFont="1" applyBorder="1" applyAlignment="1">
      <alignment vertical="center"/>
    </xf>
    <xf numFmtId="0" fontId="19" fillId="0" borderId="86" xfId="0" applyFont="1" applyBorder="1" applyAlignment="1">
      <alignment horizontal="center" vertical="center"/>
    </xf>
    <xf numFmtId="0" fontId="19" fillId="0" borderId="87" xfId="0" applyFont="1" applyBorder="1" applyAlignment="1">
      <alignment vertical="center"/>
    </xf>
    <xf numFmtId="0" fontId="19" fillId="0" borderId="88" xfId="0" applyFont="1" applyBorder="1" applyAlignment="1">
      <alignment vertical="center"/>
    </xf>
    <xf numFmtId="0" fontId="19" fillId="0" borderId="89" xfId="0" applyFont="1" applyBorder="1" applyAlignment="1">
      <alignment vertical="center"/>
    </xf>
    <xf numFmtId="0" fontId="3" fillId="0" borderId="0" xfId="0" applyFont="1" applyAlignment="1">
      <alignment horizontal="right" indent="2"/>
    </xf>
    <xf numFmtId="0" fontId="3" fillId="0" borderId="0" xfId="0" applyFont="1" applyAlignment="1">
      <alignment horizontal="right" indent="1"/>
    </xf>
    <xf numFmtId="0" fontId="3" fillId="0" borderId="0" xfId="0" applyFont="1" applyAlignment="1">
      <alignment horizontal="right"/>
    </xf>
    <xf numFmtId="0" fontId="3" fillId="0" borderId="0" xfId="0" applyFont="1" applyAlignment="1">
      <alignment vertical="top" wrapText="1"/>
    </xf>
    <xf numFmtId="0" fontId="8" fillId="0" borderId="0" xfId="0" applyFont="1" applyAlignment="1">
      <alignment vertical="center"/>
    </xf>
    <xf numFmtId="0" fontId="22" fillId="0" borderId="0" xfId="0" applyFont="1" applyFill="1" applyBorder="1" applyAlignment="1">
      <alignment horizontal="left" vertical="center" indent="1"/>
    </xf>
    <xf numFmtId="38" fontId="3" fillId="0" borderId="0" xfId="1" applyFont="1" applyFill="1" applyBorder="1" applyAlignment="1">
      <alignment horizontal="left" vertical="center" indent="1"/>
    </xf>
    <xf numFmtId="0" fontId="3" fillId="0" borderId="0" xfId="0" applyFont="1" applyAlignment="1"/>
    <xf numFmtId="0" fontId="19" fillId="7" borderId="71" xfId="0" applyFont="1" applyFill="1" applyBorder="1" applyAlignment="1">
      <alignment horizontal="right" vertical="center"/>
    </xf>
    <xf numFmtId="38" fontId="19" fillId="7" borderId="72" xfId="1" applyFont="1" applyFill="1" applyBorder="1" applyAlignment="1">
      <alignment vertical="center"/>
    </xf>
    <xf numFmtId="0" fontId="11" fillId="0" borderId="0" xfId="0" applyFont="1"/>
    <xf numFmtId="0" fontId="22" fillId="0" borderId="0" xfId="0" applyFont="1" applyFill="1" applyBorder="1" applyAlignment="1">
      <alignment horizontal="left" vertical="center"/>
    </xf>
    <xf numFmtId="38" fontId="3" fillId="0" borderId="0" xfId="1" applyFont="1" applyFill="1" applyBorder="1" applyAlignment="1">
      <alignment horizontal="left" vertical="center"/>
    </xf>
    <xf numFmtId="0" fontId="23" fillId="0" borderId="0" xfId="0" applyFont="1" applyAlignment="1">
      <alignment horizontal="right" vertical="center"/>
    </xf>
    <xf numFmtId="0" fontId="5" fillId="0" borderId="0" xfId="0" applyFont="1" applyAlignment="1">
      <alignment horizontal="left"/>
    </xf>
    <xf numFmtId="38" fontId="24" fillId="0" borderId="0" xfId="1" applyFont="1" applyAlignment="1">
      <alignment horizontal="left" vertical="center"/>
    </xf>
    <xf numFmtId="0" fontId="26" fillId="0" borderId="0" xfId="0" applyFont="1"/>
    <xf numFmtId="0" fontId="3" fillId="0" borderId="0" xfId="0" applyFont="1" applyAlignment="1">
      <alignment horizontal="center"/>
    </xf>
    <xf numFmtId="0" fontId="3" fillId="0" borderId="0" xfId="0" applyFont="1" applyAlignment="1">
      <alignment horizontal="left" indent="2"/>
    </xf>
    <xf numFmtId="38" fontId="11" fillId="0" borderId="64" xfId="1" applyFont="1" applyFill="1" applyBorder="1" applyAlignment="1">
      <alignment horizontal="right"/>
    </xf>
    <xf numFmtId="0" fontId="5" fillId="0" borderId="1"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3" fillId="0" borderId="75" xfId="0" applyFont="1" applyBorder="1"/>
    <xf numFmtId="0" fontId="3" fillId="0" borderId="95" xfId="0" applyFont="1" applyBorder="1"/>
    <xf numFmtId="0" fontId="3" fillId="0" borderId="92" xfId="0" applyFont="1" applyBorder="1"/>
    <xf numFmtId="176" fontId="5" fillId="0" borderId="48" xfId="0" applyNumberFormat="1" applyFont="1" applyFill="1" applyBorder="1" applyAlignment="1">
      <alignment horizontal="right"/>
    </xf>
    <xf numFmtId="176" fontId="5" fillId="0" borderId="52" xfId="0" applyNumberFormat="1" applyFont="1" applyFill="1" applyBorder="1" applyAlignment="1">
      <alignment horizontal="right"/>
    </xf>
    <xf numFmtId="38" fontId="11" fillId="0" borderId="66" xfId="1" applyFont="1" applyFill="1" applyBorder="1" applyAlignment="1">
      <alignment horizontal="right"/>
    </xf>
    <xf numFmtId="0" fontId="5" fillId="0" borderId="47" xfId="0" applyFont="1" applyFill="1" applyBorder="1" applyAlignment="1">
      <alignment horizontal="center" vertical="center" shrinkToFit="1"/>
    </xf>
    <xf numFmtId="0" fontId="5" fillId="0" borderId="85" xfId="0" applyFont="1" applyFill="1" applyBorder="1" applyAlignment="1">
      <alignment horizontal="center" vertical="center" shrinkToFit="1"/>
    </xf>
    <xf numFmtId="38" fontId="11" fillId="0" borderId="67" xfId="1" applyFont="1" applyFill="1" applyBorder="1" applyAlignment="1">
      <alignment horizontal="right"/>
    </xf>
    <xf numFmtId="0" fontId="3" fillId="0" borderId="40" xfId="0" applyFont="1" applyBorder="1"/>
    <xf numFmtId="0" fontId="4" fillId="0" borderId="46" xfId="0" applyFont="1" applyFill="1" applyBorder="1" applyAlignment="1">
      <alignment vertical="center"/>
    </xf>
    <xf numFmtId="0" fontId="5" fillId="6" borderId="103" xfId="0" applyFont="1" applyFill="1" applyBorder="1" applyAlignment="1">
      <alignment horizontal="center" vertical="center" shrinkToFit="1"/>
    </xf>
    <xf numFmtId="0" fontId="5" fillId="5" borderId="104" xfId="0" applyFont="1" applyFill="1" applyBorder="1" applyAlignment="1">
      <alignment horizontal="center" vertical="center" shrinkToFit="1"/>
    </xf>
    <xf numFmtId="0" fontId="5" fillId="6" borderId="15" xfId="0" applyFont="1" applyFill="1" applyBorder="1" applyAlignment="1">
      <alignment horizontal="center" vertical="center" shrinkToFit="1"/>
    </xf>
    <xf numFmtId="0" fontId="5" fillId="5" borderId="105" xfId="0" applyFont="1" applyFill="1" applyBorder="1" applyAlignment="1">
      <alignment horizontal="center" vertical="center" shrinkToFit="1"/>
    </xf>
    <xf numFmtId="0" fontId="5" fillId="0" borderId="64"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47" xfId="0" applyFont="1" applyFill="1" applyBorder="1" applyAlignment="1">
      <alignment horizontal="center" vertical="center" wrapText="1" shrinkToFit="1"/>
    </xf>
    <xf numFmtId="0" fontId="3" fillId="0" borderId="74" xfId="0" applyFont="1" applyBorder="1" applyAlignment="1">
      <alignment horizontal="center"/>
    </xf>
    <xf numFmtId="0" fontId="5" fillId="6" borderId="8" xfId="0" applyFont="1" applyFill="1" applyBorder="1" applyAlignment="1">
      <alignment horizontal="center" vertical="center" shrinkToFit="1"/>
    </xf>
    <xf numFmtId="0" fontId="5" fillId="5" borderId="108" xfId="0" applyFont="1" applyFill="1" applyBorder="1" applyAlignment="1">
      <alignment horizontal="center" vertical="center" shrinkToFit="1"/>
    </xf>
    <xf numFmtId="0" fontId="5" fillId="0" borderId="109" xfId="0" applyFont="1" applyFill="1" applyBorder="1" applyAlignment="1">
      <alignment horizontal="center" vertical="center" shrinkToFit="1"/>
    </xf>
    <xf numFmtId="38" fontId="5" fillId="0" borderId="5" xfId="1" applyFont="1" applyFill="1" applyBorder="1" applyAlignment="1">
      <alignment horizontal="right"/>
    </xf>
    <xf numFmtId="176" fontId="5" fillId="0" borderId="5" xfId="0" applyNumberFormat="1" applyFont="1" applyFill="1" applyBorder="1" applyAlignment="1">
      <alignment horizontal="right"/>
    </xf>
    <xf numFmtId="176" fontId="5" fillId="0" borderId="110" xfId="0" applyNumberFormat="1" applyFont="1" applyFill="1" applyBorder="1" applyAlignment="1">
      <alignment horizontal="right"/>
    </xf>
    <xf numFmtId="0" fontId="3" fillId="0" borderId="111" xfId="0" applyFont="1" applyBorder="1"/>
    <xf numFmtId="38" fontId="5" fillId="0" borderId="0" xfId="1" applyFont="1" applyFill="1" applyBorder="1" applyAlignment="1">
      <alignment horizontal="right" vertical="center" shrinkToFit="1"/>
    </xf>
    <xf numFmtId="38" fontId="27" fillId="0" borderId="69" xfId="1" applyFont="1" applyFill="1" applyBorder="1" applyAlignment="1">
      <alignment horizontal="right"/>
    </xf>
    <xf numFmtId="0" fontId="3" fillId="7" borderId="28" xfId="0" applyFont="1" applyFill="1" applyBorder="1" applyAlignment="1">
      <alignment horizontal="right"/>
    </xf>
    <xf numFmtId="0" fontId="3" fillId="7" borderId="28" xfId="0" applyFont="1" applyFill="1" applyBorder="1" applyAlignment="1">
      <alignment horizontal="center" vertical="center"/>
    </xf>
    <xf numFmtId="38" fontId="5" fillId="0" borderId="80" xfId="1" applyFont="1" applyFill="1" applyBorder="1" applyAlignment="1">
      <alignment horizontal="right" vertical="center" shrinkToFit="1"/>
    </xf>
    <xf numFmtId="40" fontId="5" fillId="0" borderId="70" xfId="1" applyNumberFormat="1" applyFont="1" applyFill="1" applyBorder="1" applyAlignment="1">
      <alignment horizontal="right" vertical="center" indent="1" shrinkToFit="1"/>
    </xf>
    <xf numFmtId="38" fontId="5" fillId="0" borderId="122" xfId="1" applyFont="1" applyFill="1" applyBorder="1" applyAlignment="1">
      <alignment horizontal="right" vertical="center" indent="1" shrinkToFit="1"/>
    </xf>
    <xf numFmtId="40" fontId="4" fillId="0" borderId="123" xfId="1" applyNumberFormat="1" applyFont="1" applyFill="1" applyBorder="1" applyAlignment="1">
      <alignment horizontal="right" vertical="center" indent="1" shrinkToFit="1"/>
    </xf>
    <xf numFmtId="40" fontId="4" fillId="0" borderId="125" xfId="1" applyNumberFormat="1" applyFont="1" applyFill="1" applyBorder="1" applyAlignment="1">
      <alignment horizontal="right" vertical="center" indent="1" shrinkToFit="1"/>
    </xf>
    <xf numFmtId="38" fontId="5" fillId="0" borderId="126" xfId="1" applyFont="1" applyFill="1" applyBorder="1" applyAlignment="1">
      <alignment horizontal="right" vertical="center" indent="1" shrinkToFit="1"/>
    </xf>
    <xf numFmtId="177" fontId="29" fillId="0" borderId="94" xfId="1" applyNumberFormat="1" applyFont="1" applyFill="1" applyBorder="1" applyAlignment="1">
      <alignment horizontal="center" vertical="center" shrinkToFit="1"/>
    </xf>
    <xf numFmtId="40" fontId="4" fillId="0" borderId="129" xfId="1" applyNumberFormat="1" applyFont="1" applyFill="1" applyBorder="1" applyAlignment="1">
      <alignment horizontal="right" vertical="center" indent="1" shrinkToFit="1"/>
    </xf>
    <xf numFmtId="38" fontId="5" fillId="0" borderId="127" xfId="1" applyFont="1" applyFill="1" applyBorder="1" applyAlignment="1">
      <alignment horizontal="right" vertical="center" indent="1" shrinkToFit="1"/>
    </xf>
    <xf numFmtId="38" fontId="5" fillId="0" borderId="134" xfId="1" applyFont="1" applyFill="1" applyBorder="1" applyAlignment="1">
      <alignment horizontal="right" vertical="center" indent="1" shrinkToFit="1"/>
    </xf>
    <xf numFmtId="38" fontId="5" fillId="0" borderId="69" xfId="1" applyFont="1" applyFill="1" applyBorder="1" applyAlignment="1">
      <alignment horizontal="right" vertical="center" shrinkToFit="1"/>
    </xf>
    <xf numFmtId="0" fontId="3" fillId="0" borderId="92" xfId="0" applyFont="1" applyBorder="1" applyAlignment="1">
      <alignment vertical="center"/>
    </xf>
    <xf numFmtId="40" fontId="5" fillId="0" borderId="135" xfId="1" applyNumberFormat="1" applyFont="1" applyFill="1" applyBorder="1" applyAlignment="1">
      <alignment horizontal="right" vertical="center" indent="1" shrinkToFit="1"/>
    </xf>
    <xf numFmtId="38" fontId="29" fillId="0" borderId="127" xfId="1" applyFont="1" applyFill="1" applyBorder="1" applyAlignment="1">
      <alignment horizontal="right" vertical="center" indent="1" shrinkToFit="1"/>
    </xf>
    <xf numFmtId="38" fontId="29" fillId="0" borderId="134" xfId="1" applyFont="1" applyFill="1" applyBorder="1" applyAlignment="1">
      <alignment horizontal="right" vertical="center" indent="1" shrinkToFit="1"/>
    </xf>
    <xf numFmtId="177" fontId="5" fillId="0" borderId="94" xfId="1" applyNumberFormat="1" applyFont="1" applyFill="1" applyBorder="1" applyAlignment="1">
      <alignment horizontal="center" vertical="center" shrinkToFit="1"/>
    </xf>
    <xf numFmtId="38" fontId="5" fillId="0" borderId="99" xfId="1" applyFont="1" applyFill="1" applyBorder="1" applyAlignment="1">
      <alignment horizontal="right" vertical="center" shrinkToFit="1"/>
    </xf>
    <xf numFmtId="38" fontId="29" fillId="0" borderId="99" xfId="1" applyFont="1" applyFill="1" applyBorder="1" applyAlignment="1">
      <alignment horizontal="right" vertical="center" shrinkToFit="1"/>
    </xf>
    <xf numFmtId="38" fontId="5" fillId="0" borderId="81" xfId="1" applyFont="1" applyFill="1" applyBorder="1" applyAlignment="1">
      <alignment horizontal="right" vertical="center" shrinkToFit="1"/>
    </xf>
    <xf numFmtId="38" fontId="5" fillId="0" borderId="144" xfId="1" applyFont="1" applyFill="1" applyBorder="1" applyAlignment="1">
      <alignment horizontal="right" vertical="center" shrinkToFit="1"/>
    </xf>
    <xf numFmtId="38" fontId="5" fillId="8" borderId="41" xfId="1" applyFont="1" applyFill="1" applyBorder="1" applyAlignment="1">
      <alignment horizontal="right" vertical="center"/>
    </xf>
    <xf numFmtId="38" fontId="5" fillId="8" borderId="24" xfId="1" applyFont="1" applyFill="1" applyBorder="1" applyAlignment="1">
      <alignment horizontal="right" vertical="center"/>
    </xf>
    <xf numFmtId="38" fontId="5" fillId="8" borderId="27" xfId="1" applyFont="1" applyFill="1" applyBorder="1" applyAlignment="1">
      <alignment horizontal="right" vertical="center"/>
    </xf>
    <xf numFmtId="38" fontId="5" fillId="0" borderId="97" xfId="0" applyNumberFormat="1" applyFont="1" applyFill="1" applyBorder="1" applyAlignment="1">
      <alignment horizontal="center" vertical="center" shrinkToFit="1"/>
    </xf>
    <xf numFmtId="0" fontId="5" fillId="9" borderId="138" xfId="0" applyFont="1" applyFill="1" applyBorder="1" applyAlignment="1">
      <alignment horizontal="center" vertical="center" shrinkToFit="1"/>
    </xf>
    <xf numFmtId="38" fontId="5" fillId="9" borderId="135" xfId="1" applyFont="1" applyFill="1" applyBorder="1" applyAlignment="1">
      <alignment horizontal="right" vertical="center" indent="1" shrinkToFit="1"/>
    </xf>
    <xf numFmtId="0" fontId="5" fillId="9" borderId="32" xfId="0" applyFont="1" applyFill="1" applyBorder="1" applyAlignment="1">
      <alignment horizontal="center" vertical="center" shrinkToFit="1"/>
    </xf>
    <xf numFmtId="38" fontId="5" fillId="9" borderId="70" xfId="1" applyFont="1" applyFill="1" applyBorder="1" applyAlignment="1">
      <alignment horizontal="right" vertical="center" indent="1" shrinkToFit="1"/>
    </xf>
    <xf numFmtId="38" fontId="5" fillId="9" borderId="140" xfId="1" applyFont="1" applyFill="1" applyBorder="1" applyAlignment="1">
      <alignment horizontal="right" vertical="center"/>
    </xf>
    <xf numFmtId="38" fontId="5" fillId="9" borderId="98" xfId="1" applyFont="1" applyFill="1" applyBorder="1" applyAlignment="1">
      <alignment horizontal="right" vertical="center"/>
    </xf>
    <xf numFmtId="40" fontId="5" fillId="9" borderId="127" xfId="1" applyNumberFormat="1" applyFont="1" applyFill="1" applyBorder="1" applyAlignment="1">
      <alignment horizontal="right" vertical="center" indent="1" shrinkToFit="1"/>
    </xf>
    <xf numFmtId="0" fontId="5" fillId="10" borderId="128" xfId="0" applyFont="1" applyFill="1" applyBorder="1" applyAlignment="1">
      <alignment vertical="center" shrinkToFit="1"/>
    </xf>
    <xf numFmtId="0" fontId="5" fillId="10" borderId="131" xfId="0" applyFont="1" applyFill="1" applyBorder="1" applyAlignment="1">
      <alignment vertical="center" shrinkToFit="1"/>
    </xf>
    <xf numFmtId="0" fontId="5" fillId="10" borderId="113" xfId="0" applyFont="1" applyFill="1" applyBorder="1" applyAlignment="1">
      <alignment vertical="center" shrinkToFit="1"/>
    </xf>
    <xf numFmtId="0" fontId="5" fillId="10" borderId="114" xfId="0" applyFont="1" applyFill="1" applyBorder="1" applyAlignment="1">
      <alignment vertical="center" shrinkToFit="1"/>
    </xf>
    <xf numFmtId="0" fontId="5" fillId="10" borderId="116" xfId="0" applyFont="1" applyFill="1" applyBorder="1" applyAlignment="1">
      <alignment vertical="center" shrinkToFit="1"/>
    </xf>
    <xf numFmtId="0" fontId="5" fillId="10" borderId="117" xfId="0" applyFont="1" applyFill="1" applyBorder="1" applyAlignment="1">
      <alignment vertical="center" shrinkToFit="1"/>
    </xf>
    <xf numFmtId="38" fontId="5" fillId="9" borderId="130" xfId="1" applyFont="1" applyFill="1" applyBorder="1" applyAlignment="1">
      <alignment horizontal="right" vertical="center" indent="1" shrinkToFit="1"/>
    </xf>
    <xf numFmtId="38" fontId="5" fillId="9" borderId="124" xfId="1" applyFont="1" applyFill="1" applyBorder="1" applyAlignment="1">
      <alignment horizontal="right" vertical="center" indent="1" shrinkToFit="1"/>
    </xf>
    <xf numFmtId="38" fontId="5" fillId="9" borderId="126" xfId="1" applyFont="1" applyFill="1" applyBorder="1" applyAlignment="1">
      <alignment horizontal="right" vertical="center" indent="1" shrinkToFit="1"/>
    </xf>
    <xf numFmtId="40" fontId="5" fillId="9" borderId="130" xfId="1" applyNumberFormat="1" applyFont="1" applyFill="1" applyBorder="1" applyAlignment="1">
      <alignment horizontal="right" vertical="center" indent="1" shrinkToFit="1"/>
    </xf>
    <xf numFmtId="40" fontId="5" fillId="9" borderId="124" xfId="1" applyNumberFormat="1" applyFont="1" applyFill="1" applyBorder="1" applyAlignment="1">
      <alignment horizontal="right" vertical="center" indent="1" shrinkToFit="1"/>
    </xf>
    <xf numFmtId="40" fontId="5" fillId="9" borderId="126" xfId="1" applyNumberFormat="1" applyFont="1" applyFill="1" applyBorder="1" applyAlignment="1">
      <alignment horizontal="right" vertical="center" indent="1" shrinkToFit="1"/>
    </xf>
    <xf numFmtId="38" fontId="5" fillId="9" borderId="141" xfId="1" applyFont="1" applyFill="1" applyBorder="1" applyAlignment="1">
      <alignment horizontal="right" vertical="center"/>
    </xf>
    <xf numFmtId="38" fontId="5" fillId="9" borderId="142" xfId="1" applyFont="1" applyFill="1" applyBorder="1" applyAlignment="1">
      <alignment horizontal="right" vertical="center"/>
    </xf>
    <xf numFmtId="38" fontId="5" fillId="9" borderId="143" xfId="1" applyFont="1" applyFill="1" applyBorder="1" applyAlignment="1">
      <alignment horizontal="right" vertical="center"/>
    </xf>
    <xf numFmtId="0" fontId="5" fillId="0" borderId="102" xfId="0" applyFont="1" applyBorder="1" applyAlignment="1">
      <alignment horizontal="left" vertical="center"/>
    </xf>
    <xf numFmtId="0" fontId="5" fillId="0" borderId="95" xfId="0" applyFont="1" applyBorder="1" applyAlignment="1">
      <alignment horizontal="left" vertical="center"/>
    </xf>
    <xf numFmtId="0" fontId="5" fillId="0" borderId="96" xfId="0" applyFont="1" applyBorder="1" applyAlignment="1">
      <alignment vertical="center"/>
    </xf>
    <xf numFmtId="0" fontId="5" fillId="0" borderId="112" xfId="0" applyFont="1" applyBorder="1" applyAlignment="1">
      <alignment vertical="center"/>
    </xf>
    <xf numFmtId="0" fontId="5" fillId="0" borderId="72" xfId="0" applyFont="1" applyBorder="1" applyAlignment="1">
      <alignment vertical="center"/>
    </xf>
    <xf numFmtId="180" fontId="3" fillId="0" borderId="0" xfId="1" applyNumberFormat="1" applyFont="1"/>
    <xf numFmtId="38" fontId="5" fillId="0" borderId="137" xfId="0" applyNumberFormat="1" applyFont="1" applyFill="1" applyBorder="1" applyAlignment="1">
      <alignment horizontal="center" vertical="center" shrinkToFit="1"/>
    </xf>
    <xf numFmtId="38" fontId="29" fillId="0" borderId="25" xfId="0" applyNumberFormat="1" applyFont="1" applyFill="1" applyBorder="1" applyAlignment="1">
      <alignment vertical="center" shrinkToFit="1"/>
    </xf>
    <xf numFmtId="177" fontId="29" fillId="0" borderId="127" xfId="1" applyNumberFormat="1" applyFont="1" applyFill="1" applyBorder="1" applyAlignment="1">
      <alignment horizontal="right" vertical="center" shrinkToFit="1"/>
    </xf>
    <xf numFmtId="180" fontId="5" fillId="0" borderId="24" xfId="1" applyNumberFormat="1" applyFont="1" applyFill="1" applyBorder="1" applyAlignment="1">
      <alignment horizontal="right" vertical="center" shrinkToFit="1"/>
    </xf>
    <xf numFmtId="40" fontId="29" fillId="0" borderId="25" xfId="1" applyNumberFormat="1" applyFont="1" applyFill="1" applyBorder="1" applyAlignment="1">
      <alignment vertical="center" shrinkToFit="1"/>
    </xf>
    <xf numFmtId="0" fontId="3" fillId="0" borderId="76" xfId="0" applyFont="1" applyBorder="1"/>
    <xf numFmtId="0" fontId="3" fillId="0" borderId="77" xfId="0" applyFont="1" applyBorder="1"/>
    <xf numFmtId="0" fontId="3" fillId="0" borderId="145" xfId="0" applyFont="1" applyBorder="1"/>
    <xf numFmtId="38" fontId="5" fillId="0" borderId="83" xfId="0" applyNumberFormat="1" applyFont="1" applyFill="1" applyBorder="1" applyAlignment="1">
      <alignment horizontal="center" vertical="center" shrinkToFit="1"/>
    </xf>
    <xf numFmtId="38" fontId="29" fillId="0" borderId="119" xfId="0" applyNumberFormat="1" applyFont="1" applyFill="1" applyBorder="1" applyAlignment="1">
      <alignment vertical="center" shrinkToFit="1"/>
    </xf>
    <xf numFmtId="40" fontId="29" fillId="0" borderId="119" xfId="1" applyNumberFormat="1" applyFont="1" applyFill="1" applyBorder="1" applyAlignment="1">
      <alignment vertical="center" shrinkToFit="1"/>
    </xf>
    <xf numFmtId="0" fontId="3" fillId="0" borderId="146" xfId="0" applyFont="1" applyBorder="1"/>
    <xf numFmtId="0" fontId="5" fillId="0" borderId="44" xfId="0" applyFont="1" applyFill="1" applyBorder="1" applyAlignment="1">
      <alignment horizontal="center" vertical="center" shrinkToFit="1"/>
    </xf>
    <xf numFmtId="38" fontId="5" fillId="0" borderId="44" xfId="1" applyFont="1" applyFill="1" applyBorder="1" applyAlignment="1">
      <alignment horizontal="right" vertical="center" shrinkToFit="1"/>
    </xf>
    <xf numFmtId="180" fontId="5" fillId="0" borderId="0" xfId="1" applyNumberFormat="1" applyFont="1" applyFill="1" applyBorder="1" applyAlignment="1">
      <alignment horizontal="right" vertical="center" shrinkToFit="1"/>
    </xf>
    <xf numFmtId="0" fontId="5" fillId="0" borderId="102" xfId="0" applyFont="1" applyBorder="1" applyAlignment="1">
      <alignment horizontal="left" vertical="center" indent="1"/>
    </xf>
    <xf numFmtId="0" fontId="5" fillId="0" borderId="95" xfId="0" applyFont="1" applyBorder="1" applyAlignment="1">
      <alignment horizontal="left" vertical="center" indent="1"/>
    </xf>
    <xf numFmtId="181" fontId="5" fillId="3" borderId="132" xfId="1" applyNumberFormat="1" applyFont="1" applyFill="1" applyBorder="1" applyAlignment="1">
      <alignment horizontal="left" vertical="center"/>
    </xf>
    <xf numFmtId="181" fontId="5" fillId="3" borderId="115" xfId="1" applyNumberFormat="1" applyFont="1" applyFill="1" applyBorder="1" applyAlignment="1">
      <alignment horizontal="left" vertical="center"/>
    </xf>
    <xf numFmtId="181" fontId="5" fillId="3" borderId="118" xfId="1" applyNumberFormat="1" applyFont="1" applyFill="1" applyBorder="1" applyAlignment="1">
      <alignment horizontal="left" vertical="center"/>
    </xf>
    <xf numFmtId="181" fontId="5" fillId="3" borderId="131" xfId="1" applyNumberFormat="1" applyFont="1" applyFill="1" applyBorder="1" applyAlignment="1">
      <alignment horizontal="right" vertical="center"/>
    </xf>
    <xf numFmtId="181" fontId="5" fillId="3" borderId="114" xfId="1" applyNumberFormat="1" applyFont="1" applyFill="1" applyBorder="1" applyAlignment="1">
      <alignment horizontal="right" vertical="center"/>
    </xf>
    <xf numFmtId="181" fontId="5" fillId="3" borderId="117" xfId="1" applyNumberFormat="1" applyFont="1" applyFill="1" applyBorder="1" applyAlignment="1">
      <alignment horizontal="right" vertical="center"/>
    </xf>
    <xf numFmtId="177" fontId="29" fillId="0" borderId="147" xfId="1" applyNumberFormat="1" applyFont="1" applyFill="1" applyBorder="1" applyAlignment="1">
      <alignment horizontal="center" vertical="center" shrinkToFit="1"/>
    </xf>
    <xf numFmtId="177" fontId="29" fillId="7" borderId="127" xfId="1" applyNumberFormat="1" applyFont="1" applyFill="1" applyBorder="1" applyAlignment="1">
      <alignment horizontal="right" vertical="center"/>
    </xf>
    <xf numFmtId="38" fontId="29" fillId="7" borderId="99" xfId="1" applyFont="1" applyFill="1" applyBorder="1" applyAlignment="1">
      <alignment horizontal="right" vertical="center"/>
    </xf>
    <xf numFmtId="0" fontId="5" fillId="0" borderId="3"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81" xfId="0" applyFont="1" applyFill="1" applyBorder="1" applyAlignment="1">
      <alignment horizontal="center" vertical="center" shrinkToFit="1"/>
    </xf>
    <xf numFmtId="0" fontId="3" fillId="0" borderId="7" xfId="0" applyFont="1" applyBorder="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70" xfId="0" applyFont="1" applyBorder="1" applyAlignment="1">
      <alignment horizontal="center" vertical="center"/>
    </xf>
    <xf numFmtId="0" fontId="3" fillId="0" borderId="7" xfId="0" applyFont="1" applyBorder="1" applyAlignment="1">
      <alignment horizontal="left" vertical="center" wrapText="1"/>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 fillId="0" borderId="0" xfId="0" applyFont="1" applyAlignment="1">
      <alignment horizontal="left" vertical="center" wrapText="1"/>
    </xf>
    <xf numFmtId="0" fontId="3" fillId="0" borderId="24" xfId="0" applyFont="1" applyBorder="1" applyAlignment="1">
      <alignment vertical="center"/>
    </xf>
    <xf numFmtId="0" fontId="3" fillId="0" borderId="26" xfId="0" applyFont="1" applyBorder="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34" fillId="0" borderId="0" xfId="0" applyFont="1" applyBorder="1" applyAlignment="1">
      <alignment horizontal="center" vertical="center"/>
    </xf>
    <xf numFmtId="0" fontId="17" fillId="0" borderId="38" xfId="0" applyFont="1" applyBorder="1" applyAlignment="1">
      <alignment vertical="center"/>
    </xf>
    <xf numFmtId="0" fontId="17" fillId="0" borderId="0" xfId="0" applyFont="1" applyBorder="1" applyAlignment="1">
      <alignment horizontal="right" vertical="center"/>
    </xf>
    <xf numFmtId="0" fontId="17" fillId="0" borderId="6" xfId="0" applyFont="1" applyBorder="1" applyAlignment="1">
      <alignment vertical="center"/>
    </xf>
    <xf numFmtId="0" fontId="17" fillId="0" borderId="0" xfId="0" quotePrefix="1" applyFont="1" applyBorder="1" applyAlignment="1">
      <alignment horizontal="right" vertical="top"/>
    </xf>
    <xf numFmtId="0" fontId="17" fillId="0" borderId="27" xfId="0" applyFont="1" applyBorder="1" applyAlignment="1">
      <alignment vertical="center"/>
    </xf>
    <xf numFmtId="0" fontId="17" fillId="0" borderId="28" xfId="0" quotePrefix="1" applyFont="1" applyBorder="1" applyAlignment="1">
      <alignment horizontal="righ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0" xfId="0" quotePrefix="1" applyFont="1" applyAlignment="1">
      <alignment horizontal="right" vertical="center"/>
    </xf>
    <xf numFmtId="0" fontId="17" fillId="0" borderId="38"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0" xfId="0" quotePrefix="1" applyFont="1" applyBorder="1" applyAlignment="1">
      <alignment horizontal="right" vertical="center"/>
    </xf>
    <xf numFmtId="0" fontId="17" fillId="0" borderId="0" xfId="0" applyFont="1" applyFill="1" applyBorder="1" applyAlignment="1">
      <alignment vertical="center"/>
    </xf>
    <xf numFmtId="0" fontId="17" fillId="0" borderId="0" xfId="0" applyFont="1" applyBorder="1" applyAlignment="1">
      <alignment vertical="center" wrapText="1"/>
    </xf>
    <xf numFmtId="0" fontId="17" fillId="0" borderId="28"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16" fillId="0" borderId="0" xfId="0" applyFont="1" applyAlignment="1">
      <alignment horizontal="center" vertical="center"/>
    </xf>
    <xf numFmtId="0" fontId="0" fillId="0" borderId="7" xfId="0" applyBorder="1" applyAlignment="1">
      <alignment horizontal="center" vertical="center"/>
    </xf>
    <xf numFmtId="0" fontId="19" fillId="0" borderId="3" xfId="0" applyFont="1" applyBorder="1" applyAlignment="1">
      <alignment horizontal="center" vertical="center" textRotation="255"/>
    </xf>
    <xf numFmtId="0" fontId="19" fillId="0" borderId="1" xfId="0" applyFont="1" applyBorder="1" applyAlignment="1">
      <alignment horizontal="center" vertical="center" textRotation="255"/>
    </xf>
    <xf numFmtId="0" fontId="19" fillId="0" borderId="7" xfId="0" applyFont="1" applyBorder="1" applyAlignment="1">
      <alignment horizontal="center" vertical="center"/>
    </xf>
    <xf numFmtId="0" fontId="19" fillId="0" borderId="24" xfId="0" applyFont="1" applyBorder="1" applyAlignment="1">
      <alignment horizontal="center" vertical="center"/>
    </xf>
    <xf numFmtId="38" fontId="19" fillId="0" borderId="78" xfId="1" applyFont="1" applyBorder="1" applyAlignment="1">
      <alignment horizontal="left" vertical="top" wrapText="1"/>
    </xf>
    <xf numFmtId="38" fontId="19" fillId="0" borderId="44" xfId="1" applyFont="1" applyBorder="1" applyAlignment="1">
      <alignment horizontal="left" vertical="top" wrapText="1"/>
    </xf>
    <xf numFmtId="38" fontId="19" fillId="0" borderId="79" xfId="1" applyFont="1" applyBorder="1" applyAlignment="1">
      <alignment horizontal="left" vertical="top" wrapText="1"/>
    </xf>
    <xf numFmtId="38" fontId="19" fillId="0" borderId="74" xfId="1" applyFont="1" applyBorder="1" applyAlignment="1">
      <alignment horizontal="left" vertical="top" wrapText="1"/>
    </xf>
    <xf numFmtId="38" fontId="19" fillId="0" borderId="0" xfId="1" applyFont="1" applyBorder="1" applyAlignment="1">
      <alignment horizontal="left" vertical="top" wrapText="1"/>
    </xf>
    <xf numFmtId="38" fontId="19" fillId="0" borderId="75" xfId="1" applyFont="1" applyBorder="1" applyAlignment="1">
      <alignment horizontal="left" vertical="top" wrapText="1"/>
    </xf>
    <xf numFmtId="0" fontId="3" fillId="0" borderId="0" xfId="0" applyFont="1" applyAlignment="1">
      <alignment horizont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5" fillId="0" borderId="27" xfId="0" applyFont="1" applyFill="1" applyBorder="1" applyAlignment="1">
      <alignment horizontal="center"/>
    </xf>
    <xf numFmtId="0" fontId="5" fillId="0" borderId="28" xfId="0" applyFont="1" applyFill="1" applyBorder="1" applyAlignment="1">
      <alignment horizontal="center"/>
    </xf>
    <xf numFmtId="0" fontId="5" fillId="0" borderId="29" xfId="0" applyFont="1" applyFill="1" applyBorder="1" applyAlignment="1">
      <alignment horizontal="center"/>
    </xf>
    <xf numFmtId="0" fontId="3" fillId="0" borderId="0" xfId="0" quotePrefix="1" applyFont="1" applyBorder="1" applyAlignment="1">
      <alignment horizontal="center" vertical="center"/>
    </xf>
    <xf numFmtId="0" fontId="3" fillId="0" borderId="0" xfId="0" applyFont="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0" fillId="0" borderId="7" xfId="0" applyBorder="1" applyAlignment="1">
      <alignment horizontal="center"/>
    </xf>
    <xf numFmtId="0" fontId="3" fillId="0" borderId="24" xfId="0" applyFont="1" applyBorder="1" applyAlignment="1">
      <alignment horizontal="center"/>
    </xf>
    <xf numFmtId="0" fontId="3" fillId="0" borderId="26" xfId="0" applyFont="1" applyBorder="1" applyAlignment="1">
      <alignment horizont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right" vertical="center"/>
    </xf>
    <xf numFmtId="0" fontId="5" fillId="0" borderId="69" xfId="0" applyFont="1" applyFill="1" applyBorder="1" applyAlignment="1">
      <alignment horizontal="center" vertical="center" shrinkToFit="1"/>
    </xf>
    <xf numFmtId="0" fontId="5" fillId="0" borderId="54" xfId="0" applyFont="1" applyFill="1" applyBorder="1" applyAlignment="1">
      <alignment horizontal="center" vertical="center" shrinkToFit="1"/>
    </xf>
    <xf numFmtId="0" fontId="5" fillId="0" borderId="55" xfId="0" applyFont="1" applyFill="1" applyBorder="1" applyAlignment="1">
      <alignment horizontal="center" vertical="center" shrinkToFit="1"/>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25" fillId="0" borderId="0" xfId="0" applyFont="1" applyAlignment="1">
      <alignment horizontal="right" vertical="center"/>
    </xf>
    <xf numFmtId="0" fontId="5" fillId="0" borderId="51"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4" xfId="0" applyFont="1" applyFill="1" applyBorder="1" applyAlignment="1">
      <alignment horizontal="center" vertical="center" shrinkToFit="1"/>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0" xfId="0" applyFont="1" applyFill="1" applyBorder="1" applyAlignment="1">
      <alignment horizontal="center" vertical="center"/>
    </xf>
    <xf numFmtId="40" fontId="4" fillId="0" borderId="3" xfId="1" applyNumberFormat="1" applyFont="1" applyFill="1" applyBorder="1" applyAlignment="1">
      <alignment horizontal="center" vertical="center" wrapText="1"/>
    </xf>
    <xf numFmtId="40" fontId="4" fillId="0" borderId="2" xfId="1" applyNumberFormat="1"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0" xfId="0" applyFont="1" applyFill="1" applyBorder="1" applyAlignment="1">
      <alignment horizontal="center" vertical="center" wrapText="1"/>
    </xf>
    <xf numFmtId="0" fontId="5" fillId="0" borderId="106"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106" xfId="0" applyFont="1" applyFill="1" applyBorder="1" applyAlignment="1">
      <alignment horizontal="center" vertical="center" wrapText="1" shrinkToFit="1"/>
    </xf>
    <xf numFmtId="0" fontId="5" fillId="0" borderId="107" xfId="0" applyFont="1" applyFill="1" applyBorder="1" applyAlignment="1">
      <alignment horizontal="center" vertical="center" wrapText="1" shrinkToFit="1"/>
    </xf>
    <xf numFmtId="0" fontId="5" fillId="0" borderId="53" xfId="0" applyFont="1" applyFill="1" applyBorder="1" applyAlignment="1">
      <alignment horizontal="center" vertical="center" wrapText="1" shrinkToFit="1"/>
    </xf>
    <xf numFmtId="0" fontId="5" fillId="0" borderId="54" xfId="0" applyFont="1" applyFill="1" applyBorder="1" applyAlignment="1">
      <alignment horizontal="center" vertical="center" wrapText="1" shrinkToFit="1"/>
    </xf>
    <xf numFmtId="0" fontId="5" fillId="0" borderId="55" xfId="0" applyFont="1" applyFill="1" applyBorder="1" applyAlignment="1">
      <alignment horizontal="center" vertical="center" wrapText="1" shrinkToFit="1"/>
    </xf>
    <xf numFmtId="0" fontId="5" fillId="0" borderId="136" xfId="0" applyFont="1" applyFill="1" applyBorder="1" applyAlignment="1">
      <alignment horizontal="center" vertical="center"/>
    </xf>
    <xf numFmtId="0" fontId="5" fillId="0" borderId="72"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97" xfId="0" applyFont="1" applyFill="1" applyBorder="1" applyAlignment="1">
      <alignment horizontal="center" vertical="center" wrapText="1"/>
    </xf>
    <xf numFmtId="0" fontId="4" fillId="0" borderId="97" xfId="0" applyFont="1" applyFill="1" applyBorder="1" applyAlignment="1">
      <alignment horizontal="center" vertical="center"/>
    </xf>
    <xf numFmtId="180" fontId="4" fillId="0" borderId="84" xfId="1" applyNumberFormat="1" applyFont="1" applyFill="1" applyBorder="1" applyAlignment="1">
      <alignment horizontal="center" vertical="center" wrapText="1"/>
    </xf>
    <xf numFmtId="180" fontId="4" fillId="0" borderId="50" xfId="1" applyNumberFormat="1" applyFont="1" applyFill="1" applyBorder="1" applyAlignment="1">
      <alignment horizontal="center" vertical="center"/>
    </xf>
    <xf numFmtId="0" fontId="4" fillId="0" borderId="43"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75"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5" fillId="0" borderId="133" xfId="0" applyFont="1" applyFill="1" applyBorder="1" applyAlignment="1">
      <alignment horizontal="center" vertical="center" shrinkToFit="1"/>
    </xf>
    <xf numFmtId="0" fontId="5" fillId="10" borderId="43" xfId="0" applyFont="1" applyFill="1" applyBorder="1" applyAlignment="1">
      <alignment horizontal="center" vertical="center" wrapText="1" shrinkToFit="1"/>
    </xf>
    <xf numFmtId="0" fontId="5" fillId="10" borderId="38" xfId="0" applyFont="1" applyFill="1" applyBorder="1" applyAlignment="1">
      <alignment horizontal="center" vertical="center" wrapText="1" shrinkToFit="1"/>
    </xf>
    <xf numFmtId="0" fontId="5" fillId="10" borderId="27" xfId="0" applyFont="1" applyFill="1" applyBorder="1" applyAlignment="1">
      <alignment horizontal="center" vertical="center" wrapText="1" shrinkToFit="1"/>
    </xf>
    <xf numFmtId="0" fontId="5" fillId="0" borderId="39"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67" xfId="0" applyFont="1" applyFill="1" applyBorder="1" applyAlignment="1">
      <alignment horizontal="center" vertical="center" shrinkToFit="1"/>
    </xf>
    <xf numFmtId="0" fontId="5" fillId="10" borderId="40" xfId="0" applyFont="1" applyFill="1" applyBorder="1" applyAlignment="1">
      <alignment horizontal="center" vertical="center" wrapText="1" shrinkToFit="1"/>
    </xf>
    <xf numFmtId="0" fontId="5" fillId="10" borderId="1" xfId="0" applyFont="1" applyFill="1" applyBorder="1" applyAlignment="1">
      <alignment horizontal="center" vertical="center" wrapText="1" shrinkToFit="1"/>
    </xf>
    <xf numFmtId="0" fontId="5" fillId="10" borderId="2" xfId="0" applyFont="1" applyFill="1" applyBorder="1" applyAlignment="1">
      <alignment horizontal="center" vertical="center" wrapText="1" shrinkToFit="1"/>
    </xf>
    <xf numFmtId="0" fontId="5" fillId="10" borderId="40" xfId="0" applyFont="1" applyFill="1" applyBorder="1" applyAlignment="1">
      <alignment horizontal="center" vertical="center" shrinkToFit="1"/>
    </xf>
    <xf numFmtId="0" fontId="5" fillId="10" borderId="1" xfId="0" applyFont="1" applyFill="1" applyBorder="1" applyAlignment="1">
      <alignment horizontal="center" vertical="center" shrinkToFit="1"/>
    </xf>
    <xf numFmtId="0" fontId="5" fillId="10" borderId="2" xfId="0" applyFont="1" applyFill="1" applyBorder="1" applyAlignment="1">
      <alignment horizontal="center" vertical="center" shrinkToFit="1"/>
    </xf>
    <xf numFmtId="180" fontId="4" fillId="0" borderId="48" xfId="1" applyNumberFormat="1" applyFont="1" applyFill="1" applyBorder="1" applyAlignment="1">
      <alignment horizontal="center" vertical="center"/>
    </xf>
    <xf numFmtId="0" fontId="4" fillId="0" borderId="139" xfId="0" applyFont="1" applyFill="1" applyBorder="1" applyAlignment="1">
      <alignment horizontal="center" vertical="center" wrapText="1"/>
    </xf>
    <xf numFmtId="0" fontId="4" fillId="0" borderId="99" xfId="0" applyFont="1" applyFill="1" applyBorder="1" applyAlignment="1">
      <alignment horizontal="center" vertical="center" wrapText="1"/>
    </xf>
    <xf numFmtId="0" fontId="4" fillId="0" borderId="64"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70" xfId="0" applyFont="1" applyFill="1" applyBorder="1" applyAlignment="1">
      <alignment horizontal="center" vertical="center" wrapText="1"/>
    </xf>
    <xf numFmtId="0" fontId="4" fillId="0" borderId="121" xfId="0" applyFont="1" applyFill="1" applyBorder="1" applyAlignment="1">
      <alignment horizontal="center" vertical="center"/>
    </xf>
    <xf numFmtId="0" fontId="4" fillId="0" borderId="120" xfId="0" applyFont="1" applyFill="1" applyBorder="1" applyAlignment="1">
      <alignment horizontal="center" vertical="center" wrapText="1"/>
    </xf>
    <xf numFmtId="0" fontId="4" fillId="0" borderId="127" xfId="0" applyFont="1" applyFill="1" applyBorder="1" applyAlignment="1">
      <alignment horizontal="center" vertical="center"/>
    </xf>
    <xf numFmtId="0" fontId="4" fillId="0" borderId="127"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69"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107" xfId="0" applyFont="1" applyFill="1" applyBorder="1" applyAlignment="1">
      <alignment horizontal="center" vertical="center" shrinkToFit="1"/>
    </xf>
    <xf numFmtId="0" fontId="4" fillId="0" borderId="5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52" xfId="0" applyFont="1" applyFill="1" applyBorder="1" applyAlignment="1">
      <alignment horizontal="center" vertical="center" wrapText="1"/>
    </xf>
    <xf numFmtId="0" fontId="4" fillId="0" borderId="52"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106" xfId="0" applyFont="1" applyFill="1" applyBorder="1" applyAlignment="1">
      <alignment horizontal="center" vertical="center"/>
    </xf>
    <xf numFmtId="0" fontId="4" fillId="0" borderId="107"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84"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5" fillId="0" borderId="148" xfId="0" applyFont="1" applyFill="1" applyBorder="1" applyAlignment="1">
      <alignment horizontal="center" vertical="center"/>
    </xf>
    <xf numFmtId="0" fontId="5" fillId="0" borderId="149" xfId="0" applyFont="1" applyFill="1" applyBorder="1" applyAlignment="1">
      <alignment horizontal="center" vertical="center"/>
    </xf>
    <xf numFmtId="0" fontId="5" fillId="0" borderId="150"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102"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27" xfId="0" applyFont="1" applyFill="1" applyBorder="1" applyAlignment="1">
      <alignment horizontal="center" vertical="center"/>
    </xf>
    <xf numFmtId="0" fontId="5" fillId="0" borderId="0" xfId="0" applyFont="1" applyAlignment="1">
      <alignment horizontal="left"/>
    </xf>
    <xf numFmtId="0" fontId="3" fillId="0" borderId="7" xfId="0" applyFont="1" applyBorder="1" applyAlignment="1">
      <alignment horizontal="center" vertical="center"/>
    </xf>
    <xf numFmtId="0" fontId="30" fillId="0" borderId="0" xfId="0" applyFont="1" applyAlignment="1">
      <alignment horizontal="center"/>
    </xf>
    <xf numFmtId="0" fontId="3" fillId="0" borderId="7" xfId="0" applyFont="1" applyBorder="1" applyAlignment="1">
      <alignment horizontal="center" vertical="center" wrapText="1"/>
    </xf>
    <xf numFmtId="0" fontId="3" fillId="0" borderId="0" xfId="0" applyFont="1" applyAlignment="1">
      <alignment horizontal="left" vertical="center"/>
    </xf>
    <xf numFmtId="0" fontId="3" fillId="0" borderId="7" xfId="0" applyFont="1" applyBorder="1" applyAlignment="1">
      <alignment vertical="center"/>
    </xf>
    <xf numFmtId="0" fontId="3" fillId="0" borderId="0" xfId="0" applyFont="1" applyAlignment="1">
      <alignment horizontal="center" vertical="center"/>
    </xf>
    <xf numFmtId="38" fontId="19" fillId="0" borderId="53" xfId="1" applyFont="1" applyBorder="1" applyAlignment="1">
      <alignment horizontal="left" vertical="top" wrapText="1"/>
    </xf>
    <xf numFmtId="38" fontId="19" fillId="0" borderId="54" xfId="1" applyFont="1" applyBorder="1" applyAlignment="1">
      <alignment horizontal="left" vertical="top" wrapText="1"/>
    </xf>
    <xf numFmtId="38" fontId="19" fillId="0" borderId="92" xfId="1" applyFont="1" applyBorder="1" applyAlignment="1">
      <alignment horizontal="left" vertical="top"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0" xfId="0" applyFont="1" applyAlignment="1">
      <alignment horizontal="left" vertical="center" wrapText="1"/>
    </xf>
    <xf numFmtId="0" fontId="32" fillId="0" borderId="0" xfId="0" applyFont="1" applyAlignment="1">
      <alignment horizontal="center"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17" fillId="0" borderId="0" xfId="0" applyFont="1" applyBorder="1" applyAlignment="1">
      <alignment horizontal="left" vertical="top"/>
    </xf>
    <xf numFmtId="0" fontId="17" fillId="0" borderId="0" xfId="0" applyFont="1" applyBorder="1" applyAlignment="1">
      <alignment horizontal="left" vertical="top"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13</xdr:row>
      <xdr:rowOff>0</xdr:rowOff>
    </xdr:from>
    <xdr:to>
      <xdr:col>18</xdr:col>
      <xdr:colOff>459685</xdr:colOff>
      <xdr:row>14</xdr:row>
      <xdr:rowOff>60979</xdr:rowOff>
    </xdr:to>
    <xdr:pic>
      <xdr:nvPicPr>
        <xdr:cNvPr id="2"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18</xdr:col>
      <xdr:colOff>459685</xdr:colOff>
      <xdr:row>21</xdr:row>
      <xdr:rowOff>63362</xdr:rowOff>
    </xdr:to>
    <xdr:pic>
      <xdr:nvPicPr>
        <xdr:cNvPr id="3"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5"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6"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0</xdr:colOff>
      <xdr:row>13</xdr:row>
      <xdr:rowOff>0</xdr:rowOff>
    </xdr:from>
    <xdr:to>
      <xdr:col>18</xdr:col>
      <xdr:colOff>459685</xdr:colOff>
      <xdr:row>14</xdr:row>
      <xdr:rowOff>60979</xdr:rowOff>
    </xdr:to>
    <xdr:pic>
      <xdr:nvPicPr>
        <xdr:cNvPr id="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18</xdr:col>
      <xdr:colOff>459685</xdr:colOff>
      <xdr:row>21</xdr:row>
      <xdr:rowOff>63363</xdr:rowOff>
    </xdr:to>
    <xdr:pic>
      <xdr:nvPicPr>
        <xdr:cNvPr id="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0</xdr:colOff>
      <xdr:row>20</xdr:row>
      <xdr:rowOff>0</xdr:rowOff>
    </xdr:from>
    <xdr:to>
      <xdr:col>18</xdr:col>
      <xdr:colOff>459685</xdr:colOff>
      <xdr:row>21</xdr:row>
      <xdr:rowOff>63363</xdr:rowOff>
    </xdr:to>
    <xdr:pic>
      <xdr:nvPicPr>
        <xdr:cNvPr id="1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1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1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1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37872"/>
    <xdr:pic>
      <xdr:nvPicPr>
        <xdr:cNvPr id="1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3787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40256"/>
    <xdr:pic>
      <xdr:nvPicPr>
        <xdr:cNvPr id="1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1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40256"/>
    <xdr:pic>
      <xdr:nvPicPr>
        <xdr:cNvPr id="2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2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2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30</xdr:row>
      <xdr:rowOff>0</xdr:rowOff>
    </xdr:from>
    <xdr:to>
      <xdr:col>6</xdr:col>
      <xdr:colOff>669235</xdr:colOff>
      <xdr:row>31</xdr:row>
      <xdr:rowOff>75633</xdr:rowOff>
    </xdr:to>
    <xdr:pic>
      <xdr:nvPicPr>
        <xdr:cNvPr id="2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343525"/>
          <a:ext cx="2040835" cy="24708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xdr:row>
      <xdr:rowOff>0</xdr:rowOff>
    </xdr:from>
    <xdr:ext cx="2054501" cy="234914"/>
    <xdr:pic>
      <xdr:nvPicPr>
        <xdr:cNvPr id="28"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343525"/>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30</xdr:row>
      <xdr:rowOff>0</xdr:rowOff>
    </xdr:from>
    <xdr:to>
      <xdr:col>6</xdr:col>
      <xdr:colOff>669235</xdr:colOff>
      <xdr:row>31</xdr:row>
      <xdr:rowOff>75633</xdr:rowOff>
    </xdr:to>
    <xdr:pic>
      <xdr:nvPicPr>
        <xdr:cNvPr id="2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343525"/>
          <a:ext cx="2040835" cy="24708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xdr:row>
      <xdr:rowOff>0</xdr:rowOff>
    </xdr:from>
    <xdr:ext cx="2054501" cy="234914"/>
    <xdr:pic>
      <xdr:nvPicPr>
        <xdr:cNvPr id="3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343525"/>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8282</xdr:colOff>
      <xdr:row>0</xdr:row>
      <xdr:rowOff>207065</xdr:rowOff>
    </xdr:from>
    <xdr:to>
      <xdr:col>11</xdr:col>
      <xdr:colOff>182217</xdr:colOff>
      <xdr:row>2</xdr:row>
      <xdr:rowOff>49696</xdr:rowOff>
    </xdr:to>
    <xdr:sp macro="" textlink="">
      <xdr:nvSpPr>
        <xdr:cNvPr id="2" name="テキスト ボックス 1"/>
        <xdr:cNvSpPr txBox="1"/>
      </xdr:nvSpPr>
      <xdr:spPr>
        <a:xfrm>
          <a:off x="7752107" y="207065"/>
          <a:ext cx="3574360" cy="69988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色つきセルのみ入力</a:t>
          </a:r>
          <a:endParaRPr kumimoji="1" lang="en-US" altLang="ja-JP" sz="1600"/>
        </a:p>
        <a:p>
          <a:pPr algn="ctr"/>
          <a:r>
            <a:rPr kumimoji="1" lang="ja-JP" altLang="en-US" sz="1600"/>
            <a:t>（行不足の場合は編集してください）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13</xdr:row>
      <xdr:rowOff>0</xdr:rowOff>
    </xdr:from>
    <xdr:to>
      <xdr:col>18</xdr:col>
      <xdr:colOff>459685</xdr:colOff>
      <xdr:row>14</xdr:row>
      <xdr:rowOff>60979</xdr:rowOff>
    </xdr:to>
    <xdr:pic>
      <xdr:nvPicPr>
        <xdr:cNvPr id="2"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18</xdr:col>
      <xdr:colOff>459685</xdr:colOff>
      <xdr:row>21</xdr:row>
      <xdr:rowOff>63362</xdr:rowOff>
    </xdr:to>
    <xdr:pic>
      <xdr:nvPicPr>
        <xdr:cNvPr id="3"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4762500"/>
          <a:ext cx="2040835" cy="2348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5"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6"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0</xdr:colOff>
      <xdr:row>13</xdr:row>
      <xdr:rowOff>0</xdr:rowOff>
    </xdr:from>
    <xdr:to>
      <xdr:col>18</xdr:col>
      <xdr:colOff>459685</xdr:colOff>
      <xdr:row>14</xdr:row>
      <xdr:rowOff>60979</xdr:rowOff>
    </xdr:to>
    <xdr:pic>
      <xdr:nvPicPr>
        <xdr:cNvPr id="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18</xdr:col>
      <xdr:colOff>459685</xdr:colOff>
      <xdr:row>21</xdr:row>
      <xdr:rowOff>63363</xdr:rowOff>
    </xdr:to>
    <xdr:pic>
      <xdr:nvPicPr>
        <xdr:cNvPr id="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40767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0</xdr:colOff>
      <xdr:row>20</xdr:row>
      <xdr:rowOff>0</xdr:rowOff>
    </xdr:from>
    <xdr:to>
      <xdr:col>18</xdr:col>
      <xdr:colOff>459685</xdr:colOff>
      <xdr:row>21</xdr:row>
      <xdr:rowOff>63363</xdr:rowOff>
    </xdr:to>
    <xdr:pic>
      <xdr:nvPicPr>
        <xdr:cNvPr id="1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356235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1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1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40767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1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356235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37872"/>
    <xdr:pic>
      <xdr:nvPicPr>
        <xdr:cNvPr id="1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162800"/>
          <a:ext cx="1995932" cy="23787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40256"/>
    <xdr:pic>
      <xdr:nvPicPr>
        <xdr:cNvPr id="1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33425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1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40256"/>
    <xdr:pic>
      <xdr:nvPicPr>
        <xdr:cNvPr id="2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33425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2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733425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2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733425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30</xdr:row>
      <xdr:rowOff>0</xdr:rowOff>
    </xdr:from>
    <xdr:to>
      <xdr:col>6</xdr:col>
      <xdr:colOff>669235</xdr:colOff>
      <xdr:row>31</xdr:row>
      <xdr:rowOff>75633</xdr:rowOff>
    </xdr:to>
    <xdr:pic>
      <xdr:nvPicPr>
        <xdr:cNvPr id="2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200650"/>
          <a:ext cx="2040835" cy="24708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xdr:row>
      <xdr:rowOff>0</xdr:rowOff>
    </xdr:from>
    <xdr:ext cx="2054501" cy="234914"/>
    <xdr:pic>
      <xdr:nvPicPr>
        <xdr:cNvPr id="28"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200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30</xdr:row>
      <xdr:rowOff>0</xdr:rowOff>
    </xdr:from>
    <xdr:to>
      <xdr:col>6</xdr:col>
      <xdr:colOff>669235</xdr:colOff>
      <xdr:row>31</xdr:row>
      <xdr:rowOff>75633</xdr:rowOff>
    </xdr:to>
    <xdr:pic>
      <xdr:nvPicPr>
        <xdr:cNvPr id="2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200650"/>
          <a:ext cx="2040835" cy="24708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xdr:row>
      <xdr:rowOff>0</xdr:rowOff>
    </xdr:from>
    <xdr:ext cx="2054501" cy="234914"/>
    <xdr:pic>
      <xdr:nvPicPr>
        <xdr:cNvPr id="3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200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12</xdr:row>
      <xdr:rowOff>0</xdr:rowOff>
    </xdr:from>
    <xdr:to>
      <xdr:col>12</xdr:col>
      <xdr:colOff>192985</xdr:colOff>
      <xdr:row>13</xdr:row>
      <xdr:rowOff>3830</xdr:rowOff>
    </xdr:to>
    <xdr:pic>
      <xdr:nvPicPr>
        <xdr:cNvPr id="2"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19</xdr:row>
      <xdr:rowOff>0</xdr:rowOff>
    </xdr:from>
    <xdr:to>
      <xdr:col>12</xdr:col>
      <xdr:colOff>192985</xdr:colOff>
      <xdr:row>20</xdr:row>
      <xdr:rowOff>6212</xdr:rowOff>
    </xdr:to>
    <xdr:pic>
      <xdr:nvPicPr>
        <xdr:cNvPr id="3"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0</xdr:colOff>
      <xdr:row>12</xdr:row>
      <xdr:rowOff>0</xdr:rowOff>
    </xdr:from>
    <xdr:ext cx="2054501" cy="234914"/>
    <xdr:pic>
      <xdr:nvPicPr>
        <xdr:cNvPr id="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5"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6"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0</xdr:colOff>
      <xdr:row>12</xdr:row>
      <xdr:rowOff>0</xdr:rowOff>
    </xdr:from>
    <xdr:to>
      <xdr:col>12</xdr:col>
      <xdr:colOff>192985</xdr:colOff>
      <xdr:row>13</xdr:row>
      <xdr:rowOff>3830</xdr:rowOff>
    </xdr:to>
    <xdr:pic>
      <xdr:nvPicPr>
        <xdr:cNvPr id="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19</xdr:row>
      <xdr:rowOff>0</xdr:rowOff>
    </xdr:from>
    <xdr:to>
      <xdr:col>12</xdr:col>
      <xdr:colOff>192985</xdr:colOff>
      <xdr:row>20</xdr:row>
      <xdr:rowOff>6213</xdr:rowOff>
    </xdr:to>
    <xdr:pic>
      <xdr:nvPicPr>
        <xdr:cNvPr id="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0</xdr:colOff>
      <xdr:row>12</xdr:row>
      <xdr:rowOff>0</xdr:rowOff>
    </xdr:from>
    <xdr:ext cx="2054501" cy="234914"/>
    <xdr:pic>
      <xdr:nvPicPr>
        <xdr:cNvPr id="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1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1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0</xdr:colOff>
      <xdr:row>19</xdr:row>
      <xdr:rowOff>0</xdr:rowOff>
    </xdr:from>
    <xdr:to>
      <xdr:col>12</xdr:col>
      <xdr:colOff>192985</xdr:colOff>
      <xdr:row>20</xdr:row>
      <xdr:rowOff>6213</xdr:rowOff>
    </xdr:to>
    <xdr:pic>
      <xdr:nvPicPr>
        <xdr:cNvPr id="1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0</xdr:colOff>
      <xdr:row>12</xdr:row>
      <xdr:rowOff>0</xdr:rowOff>
    </xdr:from>
    <xdr:ext cx="2054501" cy="234914"/>
    <xdr:pic>
      <xdr:nvPicPr>
        <xdr:cNvPr id="1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1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40835" cy="234813"/>
    <xdr:pic>
      <xdr:nvPicPr>
        <xdr:cNvPr id="1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40835" cy="234813"/>
    <xdr:pic>
      <xdr:nvPicPr>
        <xdr:cNvPr id="1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1995932" cy="237872"/>
    <xdr:pic>
      <xdr:nvPicPr>
        <xdr:cNvPr id="1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3787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1995932" cy="240256"/>
    <xdr:pic>
      <xdr:nvPicPr>
        <xdr:cNvPr id="1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1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2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2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1995932" cy="240256"/>
    <xdr:pic>
      <xdr:nvPicPr>
        <xdr:cNvPr id="2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2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2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40835" cy="234813"/>
    <xdr:pic>
      <xdr:nvPicPr>
        <xdr:cNvPr id="2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40835" cy="234813"/>
    <xdr:pic>
      <xdr:nvPicPr>
        <xdr:cNvPr id="2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13</xdr:col>
      <xdr:colOff>255104</xdr:colOff>
      <xdr:row>13</xdr:row>
      <xdr:rowOff>1346</xdr:rowOff>
    </xdr:to>
    <xdr:pic>
      <xdr:nvPicPr>
        <xdr:cNvPr id="2"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40835" cy="1752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19</xdr:row>
      <xdr:rowOff>0</xdr:rowOff>
    </xdr:from>
    <xdr:to>
      <xdr:col>13</xdr:col>
      <xdr:colOff>255104</xdr:colOff>
      <xdr:row>19</xdr:row>
      <xdr:rowOff>168137</xdr:rowOff>
    </xdr:to>
    <xdr:pic>
      <xdr:nvPicPr>
        <xdr:cNvPr id="3"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17766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12</xdr:row>
      <xdr:rowOff>0</xdr:rowOff>
    </xdr:from>
    <xdr:ext cx="2054501" cy="234914"/>
    <xdr:pic>
      <xdr:nvPicPr>
        <xdr:cNvPr id="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5"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6"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12</xdr:row>
      <xdr:rowOff>0</xdr:rowOff>
    </xdr:from>
    <xdr:to>
      <xdr:col>13</xdr:col>
      <xdr:colOff>255104</xdr:colOff>
      <xdr:row>13</xdr:row>
      <xdr:rowOff>1346</xdr:rowOff>
    </xdr:to>
    <xdr:pic>
      <xdr:nvPicPr>
        <xdr:cNvPr id="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40835" cy="1752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19</xdr:row>
      <xdr:rowOff>0</xdr:rowOff>
    </xdr:from>
    <xdr:to>
      <xdr:col>13</xdr:col>
      <xdr:colOff>255104</xdr:colOff>
      <xdr:row>19</xdr:row>
      <xdr:rowOff>168138</xdr:rowOff>
    </xdr:to>
    <xdr:pic>
      <xdr:nvPicPr>
        <xdr:cNvPr id="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1776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12</xdr:row>
      <xdr:rowOff>0</xdr:rowOff>
    </xdr:from>
    <xdr:ext cx="2054501" cy="234914"/>
    <xdr:pic>
      <xdr:nvPicPr>
        <xdr:cNvPr id="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1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1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19</xdr:row>
      <xdr:rowOff>0</xdr:rowOff>
    </xdr:from>
    <xdr:to>
      <xdr:col>13</xdr:col>
      <xdr:colOff>255104</xdr:colOff>
      <xdr:row>19</xdr:row>
      <xdr:rowOff>168138</xdr:rowOff>
    </xdr:to>
    <xdr:pic>
      <xdr:nvPicPr>
        <xdr:cNvPr id="1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1776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12</xdr:row>
      <xdr:rowOff>0</xdr:rowOff>
    </xdr:from>
    <xdr:ext cx="2054501" cy="234914"/>
    <xdr:pic>
      <xdr:nvPicPr>
        <xdr:cNvPr id="1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1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40835" cy="234813"/>
    <xdr:pic>
      <xdr:nvPicPr>
        <xdr:cNvPr id="1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40835" cy="234813"/>
    <xdr:pic>
      <xdr:nvPicPr>
        <xdr:cNvPr id="1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1995932" cy="237872"/>
    <xdr:pic>
      <xdr:nvPicPr>
        <xdr:cNvPr id="1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1995932" cy="23787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1995932" cy="240256"/>
    <xdr:pic>
      <xdr:nvPicPr>
        <xdr:cNvPr id="1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1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2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2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1995932" cy="240256"/>
    <xdr:pic>
      <xdr:nvPicPr>
        <xdr:cNvPr id="2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2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2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40835" cy="234813"/>
    <xdr:pic>
      <xdr:nvPicPr>
        <xdr:cNvPr id="2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40835" cy="234813"/>
    <xdr:pic>
      <xdr:nvPicPr>
        <xdr:cNvPr id="2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42"/>
  <sheetViews>
    <sheetView view="pageBreakPreview" zoomScale="115" zoomScaleNormal="100" zoomScaleSheetLayoutView="115" workbookViewId="0">
      <selection activeCell="B17" sqref="B17"/>
    </sheetView>
  </sheetViews>
  <sheetFormatPr defaultRowHeight="13.5"/>
  <cols>
    <col min="1" max="1" width="1.75" style="2" customWidth="1"/>
    <col min="2" max="9" width="9" style="2"/>
    <col min="10" max="10" width="3.5" style="2" customWidth="1"/>
    <col min="11" max="11" width="1.5" customWidth="1"/>
    <col min="12" max="17" width="2.375" style="170" customWidth="1"/>
    <col min="18" max="23" width="8.875" style="170" customWidth="1"/>
    <col min="24" max="24" width="2.375" style="170" customWidth="1"/>
    <col min="25" max="25" width="5.25" style="170" bestFit="1" customWidth="1"/>
    <col min="31" max="16384" width="9" style="153"/>
  </cols>
  <sheetData>
    <row r="1" spans="1:30" s="167" customFormat="1">
      <c r="A1" s="2"/>
      <c r="B1" s="2"/>
      <c r="C1" s="2"/>
      <c r="D1" s="2"/>
      <c r="E1" s="2"/>
      <c r="F1" s="2"/>
      <c r="G1" s="2"/>
      <c r="H1" s="2"/>
      <c r="I1" s="2"/>
      <c r="J1" s="2"/>
      <c r="K1"/>
      <c r="L1" s="164"/>
      <c r="M1" s="164"/>
      <c r="N1" s="164"/>
      <c r="O1" s="164"/>
      <c r="P1" s="164"/>
      <c r="Q1" s="164"/>
      <c r="R1" s="164"/>
      <c r="S1" s="164"/>
      <c r="T1" s="164"/>
      <c r="U1" s="164"/>
      <c r="V1" s="164"/>
    </row>
    <row r="2" spans="1:30" s="125" customFormat="1" ht="14.25" customHeight="1">
      <c r="A2" s="2"/>
      <c r="B2" s="2"/>
      <c r="C2" s="2"/>
      <c r="D2" s="2"/>
      <c r="E2" s="2"/>
      <c r="F2" s="2"/>
      <c r="G2" s="2"/>
      <c r="H2" s="2"/>
      <c r="I2" s="2"/>
      <c r="J2" s="2"/>
      <c r="K2"/>
      <c r="L2" s="171"/>
      <c r="M2" s="171"/>
      <c r="N2" s="171"/>
      <c r="O2" s="171"/>
      <c r="P2" s="171"/>
      <c r="Q2" s="171"/>
      <c r="R2" s="171"/>
      <c r="S2" s="171"/>
      <c r="T2" s="171"/>
      <c r="U2" s="171"/>
      <c r="V2" s="171"/>
    </row>
    <row r="3" spans="1:30" s="125" customFormat="1">
      <c r="A3" s="2"/>
      <c r="B3" s="2"/>
      <c r="C3" s="2"/>
      <c r="D3" s="2"/>
      <c r="E3" s="2"/>
      <c r="F3" s="2"/>
      <c r="G3" s="2"/>
      <c r="H3" s="2"/>
      <c r="I3" s="2"/>
      <c r="J3" s="2"/>
      <c r="K3"/>
      <c r="L3" s="124"/>
      <c r="M3" s="124"/>
      <c r="N3" s="124"/>
      <c r="O3" s="124"/>
      <c r="P3" s="124"/>
      <c r="Q3" s="124"/>
      <c r="R3" s="124"/>
      <c r="S3" s="124"/>
      <c r="T3" s="124"/>
      <c r="U3" s="124"/>
      <c r="V3" s="124"/>
    </row>
    <row r="4" spans="1:30" s="125" customFormat="1" ht="21.75" customHeight="1">
      <c r="A4" s="2"/>
      <c r="B4" s="347"/>
      <c r="C4" s="347"/>
      <c r="D4" s="347"/>
      <c r="E4" s="347"/>
      <c r="F4" s="347"/>
      <c r="G4" s="347"/>
      <c r="H4" s="347"/>
      <c r="I4" s="347"/>
      <c r="J4" s="180"/>
      <c r="K4"/>
      <c r="L4" s="124"/>
      <c r="M4" s="124"/>
      <c r="N4" s="124"/>
      <c r="O4" s="124"/>
      <c r="P4" s="124"/>
      <c r="Q4" s="124"/>
      <c r="R4" s="124"/>
      <c r="S4" s="124"/>
      <c r="T4" s="124"/>
      <c r="U4" s="124"/>
      <c r="V4" s="124"/>
    </row>
    <row r="5" spans="1:30" ht="13.5" customHeight="1">
      <c r="B5" s="151"/>
      <c r="C5" s="151"/>
      <c r="D5" s="151"/>
      <c r="E5" s="151"/>
      <c r="F5" s="151"/>
      <c r="G5" s="151"/>
      <c r="H5" s="151"/>
      <c r="I5" s="151"/>
      <c r="J5" s="151"/>
      <c r="L5" s="164"/>
      <c r="M5" s="164"/>
      <c r="N5" s="164"/>
      <c r="O5" s="164"/>
      <c r="P5" s="164"/>
      <c r="Q5" s="164"/>
      <c r="R5" s="164"/>
      <c r="S5" s="164"/>
      <c r="T5" s="164"/>
      <c r="U5" s="164"/>
      <c r="V5" s="164"/>
      <c r="W5" s="153"/>
      <c r="X5" s="153"/>
      <c r="Y5" s="153"/>
      <c r="Z5" s="153"/>
      <c r="AA5" s="153"/>
      <c r="AB5" s="153"/>
      <c r="AC5" s="153"/>
      <c r="AD5" s="153"/>
    </row>
    <row r="6" spans="1:30" ht="13.5" customHeight="1">
      <c r="L6" s="164"/>
      <c r="M6" s="164"/>
      <c r="N6" s="164"/>
      <c r="O6" s="164"/>
      <c r="P6" s="164"/>
      <c r="Q6" s="164"/>
      <c r="R6" s="164"/>
      <c r="S6" s="164"/>
      <c r="T6" s="164"/>
      <c r="U6" s="164"/>
      <c r="V6" s="164"/>
      <c r="W6" s="153"/>
      <c r="X6" s="153"/>
      <c r="Y6" s="153"/>
      <c r="Z6" s="153"/>
      <c r="AA6" s="153"/>
      <c r="AB6" s="153"/>
      <c r="AC6" s="153"/>
      <c r="AD6" s="153"/>
    </row>
    <row r="7" spans="1:30" ht="13.5" customHeight="1">
      <c r="J7" s="153"/>
      <c r="L7" s="164"/>
      <c r="M7" s="164"/>
      <c r="N7" s="164"/>
      <c r="O7" s="164"/>
      <c r="P7" s="164"/>
      <c r="Q7" s="164"/>
      <c r="R7" s="164"/>
      <c r="S7" s="164"/>
      <c r="T7" s="164"/>
      <c r="U7" s="164"/>
      <c r="V7" s="164"/>
      <c r="W7" s="153"/>
      <c r="X7" s="153"/>
      <c r="Y7" s="153"/>
      <c r="Z7" s="153"/>
      <c r="AA7" s="153"/>
      <c r="AB7" s="153"/>
      <c r="AC7" s="153"/>
      <c r="AD7" s="153"/>
    </row>
    <row r="8" spans="1:30" ht="13.5" customHeight="1">
      <c r="I8" s="176"/>
      <c r="J8" s="177"/>
      <c r="L8" s="164"/>
      <c r="M8" s="164"/>
      <c r="N8" s="164"/>
      <c r="O8" s="164"/>
      <c r="P8" s="164"/>
      <c r="Q8" s="164"/>
      <c r="R8" s="164"/>
      <c r="S8" s="164"/>
      <c r="T8" s="164"/>
      <c r="U8" s="164"/>
      <c r="V8" s="164"/>
      <c r="W8" s="153"/>
      <c r="X8" s="153"/>
      <c r="Y8" s="153"/>
      <c r="Z8" s="153"/>
      <c r="AA8" s="153"/>
      <c r="AB8" s="153"/>
      <c r="AC8" s="153"/>
      <c r="AD8" s="153"/>
    </row>
    <row r="9" spans="1:30" ht="13.5" customHeight="1">
      <c r="J9" s="177"/>
      <c r="L9" s="164"/>
      <c r="M9" s="164"/>
      <c r="N9" s="164"/>
      <c r="O9" s="164"/>
      <c r="P9" s="164"/>
      <c r="Q9" s="164"/>
      <c r="R9" s="164"/>
      <c r="S9" s="164"/>
      <c r="T9" s="164"/>
      <c r="U9" s="164"/>
      <c r="V9" s="164"/>
      <c r="W9" s="153"/>
      <c r="X9" s="153"/>
      <c r="Y9" s="153"/>
      <c r="Z9" s="153"/>
      <c r="AA9" s="153"/>
      <c r="AB9" s="153"/>
      <c r="AC9" s="153"/>
      <c r="AD9" s="153"/>
    </row>
    <row r="10" spans="1:30" ht="13.5" customHeight="1">
      <c r="L10" s="164"/>
      <c r="M10" s="164"/>
      <c r="N10" s="164"/>
      <c r="O10" s="164"/>
      <c r="P10" s="164"/>
      <c r="Q10" s="164"/>
      <c r="R10" s="164"/>
      <c r="S10" s="153"/>
      <c r="T10" s="153"/>
      <c r="U10" s="153"/>
      <c r="V10" s="153"/>
      <c r="W10" s="153"/>
      <c r="X10" s="153"/>
      <c r="Y10" s="153"/>
      <c r="Z10" s="153"/>
      <c r="AA10" s="153"/>
      <c r="AB10" s="153"/>
      <c r="AC10" s="153"/>
      <c r="AD10" s="153"/>
    </row>
    <row r="11" spans="1:30">
      <c r="M11" s="168"/>
      <c r="N11" s="164"/>
      <c r="O11" s="166"/>
      <c r="P11" s="166"/>
      <c r="Q11" s="166"/>
      <c r="R11" s="166"/>
      <c r="S11" s="153"/>
      <c r="T11" s="153"/>
      <c r="U11" s="153"/>
      <c r="V11" s="153"/>
      <c r="W11" s="153"/>
      <c r="X11" s="166"/>
      <c r="Y11" s="166"/>
      <c r="Z11" s="153"/>
      <c r="AA11" s="153"/>
      <c r="AB11" s="153"/>
      <c r="AC11" s="153"/>
      <c r="AD11" s="153"/>
    </row>
    <row r="12" spans="1:30">
      <c r="L12" s="153"/>
      <c r="M12" s="153"/>
      <c r="N12" s="153"/>
      <c r="O12" s="153"/>
      <c r="Q12"/>
      <c r="R12" s="153"/>
      <c r="S12" s="156" t="s">
        <v>121</v>
      </c>
      <c r="T12" s="156" t="s">
        <v>122</v>
      </c>
      <c r="U12" s="156" t="s">
        <v>123</v>
      </c>
      <c r="V12" s="348" t="s">
        <v>2</v>
      </c>
      <c r="W12" s="348"/>
      <c r="X12" s="153"/>
      <c r="Y12" s="153"/>
      <c r="Z12" s="153"/>
      <c r="AA12" s="153"/>
      <c r="AB12" s="153"/>
      <c r="AC12" s="153"/>
      <c r="AD12" s="153"/>
    </row>
    <row r="13" spans="1:30">
      <c r="G13" s="178"/>
      <c r="L13" s="153"/>
      <c r="M13" s="153"/>
      <c r="N13" s="153"/>
      <c r="O13" s="153"/>
      <c r="Q13" s="153"/>
      <c r="R13" s="117" t="s">
        <v>125</v>
      </c>
      <c r="S13" s="156"/>
      <c r="T13" s="156"/>
      <c r="U13" s="156"/>
      <c r="V13" s="156"/>
      <c r="W13" s="169"/>
      <c r="X13" s="153"/>
      <c r="Y13" s="153"/>
      <c r="Z13" s="153"/>
      <c r="AA13" s="153"/>
      <c r="AB13" s="153"/>
      <c r="AC13" s="153"/>
      <c r="AD13" s="153"/>
    </row>
    <row r="14" spans="1:30" ht="13.5" customHeight="1" thickBot="1">
      <c r="G14" s="178"/>
      <c r="M14" s="153"/>
      <c r="N14" s="153"/>
      <c r="O14" s="153"/>
      <c r="P14" s="153"/>
      <c r="Q14" s="153"/>
      <c r="R14" s="153"/>
      <c r="S14" s="153"/>
      <c r="T14" s="153"/>
      <c r="U14" s="153"/>
      <c r="V14" s="153"/>
      <c r="W14" s="153"/>
      <c r="X14" s="153"/>
      <c r="Y14" s="153"/>
      <c r="Z14" s="153"/>
      <c r="AA14" s="153"/>
      <c r="AB14" s="153"/>
      <c r="AC14" s="153"/>
      <c r="AD14" s="153"/>
    </row>
    <row r="15" spans="1:30" ht="14.25" thickBot="1">
      <c r="G15" s="178"/>
      <c r="M15" s="157"/>
      <c r="N15" s="158"/>
      <c r="O15" s="159"/>
      <c r="P15" s="349" t="s">
        <v>126</v>
      </c>
      <c r="Q15" s="159"/>
      <c r="R15" s="351" t="s">
        <v>127</v>
      </c>
      <c r="S15" s="352"/>
      <c r="T15" s="160">
        <v>40</v>
      </c>
      <c r="U15" s="159"/>
      <c r="V15" s="159"/>
      <c r="W15" s="159"/>
      <c r="X15" s="159"/>
      <c r="Y15" s="161"/>
      <c r="Z15" s="153"/>
      <c r="AA15" s="153"/>
      <c r="AB15" s="153"/>
      <c r="AC15" s="153"/>
      <c r="AD15" s="153"/>
    </row>
    <row r="16" spans="1:30" ht="14.25" thickBot="1">
      <c r="M16" s="157"/>
      <c r="N16" s="158"/>
      <c r="O16" s="159"/>
      <c r="P16" s="350"/>
      <c r="Q16" s="159"/>
      <c r="R16" s="159"/>
      <c r="S16" s="159"/>
      <c r="T16" s="159"/>
      <c r="U16" s="159"/>
      <c r="V16" s="159"/>
      <c r="W16" s="159"/>
      <c r="X16" s="159"/>
      <c r="Y16" s="161"/>
      <c r="Z16" s="153"/>
      <c r="AA16" s="153"/>
      <c r="AB16" s="153"/>
      <c r="AC16" s="153"/>
      <c r="AD16" s="153"/>
    </row>
    <row r="17" spans="2:30" ht="15" customHeight="1">
      <c r="B17" s="181" t="str">
        <f>IF(ISERR(FIND("
",LEFT(R17,T15+P17))),LEFT(R17,T15+P17),LEFT(LEFT(R17,T15+P17),FIND("
",LEFT(R17,T15+P17))-1)&amp;CHAR(9))</f>
        <v>　令和年月日付け第号で補助金交付決定通知のあった標記事業について、下記のとおり計画</v>
      </c>
      <c r="C17" s="179"/>
      <c r="D17" s="179"/>
      <c r="E17" s="179"/>
      <c r="F17" s="179"/>
      <c r="G17" s="179"/>
      <c r="H17" s="179"/>
      <c r="I17" s="179"/>
      <c r="J17" s="179"/>
      <c r="K17" s="154"/>
      <c r="M17" s="157"/>
      <c r="N17" s="158"/>
      <c r="O17" s="159"/>
      <c r="P17" s="162">
        <v>1</v>
      </c>
      <c r="Q17" s="159"/>
      <c r="R17" s="353" t="str">
        <f>+"　"&amp;R13&amp;+S13&amp;"年"&amp;+T13&amp;"月"&amp;+U13&amp;"日付け"&amp;+V13&amp;"第"&amp;+W13&amp;"号で補助金交付決定通知のあった標記事業について、下記のとおり計画を変更したいので、紀の国森林環境保全林整備事業補助金交付要綱第7条の規定により申請します。"</f>
        <v>　令和年月日付け第号で補助金交付決定通知のあった標記事業について、下記のとおり計画を変更したいので、紀の国森林環境保全林整備事業補助金交付要綱第7条の規定により申請します。</v>
      </c>
      <c r="S17" s="354"/>
      <c r="T17" s="354"/>
      <c r="U17" s="354"/>
      <c r="V17" s="354"/>
      <c r="W17" s="355"/>
      <c r="X17" s="163"/>
      <c r="Y17" s="173">
        <f>LEN(B17)+Y16+IF(AND(LEN(B17)-P17=T$15,MID(R$17,LEN(B17)+Y16+1,1)="
"),1,0)</f>
        <v>41</v>
      </c>
      <c r="Z17" s="153"/>
      <c r="AA17" s="153"/>
      <c r="AB17" s="153"/>
      <c r="AC17" s="153"/>
      <c r="AD17" s="153"/>
    </row>
    <row r="18" spans="2:30" ht="15" customHeight="1">
      <c r="B18" s="182" t="str">
        <f>IF(ISERR(FIND("
",MID($R$17,Y17+1,$T$15+P18))),MID($R$17,Y17+1,$T$15+P18),LEFT(MID($R$17,Y17+1,$T$15+P18),FIND("
",MID($R$17,Y17+1,$T$15+P18))-1)&amp;CHAR(9))</f>
        <v>を変更したいので、紀の国森林環境保全林整備事業補助金交付要綱第7条の規</v>
      </c>
      <c r="M18" s="157"/>
      <c r="N18" s="158"/>
      <c r="O18" s="159"/>
      <c r="P18" s="165">
        <v>-5</v>
      </c>
      <c r="Q18" s="159"/>
      <c r="R18" s="356"/>
      <c r="S18" s="357"/>
      <c r="T18" s="357"/>
      <c r="U18" s="357"/>
      <c r="V18" s="357"/>
      <c r="W18" s="358"/>
      <c r="X18" s="163"/>
      <c r="Y18" s="174">
        <f>LEN(B18)+Y17+IF(AND(LEN(B18)-P18=T$15,MID(R$17,LEN(B18)+Y17+1,1)="
"),1,0)</f>
        <v>76</v>
      </c>
      <c r="Z18" s="153"/>
      <c r="AA18" s="153"/>
      <c r="AB18" s="153"/>
      <c r="AC18" s="153"/>
      <c r="AD18" s="153"/>
    </row>
    <row r="19" spans="2:30" ht="15" customHeight="1">
      <c r="B19" s="182" t="str">
        <f>IF(ISERR(FIND("
",MID($R$17,Y18+1,$T$15+P19))),MID($R$17,Y18+1,$T$15+P19),LEFT(MID($R$17,Y18+1,$T$15+P19),FIND("
",MID($R$17,Y18+1,$T$15+P19))-1)&amp;CHAR(9))</f>
        <v>定により申請します。</v>
      </c>
      <c r="N19" s="158"/>
      <c r="O19" s="159"/>
      <c r="P19" s="165">
        <v>1</v>
      </c>
      <c r="Q19" s="159"/>
      <c r="R19" s="356"/>
      <c r="S19" s="357"/>
      <c r="T19" s="357"/>
      <c r="U19" s="357"/>
      <c r="V19" s="357"/>
      <c r="W19" s="358"/>
      <c r="X19" s="163"/>
      <c r="Y19" s="174">
        <f>LEN(B19)+Y18+IF(AND(LEN(B19)-P19=T$15,MID(R$17,LEN(B19)+Y18+1,1)="
"),1,0)</f>
        <v>86</v>
      </c>
      <c r="Z19" s="153"/>
      <c r="AA19" s="153"/>
      <c r="AB19" s="153"/>
      <c r="AC19" s="153"/>
      <c r="AD19" s="153"/>
    </row>
    <row r="20" spans="2:30">
      <c r="B20" s="359"/>
      <c r="C20" s="359"/>
      <c r="D20" s="359"/>
      <c r="E20" s="359"/>
      <c r="F20" s="359"/>
      <c r="G20" s="359"/>
      <c r="H20" s="359"/>
      <c r="I20" s="359"/>
      <c r="J20" s="359"/>
      <c r="K20" s="152"/>
      <c r="N20" s="158"/>
      <c r="O20" s="159"/>
      <c r="P20" s="165">
        <v>1</v>
      </c>
      <c r="Q20" s="159"/>
      <c r="R20" s="356"/>
      <c r="S20" s="357"/>
      <c r="T20" s="357"/>
      <c r="U20" s="357"/>
      <c r="V20" s="357"/>
      <c r="W20" s="358"/>
      <c r="X20" s="163"/>
      <c r="Y20" s="174">
        <f t="shared" ref="Y20:Y23" si="0">LEN(B20)+Y19+IF(AND(LEN(B20)-P20=T$15,MID(R$17,LEN(B20)+Y19+1,1)="
"),1,0)</f>
        <v>86</v>
      </c>
      <c r="Z20" s="153"/>
      <c r="AA20" s="153"/>
      <c r="AB20" s="153"/>
      <c r="AC20" s="153"/>
      <c r="AD20" s="153"/>
    </row>
    <row r="21" spans="2:30">
      <c r="B21" s="151"/>
      <c r="C21" s="151"/>
      <c r="D21" s="151"/>
      <c r="E21" s="151"/>
      <c r="F21" s="151"/>
      <c r="G21" s="151"/>
      <c r="H21" s="151"/>
      <c r="I21" s="151"/>
      <c r="J21" s="151"/>
      <c r="K21" s="142"/>
      <c r="N21" s="158"/>
      <c r="O21" s="159"/>
      <c r="P21" s="165">
        <v>1</v>
      </c>
      <c r="Q21" s="159"/>
      <c r="R21" s="356"/>
      <c r="S21" s="357"/>
      <c r="T21" s="357"/>
      <c r="U21" s="357"/>
      <c r="V21" s="357"/>
      <c r="W21" s="358"/>
      <c r="X21" s="163"/>
      <c r="Y21" s="174">
        <f t="shared" si="0"/>
        <v>86</v>
      </c>
      <c r="Z21" s="153"/>
      <c r="AA21" s="153"/>
      <c r="AB21" s="153"/>
      <c r="AC21" s="153"/>
      <c r="AD21" s="153"/>
    </row>
    <row r="22" spans="2:30">
      <c r="N22" s="158"/>
      <c r="O22" s="159"/>
      <c r="P22" s="165">
        <v>1</v>
      </c>
      <c r="Q22" s="159"/>
      <c r="R22" s="356"/>
      <c r="S22" s="357"/>
      <c r="T22" s="357"/>
      <c r="U22" s="357"/>
      <c r="V22" s="357"/>
      <c r="W22" s="358"/>
      <c r="X22" s="163"/>
      <c r="Y22" s="174">
        <f t="shared" si="0"/>
        <v>86</v>
      </c>
      <c r="Z22" s="153"/>
      <c r="AA22" s="153"/>
      <c r="AB22" s="153"/>
      <c r="AC22" s="153"/>
      <c r="AD22" s="153"/>
    </row>
    <row r="23" spans="2:30" ht="14.25" thickBot="1">
      <c r="N23" s="158"/>
      <c r="O23" s="159"/>
      <c r="P23" s="172">
        <v>1</v>
      </c>
      <c r="Q23" s="158"/>
      <c r="R23" s="356"/>
      <c r="S23" s="357"/>
      <c r="T23" s="357"/>
      <c r="U23" s="357"/>
      <c r="V23" s="357"/>
      <c r="W23" s="358"/>
      <c r="X23" s="163"/>
      <c r="Y23" s="175">
        <f t="shared" si="0"/>
        <v>86</v>
      </c>
      <c r="Z23" s="153"/>
      <c r="AA23" s="153"/>
      <c r="AB23" s="153"/>
      <c r="AC23" s="153"/>
      <c r="AD23" s="153"/>
    </row>
    <row r="24" spans="2:30">
      <c r="Z24" s="153"/>
      <c r="AA24" s="153"/>
      <c r="AB24" s="153"/>
      <c r="AC24" s="153"/>
      <c r="AD24" s="153"/>
    </row>
    <row r="25" spans="2:30">
      <c r="B25" s="153"/>
      <c r="Z25" s="153"/>
      <c r="AA25" s="153"/>
      <c r="AB25" s="153"/>
      <c r="AC25" s="153"/>
      <c r="AD25" s="153"/>
    </row>
    <row r="26" spans="2:30">
      <c r="W26" s="153"/>
      <c r="X26" s="153"/>
      <c r="Y26" s="153"/>
      <c r="Z26" s="153"/>
      <c r="AA26" s="153"/>
      <c r="AB26" s="153"/>
      <c r="AC26" s="153"/>
      <c r="AD26" s="153"/>
    </row>
    <row r="27" spans="2:30">
      <c r="W27" s="153"/>
      <c r="X27" s="153"/>
      <c r="Y27" s="153"/>
      <c r="Z27" s="153"/>
      <c r="AA27" s="153"/>
      <c r="AB27" s="153"/>
      <c r="AC27" s="153"/>
      <c r="AD27" s="153"/>
    </row>
    <row r="28" spans="2:30">
      <c r="B28" s="153"/>
      <c r="W28" s="153"/>
      <c r="X28" s="153"/>
      <c r="Y28" s="153"/>
      <c r="Z28" s="153"/>
      <c r="AA28" s="153"/>
      <c r="AB28" s="153"/>
      <c r="AC28" s="153"/>
      <c r="AD28" s="153"/>
    </row>
    <row r="29" spans="2:30">
      <c r="W29" s="153"/>
      <c r="X29" s="153"/>
      <c r="Y29" s="153"/>
      <c r="Z29" s="153"/>
      <c r="AA29" s="153"/>
      <c r="AB29" s="153"/>
      <c r="AC29" s="153"/>
      <c r="AD29" s="153"/>
    </row>
    <row r="30" spans="2:30">
      <c r="M30" s="153"/>
      <c r="N30" s="153"/>
      <c r="O30" s="153"/>
      <c r="P30" s="153"/>
      <c r="Q30" s="153"/>
      <c r="R30" s="153"/>
      <c r="S30" s="153"/>
      <c r="T30" s="153"/>
      <c r="U30" s="153"/>
      <c r="V30" s="153"/>
      <c r="W30" s="153"/>
      <c r="X30" s="153"/>
      <c r="Y30" s="153"/>
      <c r="Z30" s="153"/>
      <c r="AA30" s="153"/>
      <c r="AB30" s="153"/>
      <c r="AC30" s="153"/>
      <c r="AD30" s="153"/>
    </row>
    <row r="31" spans="2:30">
      <c r="B31" s="153"/>
      <c r="M31" s="153"/>
      <c r="N31" s="153"/>
      <c r="O31" s="153"/>
      <c r="P31" s="153"/>
      <c r="Q31" s="153"/>
      <c r="R31" s="153"/>
      <c r="S31" s="153"/>
      <c r="T31" s="153"/>
      <c r="U31" s="153"/>
      <c r="V31" s="153"/>
      <c r="W31" s="153"/>
      <c r="X31" s="153"/>
      <c r="Y31" s="153"/>
      <c r="Z31" s="153"/>
      <c r="AA31" s="153"/>
      <c r="AB31" s="153"/>
      <c r="AC31" s="153"/>
      <c r="AD31" s="153"/>
    </row>
    <row r="32" spans="2:30">
      <c r="M32" s="153"/>
      <c r="N32" s="153"/>
      <c r="O32" s="153"/>
      <c r="P32" s="153"/>
      <c r="Q32" s="153"/>
      <c r="R32" s="153"/>
      <c r="S32" s="153"/>
      <c r="T32" s="153"/>
      <c r="U32" s="153"/>
      <c r="V32" s="153"/>
      <c r="W32" s="153"/>
      <c r="X32" s="153"/>
      <c r="Y32" s="153"/>
      <c r="Z32" s="153"/>
      <c r="AA32" s="153"/>
      <c r="AB32" s="153"/>
      <c r="AC32" s="153"/>
      <c r="AD32" s="153"/>
    </row>
    <row r="33" spans="13:30">
      <c r="M33" s="153"/>
      <c r="N33" s="153"/>
      <c r="O33" s="153"/>
      <c r="P33" s="153"/>
      <c r="Q33" s="153"/>
      <c r="R33" s="153"/>
      <c r="S33" s="153"/>
      <c r="T33" s="153"/>
      <c r="U33" s="153"/>
      <c r="V33" s="153"/>
      <c r="W33" s="153"/>
      <c r="X33" s="153"/>
      <c r="Y33" s="153"/>
      <c r="Z33" s="153"/>
      <c r="AA33" s="153"/>
      <c r="AB33" s="153"/>
      <c r="AC33" s="153"/>
      <c r="AD33" s="153"/>
    </row>
    <row r="34" spans="13:30">
      <c r="M34" s="153"/>
      <c r="N34" s="153"/>
      <c r="O34" s="153"/>
      <c r="P34" s="153"/>
      <c r="Q34" s="153"/>
      <c r="R34" s="153"/>
      <c r="S34" s="153"/>
      <c r="T34" s="153"/>
      <c r="U34" s="153"/>
      <c r="V34" s="153"/>
      <c r="W34" s="153"/>
      <c r="X34" s="153"/>
      <c r="Y34" s="153"/>
      <c r="Z34" s="153"/>
      <c r="AA34" s="153"/>
      <c r="AB34" s="153"/>
      <c r="AC34" s="153"/>
      <c r="AD34" s="153"/>
    </row>
    <row r="35" spans="13:30">
      <c r="M35" s="153"/>
      <c r="N35" s="153"/>
      <c r="O35" s="153"/>
      <c r="P35" s="153"/>
      <c r="Q35" s="153"/>
      <c r="R35" s="153"/>
      <c r="S35" s="153"/>
      <c r="T35" s="153"/>
      <c r="U35" s="153"/>
      <c r="V35" s="153"/>
      <c r="W35" s="153"/>
      <c r="X35" s="153"/>
      <c r="Y35" s="153"/>
      <c r="Z35" s="153"/>
      <c r="AA35" s="153"/>
      <c r="AB35" s="153"/>
      <c r="AC35" s="153"/>
      <c r="AD35" s="153"/>
    </row>
    <row r="36" spans="13:30">
      <c r="M36" s="153"/>
      <c r="N36" s="153"/>
      <c r="O36" s="153"/>
      <c r="P36" s="153"/>
      <c r="Q36" s="153"/>
      <c r="R36" s="153"/>
      <c r="S36" s="153"/>
      <c r="T36" s="153"/>
      <c r="U36" s="153"/>
      <c r="V36" s="153"/>
      <c r="W36" s="153"/>
      <c r="X36" s="153"/>
      <c r="Y36" s="153"/>
      <c r="Z36" s="153"/>
      <c r="AA36" s="153"/>
      <c r="AB36" s="153"/>
      <c r="AC36" s="153"/>
      <c r="AD36" s="153"/>
    </row>
    <row r="37" spans="13:30">
      <c r="M37" s="153"/>
      <c r="N37" s="153"/>
      <c r="O37" s="153"/>
      <c r="P37" s="153"/>
      <c r="Q37" s="153"/>
      <c r="R37" s="153"/>
      <c r="S37" s="153"/>
      <c r="T37" s="153"/>
      <c r="U37" s="153"/>
      <c r="V37" s="153"/>
      <c r="W37" s="153"/>
      <c r="X37" s="153"/>
      <c r="Y37" s="153"/>
      <c r="Z37" s="153"/>
      <c r="AA37" s="153"/>
      <c r="AB37" s="153"/>
      <c r="AC37" s="153"/>
      <c r="AD37" s="153"/>
    </row>
    <row r="38" spans="13:30">
      <c r="M38" s="153"/>
      <c r="N38" s="153"/>
      <c r="O38" s="153"/>
      <c r="P38" s="153"/>
      <c r="Q38" s="153"/>
      <c r="R38" s="153"/>
      <c r="S38" s="153"/>
      <c r="T38" s="153"/>
      <c r="U38" s="153"/>
      <c r="V38" s="153"/>
      <c r="W38" s="153"/>
      <c r="X38" s="153"/>
      <c r="Y38" s="153"/>
      <c r="Z38" s="153"/>
      <c r="AA38" s="153"/>
      <c r="AB38" s="153"/>
      <c r="AC38" s="153"/>
      <c r="AD38" s="153"/>
    </row>
    <row r="39" spans="13:30">
      <c r="Z39" s="153"/>
      <c r="AA39" s="153"/>
      <c r="AB39" s="153"/>
      <c r="AC39" s="153"/>
      <c r="AD39" s="153"/>
    </row>
    <row r="40" spans="13:30">
      <c r="Z40" s="153"/>
      <c r="AA40" s="153"/>
      <c r="AB40" s="153"/>
      <c r="AC40" s="153"/>
      <c r="AD40" s="153"/>
    </row>
    <row r="41" spans="13:30">
      <c r="Z41" s="153"/>
      <c r="AA41" s="153"/>
      <c r="AB41" s="153"/>
      <c r="AC41" s="153"/>
      <c r="AD41" s="153"/>
    </row>
    <row r="42" spans="13:30">
      <c r="Z42" s="153"/>
      <c r="AA42" s="153"/>
      <c r="AB42" s="153"/>
      <c r="AC42" s="153"/>
      <c r="AD42" s="153"/>
    </row>
  </sheetData>
  <mergeCells count="6">
    <mergeCell ref="B4:I4"/>
    <mergeCell ref="V12:W12"/>
    <mergeCell ref="P15:P16"/>
    <mergeCell ref="R15:S15"/>
    <mergeCell ref="R17:W23"/>
    <mergeCell ref="B20:J20"/>
  </mergeCells>
  <phoneticPr fontId="2"/>
  <dataValidations count="1">
    <dataValidation type="list" allowBlank="1" showInputMessage="1" showErrorMessage="1" sqref="P17:P23">
      <formula1>"-7,-6,-5,-4,-3,-2,-1,0,1,2,3,4,5,6,7,8,9,10,11,12,13,14,15"</formula1>
    </dataValidation>
  </dataValidations>
  <printOptions horizontalCentered="1"/>
  <pageMargins left="0.70866141732283472" right="0.70866141732283472" top="0.74803149606299213" bottom="0.74803149606299213" header="0.31496062992125984" footer="0.31496062992125984"/>
  <pageSetup paperSize="9" scale="11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6"/>
  <sheetViews>
    <sheetView showGridLines="0" view="pageBreakPreview" zoomScaleNormal="100" zoomScaleSheetLayoutView="100" workbookViewId="0">
      <selection activeCell="A2" sqref="A2"/>
    </sheetView>
  </sheetViews>
  <sheetFormatPr defaultRowHeight="13.5"/>
  <cols>
    <col min="1" max="1" width="1.75" style="2" customWidth="1"/>
    <col min="2" max="2" width="14.625" style="2" customWidth="1"/>
    <col min="3" max="3" width="10.75" style="2" bestFit="1" customWidth="1"/>
    <col min="4" max="4" width="11.375" style="2" customWidth="1"/>
    <col min="5" max="5" width="15.5" style="2" bestFit="1" customWidth="1"/>
    <col min="6" max="6" width="10.75" style="2" bestFit="1" customWidth="1"/>
    <col min="7" max="7" width="13.25" style="2" customWidth="1"/>
    <col min="8" max="8" width="1.5" style="2" customWidth="1"/>
    <col min="9" max="9" width="9" style="2"/>
    <col min="10" max="10" width="3" style="2" bestFit="1" customWidth="1"/>
    <col min="11" max="11" width="3.25" style="2" customWidth="1"/>
    <col min="12" max="18" width="9" style="2"/>
    <col min="19" max="19" width="3.75" style="2" bestFit="1" customWidth="1"/>
    <col min="20" max="16384" width="9" style="2"/>
  </cols>
  <sheetData>
    <row r="1" spans="1:19">
      <c r="A1" s="143" t="s">
        <v>276</v>
      </c>
    </row>
    <row r="3" spans="1:19" ht="20.100000000000001" customHeight="1">
      <c r="B3" s="347" t="s">
        <v>181</v>
      </c>
      <c r="C3" s="347"/>
      <c r="D3" s="347"/>
      <c r="E3" s="347"/>
      <c r="F3" s="347"/>
      <c r="G3" s="347"/>
      <c r="H3" s="144"/>
    </row>
    <row r="4" spans="1:19" ht="18" customHeight="1">
      <c r="B4" s="151"/>
      <c r="C4" s="151"/>
      <c r="D4" s="151"/>
      <c r="E4" s="151"/>
      <c r="F4" s="151"/>
      <c r="G4" s="151"/>
      <c r="H4" s="151"/>
    </row>
    <row r="5" spans="1:19" ht="18" customHeight="1"/>
    <row r="6" spans="1:19" ht="18" customHeight="1">
      <c r="G6" s="176" t="s">
        <v>120</v>
      </c>
    </row>
    <row r="7" spans="1:19" ht="18" customHeight="1"/>
    <row r="8" spans="1:19" ht="18" customHeight="1">
      <c r="B8" s="2" t="s">
        <v>113</v>
      </c>
    </row>
    <row r="9" spans="1:19" ht="18" customHeight="1"/>
    <row r="10" spans="1:19" ht="18" customHeight="1">
      <c r="E10" s="178" t="s">
        <v>118</v>
      </c>
    </row>
    <row r="11" spans="1:19" s="153" customFormat="1">
      <c r="A11" s="2"/>
      <c r="B11" s="2"/>
      <c r="C11" s="2"/>
      <c r="D11" s="2"/>
      <c r="E11" s="178" t="s">
        <v>119</v>
      </c>
      <c r="F11" s="2"/>
      <c r="G11" s="2"/>
      <c r="H11" s="2"/>
      <c r="J11" s="170"/>
      <c r="K11"/>
      <c r="M11" s="156" t="s">
        <v>121</v>
      </c>
      <c r="N11" s="156" t="s">
        <v>122</v>
      </c>
      <c r="O11" s="156" t="s">
        <v>123</v>
      </c>
      <c r="P11" s="348" t="s">
        <v>2</v>
      </c>
      <c r="Q11" s="348"/>
    </row>
    <row r="12" spans="1:19" s="153" customFormat="1">
      <c r="A12" s="2"/>
      <c r="B12" s="2"/>
      <c r="C12" s="2"/>
      <c r="D12" s="2"/>
      <c r="E12" s="2"/>
      <c r="F12" s="2"/>
      <c r="G12" s="178"/>
      <c r="H12" s="2"/>
      <c r="J12" s="170"/>
      <c r="L12" s="117" t="s">
        <v>125</v>
      </c>
      <c r="M12" s="156">
        <v>4</v>
      </c>
      <c r="N12" s="156">
        <v>4</v>
      </c>
      <c r="O12" s="156">
        <v>1</v>
      </c>
      <c r="P12" s="156" t="s">
        <v>124</v>
      </c>
      <c r="Q12" s="169" t="s">
        <v>128</v>
      </c>
    </row>
    <row r="13" spans="1:19" s="153" customFormat="1" ht="13.5" customHeight="1" thickBot="1">
      <c r="A13" s="2"/>
      <c r="B13" s="2"/>
      <c r="C13" s="2"/>
      <c r="D13" s="2"/>
      <c r="E13" s="2"/>
      <c r="F13" s="2"/>
      <c r="G13" s="178"/>
      <c r="H13" s="2"/>
    </row>
    <row r="14" spans="1:19" s="153" customFormat="1" ht="14.25" thickBot="1">
      <c r="A14" s="2"/>
      <c r="B14" s="2"/>
      <c r="C14" s="2"/>
      <c r="D14" s="2"/>
      <c r="E14" s="2"/>
      <c r="F14" s="2"/>
      <c r="G14" s="178"/>
      <c r="H14" s="2"/>
      <c r="I14" s="159"/>
      <c r="J14" s="349" t="s">
        <v>126</v>
      </c>
      <c r="K14" s="159"/>
      <c r="L14" s="351" t="s">
        <v>127</v>
      </c>
      <c r="M14" s="352"/>
      <c r="N14" s="160">
        <v>40</v>
      </c>
      <c r="O14" s="159"/>
      <c r="P14" s="184" t="s">
        <v>133</v>
      </c>
      <c r="Q14" s="185">
        <v>50000</v>
      </c>
      <c r="R14" s="159"/>
      <c r="S14" s="161"/>
    </row>
    <row r="15" spans="1:19" s="153" customFormat="1" ht="14.25" thickBot="1">
      <c r="A15" s="2"/>
      <c r="B15" s="2"/>
      <c r="C15" s="2"/>
      <c r="D15" s="2"/>
      <c r="E15" s="2"/>
      <c r="F15" s="2"/>
      <c r="G15" s="2"/>
      <c r="H15" s="2"/>
      <c r="I15" s="159"/>
      <c r="J15" s="350"/>
      <c r="K15" s="159"/>
      <c r="L15" s="159"/>
      <c r="M15" s="159"/>
      <c r="N15" s="159"/>
      <c r="O15" s="159"/>
      <c r="P15" s="159"/>
      <c r="Q15" s="159"/>
      <c r="R15" s="159"/>
      <c r="S15" s="161"/>
    </row>
    <row r="16" spans="1:19" s="153" customFormat="1" ht="15" customHeight="1">
      <c r="A16" s="2"/>
      <c r="B16" s="187" t="str">
        <f>IF(ISERR(FIND("
",LEFT(L16,N14+J16))),LEFT(L16,N14+J16),LEFT(LEFT(L16,N14+J16),FIND("
",LEFT(L16,N14+J16))-1)&amp;CHAR(9))</f>
        <v>　令和4年4月1日付け西農林務第04010001号で補助金交付決定通知のあった標記</v>
      </c>
      <c r="C16" s="179"/>
      <c r="D16" s="179"/>
      <c r="E16" s="179"/>
      <c r="F16" s="179"/>
      <c r="G16" s="179"/>
      <c r="H16" s="179"/>
      <c r="I16" s="159"/>
      <c r="J16" s="162">
        <v>1</v>
      </c>
      <c r="K16" s="159"/>
      <c r="L16" s="353" t="str">
        <f>+"　"&amp;L12&amp;+M12&amp;"年"&amp;+N12&amp;"月"&amp;+O12&amp;"日付け"&amp;+P12&amp;"第"&amp;+Q12&amp;"号で補助金交付決定通知のあった標記事業について、下記のとおり計画を変更したいので、補助金を金"&amp;TEXT((Q14),"#,###")&amp;"円に変更されたく、紀の国広葉樹林化推進事業補助金交付要綱第７の規定により申請します。"</f>
        <v>　令和4年4月1日付け西農林務第04010001号で補助金交付決定通知のあった標記事業について、下記のとおり計画を変更したいので、補助金を金50,000円に変更されたく、紀の国広葉樹林化推進事業補助金交付要綱第７の規定により申請します。</v>
      </c>
      <c r="M16" s="354"/>
      <c r="N16" s="354"/>
      <c r="O16" s="354"/>
      <c r="P16" s="354"/>
      <c r="Q16" s="355"/>
      <c r="R16" s="163"/>
      <c r="S16" s="173">
        <f>LEN(B16)+S15+IF(AND(LEN(B16)-J16=N$14,MID(L$16,LEN(B16)+S15+1,1)="
"),1,0)</f>
        <v>41</v>
      </c>
    </row>
    <row r="17" spans="1:19" s="153" customFormat="1" ht="15" customHeight="1">
      <c r="A17" s="2"/>
      <c r="B17" s="188" t="str">
        <f>IF(ISERR(FIND("
",MID($L$16,S16+1,$N$14+J17))),MID($L$16,S16+1,$N$14+J17),LEFT(MID($L$16,S16+1,$N$14+J17),FIND("
",MID($L$16,S16+1,$N$14+J17))-1)&amp;CHAR(9))</f>
        <v>事業について、下記のとおり計画を変更したいので、補助金を金50,000円に変</v>
      </c>
      <c r="C17" s="2"/>
      <c r="D17" s="2"/>
      <c r="E17" s="2"/>
      <c r="F17" s="2"/>
      <c r="G17" s="2"/>
      <c r="H17" s="2"/>
      <c r="I17" s="159"/>
      <c r="J17" s="165">
        <v>-2</v>
      </c>
      <c r="K17" s="159"/>
      <c r="L17" s="356"/>
      <c r="M17" s="357"/>
      <c r="N17" s="357"/>
      <c r="O17" s="357"/>
      <c r="P17" s="357"/>
      <c r="Q17" s="358"/>
      <c r="R17" s="163"/>
      <c r="S17" s="174">
        <f>LEN(B17)+S16+IF(AND(LEN(B17)-J17=N$14,MID(L$16,LEN(B17)+S16+1,1)="
"),1,0)</f>
        <v>79</v>
      </c>
    </row>
    <row r="18" spans="1:19" s="153" customFormat="1" ht="15" customHeight="1">
      <c r="A18" s="2"/>
      <c r="B18" s="188" t="str">
        <f>IF(ISERR(FIND("
",MID($L$16,S17+1,$N$14+J18))),MID($L$16,S17+1,$N$14+J18),LEFT(MID($L$16,S17+1,$N$14+J18),FIND("
",MID($L$16,S17+1,$N$14+J18))-1)&amp;CHAR(9))</f>
        <v>更されたく、紀の国広葉樹林化推進事業補助金交付要綱第７の規定により申請</v>
      </c>
      <c r="C18" s="2"/>
      <c r="D18" s="2"/>
      <c r="E18" s="2"/>
      <c r="F18" s="2"/>
      <c r="G18" s="2"/>
      <c r="H18" s="2"/>
      <c r="I18" s="159"/>
      <c r="J18" s="165">
        <v>-5</v>
      </c>
      <c r="K18" s="159"/>
      <c r="L18" s="356"/>
      <c r="M18" s="357"/>
      <c r="N18" s="357"/>
      <c r="O18" s="357"/>
      <c r="P18" s="357"/>
      <c r="Q18" s="358"/>
      <c r="R18" s="163"/>
      <c r="S18" s="174">
        <f t="shared" ref="S18:S22" si="0">LEN(B18)+S17+IF(AND(LEN(B18)-J18=N$14,MID(L$16,LEN(B18)+S17+1,1)="
"),1,0)</f>
        <v>114</v>
      </c>
    </row>
    <row r="19" spans="1:19" s="153" customFormat="1">
      <c r="A19" s="2"/>
      <c r="B19" s="148" t="str">
        <f>IF(ISERR(FIND("
",MID($L$16,S18+1,$N$14+J19))),MID($L$16,S18+1,$N$14+J19),LEFT(MID($L$16,S18+1,$N$14+J19),FIND("
",MID($L$16,S18+1,$N$14+J19))-1)&amp;CHAR(9))</f>
        <v>します。</v>
      </c>
      <c r="C19" s="183"/>
      <c r="D19" s="183"/>
      <c r="E19" s="183"/>
      <c r="F19" s="183"/>
      <c r="G19" s="183"/>
      <c r="H19" s="183"/>
      <c r="I19" s="159"/>
      <c r="J19" s="165">
        <v>1</v>
      </c>
      <c r="K19" s="159"/>
      <c r="L19" s="356"/>
      <c r="M19" s="357"/>
      <c r="N19" s="357"/>
      <c r="O19" s="357"/>
      <c r="P19" s="357"/>
      <c r="Q19" s="358"/>
      <c r="R19" s="163"/>
      <c r="S19" s="174">
        <f t="shared" si="0"/>
        <v>118</v>
      </c>
    </row>
    <row r="20" spans="1:19" s="153" customFormat="1">
      <c r="A20" s="2"/>
      <c r="B20" s="151"/>
      <c r="C20" s="151"/>
      <c r="D20" s="151"/>
      <c r="E20" s="151"/>
      <c r="F20" s="151"/>
      <c r="G20" s="151"/>
      <c r="H20" s="151"/>
      <c r="I20" s="159"/>
      <c r="J20" s="165">
        <v>1</v>
      </c>
      <c r="K20" s="159"/>
      <c r="L20" s="356"/>
      <c r="M20" s="357"/>
      <c r="N20" s="357"/>
      <c r="O20" s="357"/>
      <c r="P20" s="357"/>
      <c r="Q20" s="358"/>
      <c r="R20" s="163"/>
      <c r="S20" s="174">
        <f t="shared" si="0"/>
        <v>118</v>
      </c>
    </row>
    <row r="21" spans="1:19" s="153" customFormat="1">
      <c r="A21" s="2"/>
      <c r="B21" s="359" t="s">
        <v>134</v>
      </c>
      <c r="C21" s="359"/>
      <c r="D21" s="359"/>
      <c r="E21" s="359"/>
      <c r="F21" s="359"/>
      <c r="G21" s="359"/>
      <c r="H21" s="2"/>
      <c r="I21" s="159"/>
      <c r="J21" s="165">
        <v>1</v>
      </c>
      <c r="K21" s="159"/>
      <c r="L21" s="356"/>
      <c r="M21" s="357"/>
      <c r="N21" s="357"/>
      <c r="O21" s="357"/>
      <c r="P21" s="357"/>
      <c r="Q21" s="358"/>
      <c r="R21" s="163"/>
      <c r="S21" s="174">
        <f t="shared" si="0"/>
        <v>119</v>
      </c>
    </row>
    <row r="22" spans="1:19" s="153" customFormat="1" ht="14.25" thickBot="1">
      <c r="A22" s="2"/>
      <c r="B22" s="2"/>
      <c r="C22" s="2"/>
      <c r="D22" s="2"/>
      <c r="E22" s="2"/>
      <c r="F22" s="2"/>
      <c r="G22" s="2"/>
      <c r="H22" s="2"/>
      <c r="I22" s="159"/>
      <c r="J22" s="172">
        <v>1</v>
      </c>
      <c r="K22" s="158"/>
      <c r="L22" s="356"/>
      <c r="M22" s="357"/>
      <c r="N22" s="357"/>
      <c r="O22" s="357"/>
      <c r="P22" s="357"/>
      <c r="Q22" s="358"/>
      <c r="R22" s="163"/>
      <c r="S22" s="175">
        <f t="shared" si="0"/>
        <v>119</v>
      </c>
    </row>
    <row r="23" spans="1:19" ht="18" customHeight="1">
      <c r="B23" s="2" t="s">
        <v>87</v>
      </c>
    </row>
    <row r="24" spans="1:19" ht="21.95" customHeight="1">
      <c r="B24" s="147"/>
    </row>
    <row r="25" spans="1:19" ht="21.95" customHeight="1"/>
    <row r="26" spans="1:19" ht="21.95" customHeight="1">
      <c r="B26" s="125" t="s">
        <v>129</v>
      </c>
    </row>
    <row r="27" spans="1:19" ht="21.95" customHeight="1">
      <c r="B27" s="145" t="s">
        <v>78</v>
      </c>
      <c r="C27" s="145" t="s">
        <v>79</v>
      </c>
      <c r="D27" s="145" t="s">
        <v>82</v>
      </c>
      <c r="E27" s="145" t="s">
        <v>80</v>
      </c>
      <c r="F27" s="145" t="s">
        <v>81</v>
      </c>
      <c r="G27" s="145" t="s">
        <v>83</v>
      </c>
    </row>
    <row r="28" spans="1:19" ht="21.95" customHeight="1">
      <c r="B28" s="145"/>
      <c r="C28" s="145"/>
      <c r="D28" s="145"/>
      <c r="E28" s="145"/>
      <c r="F28" s="145"/>
      <c r="G28" s="145"/>
    </row>
    <row r="29" spans="1:19" ht="21.95" customHeight="1">
      <c r="B29" s="146"/>
      <c r="C29" s="146"/>
      <c r="D29" s="146"/>
      <c r="E29" s="146"/>
      <c r="F29" s="146"/>
      <c r="G29" s="146"/>
    </row>
    <row r="30" spans="1:19" ht="18" customHeight="1">
      <c r="B30" s="146"/>
      <c r="C30" s="146"/>
      <c r="D30" s="146"/>
      <c r="E30" s="146"/>
      <c r="F30" s="146"/>
      <c r="G30" s="146"/>
    </row>
    <row r="31" spans="1:19" ht="18" customHeight="1">
      <c r="B31" s="146"/>
      <c r="C31" s="146"/>
      <c r="D31" s="146"/>
      <c r="E31" s="146"/>
      <c r="F31" s="146"/>
      <c r="G31" s="146"/>
    </row>
    <row r="32" spans="1:19" ht="18" customHeight="1">
      <c r="B32" s="145" t="s">
        <v>84</v>
      </c>
      <c r="C32" s="146"/>
      <c r="D32" s="146"/>
      <c r="E32" s="146"/>
      <c r="F32" s="146"/>
      <c r="G32" s="146"/>
    </row>
    <row r="33" spans="2:3" ht="18" customHeight="1">
      <c r="B33" s="143" t="s">
        <v>132</v>
      </c>
    </row>
    <row r="34" spans="2:3" ht="18" customHeight="1"/>
    <row r="35" spans="2:3" ht="18.75" customHeight="1">
      <c r="B35" s="2" t="s">
        <v>130</v>
      </c>
      <c r="C35" s="148"/>
    </row>
    <row r="36" spans="2:3" ht="18.75" customHeight="1"/>
    <row r="37" spans="2:3" ht="18.75" customHeight="1"/>
    <row r="38" spans="2:3" ht="18.75" customHeight="1">
      <c r="B38" s="2" t="s">
        <v>131</v>
      </c>
    </row>
    <row r="39" spans="2:3" ht="18.75" customHeight="1"/>
    <row r="40" spans="2:3" ht="18.75" customHeight="1"/>
    <row r="41" spans="2:3" ht="18.75" customHeight="1">
      <c r="B41" s="2" t="s">
        <v>89</v>
      </c>
    </row>
    <row r="42" spans="2:3" ht="18.75" customHeight="1"/>
    <row r="44" spans="2:3" s="143" customFormat="1" ht="12"/>
    <row r="45" spans="2:3" s="143" customFormat="1" ht="12"/>
    <row r="46" spans="2:3" s="143" customFormat="1" ht="12"/>
  </sheetData>
  <mergeCells count="6">
    <mergeCell ref="J14:J15"/>
    <mergeCell ref="L14:M14"/>
    <mergeCell ref="L16:Q22"/>
    <mergeCell ref="B21:G21"/>
    <mergeCell ref="B3:G3"/>
    <mergeCell ref="P11:Q11"/>
  </mergeCells>
  <phoneticPr fontId="2"/>
  <dataValidations count="1">
    <dataValidation type="list" allowBlank="1" showInputMessage="1" showErrorMessage="1" sqref="J16:J22">
      <formula1>"-7,-6,-5,-4,-3,-2,-1,0,1,2,3,4,5,6,7,8,9,10,11,12,13,14,15"</formula1>
    </dataValidation>
  </dataValidation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2"/>
  <sheetViews>
    <sheetView showGridLines="0" view="pageBreakPreview" zoomScaleNormal="100" zoomScaleSheetLayoutView="100" workbookViewId="0">
      <selection activeCell="B46" sqref="B46"/>
    </sheetView>
  </sheetViews>
  <sheetFormatPr defaultRowHeight="13.5"/>
  <cols>
    <col min="1" max="1" width="1.75" style="2" customWidth="1"/>
    <col min="2" max="2" width="14.625" style="2" customWidth="1"/>
    <col min="3" max="3" width="13.375" style="2" customWidth="1"/>
    <col min="4" max="4" width="10.75" style="2" customWidth="1"/>
    <col min="5" max="5" width="15.625" style="2" customWidth="1"/>
    <col min="6" max="6" width="11.625" style="2" customWidth="1"/>
    <col min="7" max="7" width="17.375" style="2" customWidth="1"/>
    <col min="8" max="9" width="1.5" style="2" customWidth="1"/>
    <col min="10" max="10" width="9" style="2"/>
    <col min="11" max="11" width="3" style="2" bestFit="1" customWidth="1"/>
    <col min="12" max="12" width="2.375" style="2" customWidth="1"/>
    <col min="13" max="13" width="9" style="2"/>
    <col min="14" max="16" width="5.125" style="2" customWidth="1"/>
    <col min="17" max="19" width="9" style="2"/>
    <col min="20" max="20" width="3.75" style="2" bestFit="1" customWidth="1"/>
    <col min="21" max="16384" width="9" style="2"/>
  </cols>
  <sheetData>
    <row r="1" spans="1:20">
      <c r="A1" s="143" t="s">
        <v>295</v>
      </c>
    </row>
    <row r="3" spans="1:20" ht="20.100000000000001" customHeight="1">
      <c r="B3" s="347" t="s">
        <v>182</v>
      </c>
      <c r="C3" s="347"/>
      <c r="D3" s="347"/>
      <c r="E3" s="347"/>
      <c r="F3" s="347"/>
      <c r="G3" s="347"/>
      <c r="H3" s="144"/>
      <c r="I3" s="144"/>
      <c r="J3" s="144"/>
    </row>
    <row r="4" spans="1:20" ht="18" customHeight="1">
      <c r="B4" s="151"/>
      <c r="C4" s="151"/>
      <c r="D4" s="151"/>
      <c r="E4" s="151"/>
      <c r="F4" s="151"/>
      <c r="G4" s="151"/>
      <c r="H4" s="151"/>
      <c r="I4" s="193"/>
    </row>
    <row r="5" spans="1:20" ht="18" customHeight="1"/>
    <row r="6" spans="1:20" ht="18" customHeight="1">
      <c r="G6" s="176" t="s">
        <v>120</v>
      </c>
    </row>
    <row r="7" spans="1:20" ht="18" customHeight="1"/>
    <row r="8" spans="1:20" ht="18" customHeight="1">
      <c r="B8" s="2" t="s">
        <v>113</v>
      </c>
    </row>
    <row r="9" spans="1:20" ht="18" customHeight="1"/>
    <row r="10" spans="1:20" ht="18" customHeight="1">
      <c r="E10" s="178" t="s">
        <v>118</v>
      </c>
    </row>
    <row r="11" spans="1:20" s="153" customFormat="1">
      <c r="A11" s="2"/>
      <c r="B11" s="2"/>
      <c r="C11" s="2"/>
      <c r="D11" s="2"/>
      <c r="E11" s="178" t="s">
        <v>119</v>
      </c>
      <c r="F11" s="2"/>
      <c r="G11" s="2"/>
      <c r="H11" s="2"/>
      <c r="I11" s="2"/>
      <c r="K11" s="170"/>
      <c r="L11"/>
      <c r="N11" s="156" t="s">
        <v>121</v>
      </c>
      <c r="O11" s="156" t="s">
        <v>122</v>
      </c>
      <c r="P11" s="156" t="s">
        <v>123</v>
      </c>
      <c r="Q11" s="348" t="s">
        <v>2</v>
      </c>
      <c r="R11" s="348"/>
    </row>
    <row r="12" spans="1:20" s="153" customFormat="1">
      <c r="A12" s="2"/>
      <c r="B12" s="2"/>
      <c r="C12" s="2"/>
      <c r="D12" s="2"/>
      <c r="E12" s="2"/>
      <c r="F12" s="2"/>
      <c r="G12" s="178"/>
      <c r="H12" s="2"/>
      <c r="I12" s="2"/>
      <c r="K12" s="170"/>
      <c r="M12" s="117"/>
      <c r="N12" s="156" t="s">
        <v>136</v>
      </c>
      <c r="O12" s="156" t="s">
        <v>136</v>
      </c>
      <c r="P12" s="156" t="s">
        <v>136</v>
      </c>
      <c r="Q12" s="156" t="s">
        <v>136</v>
      </c>
      <c r="R12" s="169" t="s">
        <v>137</v>
      </c>
    </row>
    <row r="13" spans="1:20" s="153" customFormat="1" ht="13.5" customHeight="1" thickBot="1">
      <c r="A13" s="2"/>
      <c r="B13" s="2"/>
      <c r="C13" s="2"/>
      <c r="D13" s="2"/>
      <c r="E13" s="2"/>
      <c r="F13" s="2"/>
      <c r="G13" s="178"/>
      <c r="H13" s="2"/>
      <c r="I13" s="2"/>
    </row>
    <row r="14" spans="1:20" s="153" customFormat="1" ht="14.25" thickBot="1">
      <c r="A14" s="2"/>
      <c r="B14" s="2"/>
      <c r="C14" s="2"/>
      <c r="D14" s="2"/>
      <c r="E14" s="2"/>
      <c r="F14" s="2"/>
      <c r="G14" s="178"/>
      <c r="H14" s="2"/>
      <c r="I14" s="2"/>
      <c r="J14" s="159"/>
      <c r="K14" s="349" t="s">
        <v>126</v>
      </c>
      <c r="L14" s="159"/>
      <c r="M14" s="351" t="s">
        <v>127</v>
      </c>
      <c r="N14" s="352"/>
      <c r="O14" s="160">
        <v>40</v>
      </c>
      <c r="P14" s="159"/>
      <c r="Q14" s="184" t="s">
        <v>133</v>
      </c>
      <c r="R14" s="185">
        <v>50000</v>
      </c>
      <c r="S14" s="159"/>
      <c r="T14" s="161"/>
    </row>
    <row r="15" spans="1:20" s="153" customFormat="1" ht="14.25" thickBot="1">
      <c r="A15" s="2"/>
      <c r="B15" s="2"/>
      <c r="C15" s="2"/>
      <c r="D15" s="2"/>
      <c r="E15" s="2"/>
      <c r="F15" s="2"/>
      <c r="G15" s="2"/>
      <c r="H15" s="2"/>
      <c r="I15" s="2"/>
      <c r="J15" s="159"/>
      <c r="K15" s="350"/>
      <c r="L15" s="159"/>
      <c r="M15" s="159"/>
      <c r="N15" s="159"/>
      <c r="O15" s="159"/>
      <c r="P15" s="159"/>
      <c r="Q15" s="159"/>
      <c r="R15" s="159"/>
      <c r="S15" s="159"/>
      <c r="T15" s="161"/>
    </row>
    <row r="16" spans="1:20" s="153" customFormat="1" ht="15" customHeight="1">
      <c r="A16" s="2"/>
      <c r="B16" s="187" t="str">
        <f>IF(ISERR(FIND("
",LEFT(M16,O14+K16))),LEFT(M16,O14+K16),LEFT(LEFT(M16,O14+K16),FIND("
",LEFT(M16,O14+K16))-1)&amp;CHAR(9))</f>
        <v>　　　年　　月　　日付け　　第　　　　号で補助金交付決定通知のあった標記事業</v>
      </c>
      <c r="C16" s="179"/>
      <c r="D16" s="179"/>
      <c r="E16" s="179"/>
      <c r="F16" s="179"/>
      <c r="G16" s="179"/>
      <c r="H16" s="179"/>
      <c r="I16" s="179"/>
      <c r="J16" s="159"/>
      <c r="K16" s="162">
        <v>-2</v>
      </c>
      <c r="L16" s="159"/>
      <c r="M16" s="353" t="str">
        <f>+"　"&amp;M12&amp;+N12&amp;"年"&amp;+O12&amp;"月"&amp;+P12&amp;"日付け"&amp;+Q12&amp;"第"&amp;+R12&amp;"号で補助金交付決定通知のあった標記事業について、紀の国広葉樹林化推進事業補助金交付要綱第８の規定により、その実績を関係書類を添えて報告します。
"</f>
        <v xml:space="preserve">　　　年　　月　　日付け　　第　　　　号で補助金交付決定通知のあった標記事業について、紀の国広葉樹林化推進事業補助金交付要綱第８の規定により、その実績を関係書類を添えて報告します。
</v>
      </c>
      <c r="N16" s="354"/>
      <c r="O16" s="354"/>
      <c r="P16" s="354"/>
      <c r="Q16" s="354"/>
      <c r="R16" s="355"/>
      <c r="S16" s="163"/>
      <c r="T16" s="173">
        <f>LEN(B16)+T15+IF(AND(LEN(B16)-K16=O$14,MID(M$16,LEN(B16)+T15+1,1)="
"),1,0)</f>
        <v>38</v>
      </c>
    </row>
    <row r="17" spans="1:20" s="153" customFormat="1" ht="15" customHeight="1">
      <c r="A17" s="2"/>
      <c r="B17" s="188" t="str">
        <f>IF(ISERR(FIND("
",MID($M$16,T16+1,$O$14+K17))),MID($M$16,T16+1,$O$14+K17),LEFT(MID($M$16,T16+1,$O$14+K17),FIND("
",MID($M$16,T16+1,$O$14+K17))-1)&amp;CHAR(9))</f>
        <v>について、紀の国広葉樹林化推進事業補助金交付要綱第８の規定により、その実績を</v>
      </c>
      <c r="C17" s="2"/>
      <c r="D17" s="2"/>
      <c r="E17" s="2"/>
      <c r="F17" s="2"/>
      <c r="G17" s="2"/>
      <c r="H17" s="2"/>
      <c r="I17" s="2"/>
      <c r="J17" s="159"/>
      <c r="K17" s="165">
        <v>-2</v>
      </c>
      <c r="L17" s="159"/>
      <c r="M17" s="356"/>
      <c r="N17" s="357"/>
      <c r="O17" s="357"/>
      <c r="P17" s="357"/>
      <c r="Q17" s="357"/>
      <c r="R17" s="358"/>
      <c r="S17" s="163"/>
      <c r="T17" s="174">
        <f>LEN(B17)+T16+IF(AND(LEN(B17)-K17=O$14,MID(M$16,LEN(B17)+T16+1,1)="
"),1,0)</f>
        <v>76</v>
      </c>
    </row>
    <row r="18" spans="1:20" s="153" customFormat="1" ht="15" customHeight="1">
      <c r="A18" s="2"/>
      <c r="B18" s="188" t="str">
        <f>IF(ISERR(FIND("
",MID($M$16,T17+1,$O$14+K18))),MID($M$16,T17+1,$O$14+K18),LEFT(MID($M$16,T17+1,$O$14+K18),FIND("
",MID($M$16,T17+1,$O$14+K18))-1)&amp;CHAR(9))</f>
        <v xml:space="preserve">関係書類を添えて報告します。	</v>
      </c>
      <c r="C18" s="2"/>
      <c r="D18" s="2"/>
      <c r="E18" s="2"/>
      <c r="F18" s="2"/>
      <c r="G18" s="2"/>
      <c r="H18" s="2"/>
      <c r="I18" s="2"/>
      <c r="J18" s="159"/>
      <c r="K18" s="165">
        <v>-5</v>
      </c>
      <c r="L18" s="159"/>
      <c r="M18" s="356"/>
      <c r="N18" s="357"/>
      <c r="O18" s="357"/>
      <c r="P18" s="357"/>
      <c r="Q18" s="357"/>
      <c r="R18" s="358"/>
      <c r="S18" s="163"/>
      <c r="T18" s="174">
        <f t="shared" ref="T18:T22" si="0">LEN(B18)+T17+IF(AND(LEN(B18)-K18=O$14,MID(M$16,LEN(B18)+T17+1,1)="
"),1,0)</f>
        <v>91</v>
      </c>
    </row>
    <row r="19" spans="1:20" s="153" customFormat="1">
      <c r="A19" s="2"/>
      <c r="B19" s="147" t="str">
        <f>IF(ISERR(FIND("
",MID($M$16,T18+1,$O$14+K19))),MID($M$16,T18+1,$O$14+K19),LEFT(MID($M$16,T18+1,$O$14+K19),FIND("
",MID($M$16,T18+1,$O$14+K19))-1)&amp;CHAR(9))</f>
        <v/>
      </c>
      <c r="C19" s="183"/>
      <c r="D19" s="183"/>
      <c r="E19" s="183"/>
      <c r="F19" s="183"/>
      <c r="G19" s="183"/>
      <c r="H19" s="183"/>
      <c r="I19" s="183"/>
      <c r="J19" s="159"/>
      <c r="K19" s="165">
        <v>1</v>
      </c>
      <c r="L19" s="159"/>
      <c r="M19" s="356"/>
      <c r="N19" s="357"/>
      <c r="O19" s="357"/>
      <c r="P19" s="357"/>
      <c r="Q19" s="357"/>
      <c r="R19" s="358"/>
      <c r="S19" s="163"/>
      <c r="T19" s="174">
        <f t="shared" si="0"/>
        <v>91</v>
      </c>
    </row>
    <row r="20" spans="1:20" s="153" customFormat="1">
      <c r="A20" s="2"/>
      <c r="B20" s="151"/>
      <c r="C20" s="151"/>
      <c r="D20" s="151"/>
      <c r="E20" s="151"/>
      <c r="F20" s="151"/>
      <c r="G20" s="151"/>
      <c r="H20" s="151"/>
      <c r="I20" s="193"/>
      <c r="J20" s="159"/>
      <c r="K20" s="165">
        <v>1</v>
      </c>
      <c r="L20" s="159"/>
      <c r="M20" s="356"/>
      <c r="N20" s="357"/>
      <c r="O20" s="357"/>
      <c r="P20" s="357"/>
      <c r="Q20" s="357"/>
      <c r="R20" s="358"/>
      <c r="S20" s="163"/>
      <c r="T20" s="174">
        <f t="shared" si="0"/>
        <v>91</v>
      </c>
    </row>
    <row r="21" spans="1:20" s="153" customFormat="1">
      <c r="A21" s="2"/>
      <c r="B21" s="359" t="s">
        <v>134</v>
      </c>
      <c r="C21" s="359"/>
      <c r="D21" s="359"/>
      <c r="E21" s="359"/>
      <c r="F21" s="359"/>
      <c r="G21" s="359"/>
      <c r="H21" s="2"/>
      <c r="I21" s="2"/>
      <c r="J21" s="159"/>
      <c r="K21" s="165">
        <v>1</v>
      </c>
      <c r="L21" s="159"/>
      <c r="M21" s="356"/>
      <c r="N21" s="357"/>
      <c r="O21" s="357"/>
      <c r="P21" s="357"/>
      <c r="Q21" s="357"/>
      <c r="R21" s="358"/>
      <c r="S21" s="163"/>
      <c r="T21" s="174">
        <f t="shared" si="0"/>
        <v>92</v>
      </c>
    </row>
    <row r="22" spans="1:20" s="153" customFormat="1" ht="14.25" thickBot="1">
      <c r="A22" s="2"/>
      <c r="B22" s="2"/>
      <c r="C22" s="2"/>
      <c r="D22" s="2"/>
      <c r="E22" s="2"/>
      <c r="F22" s="2"/>
      <c r="G22" s="2"/>
      <c r="H22" s="2"/>
      <c r="I22" s="2"/>
      <c r="J22" s="159"/>
      <c r="K22" s="172">
        <v>1</v>
      </c>
      <c r="L22" s="158"/>
      <c r="M22" s="356"/>
      <c r="N22" s="357"/>
      <c r="O22" s="357"/>
      <c r="P22" s="357"/>
      <c r="Q22" s="357"/>
      <c r="R22" s="358"/>
      <c r="S22" s="163"/>
      <c r="T22" s="175">
        <f t="shared" si="0"/>
        <v>92</v>
      </c>
    </row>
    <row r="23" spans="1:20" ht="18" customHeight="1">
      <c r="B23" s="2" t="s">
        <v>87</v>
      </c>
    </row>
    <row r="24" spans="1:20" ht="18" customHeight="1"/>
    <row r="25" spans="1:20" ht="18" customHeight="1"/>
    <row r="26" spans="1:20" ht="18" customHeight="1">
      <c r="B26" s="148" t="s">
        <v>86</v>
      </c>
    </row>
    <row r="27" spans="1:20" ht="18" customHeight="1"/>
    <row r="28" spans="1:20" ht="18" customHeight="1"/>
    <row r="29" spans="1:20" ht="18" customHeight="1">
      <c r="B29" s="125" t="s">
        <v>77</v>
      </c>
    </row>
    <row r="30" spans="1:20" ht="21.95" customHeight="1">
      <c r="B30" s="145" t="s">
        <v>78</v>
      </c>
      <c r="C30" s="145" t="s">
        <v>79</v>
      </c>
      <c r="D30" s="145" t="s">
        <v>82</v>
      </c>
      <c r="E30" s="145" t="s">
        <v>80</v>
      </c>
      <c r="F30" s="145" t="s">
        <v>81</v>
      </c>
      <c r="G30" s="145" t="s">
        <v>83</v>
      </c>
    </row>
    <row r="31" spans="1:20" ht="21.95" customHeight="1">
      <c r="B31" s="145"/>
      <c r="C31" s="145"/>
      <c r="D31" s="145"/>
      <c r="E31" s="145"/>
      <c r="F31" s="145"/>
      <c r="G31" s="145"/>
    </row>
    <row r="32" spans="1:20" ht="21.95" customHeight="1">
      <c r="B32" s="146"/>
      <c r="C32" s="146"/>
      <c r="D32" s="146"/>
      <c r="E32" s="146"/>
      <c r="F32" s="146"/>
      <c r="G32" s="146"/>
    </row>
    <row r="33" spans="2:7" ht="21.95" customHeight="1">
      <c r="B33" s="146"/>
      <c r="C33" s="146"/>
      <c r="D33" s="146"/>
      <c r="E33" s="146"/>
      <c r="F33" s="146"/>
      <c r="G33" s="146"/>
    </row>
    <row r="34" spans="2:7" ht="21.95" customHeight="1">
      <c r="B34" s="146"/>
      <c r="C34" s="146"/>
      <c r="D34" s="146"/>
      <c r="E34" s="146"/>
      <c r="F34" s="146"/>
      <c r="G34" s="146"/>
    </row>
    <row r="35" spans="2:7" ht="21.95" customHeight="1">
      <c r="B35" s="145" t="s">
        <v>84</v>
      </c>
      <c r="C35" s="146"/>
      <c r="D35" s="146"/>
      <c r="E35" s="146"/>
      <c r="F35" s="146"/>
      <c r="G35" s="146"/>
    </row>
    <row r="36" spans="2:7" ht="18" customHeight="1"/>
    <row r="37" spans="2:7" ht="18" customHeight="1">
      <c r="B37" s="148" t="s">
        <v>135</v>
      </c>
      <c r="C37" s="148"/>
      <c r="D37" s="2" t="s">
        <v>85</v>
      </c>
    </row>
    <row r="38" spans="2:7" ht="18" customHeight="1"/>
    <row r="39" spans="2:7" ht="18.75" customHeight="1">
      <c r="B39" s="2" t="s">
        <v>89</v>
      </c>
    </row>
    <row r="40" spans="2:7" ht="18.75" customHeight="1">
      <c r="B40" s="2" t="s">
        <v>145</v>
      </c>
    </row>
    <row r="41" spans="2:7">
      <c r="B41" s="192"/>
    </row>
    <row r="42" spans="2:7">
      <c r="B42" s="192"/>
    </row>
    <row r="45" spans="2:7">
      <c r="B45" s="143" t="s">
        <v>301</v>
      </c>
    </row>
    <row r="46" spans="2:7">
      <c r="B46" s="143" t="s">
        <v>183</v>
      </c>
    </row>
    <row r="47" spans="2:7">
      <c r="B47" s="143"/>
    </row>
    <row r="48" spans="2:7">
      <c r="B48" s="186"/>
    </row>
    <row r="49" spans="2:2">
      <c r="B49" s="186"/>
    </row>
    <row r="50" spans="2:2" s="143" customFormat="1" ht="12">
      <c r="B50" s="186"/>
    </row>
    <row r="51" spans="2:2" s="143" customFormat="1" ht="12"/>
    <row r="52" spans="2:2" s="143" customFormat="1" ht="12"/>
  </sheetData>
  <mergeCells count="6">
    <mergeCell ref="K14:K15"/>
    <mergeCell ref="M14:N14"/>
    <mergeCell ref="M16:R22"/>
    <mergeCell ref="B21:G21"/>
    <mergeCell ref="B3:G3"/>
    <mergeCell ref="Q11:R11"/>
  </mergeCells>
  <phoneticPr fontId="2"/>
  <dataValidations count="1">
    <dataValidation type="list" allowBlank="1" showInputMessage="1" showErrorMessage="1" sqref="K16:K22">
      <formula1>"-7,-6,-5,-4,-3,-2,-1,0,1,2,3,4,5,6,7,8,9,10,11,12,13,14,15"</formula1>
    </dataValidation>
  </dataValidations>
  <printOptions horizontalCentered="1"/>
  <pageMargins left="0.70866141732283472" right="0.51181102362204722" top="0.74803149606299213" bottom="0.35433070866141736" header="0.31496062992125984" footer="0.31496062992125984"/>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9"/>
  <sheetViews>
    <sheetView showGridLines="0" view="pageBreakPreview" zoomScaleNormal="100" zoomScaleSheetLayoutView="100" workbookViewId="0">
      <selection activeCell="B1" sqref="A1:B1"/>
    </sheetView>
  </sheetViews>
  <sheetFormatPr defaultRowHeight="13.5"/>
  <cols>
    <col min="1" max="1" width="1.75" style="125" customWidth="1"/>
    <col min="2" max="2" width="15.375" style="125" customWidth="1"/>
    <col min="3" max="3" width="18" style="125" customWidth="1"/>
    <col min="4" max="4" width="16.75" style="125" customWidth="1"/>
    <col min="5" max="5" width="11.875" style="125" customWidth="1"/>
    <col min="6" max="6" width="16" style="125" customWidth="1"/>
    <col min="7" max="7" width="1.375" style="125" customWidth="1"/>
    <col min="8" max="16384" width="9" style="125"/>
  </cols>
  <sheetData>
    <row r="1" spans="1:7">
      <c r="A1" s="125" t="s">
        <v>296</v>
      </c>
    </row>
    <row r="2" spans="1:7" ht="15" customHeight="1"/>
    <row r="3" spans="1:7" ht="15" customHeight="1">
      <c r="A3" s="347" t="s">
        <v>185</v>
      </c>
      <c r="B3" s="347"/>
      <c r="C3" s="347"/>
      <c r="D3" s="347"/>
      <c r="E3" s="347"/>
      <c r="F3" s="347"/>
      <c r="G3" s="347"/>
    </row>
    <row r="4" spans="1:7" ht="15" customHeight="1"/>
    <row r="5" spans="1:7" ht="15" customHeight="1">
      <c r="A5" s="125" t="s">
        <v>186</v>
      </c>
    </row>
    <row r="6" spans="1:7" ht="15" customHeight="1">
      <c r="F6" s="311" t="s">
        <v>195</v>
      </c>
    </row>
    <row r="7" spans="1:7" ht="20.25" customHeight="1">
      <c r="B7" s="501" t="s">
        <v>1</v>
      </c>
      <c r="C7" s="501" t="s">
        <v>187</v>
      </c>
      <c r="D7" s="501" t="s">
        <v>188</v>
      </c>
      <c r="E7" s="501"/>
      <c r="F7" s="501" t="s">
        <v>5</v>
      </c>
    </row>
    <row r="8" spans="1:7" ht="20.25" customHeight="1">
      <c r="B8" s="501"/>
      <c r="C8" s="501"/>
      <c r="D8" s="145" t="s">
        <v>189</v>
      </c>
      <c r="E8" s="145" t="s">
        <v>190</v>
      </c>
      <c r="F8" s="501"/>
    </row>
    <row r="9" spans="1:7" ht="24.75" customHeight="1">
      <c r="B9" s="310"/>
      <c r="C9" s="310"/>
      <c r="D9" s="310"/>
      <c r="E9" s="310"/>
      <c r="F9" s="310"/>
    </row>
    <row r="10" spans="1:7" ht="24.75" customHeight="1">
      <c r="B10" s="310"/>
      <c r="C10" s="310"/>
      <c r="D10" s="310"/>
      <c r="E10" s="310"/>
      <c r="F10" s="310"/>
    </row>
    <row r="11" spans="1:7" ht="24.75" customHeight="1">
      <c r="B11" s="145" t="s">
        <v>191</v>
      </c>
      <c r="C11" s="310"/>
      <c r="D11" s="310"/>
      <c r="E11" s="310"/>
      <c r="F11" s="310"/>
    </row>
    <row r="12" spans="1:7" ht="21" customHeight="1">
      <c r="A12" s="125" t="s">
        <v>192</v>
      </c>
    </row>
    <row r="13" spans="1:7" ht="15" customHeight="1"/>
    <row r="14" spans="1:7" ht="15" customHeight="1">
      <c r="A14" s="125" t="s">
        <v>193</v>
      </c>
    </row>
    <row r="15" spans="1:7" ht="15" customHeight="1">
      <c r="F15" s="311" t="s">
        <v>195</v>
      </c>
    </row>
    <row r="16" spans="1:7" ht="20.25" customHeight="1">
      <c r="B16" s="145" t="s">
        <v>1</v>
      </c>
      <c r="C16" s="145" t="s">
        <v>187</v>
      </c>
      <c r="D16" s="510" t="s">
        <v>194</v>
      </c>
      <c r="E16" s="511"/>
      <c r="F16" s="512"/>
    </row>
    <row r="17" spans="1:6" ht="24.75" customHeight="1">
      <c r="B17" s="310"/>
      <c r="C17" s="310"/>
      <c r="D17" s="513"/>
      <c r="E17" s="514"/>
      <c r="F17" s="515"/>
    </row>
    <row r="18" spans="1:6" ht="24.75" customHeight="1">
      <c r="B18" s="310"/>
      <c r="C18" s="310"/>
      <c r="D18" s="513"/>
      <c r="E18" s="514"/>
      <c r="F18" s="515"/>
    </row>
    <row r="19" spans="1:6" ht="24.75" customHeight="1">
      <c r="B19" s="145" t="s">
        <v>191</v>
      </c>
      <c r="C19" s="310"/>
      <c r="D19" s="513"/>
      <c r="E19" s="514"/>
      <c r="F19" s="515"/>
    </row>
    <row r="20" spans="1:6" ht="21" customHeight="1">
      <c r="A20" s="125" t="s">
        <v>192</v>
      </c>
    </row>
    <row r="21" spans="1:6" ht="15" customHeight="1"/>
    <row r="22" spans="1:6" ht="15" customHeight="1"/>
    <row r="23" spans="1:6" ht="15" customHeight="1"/>
    <row r="24" spans="1:6" ht="15" customHeight="1"/>
    <row r="25" spans="1:6" ht="15" customHeight="1"/>
    <row r="26" spans="1:6" ht="15" customHeight="1"/>
    <row r="27" spans="1:6" ht="15" customHeight="1"/>
    <row r="28" spans="1:6" ht="15" customHeight="1"/>
    <row r="29" spans="1:6" ht="15" customHeight="1"/>
    <row r="30" spans="1:6" ht="15" customHeight="1"/>
    <row r="31" spans="1:6" ht="15" customHeight="1"/>
    <row r="32" spans="1: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sheetData>
  <mergeCells count="9">
    <mergeCell ref="D16:F16"/>
    <mergeCell ref="D17:F17"/>
    <mergeCell ref="D18:F18"/>
    <mergeCell ref="D19:F19"/>
    <mergeCell ref="A3:G3"/>
    <mergeCell ref="F7:F8"/>
    <mergeCell ref="C7:C8"/>
    <mergeCell ref="B7:B8"/>
    <mergeCell ref="D7:E7"/>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view="pageBreakPreview" zoomScaleNormal="100" zoomScaleSheetLayoutView="100" workbookViewId="0"/>
  </sheetViews>
  <sheetFormatPr defaultRowHeight="13.5"/>
  <cols>
    <col min="1" max="1" width="12.875" style="125" customWidth="1"/>
    <col min="2" max="4" width="9" style="125"/>
    <col min="5" max="6" width="7.5" style="125" customWidth="1"/>
    <col min="7" max="7" width="13.25" style="125" customWidth="1"/>
    <col min="8" max="8" width="4.5" style="125" customWidth="1"/>
    <col min="9" max="9" width="12.875" style="125" customWidth="1"/>
    <col min="10" max="16384" width="9" style="125"/>
  </cols>
  <sheetData>
    <row r="1" spans="1:12">
      <c r="A1" s="125" t="s">
        <v>225</v>
      </c>
    </row>
    <row r="2" spans="1:12" ht="8.25" customHeight="1"/>
    <row r="3" spans="1:12" ht="19.5" customHeight="1">
      <c r="A3" s="517" t="s">
        <v>247</v>
      </c>
      <c r="B3" s="517"/>
      <c r="C3" s="517"/>
      <c r="D3" s="517"/>
      <c r="E3" s="517"/>
      <c r="F3" s="517"/>
      <c r="G3" s="517"/>
      <c r="H3" s="517"/>
      <c r="I3" s="517"/>
      <c r="J3" s="321"/>
    </row>
    <row r="4" spans="1:12" ht="8.25" customHeight="1">
      <c r="A4" s="322"/>
      <c r="B4" s="322"/>
      <c r="C4" s="322"/>
      <c r="D4" s="322"/>
      <c r="E4" s="322"/>
      <c r="F4" s="322"/>
      <c r="G4" s="322"/>
      <c r="H4" s="322"/>
      <c r="I4" s="322"/>
      <c r="J4" s="321"/>
    </row>
    <row r="5" spans="1:12" ht="16.5" customHeight="1">
      <c r="A5" s="125" t="s">
        <v>226</v>
      </c>
    </row>
    <row r="6" spans="1:12" ht="70.5" customHeight="1">
      <c r="A6" s="516" t="s">
        <v>289</v>
      </c>
      <c r="B6" s="516"/>
      <c r="C6" s="516"/>
      <c r="D6" s="516"/>
      <c r="E6" s="516"/>
      <c r="F6" s="516"/>
      <c r="G6" s="516"/>
      <c r="H6" s="516"/>
      <c r="I6" s="516"/>
      <c r="J6" s="312"/>
      <c r="K6" s="312"/>
      <c r="L6" s="312"/>
    </row>
    <row r="7" spans="1:12" ht="9" customHeight="1">
      <c r="A7" s="125" t="s">
        <v>227</v>
      </c>
    </row>
    <row r="8" spans="1:12" ht="16.5" customHeight="1">
      <c r="A8" s="125" t="s">
        <v>228</v>
      </c>
    </row>
    <row r="9" spans="1:12">
      <c r="A9" s="504" t="s">
        <v>229</v>
      </c>
      <c r="B9" s="504"/>
      <c r="C9" s="504"/>
      <c r="D9" s="504"/>
      <c r="E9" s="504"/>
      <c r="F9" s="504"/>
      <c r="G9" s="504"/>
      <c r="H9" s="504"/>
      <c r="I9" s="504"/>
    </row>
    <row r="10" spans="1:12" ht="9" customHeight="1">
      <c r="A10" s="125" t="s">
        <v>227</v>
      </c>
    </row>
    <row r="11" spans="1:12" ht="16.5" customHeight="1">
      <c r="A11" s="125" t="s">
        <v>231</v>
      </c>
    </row>
    <row r="12" spans="1:12" ht="30" customHeight="1">
      <c r="A12" s="516" t="s">
        <v>246</v>
      </c>
      <c r="B12" s="516"/>
      <c r="C12" s="516"/>
      <c r="D12" s="516"/>
      <c r="E12" s="516"/>
      <c r="F12" s="516"/>
      <c r="G12" s="516"/>
      <c r="H12" s="516"/>
      <c r="I12" s="516"/>
    </row>
    <row r="13" spans="1:12" ht="9" customHeight="1"/>
    <row r="14" spans="1:12" ht="15.75" customHeight="1">
      <c r="A14" s="125" t="s">
        <v>230</v>
      </c>
    </row>
    <row r="15" spans="1:12" ht="87.75" customHeight="1">
      <c r="A15" s="516" t="s">
        <v>287</v>
      </c>
      <c r="B15" s="516"/>
      <c r="C15" s="516"/>
      <c r="D15" s="516"/>
      <c r="E15" s="516"/>
      <c r="F15" s="516"/>
      <c r="G15" s="516"/>
      <c r="H15" s="516"/>
      <c r="I15" s="516"/>
    </row>
    <row r="16" spans="1:12" ht="30" customHeight="1">
      <c r="A16" s="516" t="s">
        <v>288</v>
      </c>
      <c r="B16" s="516"/>
      <c r="C16" s="516"/>
      <c r="D16" s="516"/>
      <c r="E16" s="516"/>
      <c r="F16" s="516"/>
      <c r="G16" s="516"/>
      <c r="H16" s="516"/>
      <c r="I16" s="516"/>
    </row>
    <row r="17" spans="1:9" ht="30" customHeight="1">
      <c r="A17" s="516" t="s">
        <v>243</v>
      </c>
      <c r="B17" s="516"/>
      <c r="C17" s="516"/>
      <c r="D17" s="516"/>
      <c r="E17" s="516"/>
      <c r="F17" s="516"/>
      <c r="G17" s="516"/>
      <c r="H17" s="516"/>
      <c r="I17" s="516"/>
    </row>
    <row r="18" spans="1:9" ht="30" customHeight="1">
      <c r="A18" s="516" t="s">
        <v>244</v>
      </c>
      <c r="B18" s="516"/>
      <c r="C18" s="516"/>
      <c r="D18" s="516"/>
      <c r="E18" s="516"/>
      <c r="F18" s="516"/>
      <c r="G18" s="516"/>
      <c r="H18" s="516"/>
      <c r="I18" s="516"/>
    </row>
    <row r="19" spans="1:9" ht="9" customHeight="1">
      <c r="A19" s="323"/>
      <c r="B19" s="323"/>
      <c r="C19" s="323"/>
      <c r="D19" s="323"/>
      <c r="E19" s="323"/>
      <c r="F19" s="323"/>
      <c r="G19" s="323"/>
      <c r="H19" s="323"/>
      <c r="I19" s="323"/>
    </row>
    <row r="20" spans="1:9" ht="15.75" customHeight="1">
      <c r="A20" s="125" t="s">
        <v>245</v>
      </c>
    </row>
    <row r="21" spans="1:9" ht="43.5" customHeight="1">
      <c r="A21" s="516" t="s">
        <v>286</v>
      </c>
      <c r="B21" s="516"/>
      <c r="C21" s="516"/>
      <c r="D21" s="516"/>
      <c r="E21" s="516"/>
      <c r="F21" s="516"/>
      <c r="G21" s="516"/>
      <c r="H21" s="516"/>
      <c r="I21" s="516"/>
    </row>
    <row r="22" spans="1:9" ht="9" customHeight="1"/>
    <row r="23" spans="1:9" ht="16.5" customHeight="1">
      <c r="A23" s="125" t="s">
        <v>232</v>
      </c>
    </row>
    <row r="24" spans="1:9">
      <c r="A24" s="504" t="s">
        <v>278</v>
      </c>
      <c r="B24" s="504"/>
      <c r="C24" s="504"/>
      <c r="D24" s="504"/>
      <c r="E24" s="504"/>
      <c r="F24" s="504"/>
      <c r="G24" s="504"/>
      <c r="H24" s="504"/>
      <c r="I24" s="504"/>
    </row>
    <row r="25" spans="1:9" ht="42" customHeight="1">
      <c r="A25" s="516" t="s">
        <v>279</v>
      </c>
      <c r="B25" s="516"/>
      <c r="C25" s="516"/>
      <c r="D25" s="516"/>
      <c r="E25" s="516"/>
      <c r="F25" s="516"/>
      <c r="G25" s="516"/>
      <c r="H25" s="516"/>
      <c r="I25" s="516"/>
    </row>
    <row r="26" spans="1:9" ht="27.75" customHeight="1">
      <c r="A26" s="516" t="s">
        <v>281</v>
      </c>
      <c r="B26" s="516"/>
      <c r="C26" s="516"/>
      <c r="D26" s="516"/>
      <c r="E26" s="516"/>
      <c r="F26" s="516"/>
      <c r="G26" s="516"/>
      <c r="H26" s="516"/>
      <c r="I26" s="516"/>
    </row>
    <row r="27" spans="1:9" ht="27.75" customHeight="1">
      <c r="A27" s="516" t="s">
        <v>282</v>
      </c>
      <c r="B27" s="516"/>
      <c r="C27" s="516"/>
      <c r="D27" s="516"/>
      <c r="E27" s="516"/>
      <c r="F27" s="516"/>
      <c r="G27" s="516"/>
      <c r="H27" s="516"/>
      <c r="I27" s="516"/>
    </row>
    <row r="29" spans="1:9">
      <c r="F29" s="504" t="s">
        <v>236</v>
      </c>
      <c r="G29" s="504"/>
      <c r="H29" s="504"/>
      <c r="I29" s="504"/>
    </row>
    <row r="31" spans="1:9">
      <c r="D31" s="506" t="s">
        <v>233</v>
      </c>
      <c r="E31" s="506"/>
      <c r="F31" s="504"/>
      <c r="G31" s="504"/>
      <c r="H31" s="504"/>
      <c r="I31" s="504"/>
    </row>
    <row r="32" spans="1:9">
      <c r="D32" s="506" t="s">
        <v>234</v>
      </c>
      <c r="E32" s="506"/>
      <c r="F32" s="504" t="s">
        <v>285</v>
      </c>
      <c r="G32" s="504"/>
      <c r="H32" s="504"/>
      <c r="I32" s="504"/>
    </row>
    <row r="33" spans="1:9">
      <c r="F33" s="346"/>
      <c r="G33" s="346"/>
      <c r="H33" s="346"/>
      <c r="I33" s="346"/>
    </row>
    <row r="34" spans="1:9">
      <c r="D34" s="506" t="s">
        <v>235</v>
      </c>
      <c r="E34" s="506"/>
      <c r="F34" s="504"/>
      <c r="G34" s="504"/>
      <c r="H34" s="504"/>
      <c r="I34" s="504"/>
    </row>
    <row r="35" spans="1:9">
      <c r="D35" s="506" t="s">
        <v>234</v>
      </c>
      <c r="E35" s="506"/>
      <c r="F35" s="504" t="s">
        <v>284</v>
      </c>
      <c r="G35" s="504"/>
      <c r="H35" s="504"/>
      <c r="I35" s="504"/>
    </row>
    <row r="36" spans="1:9">
      <c r="D36" s="345"/>
      <c r="E36" s="345"/>
      <c r="F36" s="346"/>
      <c r="G36" s="346"/>
      <c r="H36" s="346"/>
      <c r="I36" s="346"/>
    </row>
    <row r="37" spans="1:9">
      <c r="D37" s="506" t="s">
        <v>280</v>
      </c>
      <c r="E37" s="506"/>
      <c r="F37" s="504"/>
      <c r="G37" s="504"/>
      <c r="H37" s="504"/>
      <c r="I37" s="504"/>
    </row>
    <row r="38" spans="1:9">
      <c r="D38" s="506" t="s">
        <v>234</v>
      </c>
      <c r="E38" s="506"/>
      <c r="F38" s="504" t="s">
        <v>283</v>
      </c>
      <c r="G38" s="504"/>
      <c r="H38" s="504"/>
      <c r="I38" s="504"/>
    </row>
    <row r="41" spans="1:9">
      <c r="A41" s="125" t="s">
        <v>237</v>
      </c>
    </row>
    <row r="42" spans="1:9" ht="18.75" customHeight="1"/>
    <row r="43" spans="1:9" ht="21" customHeight="1">
      <c r="A43" s="125" t="s">
        <v>238</v>
      </c>
    </row>
    <row r="44" spans="1:9" ht="37.5" customHeight="1">
      <c r="A44" s="145" t="s">
        <v>3</v>
      </c>
      <c r="B44" s="501" t="s">
        <v>240</v>
      </c>
      <c r="C44" s="501"/>
      <c r="D44" s="501"/>
      <c r="E44" s="501" t="s">
        <v>241</v>
      </c>
      <c r="F44" s="501"/>
      <c r="G44" s="501" t="s">
        <v>242</v>
      </c>
      <c r="H44" s="501"/>
      <c r="I44" s="145" t="s">
        <v>194</v>
      </c>
    </row>
    <row r="45" spans="1:9" ht="36" customHeight="1">
      <c r="A45" s="310"/>
      <c r="B45" s="501"/>
      <c r="C45" s="501"/>
      <c r="D45" s="501"/>
      <c r="E45" s="501"/>
      <c r="F45" s="501"/>
      <c r="G45" s="324"/>
      <c r="H45" s="325" t="s">
        <v>239</v>
      </c>
      <c r="I45" s="145"/>
    </row>
    <row r="46" spans="1:9" ht="36" customHeight="1">
      <c r="A46" s="310"/>
      <c r="B46" s="501"/>
      <c r="C46" s="501"/>
      <c r="D46" s="501"/>
      <c r="E46" s="501"/>
      <c r="F46" s="501"/>
      <c r="G46" s="324"/>
      <c r="H46" s="325" t="s">
        <v>239</v>
      </c>
      <c r="I46" s="145"/>
    </row>
    <row r="47" spans="1:9" ht="36" customHeight="1">
      <c r="A47" s="310"/>
      <c r="B47" s="501"/>
      <c r="C47" s="501"/>
      <c r="D47" s="501"/>
      <c r="E47" s="501"/>
      <c r="F47" s="501"/>
      <c r="G47" s="324"/>
      <c r="H47" s="325" t="s">
        <v>239</v>
      </c>
      <c r="I47" s="145"/>
    </row>
    <row r="48" spans="1:9" ht="36" customHeight="1">
      <c r="A48" s="310"/>
      <c r="B48" s="501"/>
      <c r="C48" s="501"/>
      <c r="D48" s="501"/>
      <c r="E48" s="501"/>
      <c r="F48" s="501"/>
      <c r="G48" s="324"/>
      <c r="H48" s="325" t="s">
        <v>239</v>
      </c>
      <c r="I48" s="145"/>
    </row>
    <row r="49" spans="1:9" ht="36" customHeight="1">
      <c r="A49" s="310"/>
      <c r="B49" s="501"/>
      <c r="C49" s="501"/>
      <c r="D49" s="501"/>
      <c r="E49" s="501"/>
      <c r="F49" s="501"/>
      <c r="G49" s="324"/>
      <c r="H49" s="325" t="s">
        <v>239</v>
      </c>
      <c r="I49" s="145"/>
    </row>
    <row r="50" spans="1:9" ht="36" customHeight="1">
      <c r="A50" s="310"/>
      <c r="B50" s="501"/>
      <c r="C50" s="501"/>
      <c r="D50" s="501"/>
      <c r="E50" s="501"/>
      <c r="F50" s="501"/>
      <c r="G50" s="324"/>
      <c r="H50" s="325" t="s">
        <v>239</v>
      </c>
      <c r="I50" s="145"/>
    </row>
    <row r="51" spans="1:9" ht="36" customHeight="1">
      <c r="A51" s="310"/>
      <c r="B51" s="501"/>
      <c r="C51" s="501"/>
      <c r="D51" s="501"/>
      <c r="E51" s="501"/>
      <c r="F51" s="501"/>
      <c r="G51" s="324"/>
      <c r="H51" s="325" t="s">
        <v>239</v>
      </c>
      <c r="I51" s="145"/>
    </row>
    <row r="52" spans="1:9" ht="36" customHeight="1">
      <c r="A52" s="310"/>
      <c r="B52" s="501"/>
      <c r="C52" s="501"/>
      <c r="D52" s="501"/>
      <c r="E52" s="501"/>
      <c r="F52" s="501"/>
      <c r="G52" s="324"/>
      <c r="H52" s="325" t="s">
        <v>239</v>
      </c>
      <c r="I52" s="145"/>
    </row>
    <row r="53" spans="1:9" ht="36" customHeight="1">
      <c r="A53" s="310"/>
      <c r="B53" s="501"/>
      <c r="C53" s="501"/>
      <c r="D53" s="501"/>
      <c r="E53" s="501"/>
      <c r="F53" s="501"/>
      <c r="G53" s="324"/>
      <c r="H53" s="325" t="s">
        <v>239</v>
      </c>
      <c r="I53" s="145"/>
    </row>
    <row r="54" spans="1:9" ht="36" customHeight="1">
      <c r="A54" s="310"/>
      <c r="B54" s="501"/>
      <c r="C54" s="501"/>
      <c r="D54" s="501"/>
      <c r="E54" s="501"/>
      <c r="F54" s="501"/>
      <c r="G54" s="324"/>
      <c r="H54" s="325" t="s">
        <v>239</v>
      </c>
      <c r="I54" s="145"/>
    </row>
    <row r="55" spans="1:9" ht="36" customHeight="1">
      <c r="A55" s="310"/>
      <c r="B55" s="501"/>
      <c r="C55" s="501"/>
      <c r="D55" s="501"/>
      <c r="E55" s="501"/>
      <c r="F55" s="501"/>
      <c r="G55" s="324"/>
      <c r="H55" s="325" t="s">
        <v>239</v>
      </c>
      <c r="I55" s="145"/>
    </row>
    <row r="56" spans="1:9" ht="36" customHeight="1">
      <c r="A56" s="310"/>
      <c r="B56" s="501"/>
      <c r="C56" s="501"/>
      <c r="D56" s="501"/>
      <c r="E56" s="501"/>
      <c r="F56" s="501"/>
      <c r="G56" s="324"/>
      <c r="H56" s="325" t="s">
        <v>239</v>
      </c>
      <c r="I56" s="145"/>
    </row>
    <row r="57" spans="1:9" ht="36" customHeight="1">
      <c r="A57" s="310"/>
      <c r="B57" s="501"/>
      <c r="C57" s="501"/>
      <c r="D57" s="501"/>
      <c r="E57" s="501"/>
      <c r="F57" s="501"/>
      <c r="G57" s="324"/>
      <c r="H57" s="325" t="s">
        <v>239</v>
      </c>
      <c r="I57" s="145"/>
    </row>
    <row r="58" spans="1:9" ht="36" customHeight="1">
      <c r="A58" s="310"/>
      <c r="B58" s="501"/>
      <c r="C58" s="501"/>
      <c r="D58" s="501"/>
      <c r="E58" s="501"/>
      <c r="F58" s="501"/>
      <c r="G58" s="324"/>
      <c r="H58" s="325" t="s">
        <v>239</v>
      </c>
      <c r="I58" s="145"/>
    </row>
    <row r="59" spans="1:9" ht="36" customHeight="1">
      <c r="A59" s="310"/>
      <c r="B59" s="501"/>
      <c r="C59" s="501"/>
      <c r="D59" s="501"/>
      <c r="E59" s="501"/>
      <c r="F59" s="501"/>
      <c r="G59" s="324"/>
      <c r="H59" s="325" t="s">
        <v>239</v>
      </c>
      <c r="I59" s="145"/>
    </row>
    <row r="60" spans="1:9" ht="36" customHeight="1">
      <c r="A60" s="310"/>
      <c r="B60" s="501"/>
      <c r="C60" s="501"/>
      <c r="D60" s="501"/>
      <c r="E60" s="501"/>
      <c r="F60" s="501"/>
      <c r="G60" s="324"/>
      <c r="H60" s="325" t="s">
        <v>239</v>
      </c>
      <c r="I60" s="145"/>
    </row>
    <row r="61" spans="1:9" ht="36" customHeight="1">
      <c r="A61" s="145" t="s">
        <v>191</v>
      </c>
      <c r="B61" s="501"/>
      <c r="C61" s="501"/>
      <c r="D61" s="501"/>
      <c r="E61" s="501"/>
      <c r="F61" s="501"/>
      <c r="G61" s="324">
        <f>SUM(G45:G60)</f>
        <v>0</v>
      </c>
      <c r="H61" s="325" t="s">
        <v>239</v>
      </c>
      <c r="I61" s="145"/>
    </row>
  </sheetData>
  <mergeCells count="63">
    <mergeCell ref="A25:I25"/>
    <mergeCell ref="D37:E37"/>
    <mergeCell ref="F37:I37"/>
    <mergeCell ref="D38:E38"/>
    <mergeCell ref="F38:I38"/>
    <mergeCell ref="A24:I24"/>
    <mergeCell ref="A6:I6"/>
    <mergeCell ref="A3:I3"/>
    <mergeCell ref="A9:I9"/>
    <mergeCell ref="A15:I15"/>
    <mergeCell ref="A16:I16"/>
    <mergeCell ref="A17:I17"/>
    <mergeCell ref="A12:I12"/>
    <mergeCell ref="G44:H44"/>
    <mergeCell ref="E44:F44"/>
    <mergeCell ref="B44:D44"/>
    <mergeCell ref="A26:I26"/>
    <mergeCell ref="A27:I27"/>
    <mergeCell ref="F29:I29"/>
    <mergeCell ref="D31:E31"/>
    <mergeCell ref="D32:E32"/>
    <mergeCell ref="D34:E34"/>
    <mergeCell ref="D35:E35"/>
    <mergeCell ref="F35:I35"/>
    <mergeCell ref="F34:I34"/>
    <mergeCell ref="F32:I32"/>
    <mergeCell ref="F31:I31"/>
    <mergeCell ref="E45:F45"/>
    <mergeCell ref="B45:D45"/>
    <mergeCell ref="B46:D46"/>
    <mergeCell ref="E46:F46"/>
    <mergeCell ref="B47:D47"/>
    <mergeCell ref="E47:F47"/>
    <mergeCell ref="B48:D48"/>
    <mergeCell ref="E48:F48"/>
    <mergeCell ref="B49:D49"/>
    <mergeCell ref="E49:F49"/>
    <mergeCell ref="B50:D50"/>
    <mergeCell ref="E50:F50"/>
    <mergeCell ref="B56:D56"/>
    <mergeCell ref="E56:F56"/>
    <mergeCell ref="B51:D51"/>
    <mergeCell ref="E51:F51"/>
    <mergeCell ref="B52:D52"/>
    <mergeCell ref="E52:F52"/>
    <mergeCell ref="B53:D53"/>
    <mergeCell ref="E53:F53"/>
    <mergeCell ref="B60:D60"/>
    <mergeCell ref="E60:F60"/>
    <mergeCell ref="B61:D61"/>
    <mergeCell ref="E61:F61"/>
    <mergeCell ref="A18:I18"/>
    <mergeCell ref="A21:I21"/>
    <mergeCell ref="B57:D57"/>
    <mergeCell ref="E57:F57"/>
    <mergeCell ref="B58:D58"/>
    <mergeCell ref="E58:F58"/>
    <mergeCell ref="B59:D59"/>
    <mergeCell ref="E59:F59"/>
    <mergeCell ref="B54:D54"/>
    <mergeCell ref="E54:F54"/>
    <mergeCell ref="B55:D55"/>
    <mergeCell ref="E55:F55"/>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view="pageBreakPreview" zoomScaleNormal="100" zoomScaleSheetLayoutView="100" workbookViewId="0">
      <selection activeCell="P8" sqref="P8"/>
    </sheetView>
  </sheetViews>
  <sheetFormatPr defaultRowHeight="13.5"/>
  <cols>
    <col min="1" max="1" width="2.375" style="326" customWidth="1"/>
    <col min="2" max="2" width="2.25" style="326" customWidth="1"/>
    <col min="3" max="3" width="4.625" style="327" customWidth="1"/>
    <col min="4" max="9" width="9" style="326"/>
    <col min="10" max="10" width="12.875" style="326" customWidth="1"/>
    <col min="11" max="11" width="4.875" style="326" customWidth="1"/>
    <col min="12" max="12" width="2.375" style="326" customWidth="1"/>
    <col min="13" max="16384" width="9" style="326"/>
  </cols>
  <sheetData>
    <row r="1" spans="1:12" s="125" customFormat="1">
      <c r="A1" s="125" t="s">
        <v>272</v>
      </c>
    </row>
    <row r="3" spans="1:12" ht="25.5" customHeight="1">
      <c r="B3" s="518" t="s">
        <v>248</v>
      </c>
      <c r="C3" s="519"/>
      <c r="D3" s="519"/>
      <c r="E3" s="519"/>
      <c r="F3" s="519"/>
      <c r="G3" s="519"/>
      <c r="H3" s="519"/>
      <c r="I3" s="519"/>
      <c r="J3" s="519"/>
      <c r="K3" s="520"/>
      <c r="L3" s="328"/>
    </row>
    <row r="4" spans="1:12">
      <c r="B4" s="329"/>
      <c r="C4" s="330"/>
      <c r="D4" s="171"/>
      <c r="E4" s="171"/>
      <c r="F4" s="171"/>
      <c r="G4" s="171"/>
      <c r="H4" s="171"/>
      <c r="I4" s="171"/>
      <c r="J4" s="171"/>
      <c r="K4" s="331"/>
      <c r="L4" s="171"/>
    </row>
    <row r="5" spans="1:12" ht="24.75" customHeight="1">
      <c r="B5" s="329"/>
      <c r="C5" s="332" t="s">
        <v>249</v>
      </c>
      <c r="D5" s="521" t="s">
        <v>250</v>
      </c>
      <c r="E5" s="521"/>
      <c r="F5" s="521"/>
      <c r="G5" s="521"/>
      <c r="H5" s="521"/>
      <c r="I5" s="521"/>
      <c r="J5" s="521"/>
      <c r="K5" s="331"/>
      <c r="L5" s="171"/>
    </row>
    <row r="6" spans="1:12" ht="24.75" customHeight="1">
      <c r="B6" s="329"/>
      <c r="C6" s="332" t="s">
        <v>251</v>
      </c>
      <c r="D6" s="521" t="s">
        <v>252</v>
      </c>
      <c r="E6" s="521"/>
      <c r="F6" s="521"/>
      <c r="G6" s="521"/>
      <c r="H6" s="521"/>
      <c r="I6" s="521"/>
      <c r="J6" s="521"/>
      <c r="K6" s="331"/>
      <c r="L6" s="171"/>
    </row>
    <row r="7" spans="1:12" ht="24.75" customHeight="1">
      <c r="B7" s="329"/>
      <c r="C7" s="332" t="s">
        <v>253</v>
      </c>
      <c r="D7" s="521" t="s">
        <v>254</v>
      </c>
      <c r="E7" s="521"/>
      <c r="F7" s="521"/>
      <c r="G7" s="521"/>
      <c r="H7" s="521"/>
      <c r="I7" s="521"/>
      <c r="J7" s="521"/>
      <c r="K7" s="331"/>
      <c r="L7" s="171"/>
    </row>
    <row r="8" spans="1:12" ht="37.5" customHeight="1">
      <c r="B8" s="329"/>
      <c r="C8" s="332" t="s">
        <v>255</v>
      </c>
      <c r="D8" s="522" t="s">
        <v>256</v>
      </c>
      <c r="E8" s="522"/>
      <c r="F8" s="522"/>
      <c r="G8" s="522"/>
      <c r="H8" s="522"/>
      <c r="I8" s="522"/>
      <c r="J8" s="522"/>
      <c r="K8" s="331"/>
      <c r="L8" s="171"/>
    </row>
    <row r="9" spans="1:12">
      <c r="B9" s="333"/>
      <c r="C9" s="334"/>
      <c r="D9" s="335"/>
      <c r="E9" s="335"/>
      <c r="F9" s="335"/>
      <c r="G9" s="335"/>
      <c r="H9" s="335"/>
      <c r="I9" s="335"/>
      <c r="J9" s="335"/>
      <c r="K9" s="336"/>
      <c r="L9" s="171"/>
    </row>
    <row r="10" spans="1:12">
      <c r="C10" s="337"/>
      <c r="D10" s="171"/>
    </row>
    <row r="12" spans="1:12" ht="25.5" customHeight="1">
      <c r="B12" s="518" t="s">
        <v>257</v>
      </c>
      <c r="C12" s="519"/>
      <c r="D12" s="519"/>
      <c r="E12" s="519"/>
      <c r="F12" s="519"/>
      <c r="G12" s="519"/>
      <c r="H12" s="519"/>
      <c r="I12" s="519"/>
      <c r="J12" s="519"/>
      <c r="K12" s="520"/>
      <c r="L12" s="328"/>
    </row>
    <row r="13" spans="1:12">
      <c r="B13" s="338"/>
      <c r="C13" s="330"/>
      <c r="D13" s="339"/>
      <c r="E13" s="339"/>
      <c r="F13" s="339"/>
      <c r="G13" s="339"/>
      <c r="H13" s="339"/>
      <c r="I13" s="339"/>
      <c r="J13" s="339"/>
      <c r="K13" s="340"/>
      <c r="L13" s="339"/>
    </row>
    <row r="14" spans="1:12">
      <c r="B14" s="329"/>
      <c r="C14" s="341" t="s">
        <v>249</v>
      </c>
      <c r="D14" s="342" t="s">
        <v>258</v>
      </c>
      <c r="E14" s="171"/>
      <c r="F14" s="171"/>
      <c r="G14" s="171"/>
      <c r="H14" s="171"/>
      <c r="I14" s="171"/>
      <c r="J14" s="171"/>
      <c r="K14" s="331"/>
      <c r="L14" s="171"/>
    </row>
    <row r="15" spans="1:12">
      <c r="B15" s="329"/>
      <c r="C15" s="330"/>
      <c r="D15" s="171" t="s">
        <v>259</v>
      </c>
      <c r="E15" s="171"/>
      <c r="F15" s="171"/>
      <c r="G15" s="171"/>
      <c r="H15" s="171"/>
      <c r="I15" s="171"/>
      <c r="J15" s="171"/>
      <c r="K15" s="331"/>
      <c r="L15" s="171"/>
    </row>
    <row r="16" spans="1:12">
      <c r="B16" s="329"/>
      <c r="C16" s="330"/>
      <c r="D16" s="171" t="s">
        <v>260</v>
      </c>
      <c r="E16" s="343"/>
      <c r="F16" s="343"/>
      <c r="G16" s="343"/>
      <c r="H16" s="343"/>
      <c r="I16" s="343"/>
      <c r="J16" s="343"/>
      <c r="K16" s="331"/>
      <c r="L16" s="171"/>
    </row>
    <row r="17" spans="2:12">
      <c r="B17" s="329"/>
      <c r="C17" s="330"/>
      <c r="D17" s="171" t="s">
        <v>261</v>
      </c>
      <c r="E17" s="343"/>
      <c r="F17" s="343"/>
      <c r="G17" s="343"/>
      <c r="H17" s="343"/>
      <c r="I17" s="343"/>
      <c r="J17" s="343"/>
      <c r="K17" s="331"/>
      <c r="L17" s="171"/>
    </row>
    <row r="18" spans="2:12">
      <c r="B18" s="329"/>
      <c r="C18" s="330"/>
      <c r="D18" s="171" t="s">
        <v>262</v>
      </c>
      <c r="E18" s="343"/>
      <c r="F18" s="343"/>
      <c r="G18" s="343"/>
      <c r="H18" s="343"/>
      <c r="I18" s="343"/>
      <c r="J18" s="343"/>
      <c r="K18" s="331"/>
      <c r="L18" s="171"/>
    </row>
    <row r="19" spans="2:12">
      <c r="B19" s="329"/>
      <c r="C19" s="330"/>
      <c r="D19" s="171"/>
      <c r="E19" s="343"/>
      <c r="F19" s="343"/>
      <c r="G19" s="343"/>
      <c r="H19" s="343"/>
      <c r="I19" s="343"/>
      <c r="J19" s="343"/>
      <c r="K19" s="331"/>
      <c r="L19" s="171"/>
    </row>
    <row r="20" spans="2:12">
      <c r="B20" s="329"/>
      <c r="C20" s="341" t="s">
        <v>251</v>
      </c>
      <c r="D20" s="171" t="s">
        <v>263</v>
      </c>
      <c r="E20" s="171"/>
      <c r="F20" s="171"/>
      <c r="G20" s="171"/>
      <c r="H20" s="171"/>
      <c r="I20" s="171"/>
      <c r="J20" s="171"/>
      <c r="K20" s="331"/>
      <c r="L20" s="171"/>
    </row>
    <row r="21" spans="2:12">
      <c r="B21" s="329"/>
      <c r="C21" s="330"/>
      <c r="D21" s="171" t="s">
        <v>264</v>
      </c>
      <c r="E21" s="171"/>
      <c r="F21" s="171"/>
      <c r="G21" s="171"/>
      <c r="H21" s="171"/>
      <c r="I21" s="171"/>
      <c r="J21" s="171"/>
      <c r="K21" s="331"/>
      <c r="L21" s="171"/>
    </row>
    <row r="22" spans="2:12">
      <c r="B22" s="329"/>
      <c r="C22" s="330"/>
      <c r="D22" s="171" t="s">
        <v>265</v>
      </c>
      <c r="E22" s="171"/>
      <c r="F22" s="171"/>
      <c r="G22" s="171"/>
      <c r="H22" s="171"/>
      <c r="I22" s="171"/>
      <c r="J22" s="171"/>
      <c r="K22" s="331"/>
      <c r="L22" s="171"/>
    </row>
    <row r="23" spans="2:12">
      <c r="B23" s="329"/>
      <c r="C23" s="330"/>
      <c r="D23" s="171" t="s">
        <v>266</v>
      </c>
      <c r="E23" s="171"/>
      <c r="F23" s="171"/>
      <c r="G23" s="171"/>
      <c r="H23" s="171"/>
      <c r="I23" s="171"/>
      <c r="J23" s="171"/>
      <c r="K23" s="331"/>
      <c r="L23" s="171"/>
    </row>
    <row r="24" spans="2:12">
      <c r="B24" s="329"/>
      <c r="C24" s="330"/>
      <c r="D24" s="171"/>
      <c r="E24" s="171"/>
      <c r="F24" s="171"/>
      <c r="G24" s="171"/>
      <c r="H24" s="171"/>
      <c r="I24" s="171"/>
      <c r="J24" s="171"/>
      <c r="K24" s="331"/>
      <c r="L24" s="171"/>
    </row>
    <row r="25" spans="2:12">
      <c r="B25" s="329"/>
      <c r="C25" s="341" t="s">
        <v>253</v>
      </c>
      <c r="D25" s="171" t="s">
        <v>267</v>
      </c>
      <c r="E25" s="171"/>
      <c r="F25" s="171"/>
      <c r="G25" s="171"/>
      <c r="H25" s="171"/>
      <c r="I25" s="171"/>
      <c r="J25" s="171"/>
      <c r="K25" s="331"/>
      <c r="L25" s="171"/>
    </row>
    <row r="26" spans="2:12">
      <c r="B26" s="329"/>
      <c r="C26" s="330"/>
      <c r="D26" s="171" t="s">
        <v>268</v>
      </c>
      <c r="E26" s="171"/>
      <c r="F26" s="171"/>
      <c r="G26" s="171"/>
      <c r="H26" s="171"/>
      <c r="I26" s="171"/>
      <c r="J26" s="171"/>
      <c r="K26" s="331"/>
      <c r="L26" s="171"/>
    </row>
    <row r="27" spans="2:12">
      <c r="B27" s="329"/>
      <c r="C27" s="330"/>
      <c r="D27" s="171" t="s">
        <v>269</v>
      </c>
      <c r="E27" s="171"/>
      <c r="F27" s="171"/>
      <c r="G27" s="171"/>
      <c r="H27" s="171"/>
      <c r="I27" s="171"/>
      <c r="J27" s="171"/>
      <c r="K27" s="331"/>
      <c r="L27" s="171"/>
    </row>
    <row r="28" spans="2:12">
      <c r="B28" s="329"/>
      <c r="C28" s="330"/>
      <c r="D28" s="171" t="s">
        <v>270</v>
      </c>
      <c r="E28" s="171"/>
      <c r="F28" s="171"/>
      <c r="G28" s="171"/>
      <c r="H28" s="171"/>
      <c r="I28" s="171"/>
      <c r="J28" s="171"/>
      <c r="K28" s="331"/>
      <c r="L28" s="171"/>
    </row>
    <row r="29" spans="2:12">
      <c r="B29" s="333"/>
      <c r="C29" s="344"/>
      <c r="D29" s="335"/>
      <c r="E29" s="335"/>
      <c r="F29" s="335"/>
      <c r="G29" s="335"/>
      <c r="H29" s="335"/>
      <c r="I29" s="335"/>
      <c r="J29" s="335"/>
      <c r="K29" s="336"/>
      <c r="L29" s="171"/>
    </row>
  </sheetData>
  <mergeCells count="6">
    <mergeCell ref="B12:K12"/>
    <mergeCell ref="B3:K3"/>
    <mergeCell ref="D5:J5"/>
    <mergeCell ref="D6:J6"/>
    <mergeCell ref="D7:J7"/>
    <mergeCell ref="D8:J8"/>
  </mergeCells>
  <phoneticPr fontId="2"/>
  <printOptions horizontalCentered="1"/>
  <pageMargins left="0.70866141732283472" right="0.70866141732283472" top="0.74803149606299213" bottom="0.74803149606299213" header="0.31496062992125984" footer="0.31496062992125984"/>
  <pageSetup paperSize="9" orientation="portrait" r:id="rId1"/>
  <ignoredErrors>
    <ignoredError sqref="C5:C8 C14:C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6"/>
  <sheetViews>
    <sheetView showGridLines="0" view="pageBreakPreview" topLeftCell="A6" zoomScale="85" zoomScaleNormal="85" zoomScaleSheetLayoutView="85" workbookViewId="0">
      <selection activeCell="F15" sqref="F15"/>
    </sheetView>
  </sheetViews>
  <sheetFormatPr defaultRowHeight="13.5"/>
  <cols>
    <col min="1" max="1" width="1.75" style="2" customWidth="1"/>
    <col min="2" max="2" width="13.375" style="2" customWidth="1"/>
    <col min="3" max="3" width="13.75" style="2" customWidth="1"/>
    <col min="4" max="4" width="17.375" style="2" customWidth="1"/>
    <col min="5" max="5" width="4.625" style="2" customWidth="1"/>
    <col min="6" max="6" width="13.5" style="2" customWidth="1"/>
    <col min="7" max="7" width="7.625" style="2" customWidth="1"/>
    <col min="8" max="8" width="22.625" style="2" customWidth="1"/>
    <col min="9" max="14" width="7.75" style="2" customWidth="1"/>
    <col min="15" max="15" width="13.125" style="2" customWidth="1"/>
    <col min="16" max="16" width="9" style="2"/>
    <col min="17" max="17" width="14.125" style="60" customWidth="1"/>
    <col min="18" max="18" width="10.125" style="2" customWidth="1"/>
    <col min="19" max="19" width="10.75" style="2" customWidth="1"/>
    <col min="20" max="20" width="11" style="2" customWidth="1"/>
    <col min="21" max="21" width="18.5" style="2" customWidth="1"/>
    <col min="22" max="22" width="1.75" style="2" customWidth="1"/>
    <col min="23" max="16384" width="9" style="2"/>
  </cols>
  <sheetData>
    <row r="1" spans="1:22">
      <c r="A1" s="1"/>
      <c r="V1" s="1"/>
    </row>
    <row r="2" spans="1:22">
      <c r="A2" s="1"/>
      <c r="B2" s="1"/>
      <c r="C2" s="1"/>
      <c r="D2" s="1"/>
      <c r="E2" s="1"/>
      <c r="F2" s="1"/>
      <c r="G2" s="1"/>
      <c r="H2" s="1"/>
      <c r="I2" s="1"/>
      <c r="J2" s="1"/>
      <c r="K2" s="1"/>
      <c r="L2" s="1"/>
      <c r="M2" s="1"/>
      <c r="N2" s="1"/>
      <c r="O2" s="1"/>
      <c r="P2" s="1"/>
      <c r="Q2" s="61"/>
      <c r="R2" s="1"/>
      <c r="S2" s="1"/>
      <c r="T2" s="1"/>
      <c r="U2" s="1"/>
      <c r="V2" s="1"/>
    </row>
    <row r="3" spans="1:22">
      <c r="A3" s="155" t="s">
        <v>27</v>
      </c>
      <c r="B3" s="1"/>
      <c r="C3" s="1"/>
      <c r="D3" s="1"/>
      <c r="E3" s="1"/>
      <c r="F3" s="1"/>
      <c r="G3" s="1"/>
      <c r="H3" s="1"/>
      <c r="I3" s="1"/>
      <c r="J3" s="1"/>
      <c r="K3" s="1"/>
      <c r="L3" s="1"/>
      <c r="M3" s="1"/>
      <c r="N3" s="1"/>
      <c r="O3" s="1"/>
      <c r="P3" s="1"/>
      <c r="Q3" s="61"/>
      <c r="R3" s="1"/>
      <c r="S3" s="1"/>
      <c r="T3" s="1"/>
      <c r="U3" s="1"/>
      <c r="V3" s="1"/>
    </row>
    <row r="4" spans="1:22">
      <c r="A4" s="1"/>
      <c r="B4" s="1" t="s">
        <v>26</v>
      </c>
      <c r="C4" s="1"/>
      <c r="D4" s="1"/>
      <c r="E4" s="1"/>
      <c r="F4" s="1"/>
      <c r="G4" s="1"/>
      <c r="H4" s="1"/>
      <c r="I4" s="1"/>
      <c r="J4" s="1"/>
      <c r="K4" s="1"/>
      <c r="L4" s="1"/>
      <c r="M4" s="1"/>
      <c r="N4" s="1"/>
      <c r="O4" s="1"/>
      <c r="P4" s="1"/>
      <c r="Q4" s="61"/>
      <c r="R4" s="1"/>
      <c r="S4" s="1"/>
      <c r="T4" s="1"/>
      <c r="U4" s="111"/>
      <c r="V4" s="1"/>
    </row>
    <row r="5" spans="1:22">
      <c r="A5" s="1"/>
      <c r="B5" s="1"/>
      <c r="C5" s="1"/>
      <c r="D5" s="1"/>
      <c r="E5" s="1"/>
      <c r="F5" s="1"/>
      <c r="G5" s="1"/>
      <c r="H5" s="1"/>
      <c r="I5" s="1"/>
      <c r="J5" s="1"/>
      <c r="K5" s="1"/>
      <c r="L5" s="1"/>
      <c r="M5" s="1"/>
      <c r="N5" s="1"/>
      <c r="O5" s="1"/>
      <c r="P5" s="1"/>
      <c r="Q5" s="61"/>
      <c r="R5" s="1"/>
      <c r="S5" s="1"/>
      <c r="T5" s="1"/>
      <c r="U5" s="1"/>
      <c r="V5" s="1"/>
    </row>
    <row r="6" spans="1:22" ht="12.75" customHeight="1">
      <c r="A6" s="1"/>
      <c r="B6" s="360" t="s">
        <v>0</v>
      </c>
      <c r="C6" s="360" t="s">
        <v>19</v>
      </c>
      <c r="D6" s="360" t="s">
        <v>1</v>
      </c>
      <c r="E6" s="360" t="s">
        <v>2</v>
      </c>
      <c r="F6" s="363" t="s">
        <v>3</v>
      </c>
      <c r="G6" s="364"/>
      <c r="H6" s="365" t="s">
        <v>4</v>
      </c>
      <c r="I6" s="363" t="s">
        <v>21</v>
      </c>
      <c r="J6" s="366"/>
      <c r="K6" s="366"/>
      <c r="L6" s="366"/>
      <c r="M6" s="366"/>
      <c r="N6" s="366"/>
      <c r="O6" s="366"/>
      <c r="P6" s="366"/>
      <c r="Q6" s="366"/>
      <c r="R6" s="366"/>
      <c r="S6" s="366"/>
      <c r="T6" s="364"/>
      <c r="U6" s="360" t="s">
        <v>5</v>
      </c>
      <c r="V6" s="1"/>
    </row>
    <row r="7" spans="1:22" ht="18" customHeight="1">
      <c r="A7" s="1"/>
      <c r="B7" s="361"/>
      <c r="C7" s="361"/>
      <c r="D7" s="361"/>
      <c r="E7" s="361"/>
      <c r="F7" s="360" t="s">
        <v>6</v>
      </c>
      <c r="G7" s="360" t="s">
        <v>7</v>
      </c>
      <c r="H7" s="361"/>
      <c r="I7" s="367" t="s">
        <v>45</v>
      </c>
      <c r="J7" s="368"/>
      <c r="K7" s="368"/>
      <c r="L7" s="368"/>
      <c r="M7" s="368"/>
      <c r="N7" s="369"/>
      <c r="O7" s="365" t="s">
        <v>44</v>
      </c>
      <c r="P7" s="365" t="s">
        <v>20</v>
      </c>
      <c r="Q7" s="62" t="s">
        <v>8</v>
      </c>
      <c r="R7" s="109" t="s">
        <v>9</v>
      </c>
      <c r="S7" s="365" t="s">
        <v>10</v>
      </c>
      <c r="T7" s="109" t="s">
        <v>11</v>
      </c>
      <c r="U7" s="361"/>
      <c r="V7" s="1"/>
    </row>
    <row r="8" spans="1:22" ht="34.5" customHeight="1">
      <c r="A8" s="1"/>
      <c r="B8" s="362"/>
      <c r="C8" s="362"/>
      <c r="D8" s="362"/>
      <c r="E8" s="362"/>
      <c r="F8" s="362"/>
      <c r="G8" s="362"/>
      <c r="H8" s="362"/>
      <c r="I8" s="27" t="s">
        <v>33</v>
      </c>
      <c r="J8" s="27" t="s">
        <v>34</v>
      </c>
      <c r="K8" s="27" t="s">
        <v>35</v>
      </c>
      <c r="L8" s="27" t="s">
        <v>36</v>
      </c>
      <c r="M8" s="27" t="s">
        <v>37</v>
      </c>
      <c r="N8" s="27" t="s">
        <v>38</v>
      </c>
      <c r="O8" s="362"/>
      <c r="P8" s="362"/>
      <c r="Q8" s="63" t="s">
        <v>12</v>
      </c>
      <c r="R8" s="110" t="s">
        <v>12</v>
      </c>
      <c r="S8" s="370"/>
      <c r="T8" s="110" t="s">
        <v>12</v>
      </c>
      <c r="U8" s="362"/>
      <c r="V8" s="1"/>
    </row>
    <row r="9" spans="1:22" ht="25.5" customHeight="1">
      <c r="A9" s="1"/>
      <c r="B9" s="376"/>
      <c r="C9" s="379"/>
      <c r="D9" s="112" t="s">
        <v>42</v>
      </c>
      <c r="E9" s="30">
        <v>1</v>
      </c>
      <c r="F9" s="30"/>
      <c r="G9" s="30"/>
      <c r="H9" s="30"/>
      <c r="I9" s="30"/>
      <c r="J9" s="30"/>
      <c r="K9" s="30"/>
      <c r="L9" s="30"/>
      <c r="M9" s="30"/>
      <c r="N9" s="30"/>
      <c r="O9" s="30"/>
      <c r="P9" s="30"/>
      <c r="Q9" s="64"/>
      <c r="R9" s="28"/>
      <c r="S9" s="28"/>
      <c r="T9" s="28"/>
      <c r="U9" s="10"/>
      <c r="V9" s="1"/>
    </row>
    <row r="10" spans="1:22" ht="25.5" customHeight="1">
      <c r="A10" s="1"/>
      <c r="B10" s="377"/>
      <c r="C10" s="380"/>
      <c r="D10" s="116" t="s">
        <v>13</v>
      </c>
      <c r="E10" s="30">
        <v>2</v>
      </c>
      <c r="F10" s="30"/>
      <c r="G10" s="30"/>
      <c r="H10" s="30"/>
      <c r="I10" s="30"/>
      <c r="J10" s="30"/>
      <c r="K10" s="30"/>
      <c r="L10" s="30"/>
      <c r="M10" s="30"/>
      <c r="N10" s="30"/>
      <c r="O10" s="30"/>
      <c r="P10" s="30"/>
      <c r="Q10" s="64"/>
      <c r="R10" s="28"/>
      <c r="S10" s="28"/>
      <c r="T10" s="28"/>
      <c r="U10" s="10"/>
      <c r="V10" s="1"/>
    </row>
    <row r="11" spans="1:22" ht="25.5" customHeight="1">
      <c r="A11" s="1"/>
      <c r="B11" s="377"/>
      <c r="C11" s="380"/>
      <c r="D11" s="113" t="s">
        <v>14</v>
      </c>
      <c r="E11" s="30">
        <v>3</v>
      </c>
      <c r="F11" s="30"/>
      <c r="G11" s="30"/>
      <c r="H11" s="30"/>
      <c r="I11" s="30"/>
      <c r="J11" s="30"/>
      <c r="K11" s="30"/>
      <c r="L11" s="30"/>
      <c r="M11" s="30"/>
      <c r="N11" s="30"/>
      <c r="O11" s="30"/>
      <c r="P11" s="30"/>
      <c r="Q11" s="64"/>
      <c r="R11" s="28"/>
      <c r="S11" s="28"/>
      <c r="T11" s="28"/>
      <c r="U11" s="10"/>
      <c r="V11" s="1"/>
    </row>
    <row r="12" spans="1:22" ht="25.5" customHeight="1">
      <c r="A12" s="1"/>
      <c r="B12" s="377"/>
      <c r="C12" s="380"/>
      <c r="D12" s="113"/>
      <c r="E12" s="30">
        <v>4</v>
      </c>
      <c r="F12" s="30"/>
      <c r="G12" s="30"/>
      <c r="H12" s="30"/>
      <c r="I12" s="30"/>
      <c r="J12" s="30"/>
      <c r="K12" s="30"/>
      <c r="L12" s="30"/>
      <c r="M12" s="30"/>
      <c r="N12" s="30"/>
      <c r="O12" s="30"/>
      <c r="P12" s="30"/>
      <c r="Q12" s="64"/>
      <c r="R12" s="28"/>
      <c r="S12" s="28"/>
      <c r="T12" s="28"/>
      <c r="U12" s="10"/>
      <c r="V12" s="1"/>
    </row>
    <row r="13" spans="1:22" ht="25.5" customHeight="1">
      <c r="A13" s="1"/>
      <c r="B13" s="377"/>
      <c r="C13" s="380"/>
      <c r="D13" s="113"/>
      <c r="E13" s="30">
        <v>5</v>
      </c>
      <c r="F13" s="30"/>
      <c r="G13" s="30"/>
      <c r="H13" s="30"/>
      <c r="I13" s="30"/>
      <c r="J13" s="30"/>
      <c r="K13" s="30"/>
      <c r="L13" s="30"/>
      <c r="M13" s="30"/>
      <c r="N13" s="30"/>
      <c r="O13" s="30"/>
      <c r="P13" s="30"/>
      <c r="Q13" s="64"/>
      <c r="R13" s="28"/>
      <c r="S13" s="28"/>
      <c r="T13" s="28"/>
      <c r="U13" s="10"/>
      <c r="V13" s="1"/>
    </row>
    <row r="14" spans="1:22" ht="25.5" customHeight="1">
      <c r="A14" s="1"/>
      <c r="B14" s="377"/>
      <c r="C14" s="380"/>
      <c r="D14" s="116"/>
      <c r="E14" s="30">
        <v>6</v>
      </c>
      <c r="F14" s="30"/>
      <c r="G14" s="30"/>
      <c r="H14" s="30"/>
      <c r="I14" s="30"/>
      <c r="J14" s="30"/>
      <c r="K14" s="30"/>
      <c r="L14" s="30"/>
      <c r="M14" s="30"/>
      <c r="N14" s="30"/>
      <c r="O14" s="30"/>
      <c r="P14" s="30"/>
      <c r="Q14" s="64"/>
      <c r="R14" s="28"/>
      <c r="S14" s="28"/>
      <c r="T14" s="28"/>
      <c r="U14" s="10"/>
      <c r="V14" s="1"/>
    </row>
    <row r="15" spans="1:22" ht="25.5" customHeight="1">
      <c r="A15" s="1"/>
      <c r="B15" s="377"/>
      <c r="C15" s="380"/>
      <c r="D15" s="112" t="s">
        <v>39</v>
      </c>
      <c r="E15" s="30">
        <v>1</v>
      </c>
      <c r="F15" s="30"/>
      <c r="G15" s="30"/>
      <c r="H15" s="30"/>
      <c r="I15" s="30"/>
      <c r="J15" s="30"/>
      <c r="K15" s="30"/>
      <c r="L15" s="30"/>
      <c r="M15" s="30"/>
      <c r="N15" s="30"/>
      <c r="O15" s="30"/>
      <c r="P15" s="30"/>
      <c r="Q15" s="64"/>
      <c r="R15" s="28"/>
      <c r="S15" s="28"/>
      <c r="T15" s="28"/>
      <c r="U15" s="10"/>
      <c r="V15" s="1"/>
    </row>
    <row r="16" spans="1:22" ht="25.5" customHeight="1">
      <c r="A16" s="1"/>
      <c r="B16" s="377"/>
      <c r="C16" s="380"/>
      <c r="D16" s="116" t="s">
        <v>13</v>
      </c>
      <c r="E16" s="30">
        <v>2</v>
      </c>
      <c r="F16" s="30"/>
      <c r="G16" s="30"/>
      <c r="H16" s="30"/>
      <c r="I16" s="30"/>
      <c r="J16" s="30"/>
      <c r="K16" s="30"/>
      <c r="L16" s="30"/>
      <c r="M16" s="30"/>
      <c r="N16" s="30"/>
      <c r="O16" s="30"/>
      <c r="P16" s="30"/>
      <c r="Q16" s="64"/>
      <c r="R16" s="28"/>
      <c r="S16" s="28"/>
      <c r="T16" s="28"/>
      <c r="U16" s="10"/>
      <c r="V16" s="1"/>
    </row>
    <row r="17" spans="1:22" ht="25.5" customHeight="1">
      <c r="A17" s="1"/>
      <c r="B17" s="377"/>
      <c r="C17" s="380"/>
      <c r="D17" s="113" t="s">
        <v>14</v>
      </c>
      <c r="E17" s="30">
        <v>3</v>
      </c>
      <c r="F17" s="30"/>
      <c r="G17" s="30"/>
      <c r="H17" s="30"/>
      <c r="I17" s="30"/>
      <c r="J17" s="30"/>
      <c r="K17" s="30"/>
      <c r="L17" s="30"/>
      <c r="M17" s="30"/>
      <c r="N17" s="30"/>
      <c r="O17" s="30"/>
      <c r="P17" s="30"/>
      <c r="Q17" s="64"/>
      <c r="R17" s="28"/>
      <c r="S17" s="28"/>
      <c r="T17" s="28"/>
      <c r="U17" s="10"/>
      <c r="V17" s="1"/>
    </row>
    <row r="18" spans="1:22" ht="25.5" customHeight="1" thickBot="1">
      <c r="A18" s="1"/>
      <c r="B18" s="377"/>
      <c r="C18" s="380"/>
      <c r="D18" s="382" t="s">
        <v>15</v>
      </c>
      <c r="E18" s="383"/>
      <c r="F18" s="383"/>
      <c r="G18" s="383"/>
      <c r="H18" s="384"/>
      <c r="I18" s="17"/>
      <c r="J18" s="17"/>
      <c r="K18" s="17"/>
      <c r="L18" s="17"/>
      <c r="M18" s="17"/>
      <c r="N18" s="47"/>
      <c r="O18" s="114"/>
      <c r="P18" s="17"/>
      <c r="Q18" s="65"/>
      <c r="R18" s="6"/>
      <c r="S18" s="6"/>
      <c r="T18" s="6"/>
      <c r="U18" s="7"/>
      <c r="V18" s="1"/>
    </row>
    <row r="19" spans="1:22" ht="25.5" customHeight="1" thickTop="1">
      <c r="A19" s="1"/>
      <c r="B19" s="377"/>
      <c r="C19" s="380"/>
      <c r="D19" s="112" t="s">
        <v>40</v>
      </c>
      <c r="E19" s="112">
        <v>1</v>
      </c>
      <c r="F19" s="55"/>
      <c r="G19" s="55"/>
      <c r="H19" s="55"/>
      <c r="I19" s="29"/>
      <c r="J19" s="29"/>
      <c r="K19" s="29"/>
      <c r="L19" s="29"/>
      <c r="M19" s="29"/>
      <c r="N19" s="48"/>
      <c r="O19" s="56"/>
      <c r="P19" s="66"/>
      <c r="Q19" s="67"/>
      <c r="R19" s="43"/>
      <c r="S19" s="43"/>
      <c r="T19" s="43"/>
      <c r="U19" s="46" t="s">
        <v>29</v>
      </c>
      <c r="V19" s="1"/>
    </row>
    <row r="20" spans="1:22" ht="25.5" customHeight="1">
      <c r="A20" s="1"/>
      <c r="B20" s="377"/>
      <c r="C20" s="380"/>
      <c r="D20" s="116" t="s">
        <v>13</v>
      </c>
      <c r="E20" s="112">
        <v>2</v>
      </c>
      <c r="F20" s="57"/>
      <c r="G20" s="57"/>
      <c r="H20" s="57"/>
      <c r="I20" s="37"/>
      <c r="J20" s="37"/>
      <c r="K20" s="37"/>
      <c r="L20" s="37"/>
      <c r="M20" s="37"/>
      <c r="N20" s="49"/>
      <c r="O20" s="56"/>
      <c r="P20" s="68"/>
      <c r="Q20" s="69"/>
      <c r="R20" s="44"/>
      <c r="S20" s="44"/>
      <c r="T20" s="44"/>
      <c r="U20" s="58"/>
      <c r="V20" s="1"/>
    </row>
    <row r="21" spans="1:22" ht="25.5" customHeight="1" thickBot="1">
      <c r="A21" s="1"/>
      <c r="B21" s="377"/>
      <c r="C21" s="380"/>
      <c r="D21" s="59" t="s">
        <v>30</v>
      </c>
      <c r="E21" s="41">
        <v>3</v>
      </c>
      <c r="F21" s="41"/>
      <c r="G21" s="41"/>
      <c r="H21" s="41"/>
      <c r="I21" s="42"/>
      <c r="J21" s="42"/>
      <c r="K21" s="42"/>
      <c r="L21" s="42"/>
      <c r="M21" s="42"/>
      <c r="N21" s="50"/>
      <c r="O21" s="41"/>
      <c r="P21" s="70"/>
      <c r="Q21" s="71"/>
      <c r="R21" s="45"/>
      <c r="S21" s="45"/>
      <c r="T21" s="45"/>
      <c r="U21" s="7"/>
      <c r="V21" s="1"/>
    </row>
    <row r="22" spans="1:22" ht="25.5" customHeight="1" thickTop="1" thickBot="1">
      <c r="A22" s="1"/>
      <c r="B22" s="377"/>
      <c r="C22" s="380"/>
      <c r="D22" s="385" t="s">
        <v>15</v>
      </c>
      <c r="E22" s="386"/>
      <c r="F22" s="386"/>
      <c r="G22" s="386"/>
      <c r="H22" s="387"/>
      <c r="I22" s="38"/>
      <c r="J22" s="38"/>
      <c r="K22" s="38"/>
      <c r="L22" s="38"/>
      <c r="M22" s="38"/>
      <c r="N22" s="51"/>
      <c r="O22" s="115"/>
      <c r="P22" s="38"/>
      <c r="Q22" s="72"/>
      <c r="R22" s="39"/>
      <c r="S22" s="39"/>
      <c r="T22" s="39"/>
      <c r="U22" s="40"/>
      <c r="V22" s="1"/>
    </row>
    <row r="23" spans="1:22" ht="25.5" customHeight="1" thickTop="1">
      <c r="A23" s="1"/>
      <c r="B23" s="377"/>
      <c r="C23" s="380"/>
      <c r="D23" s="113" t="s">
        <v>41</v>
      </c>
      <c r="E23" s="32">
        <v>1</v>
      </c>
      <c r="F23" s="32"/>
      <c r="G23" s="32"/>
      <c r="H23" s="32"/>
      <c r="I23" s="33"/>
      <c r="J23" s="33"/>
      <c r="K23" s="33"/>
      <c r="L23" s="33"/>
      <c r="M23" s="33"/>
      <c r="N23" s="52"/>
      <c r="O23" s="32"/>
      <c r="P23" s="33"/>
      <c r="Q23" s="73"/>
      <c r="R23" s="34"/>
      <c r="S23" s="34"/>
      <c r="T23" s="34"/>
      <c r="U23" s="35"/>
      <c r="V23" s="1"/>
    </row>
    <row r="24" spans="1:22" ht="25.5" customHeight="1">
      <c r="A24" s="1"/>
      <c r="B24" s="377"/>
      <c r="C24" s="380"/>
      <c r="D24" s="113" t="s">
        <v>28</v>
      </c>
      <c r="E24" s="30">
        <v>2</v>
      </c>
      <c r="F24" s="30"/>
      <c r="G24" s="30"/>
      <c r="H24" s="30"/>
      <c r="I24" s="36"/>
      <c r="J24" s="36"/>
      <c r="K24" s="36"/>
      <c r="L24" s="36"/>
      <c r="M24" s="36"/>
      <c r="N24" s="53"/>
      <c r="O24" s="30"/>
      <c r="P24" s="36"/>
      <c r="Q24" s="74"/>
      <c r="R24" s="31"/>
      <c r="S24" s="31"/>
      <c r="T24" s="31"/>
      <c r="U24" s="10"/>
      <c r="V24" s="1"/>
    </row>
    <row r="25" spans="1:22" ht="25.5" customHeight="1">
      <c r="A25" s="1"/>
      <c r="B25" s="377"/>
      <c r="C25" s="380"/>
      <c r="D25" s="113"/>
      <c r="E25" s="30">
        <v>3</v>
      </c>
      <c r="F25" s="30"/>
      <c r="G25" s="30"/>
      <c r="H25" s="30"/>
      <c r="I25" s="36"/>
      <c r="J25" s="36"/>
      <c r="K25" s="36"/>
      <c r="L25" s="36"/>
      <c r="M25" s="36"/>
      <c r="N25" s="53"/>
      <c r="O25" s="30"/>
      <c r="P25" s="36"/>
      <c r="Q25" s="74"/>
      <c r="R25" s="31"/>
      <c r="S25" s="31"/>
      <c r="T25" s="31"/>
      <c r="U25" s="10"/>
      <c r="V25" s="1"/>
    </row>
    <row r="26" spans="1:22" ht="25.5" customHeight="1">
      <c r="A26" s="1"/>
      <c r="B26" s="377"/>
      <c r="C26" s="380"/>
      <c r="D26" s="113" t="s">
        <v>14</v>
      </c>
      <c r="E26" s="30">
        <v>4</v>
      </c>
      <c r="F26" s="30"/>
      <c r="G26" s="30"/>
      <c r="H26" s="30"/>
      <c r="I26" s="36"/>
      <c r="J26" s="36"/>
      <c r="K26" s="36"/>
      <c r="L26" s="36"/>
      <c r="M26" s="36"/>
      <c r="N26" s="53"/>
      <c r="O26" s="30"/>
      <c r="P26" s="36"/>
      <c r="Q26" s="74"/>
      <c r="R26" s="31"/>
      <c r="S26" s="31"/>
      <c r="T26" s="31"/>
      <c r="U26" s="10"/>
      <c r="V26" s="1"/>
    </row>
    <row r="27" spans="1:22" ht="25.5" customHeight="1">
      <c r="A27" s="1"/>
      <c r="B27" s="377"/>
      <c r="C27" s="380"/>
      <c r="D27" s="113"/>
      <c r="E27" s="113">
        <v>5</v>
      </c>
      <c r="F27" s="113"/>
      <c r="G27" s="113"/>
      <c r="H27" s="113"/>
      <c r="I27" s="19"/>
      <c r="J27" s="19"/>
      <c r="K27" s="19"/>
      <c r="L27" s="19"/>
      <c r="M27" s="19"/>
      <c r="N27" s="54"/>
      <c r="O27" s="113"/>
      <c r="P27" s="19"/>
      <c r="Q27" s="75"/>
      <c r="R27" s="22"/>
      <c r="S27" s="22"/>
      <c r="T27" s="22"/>
      <c r="U27" s="5"/>
      <c r="V27" s="1"/>
    </row>
    <row r="28" spans="1:22" ht="25.5" customHeight="1" thickBot="1">
      <c r="A28" s="1"/>
      <c r="B28" s="377"/>
      <c r="C28" s="380"/>
      <c r="D28" s="382" t="s">
        <v>15</v>
      </c>
      <c r="E28" s="383"/>
      <c r="F28" s="383"/>
      <c r="G28" s="383"/>
      <c r="H28" s="384"/>
      <c r="I28" s="17"/>
      <c r="J28" s="17"/>
      <c r="K28" s="17"/>
      <c r="L28" s="17"/>
      <c r="M28" s="17"/>
      <c r="N28" s="47"/>
      <c r="O28" s="114"/>
      <c r="P28" s="17"/>
      <c r="Q28" s="65"/>
      <c r="R28" s="6"/>
      <c r="S28" s="6"/>
      <c r="T28" s="6"/>
      <c r="U28" s="7"/>
      <c r="V28" s="1"/>
    </row>
    <row r="29" spans="1:22" ht="25.5" customHeight="1" thickTop="1">
      <c r="A29" s="1"/>
      <c r="B29" s="377"/>
      <c r="C29" s="380"/>
      <c r="D29" s="113" t="s">
        <v>43</v>
      </c>
      <c r="E29" s="8">
        <v>1</v>
      </c>
      <c r="F29" s="113"/>
      <c r="G29" s="113"/>
      <c r="H29" s="113"/>
      <c r="I29" s="18"/>
      <c r="J29" s="18"/>
      <c r="K29" s="18"/>
      <c r="L29" s="18"/>
      <c r="M29" s="18"/>
      <c r="N29" s="54"/>
      <c r="O29" s="112"/>
      <c r="P29" s="18"/>
      <c r="Q29" s="76"/>
      <c r="R29" s="24"/>
      <c r="S29" s="21"/>
      <c r="T29" s="21"/>
      <c r="U29" s="5"/>
      <c r="V29" s="1"/>
    </row>
    <row r="30" spans="1:22" ht="25.5" customHeight="1">
      <c r="A30" s="1"/>
      <c r="B30" s="377"/>
      <c r="C30" s="380"/>
      <c r="D30" s="113" t="s">
        <v>13</v>
      </c>
      <c r="E30" s="30">
        <v>2</v>
      </c>
      <c r="F30" s="30"/>
      <c r="G30" s="30"/>
      <c r="H30" s="30"/>
      <c r="I30" s="36"/>
      <c r="J30" s="36"/>
      <c r="K30" s="36"/>
      <c r="L30" s="36"/>
      <c r="M30" s="36"/>
      <c r="N30" s="53"/>
      <c r="O30" s="30"/>
      <c r="P30" s="36"/>
      <c r="Q30" s="74"/>
      <c r="R30" s="31"/>
      <c r="S30" s="31"/>
      <c r="T30" s="31"/>
      <c r="U30" s="10"/>
      <c r="V30" s="1"/>
    </row>
    <row r="31" spans="1:22" ht="25.5" customHeight="1">
      <c r="A31" s="1"/>
      <c r="B31" s="377"/>
      <c r="C31" s="380"/>
      <c r="D31" s="388" t="s">
        <v>32</v>
      </c>
      <c r="E31" s="30">
        <v>3</v>
      </c>
      <c r="F31" s="30"/>
      <c r="G31" s="30"/>
      <c r="H31" s="30"/>
      <c r="I31" s="36"/>
      <c r="J31" s="36"/>
      <c r="K31" s="36"/>
      <c r="L31" s="36"/>
      <c r="M31" s="36"/>
      <c r="N31" s="53"/>
      <c r="O31" s="30"/>
      <c r="P31" s="36"/>
      <c r="Q31" s="74"/>
      <c r="R31" s="31"/>
      <c r="S31" s="31"/>
      <c r="T31" s="31"/>
      <c r="U31" s="10"/>
      <c r="V31" s="1"/>
    </row>
    <row r="32" spans="1:22" ht="25.5" customHeight="1">
      <c r="A32" s="1"/>
      <c r="B32" s="377"/>
      <c r="C32" s="380"/>
      <c r="D32" s="389"/>
      <c r="E32" s="113"/>
      <c r="F32" s="113"/>
      <c r="G32" s="113"/>
      <c r="H32" s="113"/>
      <c r="I32" s="19"/>
      <c r="J32" s="19"/>
      <c r="K32" s="19"/>
      <c r="L32" s="19"/>
      <c r="M32" s="19"/>
      <c r="N32" s="54"/>
      <c r="O32" s="113"/>
      <c r="P32" s="19"/>
      <c r="Q32" s="75"/>
      <c r="R32" s="22"/>
      <c r="S32" s="22"/>
      <c r="T32" s="22"/>
      <c r="U32" s="5"/>
      <c r="V32" s="1"/>
    </row>
    <row r="33" spans="1:22" ht="25.5" customHeight="1" thickBot="1">
      <c r="A33" s="1"/>
      <c r="B33" s="378"/>
      <c r="C33" s="381"/>
      <c r="D33" s="382" t="s">
        <v>15</v>
      </c>
      <c r="E33" s="383"/>
      <c r="F33" s="383"/>
      <c r="G33" s="383"/>
      <c r="H33" s="384"/>
      <c r="I33" s="17"/>
      <c r="J33" s="17"/>
      <c r="K33" s="17"/>
      <c r="L33" s="17"/>
      <c r="M33" s="17"/>
      <c r="N33" s="47"/>
      <c r="O33" s="114"/>
      <c r="P33" s="17"/>
      <c r="Q33" s="65"/>
      <c r="R33" s="6"/>
      <c r="S33" s="6"/>
      <c r="T33" s="6"/>
      <c r="U33" s="7"/>
      <c r="V33" s="1"/>
    </row>
    <row r="34" spans="1:22" ht="25.5" customHeight="1" thickTop="1">
      <c r="A34" s="1"/>
      <c r="B34" s="371" t="s">
        <v>16</v>
      </c>
      <c r="C34" s="372"/>
      <c r="D34" s="373"/>
      <c r="E34" s="26"/>
      <c r="F34" s="20"/>
      <c r="G34" s="23"/>
      <c r="H34" s="23"/>
      <c r="I34" s="20"/>
      <c r="J34" s="20"/>
      <c r="K34" s="20"/>
      <c r="L34" s="20"/>
      <c r="M34" s="20"/>
      <c r="N34" s="20"/>
      <c r="O34" s="20"/>
      <c r="P34" s="20"/>
      <c r="Q34" s="77"/>
      <c r="R34" s="25"/>
      <c r="S34" s="25"/>
      <c r="T34" s="9"/>
      <c r="U34" s="10"/>
      <c r="V34" s="1"/>
    </row>
    <row r="35" spans="1:22" ht="15" customHeight="1">
      <c r="A35" s="1"/>
      <c r="B35" s="11" t="s">
        <v>17</v>
      </c>
      <c r="C35" s="12"/>
      <c r="D35" s="12"/>
      <c r="E35" s="13"/>
      <c r="F35" s="12"/>
      <c r="G35" s="12"/>
      <c r="H35" s="12"/>
      <c r="I35" s="12"/>
      <c r="J35" s="12"/>
      <c r="K35" s="12"/>
      <c r="L35" s="12"/>
      <c r="M35" s="12"/>
      <c r="N35" s="12"/>
      <c r="O35" s="12"/>
      <c r="P35" s="12"/>
      <c r="Q35" s="78"/>
      <c r="R35" s="15"/>
      <c r="S35" s="15"/>
      <c r="T35" s="15"/>
      <c r="U35" s="1"/>
      <c r="V35" s="1"/>
    </row>
    <row r="36" spans="1:22" ht="15" customHeight="1">
      <c r="A36" s="1"/>
      <c r="B36" s="16" t="s">
        <v>18</v>
      </c>
      <c r="C36" s="12"/>
      <c r="D36" s="12"/>
      <c r="E36" s="13"/>
      <c r="F36" s="12"/>
      <c r="G36" s="12"/>
      <c r="H36" s="12"/>
      <c r="I36" s="12"/>
      <c r="J36" s="12"/>
      <c r="K36" s="12"/>
      <c r="L36" s="12"/>
      <c r="M36" s="12"/>
      <c r="N36" s="12"/>
      <c r="O36" s="12"/>
      <c r="P36" s="12"/>
      <c r="Q36" s="78"/>
      <c r="R36" s="15"/>
      <c r="S36" s="15"/>
      <c r="T36" s="15"/>
      <c r="U36" s="1"/>
      <c r="V36" s="1"/>
    </row>
    <row r="37" spans="1:22" ht="15" customHeight="1">
      <c r="A37" s="1"/>
      <c r="B37" s="16" t="s">
        <v>25</v>
      </c>
      <c r="C37" s="12"/>
      <c r="D37" s="12"/>
      <c r="E37" s="13"/>
      <c r="F37" s="12"/>
      <c r="G37" s="12"/>
      <c r="H37" s="12"/>
      <c r="I37" s="12"/>
      <c r="J37" s="12"/>
      <c r="K37" s="12"/>
      <c r="L37" s="12"/>
      <c r="M37" s="12"/>
      <c r="N37" s="12"/>
      <c r="O37" s="12"/>
      <c r="P37" s="12"/>
      <c r="Q37" s="78"/>
      <c r="R37" s="15"/>
      <c r="S37" s="15"/>
      <c r="T37" s="15"/>
      <c r="U37" s="1"/>
      <c r="V37" s="1"/>
    </row>
    <row r="38" spans="1:22" ht="15" customHeight="1">
      <c r="A38" s="1"/>
      <c r="B38" s="11" t="s">
        <v>22</v>
      </c>
      <c r="C38" s="12"/>
      <c r="D38" s="12"/>
      <c r="E38" s="13"/>
      <c r="F38" s="12"/>
      <c r="G38" s="12"/>
      <c r="H38" s="12"/>
      <c r="I38" s="12"/>
      <c r="J38" s="12"/>
      <c r="K38" s="12"/>
      <c r="L38" s="12"/>
      <c r="M38" s="12"/>
      <c r="N38" s="12"/>
      <c r="O38" s="12"/>
      <c r="P38" s="12"/>
      <c r="Q38" s="78"/>
      <c r="R38" s="15"/>
      <c r="S38" s="15"/>
      <c r="T38" s="15"/>
      <c r="U38" s="1"/>
      <c r="V38" s="1"/>
    </row>
    <row r="39" spans="1:22" ht="15" customHeight="1">
      <c r="A39" s="1"/>
      <c r="B39" s="16" t="s">
        <v>23</v>
      </c>
      <c r="C39" s="12"/>
      <c r="D39" s="12"/>
      <c r="E39" s="13"/>
      <c r="F39" s="12"/>
      <c r="G39" s="12"/>
      <c r="H39" s="12"/>
      <c r="I39" s="12"/>
      <c r="J39" s="12"/>
      <c r="K39" s="12"/>
      <c r="L39" s="12"/>
      <c r="M39" s="12"/>
      <c r="N39" s="12"/>
      <c r="O39" s="12"/>
      <c r="P39" s="12"/>
      <c r="Q39" s="78"/>
      <c r="R39" s="15"/>
      <c r="S39" s="15"/>
      <c r="T39" s="15"/>
      <c r="U39" s="1"/>
      <c r="V39" s="1"/>
    </row>
    <row r="40" spans="1:22" ht="15" customHeight="1">
      <c r="A40" s="1"/>
      <c r="B40" s="16" t="s">
        <v>31</v>
      </c>
      <c r="C40" s="12"/>
      <c r="D40" s="12"/>
      <c r="E40" s="13"/>
      <c r="F40" s="12"/>
      <c r="G40" s="12"/>
      <c r="H40" s="12"/>
      <c r="I40" s="12"/>
      <c r="J40" s="12"/>
      <c r="K40" s="12"/>
      <c r="L40" s="12"/>
      <c r="M40" s="12"/>
      <c r="N40" s="12"/>
      <c r="O40" s="12"/>
      <c r="P40" s="12"/>
      <c r="Q40" s="78"/>
      <c r="R40" s="15"/>
      <c r="S40" s="15"/>
      <c r="T40" s="15"/>
      <c r="U40" s="1"/>
      <c r="V40" s="1"/>
    </row>
    <row r="41" spans="1:22" ht="15" customHeight="1">
      <c r="A41" s="1"/>
      <c r="B41" s="16" t="s">
        <v>24</v>
      </c>
      <c r="C41" s="12"/>
      <c r="D41" s="12"/>
      <c r="E41" s="13"/>
      <c r="F41" s="12"/>
      <c r="G41" s="12"/>
      <c r="H41" s="12"/>
      <c r="I41" s="12"/>
      <c r="J41" s="12"/>
      <c r="K41" s="12"/>
      <c r="L41" s="12"/>
      <c r="M41" s="12"/>
      <c r="N41" s="12"/>
      <c r="O41" s="12"/>
      <c r="P41" s="12"/>
      <c r="Q41" s="78"/>
      <c r="R41" s="15"/>
      <c r="S41" s="15"/>
      <c r="T41" s="15"/>
      <c r="U41" s="1"/>
      <c r="V41" s="1"/>
    </row>
    <row r="42" spans="1:22" ht="15" customHeight="1">
      <c r="A42" s="1"/>
      <c r="B42" s="16"/>
      <c r="C42" s="12"/>
      <c r="D42" s="12"/>
      <c r="E42" s="13"/>
      <c r="F42" s="12"/>
      <c r="G42" s="12"/>
      <c r="H42" s="12"/>
      <c r="I42" s="12"/>
      <c r="J42" s="12"/>
      <c r="K42" s="12"/>
      <c r="L42" s="12"/>
      <c r="M42" s="12"/>
      <c r="N42" s="12"/>
      <c r="O42" s="12"/>
      <c r="P42" s="12"/>
      <c r="Q42" s="78"/>
      <c r="R42" s="15"/>
      <c r="S42" s="15"/>
      <c r="T42" s="15"/>
      <c r="U42" s="1"/>
      <c r="V42" s="1"/>
    </row>
    <row r="43" spans="1:22" ht="15" customHeight="1">
      <c r="A43" s="1"/>
      <c r="B43" s="16"/>
      <c r="C43" s="12"/>
      <c r="D43" s="12"/>
      <c r="E43" s="13"/>
      <c r="F43" s="12"/>
      <c r="G43" s="12"/>
      <c r="H43" s="12"/>
      <c r="I43" s="12"/>
      <c r="J43" s="12"/>
      <c r="K43" s="12"/>
      <c r="L43" s="12"/>
      <c r="M43" s="12"/>
      <c r="N43" s="12"/>
      <c r="O43" s="12"/>
      <c r="P43" s="12"/>
      <c r="Q43" s="78"/>
      <c r="R43" s="15"/>
      <c r="S43" s="15"/>
      <c r="T43" s="15"/>
      <c r="U43" s="1"/>
      <c r="V43" s="1"/>
    </row>
    <row r="44" spans="1:22" ht="15" customHeight="1">
      <c r="A44" s="1"/>
      <c r="B44" s="16"/>
      <c r="C44" s="12"/>
      <c r="D44" s="12"/>
      <c r="E44" s="13"/>
      <c r="F44" s="12"/>
      <c r="G44" s="12"/>
      <c r="H44" s="12"/>
      <c r="I44" s="12"/>
      <c r="J44" s="12"/>
      <c r="K44" s="12"/>
      <c r="L44" s="12"/>
      <c r="M44" s="12"/>
      <c r="N44" s="12"/>
      <c r="O44" s="12"/>
      <c r="P44" s="12"/>
      <c r="Q44" s="78"/>
      <c r="R44" s="15"/>
      <c r="S44" s="15"/>
      <c r="T44" s="15"/>
      <c r="U44" s="1"/>
      <c r="V44" s="1"/>
    </row>
    <row r="45" spans="1:22" ht="15" customHeight="1">
      <c r="A45" s="1"/>
      <c r="B45" s="12"/>
      <c r="C45" s="12"/>
      <c r="D45" s="12"/>
      <c r="E45" s="13"/>
      <c r="F45" s="12"/>
      <c r="G45" s="12"/>
      <c r="H45" s="12"/>
      <c r="I45" s="12"/>
      <c r="J45" s="12"/>
      <c r="K45" s="12"/>
      <c r="L45" s="12"/>
      <c r="M45" s="12"/>
      <c r="N45" s="12"/>
      <c r="O45" s="12"/>
      <c r="P45" s="12"/>
      <c r="Q45" s="78"/>
      <c r="R45" s="15"/>
      <c r="S45" s="15"/>
      <c r="T45" s="15"/>
      <c r="U45" s="1"/>
      <c r="V45" s="1"/>
    </row>
    <row r="46" spans="1:22" ht="15" customHeight="1">
      <c r="A46" s="1"/>
      <c r="B46" s="12"/>
      <c r="C46" s="12"/>
      <c r="D46" s="12"/>
      <c r="E46" s="13"/>
      <c r="F46" s="12"/>
      <c r="G46" s="12"/>
      <c r="H46" s="12"/>
      <c r="I46" s="12"/>
      <c r="J46" s="12"/>
      <c r="K46" s="12"/>
      <c r="L46" s="12"/>
      <c r="M46" s="12"/>
      <c r="N46" s="12"/>
      <c r="O46" s="12"/>
      <c r="P46" s="12"/>
      <c r="Q46" s="78"/>
      <c r="R46" s="15"/>
      <c r="S46" s="15"/>
      <c r="T46" s="15"/>
      <c r="U46" s="1"/>
      <c r="V46" s="1"/>
    </row>
    <row r="47" spans="1:22" ht="15" customHeight="1">
      <c r="A47" s="1"/>
      <c r="B47" s="12"/>
      <c r="C47" s="12"/>
      <c r="D47" s="12"/>
      <c r="E47" s="13"/>
      <c r="F47" s="12"/>
      <c r="G47" s="12"/>
      <c r="H47" s="12"/>
      <c r="I47" s="12"/>
      <c r="J47" s="12"/>
      <c r="K47" s="12"/>
      <c r="L47" s="12"/>
      <c r="M47" s="12"/>
      <c r="N47" s="12"/>
      <c r="O47" s="12"/>
      <c r="P47" s="12"/>
      <c r="Q47" s="78"/>
      <c r="R47" s="15"/>
      <c r="S47" s="15"/>
      <c r="T47" s="15"/>
      <c r="U47" s="1"/>
      <c r="V47" s="1"/>
    </row>
    <row r="48" spans="1:22" ht="15" customHeight="1">
      <c r="A48" s="1"/>
      <c r="B48" s="12"/>
      <c r="C48" s="12"/>
      <c r="D48" s="12"/>
      <c r="E48" s="13"/>
      <c r="F48" s="12"/>
      <c r="G48" s="12"/>
      <c r="H48" s="12"/>
      <c r="I48" s="12"/>
      <c r="J48" s="12"/>
      <c r="K48" s="12"/>
      <c r="L48" s="12"/>
      <c r="M48" s="12"/>
      <c r="N48" s="12"/>
      <c r="O48" s="12"/>
      <c r="P48" s="12"/>
      <c r="Q48" s="78"/>
      <c r="R48" s="15"/>
      <c r="S48" s="15"/>
      <c r="T48" s="15"/>
      <c r="U48" s="1"/>
      <c r="V48" s="1"/>
    </row>
    <row r="49" spans="1:22" ht="15" customHeight="1">
      <c r="A49" s="1"/>
      <c r="B49" s="12"/>
      <c r="C49" s="12"/>
      <c r="D49" s="12"/>
      <c r="E49" s="13"/>
      <c r="F49" s="12"/>
      <c r="G49" s="12"/>
      <c r="H49" s="12"/>
      <c r="I49" s="12"/>
      <c r="J49" s="12"/>
      <c r="K49" s="12"/>
      <c r="L49" s="12"/>
      <c r="M49" s="12"/>
      <c r="N49" s="12"/>
      <c r="O49" s="12"/>
      <c r="P49" s="12"/>
      <c r="Q49" s="78"/>
      <c r="R49" s="15"/>
      <c r="S49" s="15"/>
      <c r="T49" s="15"/>
      <c r="U49" s="1"/>
      <c r="V49" s="1"/>
    </row>
    <row r="50" spans="1:22" ht="15" customHeight="1">
      <c r="A50" s="1"/>
      <c r="B50" s="12"/>
      <c r="C50" s="12"/>
      <c r="D50" s="12"/>
      <c r="E50" s="13"/>
      <c r="F50" s="12"/>
      <c r="G50" s="12"/>
      <c r="H50" s="12"/>
      <c r="I50" s="12"/>
      <c r="J50" s="12"/>
      <c r="K50" s="12"/>
      <c r="L50" s="12"/>
      <c r="M50" s="12"/>
      <c r="N50" s="12"/>
      <c r="O50" s="12"/>
      <c r="P50" s="12"/>
      <c r="Q50" s="78"/>
      <c r="R50" s="15"/>
      <c r="S50" s="15"/>
      <c r="T50" s="15"/>
      <c r="U50" s="1"/>
      <c r="V50" s="1"/>
    </row>
    <row r="51" spans="1:22" ht="15" customHeight="1">
      <c r="A51" s="1"/>
      <c r="B51" s="12"/>
      <c r="C51" s="12"/>
      <c r="D51" s="12"/>
      <c r="E51" s="13"/>
      <c r="F51" s="12"/>
      <c r="G51" s="12"/>
      <c r="H51" s="12"/>
      <c r="I51" s="12"/>
      <c r="J51" s="12"/>
      <c r="K51" s="12"/>
      <c r="L51" s="12"/>
      <c r="M51" s="12"/>
      <c r="N51" s="12"/>
      <c r="O51" s="12"/>
      <c r="P51" s="12"/>
      <c r="Q51" s="78"/>
      <c r="R51" s="15"/>
      <c r="S51" s="15"/>
      <c r="T51" s="15"/>
      <c r="U51" s="1"/>
      <c r="V51" s="1"/>
    </row>
    <row r="52" spans="1:22" ht="15" customHeight="1">
      <c r="A52" s="1"/>
      <c r="B52" s="12"/>
      <c r="C52" s="12"/>
      <c r="D52" s="12"/>
      <c r="E52" s="13"/>
      <c r="F52" s="12"/>
      <c r="G52" s="12"/>
      <c r="H52" s="12"/>
      <c r="I52" s="12"/>
      <c r="J52" s="12"/>
      <c r="K52" s="12"/>
      <c r="L52" s="12"/>
      <c r="M52" s="12"/>
      <c r="N52" s="12"/>
      <c r="O52" s="12"/>
      <c r="P52" s="12"/>
      <c r="Q52" s="78"/>
      <c r="R52" s="15"/>
      <c r="S52" s="15"/>
      <c r="T52" s="15"/>
      <c r="U52" s="1"/>
      <c r="V52" s="1"/>
    </row>
    <row r="53" spans="1:22" ht="15" customHeight="1">
      <c r="A53" s="1"/>
      <c r="B53" s="374"/>
      <c r="C53" s="375"/>
      <c r="D53" s="375"/>
      <c r="E53" s="375"/>
      <c r="F53" s="375"/>
      <c r="G53" s="375"/>
      <c r="H53" s="375"/>
      <c r="I53" s="375"/>
      <c r="J53" s="375"/>
      <c r="K53" s="375"/>
      <c r="L53" s="375"/>
      <c r="M53" s="375"/>
      <c r="N53" s="375"/>
      <c r="O53" s="375"/>
      <c r="P53" s="375"/>
      <c r="Q53" s="375"/>
      <c r="R53" s="375"/>
      <c r="S53" s="375"/>
      <c r="T53" s="375"/>
      <c r="U53" s="375"/>
      <c r="V53" s="1"/>
    </row>
    <row r="54" spans="1:22" ht="15" customHeight="1">
      <c r="A54" s="1"/>
      <c r="B54" s="12"/>
      <c r="C54" s="12"/>
      <c r="D54" s="12"/>
      <c r="E54" s="13"/>
      <c r="F54" s="12"/>
      <c r="G54" s="12"/>
      <c r="H54" s="12"/>
      <c r="I54" s="12"/>
      <c r="J54" s="12"/>
      <c r="K54" s="12"/>
      <c r="L54" s="12"/>
      <c r="M54" s="12"/>
      <c r="N54" s="12"/>
      <c r="O54" s="12"/>
      <c r="P54" s="12"/>
      <c r="Q54" s="78"/>
      <c r="R54" s="15"/>
      <c r="S54" s="15"/>
      <c r="T54" s="15"/>
      <c r="U54" s="1"/>
      <c r="V54" s="1"/>
    </row>
    <row r="55" spans="1:22" ht="15" customHeight="1">
      <c r="A55" s="1"/>
      <c r="B55" s="12"/>
      <c r="C55" s="12"/>
      <c r="D55" s="12"/>
      <c r="E55" s="13"/>
      <c r="F55" s="12"/>
      <c r="G55" s="12"/>
      <c r="H55" s="12"/>
      <c r="I55" s="12"/>
      <c r="J55" s="12"/>
      <c r="K55" s="12"/>
      <c r="L55" s="12"/>
      <c r="M55" s="12"/>
      <c r="N55" s="12"/>
      <c r="O55" s="12"/>
      <c r="P55" s="12"/>
      <c r="Q55" s="78"/>
      <c r="R55" s="15"/>
      <c r="S55" s="15"/>
      <c r="T55" s="15"/>
      <c r="U55" s="1"/>
      <c r="V55" s="1"/>
    </row>
    <row r="56" spans="1:22">
      <c r="A56" s="1"/>
      <c r="Q56" s="2"/>
      <c r="V56" s="1"/>
    </row>
  </sheetData>
  <mergeCells count="23">
    <mergeCell ref="B34:D34"/>
    <mergeCell ref="B53:U53"/>
    <mergeCell ref="B9:B33"/>
    <mergeCell ref="C9:C33"/>
    <mergeCell ref="D18:H18"/>
    <mergeCell ref="D22:H22"/>
    <mergeCell ref="D28:H28"/>
    <mergeCell ref="D31:D32"/>
    <mergeCell ref="D33:H33"/>
    <mergeCell ref="H6:H8"/>
    <mergeCell ref="I6:T6"/>
    <mergeCell ref="U6:U8"/>
    <mergeCell ref="F7:F8"/>
    <mergeCell ref="G7:G8"/>
    <mergeCell ref="I7:N7"/>
    <mergeCell ref="O7:O8"/>
    <mergeCell ref="P7:P8"/>
    <mergeCell ref="S7:S8"/>
    <mergeCell ref="B6:B8"/>
    <mergeCell ref="C6:C8"/>
    <mergeCell ref="D6:D8"/>
    <mergeCell ref="E6:E8"/>
    <mergeCell ref="F6:G6"/>
  </mergeCells>
  <phoneticPr fontId="2"/>
  <printOptions horizontalCentered="1"/>
  <pageMargins left="0.59055118110236227" right="0.59055118110236227" top="0.78740157480314965" bottom="0.19685039370078741" header="0.51181102362204722" footer="0.51181102362204722"/>
  <pageSetup paperSize="9" scale="6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2"/>
  <sheetViews>
    <sheetView showGridLines="0" tabSelected="1" view="pageBreakPreview" zoomScale="115" zoomScaleNormal="100" zoomScaleSheetLayoutView="115" workbookViewId="0">
      <selection activeCell="B13" sqref="B13"/>
    </sheetView>
  </sheetViews>
  <sheetFormatPr defaultRowHeight="13.5"/>
  <cols>
    <col min="1" max="1" width="1.75" style="2" customWidth="1"/>
    <col min="2" max="3" width="14.625" style="2" customWidth="1"/>
    <col min="4" max="4" width="11.375" style="2" customWidth="1"/>
    <col min="5" max="5" width="13.875" style="2" bestFit="1" customWidth="1"/>
    <col min="6" max="6" width="11.875" style="2" customWidth="1"/>
    <col min="7" max="7" width="10.875" style="2" customWidth="1"/>
    <col min="8" max="8" width="1.5" style="2" customWidth="1"/>
    <col min="9" max="16384" width="9" style="2"/>
  </cols>
  <sheetData>
    <row r="1" spans="1:9">
      <c r="A1" s="143" t="s">
        <v>290</v>
      </c>
    </row>
    <row r="3" spans="1:9" ht="20.100000000000001" customHeight="1">
      <c r="B3" s="347" t="s">
        <v>179</v>
      </c>
      <c r="C3" s="347"/>
      <c r="D3" s="347"/>
      <c r="E3" s="347"/>
      <c r="F3" s="347"/>
      <c r="G3" s="347"/>
      <c r="H3" s="144"/>
      <c r="I3" s="144"/>
    </row>
    <row r="4" spans="1:9" ht="18" customHeight="1"/>
    <row r="5" spans="1:9" ht="18" customHeight="1">
      <c r="B5" s="2" t="s">
        <v>87</v>
      </c>
    </row>
    <row r="6" spans="1:9" ht="18" customHeight="1">
      <c r="B6" s="147"/>
    </row>
    <row r="7" spans="1:9" ht="18" customHeight="1"/>
    <row r="8" spans="1:9" ht="18" customHeight="1">
      <c r="B8" s="148" t="s">
        <v>86</v>
      </c>
    </row>
    <row r="9" spans="1:9" ht="18" customHeight="1">
      <c r="B9" s="147"/>
    </row>
    <row r="10" spans="1:9" ht="18" customHeight="1"/>
    <row r="11" spans="1:9" ht="18" customHeight="1">
      <c r="B11" s="125" t="s">
        <v>77</v>
      </c>
    </row>
    <row r="12" spans="1:9" ht="21.95" customHeight="1">
      <c r="B12" s="145" t="s">
        <v>78</v>
      </c>
      <c r="C12" s="145" t="s">
        <v>79</v>
      </c>
      <c r="D12" s="145" t="s">
        <v>82</v>
      </c>
      <c r="E12" s="145" t="s">
        <v>80</v>
      </c>
      <c r="F12" s="145" t="s">
        <v>81</v>
      </c>
      <c r="G12" s="145" t="s">
        <v>83</v>
      </c>
    </row>
    <row r="13" spans="1:9" ht="21.95" customHeight="1">
      <c r="B13" s="145"/>
      <c r="C13" s="145"/>
      <c r="D13" s="145"/>
      <c r="E13" s="145"/>
      <c r="F13" s="145"/>
      <c r="G13" s="145"/>
    </row>
    <row r="14" spans="1:9" ht="21.95" customHeight="1">
      <c r="B14" s="146"/>
      <c r="C14" s="146"/>
      <c r="D14" s="146"/>
      <c r="E14" s="146"/>
      <c r="F14" s="146"/>
      <c r="G14" s="146"/>
    </row>
    <row r="15" spans="1:9" ht="21.95" customHeight="1">
      <c r="B15" s="146"/>
      <c r="C15" s="146"/>
      <c r="D15" s="146"/>
      <c r="E15" s="146"/>
      <c r="F15" s="146"/>
      <c r="G15" s="146"/>
    </row>
    <row r="16" spans="1:9" ht="21.95" customHeight="1">
      <c r="B16" s="145" t="s">
        <v>84</v>
      </c>
      <c r="C16" s="146"/>
      <c r="D16" s="146"/>
      <c r="E16" s="146"/>
      <c r="F16" s="146"/>
      <c r="G16" s="146"/>
    </row>
    <row r="17" spans="2:4" ht="18" customHeight="1"/>
    <row r="18" spans="2:4" ht="18" customHeight="1">
      <c r="B18" s="148" t="s">
        <v>88</v>
      </c>
      <c r="C18" s="148"/>
      <c r="D18" s="2" t="s">
        <v>85</v>
      </c>
    </row>
    <row r="19" spans="2:4" ht="18" customHeight="1"/>
    <row r="20" spans="2:4" ht="18" customHeight="1"/>
    <row r="21" spans="2:4" ht="18.75" customHeight="1">
      <c r="B21" s="2" t="s">
        <v>89</v>
      </c>
    </row>
    <row r="22" spans="2:4" ht="18.75" customHeight="1">
      <c r="B22" s="2" t="s">
        <v>90</v>
      </c>
    </row>
    <row r="23" spans="2:4">
      <c r="B23" s="194" t="s">
        <v>144</v>
      </c>
    </row>
    <row r="24" spans="2:4">
      <c r="B24" s="147" t="s">
        <v>143</v>
      </c>
    </row>
    <row r="25" spans="2:4" ht="18.95" customHeight="1">
      <c r="B25" s="192"/>
    </row>
    <row r="29" spans="2:4">
      <c r="B29" s="143" t="s">
        <v>300</v>
      </c>
    </row>
    <row r="30" spans="2:4" s="143" customFormat="1" ht="12">
      <c r="B30" s="143" t="s">
        <v>184</v>
      </c>
    </row>
    <row r="31" spans="2:4" s="143" customFormat="1" ht="12">
      <c r="B31" s="186"/>
    </row>
    <row r="32" spans="2:4" s="143" customFormat="1" ht="12"/>
  </sheetData>
  <mergeCells count="1">
    <mergeCell ref="B3:G3"/>
  </mergeCells>
  <phoneticPr fontId="2"/>
  <printOptions horizontalCentered="1"/>
  <pageMargins left="0.70866141732283472" right="0.51181102362204722" top="0.74803149606299213" bottom="0.74803149606299213" header="0.31496062992125984" footer="0.31496062992125984"/>
  <pageSetup paperSize="9" scale="11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X53"/>
  <sheetViews>
    <sheetView showGridLines="0" showZeros="0" view="pageBreakPreview" zoomScale="85" zoomScaleNormal="100" zoomScaleSheetLayoutView="85" workbookViewId="0">
      <selection activeCell="W22" sqref="W22"/>
    </sheetView>
  </sheetViews>
  <sheetFormatPr defaultRowHeight="13.5"/>
  <cols>
    <col min="1" max="1" width="9" style="2"/>
    <col min="2" max="2" width="1.75" style="2" customWidth="1"/>
    <col min="3" max="4" width="10.625" style="2" customWidth="1"/>
    <col min="5" max="5" width="17.375" style="2" customWidth="1"/>
    <col min="6" max="6" width="4.625" style="2" customWidth="1"/>
    <col min="7" max="8" width="15.625" style="2" customWidth="1"/>
    <col min="9" max="9" width="32.5" style="2" customWidth="1"/>
    <col min="10" max="10" width="6" style="2" bestFit="1" customWidth="1"/>
    <col min="11" max="11" width="6" style="2" customWidth="1"/>
    <col min="12" max="12" width="11.625" style="2" bestFit="1" customWidth="1"/>
    <col min="13" max="13" width="11.625" style="2" customWidth="1"/>
    <col min="14" max="14" width="9.125" style="3" customWidth="1"/>
    <col min="15" max="16" width="11.625" style="2" customWidth="1"/>
    <col min="17" max="17" width="9.125" style="2" bestFit="1" customWidth="1"/>
    <col min="18" max="18" width="33" style="2" customWidth="1"/>
    <col min="19" max="19" width="1.75" style="2" customWidth="1"/>
    <col min="20" max="21" width="9" style="2"/>
    <col min="22" max="22" width="8.375" style="2" bestFit="1" customWidth="1"/>
    <col min="23" max="23" width="9.875" style="2" bestFit="1" customWidth="1"/>
    <col min="24" max="24" width="15" style="2" bestFit="1" customWidth="1"/>
    <col min="25" max="16384" width="9" style="2"/>
  </cols>
  <sheetData>
    <row r="1" spans="2:24" ht="33.75" customHeight="1" thickBot="1">
      <c r="K1" s="189" t="s">
        <v>72</v>
      </c>
      <c r="L1" s="136">
        <v>0.5</v>
      </c>
      <c r="M1" s="137">
        <v>3000</v>
      </c>
    </row>
    <row r="2" spans="2:24" ht="33.75" customHeight="1">
      <c r="B2" s="1"/>
      <c r="K2" s="403" t="str">
        <f>IF(M2=K18,"o k→","－")</f>
        <v>o k→</v>
      </c>
      <c r="L2" s="403"/>
      <c r="M2" s="191">
        <f>+L1*M1</f>
        <v>1500</v>
      </c>
      <c r="S2" s="1"/>
    </row>
    <row r="3" spans="2:24">
      <c r="B3" s="1"/>
      <c r="C3" s="1"/>
      <c r="D3" s="1"/>
      <c r="E3" s="1"/>
      <c r="F3" s="1"/>
      <c r="G3" s="1"/>
      <c r="H3" s="1"/>
      <c r="I3" s="1"/>
      <c r="J3" s="1"/>
      <c r="K3" s="1"/>
      <c r="L3" s="1"/>
      <c r="M3" s="1"/>
      <c r="N3" s="4"/>
      <c r="O3" s="1"/>
      <c r="P3" s="1"/>
      <c r="Q3" s="1"/>
      <c r="R3" s="1"/>
      <c r="S3" s="1"/>
    </row>
    <row r="4" spans="2:24">
      <c r="B4" s="155" t="s">
        <v>27</v>
      </c>
      <c r="C4" s="1"/>
      <c r="D4" s="1"/>
      <c r="E4" s="1"/>
      <c r="F4" s="1"/>
      <c r="G4" s="1"/>
      <c r="H4" s="1"/>
      <c r="I4" s="1"/>
      <c r="J4" s="1"/>
      <c r="K4" s="1"/>
      <c r="L4" s="1"/>
      <c r="M4" s="1"/>
      <c r="N4" s="4"/>
      <c r="O4" s="1"/>
      <c r="P4" s="1"/>
      <c r="Q4" s="1"/>
      <c r="R4" s="1"/>
      <c r="S4" s="1"/>
    </row>
    <row r="5" spans="2:24">
      <c r="B5" s="1"/>
      <c r="C5" s="1" t="s">
        <v>26</v>
      </c>
      <c r="D5" s="1"/>
      <c r="E5" s="1"/>
      <c r="F5" s="1"/>
      <c r="G5" s="1"/>
      <c r="H5" s="1"/>
      <c r="I5" s="1"/>
      <c r="J5" s="1"/>
      <c r="K5" s="1"/>
      <c r="L5" s="1"/>
      <c r="M5" s="1"/>
      <c r="N5" s="4"/>
      <c r="O5" s="1"/>
      <c r="P5" s="1"/>
      <c r="Q5" s="1"/>
      <c r="R5" s="138"/>
      <c r="S5" s="1"/>
    </row>
    <row r="6" spans="2:24" ht="14.25" thickBot="1">
      <c r="B6" s="1"/>
      <c r="C6" s="1"/>
      <c r="D6" s="1"/>
      <c r="E6" s="1"/>
      <c r="F6" s="1"/>
      <c r="G6" s="1"/>
      <c r="H6" s="1"/>
      <c r="I6" s="1"/>
      <c r="J6" s="1"/>
      <c r="K6" s="1"/>
      <c r="L6" s="1"/>
      <c r="M6" s="1"/>
      <c r="N6" s="4"/>
      <c r="O6" s="1"/>
      <c r="P6" s="1"/>
      <c r="Q6" s="1"/>
      <c r="R6" s="1"/>
      <c r="S6" s="1"/>
    </row>
    <row r="7" spans="2:24" ht="18.75" customHeight="1">
      <c r="B7" s="1"/>
      <c r="C7" s="416" t="s">
        <v>0</v>
      </c>
      <c r="D7" s="423" t="s">
        <v>19</v>
      </c>
      <c r="E7" s="423" t="s">
        <v>59</v>
      </c>
      <c r="F7" s="423" t="s">
        <v>2</v>
      </c>
      <c r="G7" s="424" t="s">
        <v>58</v>
      </c>
      <c r="H7" s="425"/>
      <c r="I7" s="426" t="s">
        <v>55</v>
      </c>
      <c r="J7" s="408" t="s">
        <v>21</v>
      </c>
      <c r="K7" s="409"/>
      <c r="L7" s="409"/>
      <c r="M7" s="409"/>
      <c r="N7" s="409"/>
      <c r="O7" s="409"/>
      <c r="P7" s="409"/>
      <c r="Q7" s="410"/>
      <c r="R7" s="411" t="s">
        <v>5</v>
      </c>
      <c r="S7" s="1"/>
    </row>
    <row r="8" spans="2:24">
      <c r="B8" s="1"/>
      <c r="C8" s="417"/>
      <c r="D8" s="361"/>
      <c r="E8" s="361"/>
      <c r="F8" s="361"/>
      <c r="G8" s="360" t="s">
        <v>48</v>
      </c>
      <c r="H8" s="360" t="s">
        <v>49</v>
      </c>
      <c r="I8" s="361"/>
      <c r="J8" s="419" t="s">
        <v>56</v>
      </c>
      <c r="K8" s="421" t="s">
        <v>57</v>
      </c>
      <c r="L8" s="365" t="s">
        <v>71</v>
      </c>
      <c r="M8" s="365" t="s">
        <v>53</v>
      </c>
      <c r="N8" s="414" t="s">
        <v>50</v>
      </c>
      <c r="O8" s="365" t="s">
        <v>51</v>
      </c>
      <c r="P8" s="365" t="s">
        <v>10</v>
      </c>
      <c r="Q8" s="365" t="s">
        <v>52</v>
      </c>
      <c r="R8" s="412"/>
      <c r="S8" s="1"/>
    </row>
    <row r="9" spans="2:24" ht="32.25" customHeight="1">
      <c r="B9" s="1"/>
      <c r="C9" s="418"/>
      <c r="D9" s="362"/>
      <c r="E9" s="362"/>
      <c r="F9" s="362"/>
      <c r="G9" s="362"/>
      <c r="H9" s="362"/>
      <c r="I9" s="362"/>
      <c r="J9" s="420"/>
      <c r="K9" s="422"/>
      <c r="L9" s="362"/>
      <c r="M9" s="370"/>
      <c r="N9" s="415"/>
      <c r="O9" s="370"/>
      <c r="P9" s="370"/>
      <c r="Q9" s="370"/>
      <c r="R9" s="413"/>
      <c r="S9" s="1"/>
      <c r="U9" s="390" t="s">
        <v>63</v>
      </c>
      <c r="V9" s="390"/>
      <c r="W9" s="390"/>
      <c r="X9" s="390"/>
    </row>
    <row r="10" spans="2:24" ht="25.5" customHeight="1">
      <c r="B10" s="1"/>
      <c r="C10" s="404"/>
      <c r="D10" s="379"/>
      <c r="E10" s="119" t="s">
        <v>73</v>
      </c>
      <c r="F10" s="30">
        <v>1</v>
      </c>
      <c r="G10" s="30"/>
      <c r="H10" s="30"/>
      <c r="I10" s="30"/>
      <c r="J10" s="84" t="s">
        <v>141</v>
      </c>
      <c r="K10" s="120">
        <v>1000</v>
      </c>
      <c r="L10" s="133">
        <f>ROUND(K10/$K$18*$L$1,2)</f>
        <v>0.33</v>
      </c>
      <c r="M10" s="130">
        <v>60</v>
      </c>
      <c r="N10" s="121">
        <f t="shared" ref="N10:N17" si="0">ROUND(K10*M10,0)</f>
        <v>60000</v>
      </c>
      <c r="O10" s="122"/>
      <c r="P10" s="122"/>
      <c r="Q10" s="121">
        <f t="shared" ref="Q10:Q17" si="1">+N10</f>
        <v>60000</v>
      </c>
      <c r="R10" s="123"/>
      <c r="S10" s="1"/>
      <c r="U10" s="391" t="s">
        <v>92</v>
      </c>
      <c r="V10" s="392"/>
      <c r="W10" s="391" t="s">
        <v>91</v>
      </c>
      <c r="X10" s="392"/>
    </row>
    <row r="11" spans="2:24" ht="25.5" customHeight="1">
      <c r="B11" s="1"/>
      <c r="C11" s="405"/>
      <c r="D11" s="380"/>
      <c r="E11" s="124"/>
      <c r="F11" s="30">
        <v>2</v>
      </c>
      <c r="G11" s="30"/>
      <c r="H11" s="30"/>
      <c r="I11" s="30"/>
      <c r="J11" s="84" t="s">
        <v>142</v>
      </c>
      <c r="K11" s="120">
        <v>300</v>
      </c>
      <c r="L11" s="133">
        <f t="shared" ref="L11:L17" si="2">ROUND(K11/$K$18*$L$1,2)</f>
        <v>0.1</v>
      </c>
      <c r="M11" s="130">
        <v>100</v>
      </c>
      <c r="N11" s="121">
        <f t="shared" si="0"/>
        <v>30000</v>
      </c>
      <c r="O11" s="122"/>
      <c r="P11" s="122"/>
      <c r="Q11" s="121">
        <f t="shared" si="1"/>
        <v>30000</v>
      </c>
      <c r="R11" s="123"/>
      <c r="S11" s="1"/>
      <c r="U11" s="393" t="s">
        <v>64</v>
      </c>
      <c r="V11" s="118" t="s">
        <v>66</v>
      </c>
      <c r="W11" s="149">
        <v>20</v>
      </c>
      <c r="X11" s="150">
        <f>ROUND(W11*3000,0)</f>
        <v>60000</v>
      </c>
    </row>
    <row r="12" spans="2:24" ht="25.5" customHeight="1">
      <c r="B12" s="1"/>
      <c r="C12" s="405"/>
      <c r="D12" s="380"/>
      <c r="E12" s="141" t="s">
        <v>13</v>
      </c>
      <c r="F12" s="30">
        <v>3</v>
      </c>
      <c r="G12" s="30"/>
      <c r="H12" s="30"/>
      <c r="I12" s="30"/>
      <c r="J12" s="84" t="s">
        <v>67</v>
      </c>
      <c r="K12" s="120">
        <v>200</v>
      </c>
      <c r="L12" s="133">
        <f t="shared" si="2"/>
        <v>7.0000000000000007E-2</v>
      </c>
      <c r="M12" s="130">
        <v>160</v>
      </c>
      <c r="N12" s="121">
        <f t="shared" si="0"/>
        <v>32000</v>
      </c>
      <c r="O12" s="122"/>
      <c r="P12" s="122"/>
      <c r="Q12" s="121">
        <f t="shared" si="1"/>
        <v>32000</v>
      </c>
      <c r="R12" s="123"/>
      <c r="S12" s="1"/>
      <c r="U12" s="394"/>
      <c r="V12" s="118" t="s">
        <v>69</v>
      </c>
      <c r="W12" s="149">
        <v>150</v>
      </c>
      <c r="X12" s="150">
        <f t="shared" ref="X12:X13" si="3">ROUND(W12*3000,0)</f>
        <v>450000</v>
      </c>
    </row>
    <row r="13" spans="2:24" ht="25.5" customHeight="1">
      <c r="B13" s="1"/>
      <c r="C13" s="405"/>
      <c r="D13" s="380"/>
      <c r="E13" s="139" t="s">
        <v>60</v>
      </c>
      <c r="F13" s="30">
        <v>4</v>
      </c>
      <c r="G13" s="30"/>
      <c r="H13" s="30"/>
      <c r="I13" s="30"/>
      <c r="J13" s="84"/>
      <c r="K13" s="120"/>
      <c r="L13" s="133">
        <f t="shared" si="2"/>
        <v>0</v>
      </c>
      <c r="M13" s="130">
        <v>0</v>
      </c>
      <c r="N13" s="121">
        <f t="shared" si="0"/>
        <v>0</v>
      </c>
      <c r="O13" s="122"/>
      <c r="P13" s="122"/>
      <c r="Q13" s="121">
        <f t="shared" si="1"/>
        <v>0</v>
      </c>
      <c r="R13" s="123"/>
      <c r="S13" s="1"/>
      <c r="U13" s="394"/>
      <c r="V13" s="118" t="s">
        <v>68</v>
      </c>
      <c r="W13" s="149">
        <v>200</v>
      </c>
      <c r="X13" s="150">
        <f t="shared" si="3"/>
        <v>600000</v>
      </c>
    </row>
    <row r="14" spans="2:24" ht="25.5" customHeight="1">
      <c r="B14" s="1"/>
      <c r="C14" s="405"/>
      <c r="D14" s="380"/>
      <c r="E14" s="125"/>
      <c r="F14" s="30">
        <v>5</v>
      </c>
      <c r="G14" s="30"/>
      <c r="H14" s="30"/>
      <c r="I14" s="30"/>
      <c r="J14" s="84"/>
      <c r="K14" s="120"/>
      <c r="L14" s="134">
        <f t="shared" si="2"/>
        <v>0</v>
      </c>
      <c r="M14" s="129">
        <v>0</v>
      </c>
      <c r="N14" s="121">
        <f t="shared" si="0"/>
        <v>0</v>
      </c>
      <c r="O14" s="122"/>
      <c r="P14" s="122"/>
      <c r="Q14" s="121">
        <f t="shared" si="1"/>
        <v>0</v>
      </c>
      <c r="R14" s="123"/>
      <c r="S14" s="1"/>
      <c r="U14" s="395"/>
      <c r="V14" s="118" t="s">
        <v>70</v>
      </c>
      <c r="W14" s="149">
        <v>10</v>
      </c>
      <c r="X14" s="150">
        <f>ROUND(W14*3000,0)</f>
        <v>30000</v>
      </c>
    </row>
    <row r="15" spans="2:24" ht="25.5" customHeight="1">
      <c r="B15" s="1"/>
      <c r="C15" s="405"/>
      <c r="D15" s="380"/>
      <c r="E15" s="139"/>
      <c r="F15" s="30">
        <v>6</v>
      </c>
      <c r="G15" s="30"/>
      <c r="H15" s="30"/>
      <c r="I15" s="30"/>
      <c r="J15" s="84"/>
      <c r="K15" s="120"/>
      <c r="L15" s="134">
        <f t="shared" si="2"/>
        <v>0</v>
      </c>
      <c r="M15" s="129">
        <v>0</v>
      </c>
      <c r="N15" s="121">
        <f t="shared" si="0"/>
        <v>0</v>
      </c>
      <c r="O15" s="122"/>
      <c r="P15" s="122"/>
      <c r="Q15" s="121">
        <f t="shared" si="1"/>
        <v>0</v>
      </c>
      <c r="R15" s="123"/>
      <c r="S15" s="1"/>
      <c r="U15" s="396" t="s">
        <v>65</v>
      </c>
      <c r="V15" s="118" t="s">
        <v>66</v>
      </c>
      <c r="W15" s="149">
        <v>60</v>
      </c>
      <c r="X15" s="150">
        <f>ROUND(W15*3000,0)</f>
        <v>180000</v>
      </c>
    </row>
    <row r="16" spans="2:24" ht="25.5" customHeight="1">
      <c r="B16" s="1"/>
      <c r="C16" s="405"/>
      <c r="D16" s="380"/>
      <c r="E16" s="89"/>
      <c r="F16" s="30">
        <v>7</v>
      </c>
      <c r="G16" s="30"/>
      <c r="H16" s="30"/>
      <c r="I16" s="30"/>
      <c r="J16" s="84"/>
      <c r="K16" s="120"/>
      <c r="L16" s="134">
        <f t="shared" si="2"/>
        <v>0</v>
      </c>
      <c r="M16" s="129">
        <v>0</v>
      </c>
      <c r="N16" s="121">
        <f t="shared" si="0"/>
        <v>0</v>
      </c>
      <c r="O16" s="122"/>
      <c r="P16" s="122"/>
      <c r="Q16" s="121">
        <f t="shared" si="1"/>
        <v>0</v>
      </c>
      <c r="R16" s="123"/>
      <c r="S16" s="1"/>
      <c r="U16" s="396"/>
      <c r="V16" s="118" t="s">
        <v>69</v>
      </c>
      <c r="W16" s="149">
        <v>110</v>
      </c>
      <c r="X16" s="150">
        <f>ROUND(W16*3000,0)</f>
        <v>330000</v>
      </c>
    </row>
    <row r="17" spans="2:24" ht="25.5" customHeight="1">
      <c r="B17" s="1"/>
      <c r="C17" s="405"/>
      <c r="D17" s="380"/>
      <c r="E17" s="125"/>
      <c r="F17" s="30">
        <v>8</v>
      </c>
      <c r="G17" s="30"/>
      <c r="H17" s="30"/>
      <c r="I17" s="30"/>
      <c r="J17" s="84"/>
      <c r="K17" s="120"/>
      <c r="L17" s="134">
        <f t="shared" si="2"/>
        <v>0</v>
      </c>
      <c r="M17" s="129">
        <v>0</v>
      </c>
      <c r="N17" s="121">
        <f t="shared" si="0"/>
        <v>0</v>
      </c>
      <c r="O17" s="122"/>
      <c r="P17" s="122"/>
      <c r="Q17" s="121">
        <f t="shared" si="1"/>
        <v>0</v>
      </c>
      <c r="R17" s="123"/>
      <c r="S17" s="1"/>
      <c r="U17" s="396"/>
      <c r="V17" s="118" t="s">
        <v>68</v>
      </c>
      <c r="W17" s="149">
        <v>160</v>
      </c>
      <c r="X17" s="150">
        <f>ROUND(W17*3000,0)</f>
        <v>480000</v>
      </c>
    </row>
    <row r="18" spans="2:24" ht="25.5" customHeight="1" thickBot="1">
      <c r="B18" s="1"/>
      <c r="C18" s="405"/>
      <c r="D18" s="380"/>
      <c r="E18" s="397" t="s">
        <v>62</v>
      </c>
      <c r="F18" s="398"/>
      <c r="G18" s="398"/>
      <c r="H18" s="398"/>
      <c r="I18" s="399"/>
      <c r="J18" s="98"/>
      <c r="K18" s="132">
        <f>SUM(K10:K17)</f>
        <v>1500</v>
      </c>
      <c r="L18" s="135">
        <f>SUM(L10:L17)</f>
        <v>0.5</v>
      </c>
      <c r="M18" s="131"/>
      <c r="N18" s="126">
        <f>ROUNDDOWN(SUM(N10:N17),-3)</f>
        <v>122000</v>
      </c>
      <c r="O18" s="127"/>
      <c r="P18" s="127"/>
      <c r="Q18" s="126">
        <f>ROUNDDOWN(SUM(Q10:Q17),-3)</f>
        <v>122000</v>
      </c>
      <c r="R18" s="128"/>
      <c r="S18" s="1"/>
      <c r="U18" s="396"/>
      <c r="V18" s="118" t="s">
        <v>70</v>
      </c>
      <c r="W18" s="149">
        <v>30</v>
      </c>
      <c r="X18" s="150">
        <f>ROUND(W18*3000,0)</f>
        <v>90000</v>
      </c>
    </row>
    <row r="19" spans="2:24" ht="25.5" customHeight="1">
      <c r="B19" s="1"/>
      <c r="C19" s="405"/>
      <c r="D19" s="380"/>
      <c r="E19" s="141" t="s">
        <v>46</v>
      </c>
      <c r="F19" s="139">
        <v>1</v>
      </c>
      <c r="G19" s="139"/>
      <c r="H19" s="139"/>
      <c r="I19" s="139"/>
      <c r="J19" s="88"/>
      <c r="K19" s="86"/>
      <c r="L19" s="139"/>
      <c r="M19" s="139"/>
      <c r="N19" s="96"/>
      <c r="O19" s="97"/>
      <c r="P19" s="97"/>
      <c r="Q19" s="97"/>
      <c r="R19" s="91"/>
      <c r="S19" s="1"/>
    </row>
    <row r="20" spans="2:24" ht="25.5" customHeight="1">
      <c r="B20" s="1"/>
      <c r="C20" s="405"/>
      <c r="D20" s="380"/>
      <c r="E20" s="107" t="s">
        <v>61</v>
      </c>
      <c r="F20" s="30">
        <v>2</v>
      </c>
      <c r="G20" s="30"/>
      <c r="H20" s="30"/>
      <c r="I20" s="30"/>
      <c r="J20" s="87"/>
      <c r="K20" s="85"/>
      <c r="L20" s="30"/>
      <c r="M20" s="30"/>
      <c r="N20" s="80"/>
      <c r="O20" s="81"/>
      <c r="P20" s="81"/>
      <c r="Q20" s="81"/>
      <c r="R20" s="90"/>
      <c r="S20" s="1"/>
    </row>
    <row r="21" spans="2:24" ht="25.5" customHeight="1">
      <c r="B21" s="1"/>
      <c r="C21" s="405"/>
      <c r="D21" s="380"/>
      <c r="E21" s="139" t="s">
        <v>14</v>
      </c>
      <c r="F21" s="30">
        <v>3</v>
      </c>
      <c r="G21" s="30"/>
      <c r="H21" s="30"/>
      <c r="I21" s="30"/>
      <c r="J21" s="87"/>
      <c r="K21" s="85"/>
      <c r="L21" s="30"/>
      <c r="M21" s="30"/>
      <c r="N21" s="80"/>
      <c r="O21" s="81"/>
      <c r="P21" s="81"/>
      <c r="Q21" s="81"/>
      <c r="R21" s="90"/>
      <c r="S21" s="1"/>
    </row>
    <row r="22" spans="2:24" ht="25.5" customHeight="1">
      <c r="B22" s="1"/>
      <c r="C22" s="405"/>
      <c r="D22" s="380"/>
      <c r="E22" s="139"/>
      <c r="F22" s="30">
        <v>4</v>
      </c>
      <c r="G22" s="30"/>
      <c r="H22" s="30"/>
      <c r="I22" s="30"/>
      <c r="J22" s="87"/>
      <c r="K22" s="85"/>
      <c r="L22" s="30"/>
      <c r="M22" s="30"/>
      <c r="N22" s="80"/>
      <c r="O22" s="81"/>
      <c r="P22" s="81"/>
      <c r="Q22" s="81"/>
      <c r="R22" s="90"/>
      <c r="S22" s="1"/>
    </row>
    <row r="23" spans="2:24" ht="25.5" customHeight="1">
      <c r="B23" s="1"/>
      <c r="C23" s="405"/>
      <c r="D23" s="380"/>
      <c r="E23" s="139"/>
      <c r="F23" s="30">
        <v>5</v>
      </c>
      <c r="G23" s="30"/>
      <c r="H23" s="30"/>
      <c r="I23" s="30"/>
      <c r="J23" s="87"/>
      <c r="K23" s="85"/>
      <c r="L23" s="30"/>
      <c r="M23" s="30"/>
      <c r="N23" s="80"/>
      <c r="O23" s="81"/>
      <c r="P23" s="81"/>
      <c r="Q23" s="81"/>
      <c r="R23" s="90"/>
      <c r="S23" s="1"/>
    </row>
    <row r="24" spans="2:24" ht="25.5" customHeight="1" thickBot="1">
      <c r="B24" s="1"/>
      <c r="C24" s="405"/>
      <c r="D24" s="380"/>
      <c r="E24" s="397" t="s">
        <v>62</v>
      </c>
      <c r="F24" s="398"/>
      <c r="G24" s="398"/>
      <c r="H24" s="398"/>
      <c r="I24" s="399"/>
      <c r="J24" s="98"/>
      <c r="K24" s="99"/>
      <c r="L24" s="100"/>
      <c r="M24" s="101"/>
      <c r="N24" s="102"/>
      <c r="O24" s="94"/>
      <c r="P24" s="94"/>
      <c r="Q24" s="94"/>
      <c r="R24" s="95"/>
      <c r="S24" s="1"/>
    </row>
    <row r="25" spans="2:24" ht="25.5" customHeight="1">
      <c r="B25" s="1"/>
      <c r="C25" s="405"/>
      <c r="D25" s="380"/>
      <c r="E25" s="79" t="s">
        <v>47</v>
      </c>
      <c r="F25" s="8">
        <v>1</v>
      </c>
      <c r="G25" s="139"/>
      <c r="H25" s="139"/>
      <c r="I25" s="139"/>
      <c r="J25" s="88"/>
      <c r="K25" s="86"/>
      <c r="L25" s="139"/>
      <c r="M25" s="139"/>
      <c r="N25" s="96"/>
      <c r="O25" s="97"/>
      <c r="P25" s="97"/>
      <c r="Q25" s="97"/>
      <c r="R25" s="91"/>
      <c r="S25" s="1"/>
    </row>
    <row r="26" spans="2:24" ht="25.5" customHeight="1">
      <c r="B26" s="1"/>
      <c r="C26" s="405"/>
      <c r="D26" s="380"/>
      <c r="E26" s="139" t="s">
        <v>28</v>
      </c>
      <c r="F26" s="30">
        <v>2</v>
      </c>
      <c r="G26" s="30"/>
      <c r="H26" s="30"/>
      <c r="I26" s="30"/>
      <c r="J26" s="87"/>
      <c r="K26" s="85"/>
      <c r="L26" s="30"/>
      <c r="M26" s="30"/>
      <c r="N26" s="80"/>
      <c r="O26" s="81"/>
      <c r="P26" s="81"/>
      <c r="Q26" s="81"/>
      <c r="R26" s="90"/>
      <c r="S26" s="1"/>
    </row>
    <row r="27" spans="2:24" ht="25.5" customHeight="1">
      <c r="B27" s="1"/>
      <c r="C27" s="405"/>
      <c r="D27" s="380"/>
      <c r="E27" s="141" t="s">
        <v>32</v>
      </c>
      <c r="F27" s="30">
        <v>3</v>
      </c>
      <c r="G27" s="30"/>
      <c r="H27" s="30"/>
      <c r="I27" s="30"/>
      <c r="J27" s="87"/>
      <c r="K27" s="85"/>
      <c r="L27" s="30"/>
      <c r="M27" s="30"/>
      <c r="N27" s="80"/>
      <c r="O27" s="81"/>
      <c r="P27" s="81"/>
      <c r="Q27" s="81"/>
      <c r="R27" s="90"/>
      <c r="S27" s="1"/>
    </row>
    <row r="28" spans="2:24" ht="25.5" customHeight="1">
      <c r="B28" s="1"/>
      <c r="C28" s="405"/>
      <c r="D28" s="380"/>
      <c r="E28" s="141"/>
      <c r="F28" s="30">
        <v>4</v>
      </c>
      <c r="G28" s="30"/>
      <c r="H28" s="30"/>
      <c r="I28" s="30"/>
      <c r="J28" s="87"/>
      <c r="K28" s="85"/>
      <c r="L28" s="30"/>
      <c r="M28" s="140"/>
      <c r="N28" s="82"/>
      <c r="O28" s="83"/>
      <c r="P28" s="83"/>
      <c r="Q28" s="83"/>
      <c r="R28" s="90"/>
      <c r="S28" s="1"/>
    </row>
    <row r="29" spans="2:24" ht="25.5" customHeight="1">
      <c r="B29" s="1"/>
      <c r="C29" s="405"/>
      <c r="D29" s="380"/>
      <c r="E29" s="108"/>
      <c r="F29" s="30">
        <v>5</v>
      </c>
      <c r="G29" s="30"/>
      <c r="H29" s="30"/>
      <c r="I29" s="30"/>
      <c r="J29" s="87"/>
      <c r="K29" s="85"/>
      <c r="L29" s="30"/>
      <c r="M29" s="140"/>
      <c r="N29" s="82"/>
      <c r="O29" s="83"/>
      <c r="P29" s="83"/>
      <c r="Q29" s="83"/>
      <c r="R29" s="90"/>
      <c r="S29" s="1"/>
    </row>
    <row r="30" spans="2:24" ht="25.5" customHeight="1" thickBot="1">
      <c r="B30" s="1"/>
      <c r="C30" s="406"/>
      <c r="D30" s="407"/>
      <c r="E30" s="397" t="s">
        <v>62</v>
      </c>
      <c r="F30" s="398"/>
      <c r="G30" s="398"/>
      <c r="H30" s="398"/>
      <c r="I30" s="399"/>
      <c r="J30" s="98"/>
      <c r="K30" s="99"/>
      <c r="L30" s="100"/>
      <c r="M30" s="101"/>
      <c r="N30" s="102"/>
      <c r="O30" s="94"/>
      <c r="P30" s="94"/>
      <c r="Q30" s="94"/>
      <c r="R30" s="95"/>
      <c r="S30" s="1"/>
    </row>
    <row r="31" spans="2:24" ht="25.5" customHeight="1" thickBot="1">
      <c r="B31" s="1"/>
      <c r="C31" s="400" t="s">
        <v>54</v>
      </c>
      <c r="D31" s="401"/>
      <c r="E31" s="401"/>
      <c r="F31" s="401"/>
      <c r="G31" s="401"/>
      <c r="H31" s="401"/>
      <c r="I31" s="402"/>
      <c r="J31" s="92"/>
      <c r="K31" s="93"/>
      <c r="L31" s="103"/>
      <c r="M31" s="104"/>
      <c r="N31" s="103"/>
      <c r="O31" s="105"/>
      <c r="P31" s="105"/>
      <c r="Q31" s="105"/>
      <c r="R31" s="106"/>
      <c r="S31" s="1"/>
    </row>
    <row r="32" spans="2:24" ht="15" customHeight="1">
      <c r="B32" s="1"/>
      <c r="C32" s="11" t="s">
        <v>17</v>
      </c>
      <c r="D32" s="12"/>
      <c r="E32" s="12"/>
      <c r="F32" s="13"/>
      <c r="G32" s="12"/>
      <c r="H32" s="12"/>
      <c r="I32" s="12"/>
      <c r="J32" s="12"/>
      <c r="K32" s="12"/>
      <c r="L32" s="12"/>
      <c r="M32" s="12"/>
      <c r="N32" s="14"/>
      <c r="O32" s="15"/>
      <c r="P32" s="15"/>
      <c r="Q32" s="15"/>
      <c r="R32" s="1"/>
      <c r="S32" s="1"/>
    </row>
    <row r="33" spans="2:19" ht="15" customHeight="1">
      <c r="B33" s="1"/>
      <c r="C33" s="16" t="s">
        <v>18</v>
      </c>
      <c r="D33" s="12"/>
      <c r="E33" s="12"/>
      <c r="F33" s="13"/>
      <c r="G33" s="12"/>
      <c r="H33" s="12"/>
      <c r="I33" s="12"/>
      <c r="J33" s="12"/>
      <c r="K33" s="12"/>
      <c r="L33" s="12"/>
      <c r="M33" s="12"/>
      <c r="N33" s="14"/>
      <c r="O33" s="15"/>
      <c r="P33" s="15"/>
      <c r="Q33" s="15"/>
      <c r="R33" s="1"/>
      <c r="S33" s="1"/>
    </row>
    <row r="34" spans="2:19" ht="15" customHeight="1">
      <c r="B34" s="1"/>
      <c r="C34" s="190" t="s">
        <v>74</v>
      </c>
      <c r="D34" s="12"/>
      <c r="E34" s="12"/>
      <c r="F34" s="13"/>
      <c r="G34" s="12"/>
      <c r="H34" s="12"/>
      <c r="I34" s="12"/>
      <c r="J34" s="12"/>
      <c r="K34" s="12"/>
      <c r="L34" s="12"/>
      <c r="M34" s="12"/>
      <c r="N34" s="14"/>
      <c r="O34" s="15"/>
      <c r="P34" s="15"/>
      <c r="Q34" s="15"/>
      <c r="R34" s="1"/>
      <c r="S34" s="1"/>
    </row>
    <row r="35" spans="2:19" ht="15" customHeight="1">
      <c r="B35" s="1"/>
      <c r="C35" s="16" t="s">
        <v>22</v>
      </c>
      <c r="D35" s="12"/>
      <c r="E35" s="12"/>
      <c r="F35" s="13"/>
      <c r="G35" s="12"/>
      <c r="H35" s="12"/>
      <c r="I35" s="12"/>
      <c r="J35" s="12"/>
      <c r="K35" s="12"/>
      <c r="L35" s="12"/>
      <c r="M35" s="12"/>
      <c r="N35" s="14"/>
      <c r="O35" s="15"/>
      <c r="P35" s="15"/>
      <c r="Q35" s="15"/>
      <c r="R35" s="1"/>
      <c r="S35" s="1"/>
    </row>
    <row r="36" spans="2:19" ht="15" customHeight="1">
      <c r="B36" s="1"/>
      <c r="C36" s="16" t="s">
        <v>138</v>
      </c>
      <c r="D36" s="12"/>
      <c r="E36" s="12"/>
      <c r="F36" s="13"/>
      <c r="G36" s="12"/>
      <c r="H36" s="12"/>
      <c r="I36" s="12"/>
      <c r="J36" s="12"/>
      <c r="K36" s="12"/>
      <c r="L36" s="12"/>
      <c r="M36" s="12"/>
      <c r="N36" s="14"/>
      <c r="O36" s="15"/>
      <c r="P36" s="15"/>
      <c r="Q36" s="15"/>
      <c r="R36" s="1"/>
      <c r="S36" s="1"/>
    </row>
    <row r="37" spans="2:19" ht="15" customHeight="1">
      <c r="B37" s="1"/>
      <c r="C37" s="16" t="s">
        <v>31</v>
      </c>
      <c r="D37" s="12"/>
      <c r="E37" s="12"/>
      <c r="F37" s="13"/>
      <c r="G37" s="12"/>
      <c r="H37" s="12"/>
      <c r="I37" s="12"/>
      <c r="J37" s="12"/>
      <c r="K37" s="12"/>
      <c r="L37" s="12"/>
      <c r="M37" s="12"/>
      <c r="N37" s="14"/>
      <c r="O37" s="15"/>
      <c r="P37" s="15"/>
      <c r="Q37" s="15"/>
      <c r="R37" s="1"/>
      <c r="S37" s="1"/>
    </row>
    <row r="38" spans="2:19" ht="15" customHeight="1">
      <c r="B38" s="1"/>
      <c r="C38" s="16" t="s">
        <v>139</v>
      </c>
      <c r="D38" s="12"/>
      <c r="E38" s="12"/>
      <c r="F38" s="13"/>
      <c r="G38" s="12"/>
      <c r="H38" s="12"/>
      <c r="I38" s="12"/>
      <c r="J38" s="12"/>
      <c r="K38" s="12"/>
      <c r="L38" s="12"/>
      <c r="M38" s="12"/>
      <c r="N38" s="14"/>
      <c r="O38" s="15"/>
      <c r="P38" s="15"/>
      <c r="Q38" s="15"/>
      <c r="R38" s="1"/>
      <c r="S38" s="1"/>
    </row>
    <row r="39" spans="2:19" ht="15" customHeight="1">
      <c r="B39" s="1"/>
      <c r="C39" s="16" t="s">
        <v>140</v>
      </c>
      <c r="D39" s="12"/>
      <c r="E39" s="12"/>
      <c r="F39" s="13"/>
      <c r="G39" s="12"/>
      <c r="H39" s="12"/>
      <c r="I39" s="12"/>
      <c r="J39" s="12"/>
      <c r="K39" s="12"/>
      <c r="L39" s="12"/>
      <c r="M39" s="12"/>
      <c r="N39" s="14"/>
      <c r="O39" s="15"/>
      <c r="P39" s="15"/>
      <c r="Q39" s="15"/>
      <c r="R39" s="1"/>
      <c r="S39" s="1"/>
    </row>
    <row r="40" spans="2:19" ht="15" customHeight="1">
      <c r="B40" s="1"/>
      <c r="C40" s="16" t="s">
        <v>75</v>
      </c>
      <c r="D40" s="12"/>
      <c r="E40" s="12"/>
      <c r="F40" s="13"/>
      <c r="G40" s="12"/>
      <c r="H40" s="12"/>
      <c r="I40" s="12"/>
      <c r="J40" s="12"/>
      <c r="K40" s="12"/>
      <c r="L40" s="12"/>
      <c r="M40" s="12"/>
      <c r="N40" s="14"/>
      <c r="O40" s="15"/>
      <c r="P40" s="15"/>
      <c r="Q40" s="15"/>
      <c r="R40" s="1"/>
      <c r="S40" s="1"/>
    </row>
    <row r="41" spans="2:19" ht="15" customHeight="1">
      <c r="B41" s="1"/>
      <c r="C41" s="16"/>
      <c r="D41" s="12"/>
      <c r="E41" s="12"/>
      <c r="F41" s="13"/>
      <c r="G41" s="12"/>
      <c r="H41" s="12"/>
      <c r="I41" s="12"/>
      <c r="J41" s="12"/>
      <c r="K41" s="12"/>
      <c r="L41" s="12"/>
      <c r="M41" s="12"/>
      <c r="N41" s="14"/>
      <c r="O41" s="15"/>
      <c r="P41" s="15"/>
      <c r="Q41" s="15"/>
      <c r="R41" s="1"/>
      <c r="S41" s="1"/>
    </row>
    <row r="42" spans="2:19" ht="15" customHeight="1">
      <c r="B42" s="1"/>
      <c r="C42" s="12"/>
      <c r="D42" s="12"/>
      <c r="E42" s="12"/>
      <c r="F42" s="13"/>
      <c r="G42" s="12"/>
      <c r="H42" s="12"/>
      <c r="I42" s="12"/>
      <c r="J42" s="12"/>
      <c r="K42" s="12"/>
      <c r="L42" s="12"/>
      <c r="M42" s="12"/>
      <c r="N42" s="14"/>
      <c r="O42" s="15"/>
      <c r="P42" s="15"/>
      <c r="Q42" s="15"/>
      <c r="R42" s="1"/>
      <c r="S42" s="1"/>
    </row>
    <row r="43" spans="2:19" ht="15" customHeight="1">
      <c r="B43" s="1"/>
      <c r="C43" s="12"/>
      <c r="D43" s="12"/>
      <c r="E43" s="12"/>
      <c r="F43" s="13"/>
      <c r="G43" s="12"/>
      <c r="H43" s="12"/>
      <c r="I43" s="12"/>
      <c r="J43" s="12"/>
      <c r="K43" s="12"/>
      <c r="L43" s="12"/>
      <c r="M43" s="12"/>
      <c r="N43" s="14"/>
      <c r="O43" s="15"/>
      <c r="P43" s="15"/>
      <c r="Q43" s="15"/>
      <c r="R43" s="1"/>
      <c r="S43" s="1"/>
    </row>
    <row r="44" spans="2:19" ht="15" customHeight="1">
      <c r="B44" s="1"/>
      <c r="C44" s="12"/>
      <c r="D44" s="12"/>
      <c r="E44" s="12"/>
      <c r="F44" s="13"/>
      <c r="G44" s="12"/>
      <c r="H44" s="12"/>
      <c r="I44" s="12"/>
      <c r="J44" s="12"/>
      <c r="K44" s="12"/>
      <c r="L44" s="12"/>
      <c r="M44" s="12"/>
      <c r="N44" s="14"/>
      <c r="O44" s="15"/>
      <c r="P44" s="15"/>
      <c r="Q44" s="15"/>
      <c r="R44" s="1"/>
      <c r="S44" s="1"/>
    </row>
    <row r="45" spans="2:19" ht="15" customHeight="1">
      <c r="B45" s="1"/>
      <c r="C45" s="12"/>
      <c r="D45" s="12"/>
      <c r="E45" s="12"/>
      <c r="F45" s="13"/>
      <c r="G45" s="12"/>
      <c r="H45" s="12"/>
      <c r="I45" s="12"/>
      <c r="J45" s="12"/>
      <c r="K45" s="12"/>
      <c r="L45" s="12"/>
      <c r="M45" s="12"/>
      <c r="N45" s="14"/>
      <c r="O45" s="15"/>
      <c r="P45" s="15"/>
      <c r="Q45" s="15"/>
      <c r="R45" s="1"/>
      <c r="S45" s="1"/>
    </row>
    <row r="46" spans="2:19" ht="15" customHeight="1">
      <c r="B46" s="1"/>
      <c r="C46" s="12"/>
      <c r="D46" s="12"/>
      <c r="E46" s="12"/>
      <c r="F46" s="13"/>
      <c r="G46" s="12"/>
      <c r="H46" s="12"/>
      <c r="I46" s="12"/>
      <c r="J46" s="12"/>
      <c r="K46" s="12"/>
      <c r="L46" s="12"/>
      <c r="M46" s="12"/>
      <c r="N46" s="14"/>
      <c r="O46" s="15"/>
      <c r="P46" s="15"/>
      <c r="Q46" s="15"/>
      <c r="R46" s="1"/>
      <c r="S46" s="1"/>
    </row>
    <row r="47" spans="2:19" ht="15" customHeight="1">
      <c r="B47" s="1"/>
      <c r="C47" s="12"/>
      <c r="D47" s="12"/>
      <c r="E47" s="12"/>
      <c r="F47" s="13"/>
      <c r="G47" s="12"/>
      <c r="H47" s="12"/>
      <c r="I47" s="12"/>
      <c r="J47" s="12"/>
      <c r="K47" s="12"/>
      <c r="L47" s="12"/>
      <c r="M47" s="12"/>
      <c r="N47" s="14"/>
      <c r="O47" s="15"/>
      <c r="P47" s="15"/>
      <c r="Q47" s="15"/>
      <c r="R47" s="1"/>
      <c r="S47" s="1"/>
    </row>
    <row r="48" spans="2:19" ht="15" customHeight="1">
      <c r="B48" s="1"/>
      <c r="C48" s="12"/>
      <c r="D48" s="12"/>
      <c r="E48" s="12"/>
      <c r="F48" s="13"/>
      <c r="G48" s="12"/>
      <c r="H48" s="12"/>
      <c r="I48" s="12"/>
      <c r="J48" s="12"/>
      <c r="K48" s="12"/>
      <c r="L48" s="12"/>
      <c r="M48" s="12"/>
      <c r="N48" s="14"/>
      <c r="O48" s="15"/>
      <c r="P48" s="15"/>
      <c r="Q48" s="15"/>
      <c r="R48" s="1"/>
      <c r="S48" s="1"/>
    </row>
    <row r="49" spans="2:19" ht="15" customHeight="1">
      <c r="B49" s="1"/>
      <c r="C49" s="12"/>
      <c r="D49" s="12"/>
      <c r="E49" s="12"/>
      <c r="F49" s="13"/>
      <c r="G49" s="12"/>
      <c r="H49" s="12"/>
      <c r="I49" s="12"/>
      <c r="J49" s="12"/>
      <c r="K49" s="12"/>
      <c r="L49" s="12"/>
      <c r="M49" s="12"/>
      <c r="N49" s="14"/>
      <c r="O49" s="15"/>
      <c r="P49" s="15"/>
      <c r="Q49" s="15"/>
      <c r="R49" s="1"/>
      <c r="S49" s="1"/>
    </row>
    <row r="50" spans="2:19" ht="15" customHeight="1">
      <c r="B50" s="1"/>
      <c r="C50" s="374"/>
      <c r="D50" s="375"/>
      <c r="E50" s="375"/>
      <c r="F50" s="375"/>
      <c r="G50" s="375"/>
      <c r="H50" s="375"/>
      <c r="I50" s="375"/>
      <c r="J50" s="375"/>
      <c r="K50" s="375"/>
      <c r="L50" s="375"/>
      <c r="M50" s="375"/>
      <c r="N50" s="375"/>
      <c r="O50" s="375"/>
      <c r="P50" s="375"/>
      <c r="Q50" s="375"/>
      <c r="R50" s="375"/>
      <c r="S50" s="1"/>
    </row>
    <row r="51" spans="2:19" ht="15" customHeight="1">
      <c r="B51" s="1"/>
      <c r="C51" s="12"/>
      <c r="D51" s="12"/>
      <c r="E51" s="12"/>
      <c r="F51" s="13"/>
      <c r="G51" s="12"/>
      <c r="H51" s="12"/>
      <c r="I51" s="12"/>
      <c r="J51" s="12"/>
      <c r="K51" s="12"/>
      <c r="L51" s="12"/>
      <c r="M51" s="12"/>
      <c r="N51" s="14"/>
      <c r="O51" s="15"/>
      <c r="P51" s="15"/>
      <c r="Q51" s="15"/>
      <c r="R51" s="1"/>
      <c r="S51" s="1"/>
    </row>
    <row r="52" spans="2:19" ht="15" customHeight="1">
      <c r="B52" s="1"/>
      <c r="C52" s="12"/>
      <c r="D52" s="12"/>
      <c r="E52" s="12"/>
      <c r="F52" s="13"/>
      <c r="G52" s="12"/>
      <c r="H52" s="12"/>
      <c r="I52" s="12"/>
      <c r="J52" s="12"/>
      <c r="K52" s="12"/>
      <c r="L52" s="12"/>
      <c r="M52" s="12"/>
      <c r="N52" s="14"/>
      <c r="O52" s="15"/>
      <c r="P52" s="15"/>
      <c r="Q52" s="15"/>
      <c r="R52" s="1"/>
      <c r="S52" s="1"/>
    </row>
    <row r="53" spans="2:19">
      <c r="B53" s="1"/>
      <c r="N53" s="2"/>
      <c r="S53" s="1"/>
    </row>
  </sheetData>
  <mergeCells count="31">
    <mergeCell ref="J8:J9"/>
    <mergeCell ref="K8:K9"/>
    <mergeCell ref="L8:L9"/>
    <mergeCell ref="M8:M9"/>
    <mergeCell ref="D7:D9"/>
    <mergeCell ref="E7:E9"/>
    <mergeCell ref="F7:F9"/>
    <mergeCell ref="G7:H7"/>
    <mergeCell ref="I7:I9"/>
    <mergeCell ref="H8:H9"/>
    <mergeCell ref="E30:I30"/>
    <mergeCell ref="C31:I31"/>
    <mergeCell ref="C50:R50"/>
    <mergeCell ref="K2:L2"/>
    <mergeCell ref="E18:I18"/>
    <mergeCell ref="E24:I24"/>
    <mergeCell ref="P8:P9"/>
    <mergeCell ref="Q8:Q9"/>
    <mergeCell ref="C10:C30"/>
    <mergeCell ref="D10:D30"/>
    <mergeCell ref="J7:Q7"/>
    <mergeCell ref="R7:R9"/>
    <mergeCell ref="G8:G9"/>
    <mergeCell ref="N8:N9"/>
    <mergeCell ref="O8:O9"/>
    <mergeCell ref="C7:C9"/>
    <mergeCell ref="U9:X9"/>
    <mergeCell ref="U10:V10"/>
    <mergeCell ref="W10:X10"/>
    <mergeCell ref="U11:U14"/>
    <mergeCell ref="U15:U18"/>
  </mergeCells>
  <phoneticPr fontId="2"/>
  <dataValidations count="1">
    <dataValidation type="list" allowBlank="1" showInputMessage="1" showErrorMessage="1" sqref="J10:J17">
      <formula1>#REF!</formula1>
    </dataValidation>
  </dataValidations>
  <printOptions horizontalCentered="1"/>
  <pageMargins left="0.39370078740157483" right="0.39370078740157483" top="0.78740157480314965" bottom="0" header="0.51181102362204722" footer="0.51181102362204722"/>
  <pageSetup paperSize="9" scale="65"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T55"/>
  <sheetViews>
    <sheetView showGridLines="0" showZeros="0" view="pageBreakPreview" zoomScaleNormal="100" zoomScaleSheetLayoutView="100" workbookViewId="0">
      <selection activeCell="E7" sqref="E7:E9"/>
    </sheetView>
  </sheetViews>
  <sheetFormatPr defaultRowHeight="13.5"/>
  <cols>
    <col min="1" max="1" width="2.5" style="2" customWidth="1"/>
    <col min="2" max="2" width="1.75" style="2" customWidth="1"/>
    <col min="3" max="3" width="18.75" style="2" customWidth="1"/>
    <col min="4" max="4" width="4.625" style="2" customWidth="1"/>
    <col min="5" max="5" width="15.625" style="2" customWidth="1"/>
    <col min="6" max="6" width="11.5" style="2" customWidth="1"/>
    <col min="7" max="7" width="31.25" style="2" customWidth="1"/>
    <col min="8" max="8" width="14.25" style="2" bestFit="1" customWidth="1"/>
    <col min="9" max="12" width="10.125" style="2" customWidth="1"/>
    <col min="13" max="13" width="13.625" style="2" customWidth="1"/>
    <col min="14" max="14" width="24.125" style="2" customWidth="1"/>
    <col min="15" max="15" width="1.75" style="2" customWidth="1"/>
    <col min="16" max="16" width="9" style="2"/>
    <col min="17" max="17" width="6.5" style="2" bestFit="1" customWidth="1"/>
    <col min="18" max="18" width="9" style="280"/>
    <col min="19" max="16384" width="9" style="2"/>
  </cols>
  <sheetData>
    <row r="1" spans="2:19" ht="33.75" customHeight="1">
      <c r="I1" s="189"/>
      <c r="K1" s="137"/>
    </row>
    <row r="2" spans="2:19" ht="33.75" customHeight="1">
      <c r="B2" s="1"/>
      <c r="I2" s="125"/>
      <c r="K2" s="191"/>
      <c r="O2" s="1"/>
    </row>
    <row r="3" spans="2:19">
      <c r="B3" s="1"/>
      <c r="C3" s="1"/>
      <c r="D3" s="1"/>
      <c r="E3" s="1"/>
      <c r="F3" s="1"/>
      <c r="G3" s="1"/>
      <c r="H3" s="1"/>
      <c r="I3" s="1"/>
      <c r="J3" s="1"/>
      <c r="K3" s="1"/>
      <c r="L3" s="1"/>
      <c r="M3" s="1"/>
      <c r="N3" s="1"/>
      <c r="O3" s="1"/>
    </row>
    <row r="4" spans="2:19">
      <c r="B4" s="155" t="s">
        <v>291</v>
      </c>
      <c r="C4" s="1"/>
      <c r="D4" s="1"/>
      <c r="E4" s="1"/>
      <c r="F4" s="1"/>
      <c r="G4" s="1"/>
      <c r="H4" s="1"/>
      <c r="I4" s="1"/>
      <c r="J4" s="1"/>
      <c r="K4" s="1"/>
      <c r="L4" s="1"/>
      <c r="M4" s="1"/>
      <c r="N4" s="1"/>
      <c r="O4" s="1"/>
    </row>
    <row r="5" spans="2:19">
      <c r="B5" s="1"/>
      <c r="C5" s="1" t="s">
        <v>299</v>
      </c>
      <c r="D5" s="1"/>
      <c r="E5" s="1"/>
      <c r="F5" s="1"/>
      <c r="G5" s="1"/>
      <c r="H5" s="1"/>
      <c r="I5" s="1"/>
      <c r="J5" s="1"/>
      <c r="K5" s="1"/>
      <c r="L5" s="1"/>
      <c r="M5" s="227" t="s">
        <v>155</v>
      </c>
      <c r="N5" s="228" t="s">
        <v>156</v>
      </c>
      <c r="O5" s="1"/>
    </row>
    <row r="6" spans="2:19" ht="6.75" customHeight="1" thickBot="1">
      <c r="B6" s="1"/>
      <c r="C6" s="1"/>
      <c r="D6" s="1"/>
      <c r="E6" s="1"/>
      <c r="F6" s="1"/>
      <c r="G6" s="1"/>
      <c r="H6" s="1"/>
      <c r="I6" s="1"/>
      <c r="J6" s="1"/>
      <c r="K6" s="1"/>
      <c r="L6" s="1"/>
      <c r="M6" s="1"/>
      <c r="N6" s="1"/>
      <c r="O6" s="1"/>
    </row>
    <row r="7" spans="2:19" ht="18.75" customHeight="1">
      <c r="B7" s="1"/>
      <c r="C7" s="436" t="s">
        <v>302</v>
      </c>
      <c r="D7" s="416" t="s">
        <v>2</v>
      </c>
      <c r="E7" s="423" t="s">
        <v>303</v>
      </c>
      <c r="F7" s="410" t="s">
        <v>0</v>
      </c>
      <c r="G7" s="442" t="s">
        <v>55</v>
      </c>
      <c r="H7" s="408" t="s">
        <v>21</v>
      </c>
      <c r="I7" s="409"/>
      <c r="J7" s="409"/>
      <c r="K7" s="409"/>
      <c r="L7" s="409"/>
      <c r="M7" s="442" t="s">
        <v>152</v>
      </c>
      <c r="N7" s="443"/>
      <c r="O7" s="1"/>
      <c r="P7" s="436" t="s">
        <v>175</v>
      </c>
      <c r="Q7" s="409"/>
      <c r="R7" s="437"/>
    </row>
    <row r="8" spans="2:19" ht="13.5" customHeight="1">
      <c r="B8" s="1"/>
      <c r="C8" s="473"/>
      <c r="D8" s="417"/>
      <c r="E8" s="361"/>
      <c r="F8" s="471"/>
      <c r="G8" s="476"/>
      <c r="H8" s="419" t="s">
        <v>159</v>
      </c>
      <c r="I8" s="466" t="s">
        <v>162</v>
      </c>
      <c r="J8" s="468" t="s">
        <v>168</v>
      </c>
      <c r="K8" s="468" t="s">
        <v>53</v>
      </c>
      <c r="L8" s="462" t="s">
        <v>148</v>
      </c>
      <c r="M8" s="444"/>
      <c r="N8" s="445"/>
      <c r="O8" s="1"/>
      <c r="P8" s="438" t="s">
        <v>161</v>
      </c>
      <c r="Q8" s="421" t="s">
        <v>160</v>
      </c>
      <c r="R8" s="440" t="s">
        <v>147</v>
      </c>
      <c r="S8" s="440" t="s">
        <v>166</v>
      </c>
    </row>
    <row r="9" spans="2:19" ht="14.25" thickBot="1">
      <c r="B9" s="1"/>
      <c r="C9" s="474"/>
      <c r="D9" s="475"/>
      <c r="E9" s="464"/>
      <c r="F9" s="472"/>
      <c r="G9" s="477"/>
      <c r="H9" s="465"/>
      <c r="I9" s="467"/>
      <c r="J9" s="469"/>
      <c r="K9" s="470"/>
      <c r="L9" s="463"/>
      <c r="M9" s="446"/>
      <c r="N9" s="447"/>
      <c r="O9" s="1"/>
      <c r="P9" s="439"/>
      <c r="Q9" s="422"/>
      <c r="R9" s="441"/>
      <c r="S9" s="461"/>
    </row>
    <row r="10" spans="2:19" ht="21.75" customHeight="1">
      <c r="B10" s="1"/>
      <c r="C10" s="429" t="s">
        <v>153</v>
      </c>
      <c r="D10" s="452">
        <v>1</v>
      </c>
      <c r="E10" s="455"/>
      <c r="F10" s="458"/>
      <c r="G10" s="449"/>
      <c r="H10" s="253" t="s">
        <v>151</v>
      </c>
      <c r="I10" s="254">
        <v>1350</v>
      </c>
      <c r="J10" s="241">
        <f>ROUND($J$15/$I$15*I10,2)</f>
        <v>0.45</v>
      </c>
      <c r="K10" s="254">
        <v>10</v>
      </c>
      <c r="L10" s="257">
        <f>ROUND(I10*K10,0)</f>
        <v>13500</v>
      </c>
      <c r="M10" s="249" t="s">
        <v>149</v>
      </c>
      <c r="N10" s="296" t="s">
        <v>163</v>
      </c>
      <c r="O10" s="1"/>
      <c r="P10" s="252" t="str">
        <f>+M10</f>
        <v>クヌギ</v>
      </c>
      <c r="Q10" s="120">
        <f>+I10</f>
        <v>1350</v>
      </c>
      <c r="R10" s="284">
        <f>ROUND($J$15/$I$15*Q10,3)</f>
        <v>0.45</v>
      </c>
      <c r="S10" s="286"/>
    </row>
    <row r="11" spans="2:19" ht="21.75" customHeight="1">
      <c r="B11" s="1"/>
      <c r="C11" s="430"/>
      <c r="D11" s="453"/>
      <c r="E11" s="456"/>
      <c r="F11" s="459"/>
      <c r="G11" s="450"/>
      <c r="H11" s="255" t="s">
        <v>167</v>
      </c>
      <c r="I11" s="256">
        <v>1500</v>
      </c>
      <c r="J11" s="230">
        <f t="shared" ref="J11:J14" si="0">ROUND($J$15/$I$15*I11,2)</f>
        <v>0.5</v>
      </c>
      <c r="K11" s="256">
        <v>10</v>
      </c>
      <c r="L11" s="258">
        <f t="shared" ref="L11:L14" si="1">ROUND(I11*K11,0)</f>
        <v>15000</v>
      </c>
      <c r="M11" s="250" t="s">
        <v>169</v>
      </c>
      <c r="N11" s="297" t="s">
        <v>164</v>
      </c>
      <c r="O11" s="1"/>
      <c r="P11" s="252" t="str">
        <f t="shared" ref="P11:P14" si="2">+M11</f>
        <v>ケヤキ</v>
      </c>
      <c r="Q11" s="120">
        <f t="shared" ref="Q11:Q14" si="3">+I11</f>
        <v>1500</v>
      </c>
      <c r="R11" s="284">
        <f t="shared" ref="R11:R14" si="4">ROUND($J$15/$I$15*Q11,3)</f>
        <v>0.5</v>
      </c>
      <c r="S11" s="287"/>
    </row>
    <row r="12" spans="2:19" ht="21.75" customHeight="1">
      <c r="B12" s="1"/>
      <c r="C12" s="430"/>
      <c r="D12" s="453"/>
      <c r="E12" s="456"/>
      <c r="F12" s="459"/>
      <c r="G12" s="450"/>
      <c r="H12" s="255" t="s">
        <v>151</v>
      </c>
      <c r="I12" s="256">
        <v>650</v>
      </c>
      <c r="J12" s="230">
        <f t="shared" si="0"/>
        <v>0.22</v>
      </c>
      <c r="K12" s="256">
        <v>10</v>
      </c>
      <c r="L12" s="258">
        <f t="shared" si="1"/>
        <v>6500</v>
      </c>
      <c r="M12" s="250" t="s">
        <v>150</v>
      </c>
      <c r="N12" s="297" t="s">
        <v>165</v>
      </c>
      <c r="O12" s="1"/>
      <c r="P12" s="252" t="str">
        <f t="shared" si="2"/>
        <v>ヤマザクラ</v>
      </c>
      <c r="Q12" s="120">
        <f t="shared" si="3"/>
        <v>650</v>
      </c>
      <c r="R12" s="284">
        <f t="shared" si="4"/>
        <v>0.217</v>
      </c>
      <c r="S12" s="287"/>
    </row>
    <row r="13" spans="2:19" ht="21.75" customHeight="1">
      <c r="B13" s="1"/>
      <c r="C13" s="430"/>
      <c r="D13" s="453"/>
      <c r="E13" s="456"/>
      <c r="F13" s="459"/>
      <c r="G13" s="450"/>
      <c r="H13" s="255" t="s">
        <v>151</v>
      </c>
      <c r="I13" s="256">
        <v>660</v>
      </c>
      <c r="J13" s="230">
        <f t="shared" si="0"/>
        <v>0.22</v>
      </c>
      <c r="K13" s="256">
        <v>10</v>
      </c>
      <c r="L13" s="258">
        <f t="shared" si="1"/>
        <v>6600</v>
      </c>
      <c r="M13" s="250" t="s">
        <v>170</v>
      </c>
      <c r="N13" s="297" t="s">
        <v>164</v>
      </c>
      <c r="O13" s="1"/>
      <c r="P13" s="252" t="str">
        <f t="shared" si="2"/>
        <v>アラカシ</v>
      </c>
      <c r="Q13" s="120">
        <f t="shared" si="3"/>
        <v>660</v>
      </c>
      <c r="R13" s="284">
        <f t="shared" si="4"/>
        <v>0.22</v>
      </c>
      <c r="S13" s="287"/>
    </row>
    <row r="14" spans="2:19" ht="21.75" customHeight="1">
      <c r="B14" s="1"/>
      <c r="C14" s="430"/>
      <c r="D14" s="453"/>
      <c r="E14" s="457"/>
      <c r="F14" s="460"/>
      <c r="G14" s="451"/>
      <c r="H14" s="255"/>
      <c r="I14" s="256">
        <v>490</v>
      </c>
      <c r="J14" s="230">
        <f t="shared" si="0"/>
        <v>0.16</v>
      </c>
      <c r="K14" s="256">
        <v>10</v>
      </c>
      <c r="L14" s="258">
        <f t="shared" si="1"/>
        <v>4900</v>
      </c>
      <c r="M14" s="250" t="s">
        <v>171</v>
      </c>
      <c r="N14" s="297" t="s">
        <v>165</v>
      </c>
      <c r="O14" s="1"/>
      <c r="P14" s="252" t="str">
        <f t="shared" si="2"/>
        <v>コナラ</v>
      </c>
      <c r="Q14" s="120">
        <f t="shared" si="3"/>
        <v>490</v>
      </c>
      <c r="R14" s="284">
        <f t="shared" si="4"/>
        <v>0.16300000000000001</v>
      </c>
      <c r="S14" s="287"/>
    </row>
    <row r="15" spans="2:19" ht="21.75" customHeight="1" thickBot="1">
      <c r="B15" s="1"/>
      <c r="C15" s="430"/>
      <c r="D15" s="454"/>
      <c r="E15" s="448"/>
      <c r="F15" s="448"/>
      <c r="G15" s="448"/>
      <c r="H15" s="244" t="s">
        <v>157</v>
      </c>
      <c r="I15" s="237">
        <f>SUM(I10:I14)</f>
        <v>4650</v>
      </c>
      <c r="J15" s="259">
        <v>1.55</v>
      </c>
      <c r="K15" s="238"/>
      <c r="L15" s="245">
        <f>ROUNDDOWN(SUM(L10:L14),-3)</f>
        <v>46000</v>
      </c>
      <c r="M15" s="229"/>
      <c r="N15" s="277"/>
      <c r="O15" s="1"/>
      <c r="P15" s="281" t="str">
        <f>IF(Q15=I15,"ok","-")</f>
        <v>ok</v>
      </c>
      <c r="Q15" s="282">
        <f>+J15*3000</f>
        <v>4650</v>
      </c>
      <c r="R15" s="285">
        <f>SUM(R10:R14)</f>
        <v>1.55</v>
      </c>
      <c r="S15" s="288"/>
    </row>
    <row r="16" spans="2:19" ht="21.75" customHeight="1">
      <c r="B16" s="1"/>
      <c r="C16" s="430"/>
      <c r="D16" s="453">
        <v>2</v>
      </c>
      <c r="E16" s="455"/>
      <c r="F16" s="458"/>
      <c r="G16" s="449"/>
      <c r="H16" s="253" t="s">
        <v>151</v>
      </c>
      <c r="I16" s="254">
        <v>2350</v>
      </c>
      <c r="J16" s="230">
        <f>ROUND($J$21/$I$21*I16,2)</f>
        <v>0.28000000000000003</v>
      </c>
      <c r="K16" s="254">
        <v>10</v>
      </c>
      <c r="L16" s="257">
        <f>ROUND(I16*K16,0)</f>
        <v>23500</v>
      </c>
      <c r="M16" s="251"/>
      <c r="N16" s="275"/>
      <c r="O16" s="1"/>
      <c r="P16" s="252">
        <f>+M16</f>
        <v>0</v>
      </c>
      <c r="Q16" s="120">
        <f>+I16</f>
        <v>2350</v>
      </c>
      <c r="R16" s="284">
        <f>ROUND($J$21/$I$21*Q16,3)</f>
        <v>0.28000000000000003</v>
      </c>
      <c r="S16" s="287"/>
    </row>
    <row r="17" spans="2:20" ht="21.75" customHeight="1">
      <c r="B17" s="1"/>
      <c r="C17" s="430"/>
      <c r="D17" s="453"/>
      <c r="E17" s="456"/>
      <c r="F17" s="459"/>
      <c r="G17" s="450"/>
      <c r="H17" s="255"/>
      <c r="I17" s="256">
        <v>2350</v>
      </c>
      <c r="J17" s="230">
        <f t="shared" ref="J17:J20" si="5">ROUND($J$21/$I$21*I17,2)</f>
        <v>0.28000000000000003</v>
      </c>
      <c r="K17" s="256">
        <v>10</v>
      </c>
      <c r="L17" s="258">
        <f t="shared" ref="L17:L20" si="6">ROUND(I17*K17,0)</f>
        <v>23500</v>
      </c>
      <c r="M17" s="250"/>
      <c r="N17" s="276"/>
      <c r="O17" s="1"/>
      <c r="P17" s="252">
        <f t="shared" ref="P17:P20" si="7">+M17</f>
        <v>0</v>
      </c>
      <c r="Q17" s="120">
        <f t="shared" ref="Q17:Q20" si="8">+I17</f>
        <v>2350</v>
      </c>
      <c r="R17" s="284">
        <f t="shared" ref="R17:R20" si="9">ROUND($J$21/$I$21*Q17,3)</f>
        <v>0.28000000000000003</v>
      </c>
      <c r="S17" s="287"/>
    </row>
    <row r="18" spans="2:20" ht="21.75" customHeight="1">
      <c r="B18" s="1"/>
      <c r="C18" s="430"/>
      <c r="D18" s="453"/>
      <c r="E18" s="456"/>
      <c r="F18" s="459"/>
      <c r="G18" s="450"/>
      <c r="H18" s="255"/>
      <c r="I18" s="256">
        <v>2350</v>
      </c>
      <c r="J18" s="230">
        <f t="shared" si="5"/>
        <v>0.28000000000000003</v>
      </c>
      <c r="K18" s="256">
        <v>10</v>
      </c>
      <c r="L18" s="258">
        <f t="shared" si="6"/>
        <v>23500</v>
      </c>
      <c r="M18" s="250"/>
      <c r="N18" s="276"/>
      <c r="O18" s="1"/>
      <c r="P18" s="252">
        <f t="shared" si="7"/>
        <v>0</v>
      </c>
      <c r="Q18" s="120">
        <f t="shared" si="8"/>
        <v>2350</v>
      </c>
      <c r="R18" s="284">
        <f t="shared" si="9"/>
        <v>0.28000000000000003</v>
      </c>
      <c r="S18" s="287"/>
    </row>
    <row r="19" spans="2:20" ht="21.75" customHeight="1">
      <c r="B19" s="1"/>
      <c r="C19" s="430"/>
      <c r="D19" s="453"/>
      <c r="E19" s="456"/>
      <c r="F19" s="459"/>
      <c r="G19" s="450"/>
      <c r="H19" s="255"/>
      <c r="I19" s="256">
        <v>2350</v>
      </c>
      <c r="J19" s="230">
        <f t="shared" si="5"/>
        <v>0.28000000000000003</v>
      </c>
      <c r="K19" s="256">
        <v>10</v>
      </c>
      <c r="L19" s="258">
        <f t="shared" si="6"/>
        <v>23500</v>
      </c>
      <c r="M19" s="250"/>
      <c r="N19" s="276"/>
      <c r="O19" s="1"/>
      <c r="P19" s="252">
        <f t="shared" si="7"/>
        <v>0</v>
      </c>
      <c r="Q19" s="120">
        <f t="shared" si="8"/>
        <v>2350</v>
      </c>
      <c r="R19" s="284">
        <f t="shared" si="9"/>
        <v>0.28000000000000003</v>
      </c>
      <c r="S19" s="287"/>
    </row>
    <row r="20" spans="2:20" ht="21.75" customHeight="1">
      <c r="B20" s="1"/>
      <c r="C20" s="430"/>
      <c r="D20" s="453"/>
      <c r="E20" s="457"/>
      <c r="F20" s="460"/>
      <c r="G20" s="451"/>
      <c r="H20" s="255"/>
      <c r="I20" s="256">
        <v>2350</v>
      </c>
      <c r="J20" s="230">
        <f t="shared" si="5"/>
        <v>0.28000000000000003</v>
      </c>
      <c r="K20" s="256">
        <v>10</v>
      </c>
      <c r="L20" s="258">
        <f t="shared" si="6"/>
        <v>23500</v>
      </c>
      <c r="M20" s="250"/>
      <c r="N20" s="276"/>
      <c r="O20" s="1"/>
      <c r="P20" s="252">
        <f t="shared" si="7"/>
        <v>0</v>
      </c>
      <c r="Q20" s="120">
        <f t="shared" si="8"/>
        <v>2350</v>
      </c>
      <c r="R20" s="284">
        <f t="shared" si="9"/>
        <v>0.28000000000000003</v>
      </c>
      <c r="S20" s="287"/>
    </row>
    <row r="21" spans="2:20" ht="21.75" customHeight="1" thickBot="1">
      <c r="B21" s="1"/>
      <c r="C21" s="430"/>
      <c r="D21" s="454"/>
      <c r="E21" s="448"/>
      <c r="F21" s="448"/>
      <c r="G21" s="448"/>
      <c r="H21" s="244" t="s">
        <v>157</v>
      </c>
      <c r="I21" s="237">
        <f>SUM(I16:I20)</f>
        <v>11750</v>
      </c>
      <c r="J21" s="259">
        <v>1.4</v>
      </c>
      <c r="K21" s="238"/>
      <c r="L21" s="245">
        <f>ROUNDDOWN(SUM(L16:L20),-3)</f>
        <v>117000</v>
      </c>
      <c r="M21" s="229"/>
      <c r="N21" s="277"/>
      <c r="O21" s="1"/>
      <c r="P21" s="281" t="str">
        <f>IF(Q21=I21,"ok","-")</f>
        <v>-</v>
      </c>
      <c r="Q21" s="282">
        <f>+J21*3000</f>
        <v>4200</v>
      </c>
      <c r="R21" s="285">
        <f>SUM(R16:R20)</f>
        <v>1.4000000000000001</v>
      </c>
      <c r="S21" s="288"/>
    </row>
    <row r="22" spans="2:20" ht="21.75" customHeight="1">
      <c r="B22" s="1"/>
      <c r="C22" s="430"/>
      <c r="D22" s="452">
        <v>3</v>
      </c>
      <c r="E22" s="455"/>
      <c r="F22" s="458"/>
      <c r="G22" s="449"/>
      <c r="H22" s="253" t="s">
        <v>151</v>
      </c>
      <c r="I22" s="254">
        <v>1000</v>
      </c>
      <c r="J22" s="241">
        <f>ROUND($J$27/$I$27*I22,2)</f>
        <v>0.33</v>
      </c>
      <c r="K22" s="254">
        <v>10</v>
      </c>
      <c r="L22" s="257">
        <f>ROUND(I22*K22,0)</f>
        <v>10000</v>
      </c>
      <c r="M22" s="251"/>
      <c r="N22" s="275"/>
      <c r="O22" s="1"/>
      <c r="P22" s="252">
        <f>+M22</f>
        <v>0</v>
      </c>
      <c r="Q22" s="120">
        <f>+I22</f>
        <v>1000</v>
      </c>
      <c r="R22" s="284">
        <f>ROUND($J$27/$I$27*Q22,3)</f>
        <v>0.33300000000000002</v>
      </c>
      <c r="S22" s="287"/>
    </row>
    <row r="23" spans="2:20" ht="21.75" customHeight="1">
      <c r="B23" s="1"/>
      <c r="C23" s="430"/>
      <c r="D23" s="453"/>
      <c r="E23" s="456"/>
      <c r="F23" s="459"/>
      <c r="G23" s="450"/>
      <c r="H23" s="255"/>
      <c r="I23" s="256">
        <v>1000</v>
      </c>
      <c r="J23" s="230">
        <f t="shared" ref="J23:J26" si="10">ROUND($J$27/$I$27*I23,2)</f>
        <v>0.33</v>
      </c>
      <c r="K23" s="256">
        <v>10</v>
      </c>
      <c r="L23" s="258">
        <f t="shared" ref="L23:L26" si="11">ROUND(I23*K23,0)</f>
        <v>10000</v>
      </c>
      <c r="M23" s="250"/>
      <c r="N23" s="276"/>
      <c r="O23" s="1"/>
      <c r="P23" s="252">
        <f t="shared" ref="P23:P26" si="12">+M23</f>
        <v>0</v>
      </c>
      <c r="Q23" s="120">
        <f t="shared" ref="Q23:Q26" si="13">+I23</f>
        <v>1000</v>
      </c>
      <c r="R23" s="284">
        <f t="shared" ref="R23:R26" si="14">ROUND($J$27/$I$27*Q23,3)</f>
        <v>0.33300000000000002</v>
      </c>
      <c r="S23" s="287"/>
    </row>
    <row r="24" spans="2:20" ht="21.75" customHeight="1">
      <c r="B24" s="1"/>
      <c r="C24" s="430"/>
      <c r="D24" s="453"/>
      <c r="E24" s="456"/>
      <c r="F24" s="459"/>
      <c r="G24" s="450"/>
      <c r="H24" s="255"/>
      <c r="I24" s="256">
        <v>2180</v>
      </c>
      <c r="J24" s="230">
        <f t="shared" si="10"/>
        <v>0.73</v>
      </c>
      <c r="K24" s="256">
        <v>10</v>
      </c>
      <c r="L24" s="258">
        <f t="shared" si="11"/>
        <v>21800</v>
      </c>
      <c r="M24" s="250"/>
      <c r="N24" s="276"/>
      <c r="O24" s="1"/>
      <c r="P24" s="252">
        <f t="shared" si="12"/>
        <v>0</v>
      </c>
      <c r="Q24" s="120">
        <f t="shared" si="13"/>
        <v>2180</v>
      </c>
      <c r="R24" s="284">
        <f t="shared" si="14"/>
        <v>0.72699999999999998</v>
      </c>
      <c r="S24" s="287"/>
    </row>
    <row r="25" spans="2:20" ht="21.75" customHeight="1">
      <c r="B25" s="1"/>
      <c r="C25" s="430"/>
      <c r="D25" s="453"/>
      <c r="E25" s="456"/>
      <c r="F25" s="459"/>
      <c r="G25" s="450"/>
      <c r="H25" s="255"/>
      <c r="I25" s="256">
        <v>800</v>
      </c>
      <c r="J25" s="230">
        <f t="shared" si="10"/>
        <v>0.27</v>
      </c>
      <c r="K25" s="256">
        <v>10</v>
      </c>
      <c r="L25" s="258">
        <f t="shared" si="11"/>
        <v>8000</v>
      </c>
      <c r="M25" s="250"/>
      <c r="N25" s="276"/>
      <c r="O25" s="1"/>
      <c r="P25" s="252">
        <f t="shared" si="12"/>
        <v>0</v>
      </c>
      <c r="Q25" s="120">
        <f t="shared" si="13"/>
        <v>800</v>
      </c>
      <c r="R25" s="284">
        <f t="shared" si="14"/>
        <v>0.26700000000000002</v>
      </c>
      <c r="S25" s="287"/>
    </row>
    <row r="26" spans="2:20" ht="21.75" customHeight="1">
      <c r="B26" s="1"/>
      <c r="C26" s="430"/>
      <c r="D26" s="453"/>
      <c r="E26" s="457"/>
      <c r="F26" s="460"/>
      <c r="G26" s="451"/>
      <c r="H26" s="255"/>
      <c r="I26" s="256"/>
      <c r="J26" s="230">
        <f t="shared" si="10"/>
        <v>0</v>
      </c>
      <c r="K26" s="256"/>
      <c r="L26" s="258">
        <f t="shared" si="11"/>
        <v>0</v>
      </c>
      <c r="M26" s="250"/>
      <c r="N26" s="276"/>
      <c r="O26" s="1"/>
      <c r="P26" s="252">
        <f t="shared" si="12"/>
        <v>0</v>
      </c>
      <c r="Q26" s="120">
        <f t="shared" si="13"/>
        <v>0</v>
      </c>
      <c r="R26" s="284">
        <f t="shared" si="14"/>
        <v>0</v>
      </c>
      <c r="S26" s="287"/>
    </row>
    <row r="27" spans="2:20" ht="21.75" customHeight="1" thickBot="1">
      <c r="B27" s="1"/>
      <c r="C27" s="430"/>
      <c r="D27" s="454"/>
      <c r="E27" s="448"/>
      <c r="F27" s="448"/>
      <c r="G27" s="448"/>
      <c r="H27" s="244" t="s">
        <v>157</v>
      </c>
      <c r="I27" s="237">
        <f>SUM(I22:I26)</f>
        <v>4980</v>
      </c>
      <c r="J27" s="259">
        <v>1.66</v>
      </c>
      <c r="K27" s="238"/>
      <c r="L27" s="245">
        <f>ROUNDDOWN(SUM(L22:L26),-3)</f>
        <v>49000</v>
      </c>
      <c r="M27" s="247"/>
      <c r="N27" s="278"/>
      <c r="O27" s="1"/>
      <c r="P27" s="289" t="str">
        <f>IF(Q27=I27,"ok","-")</f>
        <v>ok</v>
      </c>
      <c r="Q27" s="290">
        <f>+J27*3000</f>
        <v>4980</v>
      </c>
      <c r="R27" s="291">
        <f>SUM(R22:R26)</f>
        <v>1.6600000000000001</v>
      </c>
      <c r="S27" s="292"/>
    </row>
    <row r="28" spans="2:20" ht="21.75" customHeight="1" thickBot="1">
      <c r="B28" s="1"/>
      <c r="C28" s="431"/>
      <c r="D28" s="432"/>
      <c r="E28" s="432"/>
      <c r="F28" s="432"/>
      <c r="G28" s="433"/>
      <c r="H28" s="235" t="s">
        <v>158</v>
      </c>
      <c r="I28" s="242">
        <f ca="1">SUMIF($H$10:$L$27,$H$27,I10:I27)</f>
        <v>21380</v>
      </c>
      <c r="J28" s="283">
        <f ca="1">SUMIF($H$10:$L$27,$H$27,J10:J27)</f>
        <v>4.6100000000000003</v>
      </c>
      <c r="K28" s="243"/>
      <c r="L28" s="246">
        <f ca="1">SUMIF($H$10:$L$27,$H$27,L10:L27)</f>
        <v>212000</v>
      </c>
      <c r="M28" s="248"/>
      <c r="N28" s="279"/>
      <c r="O28" s="1"/>
      <c r="P28" s="293" t="s">
        <v>173</v>
      </c>
      <c r="Q28" s="294" t="s">
        <v>174</v>
      </c>
      <c r="R28" s="293" t="s">
        <v>173</v>
      </c>
      <c r="S28" s="294" t="s">
        <v>174</v>
      </c>
    </row>
    <row r="29" spans="2:20" ht="21.75" customHeight="1">
      <c r="B29" s="1"/>
      <c r="C29" s="427" t="s">
        <v>178</v>
      </c>
      <c r="D29" s="452">
        <v>1</v>
      </c>
      <c r="E29" s="260"/>
      <c r="F29" s="260"/>
      <c r="G29" s="261"/>
      <c r="H29" s="236" t="s">
        <v>154</v>
      </c>
      <c r="I29" s="266">
        <v>200</v>
      </c>
      <c r="J29" s="269">
        <v>0.5</v>
      </c>
      <c r="K29" s="266">
        <v>600</v>
      </c>
      <c r="L29" s="272">
        <f t="shared" ref="L29:L32" si="15">ROUND(I29*$K$29,0)</f>
        <v>120000</v>
      </c>
      <c r="M29" s="301" t="s">
        <v>172</v>
      </c>
      <c r="N29" s="298" t="str">
        <f>+"R"&amp;P29&amp;"."&amp;Q29&amp;" ～ R"&amp;R29&amp;"."&amp;S29</f>
        <v>R4.8 ～ R4.10</v>
      </c>
      <c r="O29" s="1"/>
      <c r="P29" s="197">
        <v>4</v>
      </c>
      <c r="Q29" s="225">
        <v>8</v>
      </c>
      <c r="R29" s="225">
        <v>4</v>
      </c>
      <c r="S29" s="124">
        <v>10</v>
      </c>
      <c r="T29" s="125"/>
    </row>
    <row r="30" spans="2:20" ht="21.75" customHeight="1">
      <c r="B30" s="1"/>
      <c r="C30" s="428"/>
      <c r="D30" s="453"/>
      <c r="E30" s="262"/>
      <c r="F30" s="262"/>
      <c r="G30" s="263"/>
      <c r="H30" s="232" t="s">
        <v>154</v>
      </c>
      <c r="I30" s="267">
        <v>1352</v>
      </c>
      <c r="J30" s="270">
        <v>3.5</v>
      </c>
      <c r="K30" s="231">
        <f>IF(J30&gt;0,$K$29,"")</f>
        <v>600</v>
      </c>
      <c r="L30" s="273">
        <f t="shared" si="15"/>
        <v>811200</v>
      </c>
      <c r="M30" s="302" t="s">
        <v>172</v>
      </c>
      <c r="N30" s="299" t="str">
        <f t="shared" ref="N30:N33" si="16">+"R"&amp;P30&amp;"."&amp;Q30&amp;" ～ R"&amp;R30&amp;"."&amp;S30</f>
        <v>R4.9 ～ R4.9</v>
      </c>
      <c r="O30" s="1"/>
      <c r="P30" s="197">
        <v>4</v>
      </c>
      <c r="Q30" s="225">
        <v>9</v>
      </c>
      <c r="R30" s="225">
        <v>4</v>
      </c>
      <c r="S30" s="124">
        <v>9</v>
      </c>
      <c r="T30" s="125"/>
    </row>
    <row r="31" spans="2:20" ht="21.75" customHeight="1">
      <c r="B31" s="1"/>
      <c r="C31" s="428"/>
      <c r="D31" s="453"/>
      <c r="E31" s="262"/>
      <c r="F31" s="262"/>
      <c r="G31" s="263"/>
      <c r="H31" s="232" t="s">
        <v>154</v>
      </c>
      <c r="I31" s="267">
        <v>100</v>
      </c>
      <c r="J31" s="270">
        <v>0.2</v>
      </c>
      <c r="K31" s="231">
        <f t="shared" ref="K31:K33" si="17">IF(J31&gt;0,$K$29,"")</f>
        <v>600</v>
      </c>
      <c r="L31" s="273">
        <f t="shared" si="15"/>
        <v>60000</v>
      </c>
      <c r="M31" s="302" t="s">
        <v>172</v>
      </c>
      <c r="N31" s="299" t="str">
        <f t="shared" si="16"/>
        <v>R4.10 ～ R4.12</v>
      </c>
      <c r="O31" s="1"/>
      <c r="P31" s="197">
        <v>4</v>
      </c>
      <c r="Q31" s="225">
        <v>10</v>
      </c>
      <c r="R31" s="225">
        <v>4</v>
      </c>
      <c r="S31" s="124">
        <v>12</v>
      </c>
      <c r="T31" s="125"/>
    </row>
    <row r="32" spans="2:20" ht="21.75" customHeight="1">
      <c r="B32" s="1"/>
      <c r="C32" s="428"/>
      <c r="D32" s="453"/>
      <c r="E32" s="262"/>
      <c r="F32" s="262"/>
      <c r="G32" s="263"/>
      <c r="H32" s="232" t="s">
        <v>154</v>
      </c>
      <c r="I32" s="267"/>
      <c r="J32" s="270">
        <v>0</v>
      </c>
      <c r="K32" s="231" t="str">
        <f t="shared" si="17"/>
        <v/>
      </c>
      <c r="L32" s="273">
        <f t="shared" si="15"/>
        <v>0</v>
      </c>
      <c r="M32" s="302" t="s">
        <v>172</v>
      </c>
      <c r="N32" s="299" t="str">
        <f t="shared" si="16"/>
        <v>R4.11 ～ R5.1</v>
      </c>
      <c r="O32" s="1"/>
      <c r="P32" s="197">
        <v>4</v>
      </c>
      <c r="Q32" s="225">
        <v>11</v>
      </c>
      <c r="R32" s="225">
        <v>5</v>
      </c>
      <c r="S32" s="124">
        <v>1</v>
      </c>
      <c r="T32" s="125"/>
    </row>
    <row r="33" spans="2:20" ht="21.75" customHeight="1">
      <c r="B33" s="1"/>
      <c r="C33" s="428"/>
      <c r="D33" s="453"/>
      <c r="E33" s="264"/>
      <c r="F33" s="264"/>
      <c r="G33" s="265"/>
      <c r="H33" s="233" t="s">
        <v>154</v>
      </c>
      <c r="I33" s="268"/>
      <c r="J33" s="271"/>
      <c r="K33" s="234" t="str">
        <f t="shared" si="17"/>
        <v/>
      </c>
      <c r="L33" s="274">
        <f>ROUND(I33*$K$29,0)</f>
        <v>0</v>
      </c>
      <c r="M33" s="303" t="s">
        <v>172</v>
      </c>
      <c r="N33" s="300" t="str">
        <f t="shared" si="16"/>
        <v>R4.12 ～ R4.12</v>
      </c>
      <c r="O33" s="1"/>
      <c r="P33" s="197">
        <v>4</v>
      </c>
      <c r="Q33" s="225">
        <v>12</v>
      </c>
      <c r="R33" s="225">
        <v>4</v>
      </c>
      <c r="S33" s="124">
        <v>12</v>
      </c>
      <c r="T33" s="125"/>
    </row>
    <row r="34" spans="2:20" ht="21.75" customHeight="1" thickBot="1">
      <c r="B34" s="1"/>
      <c r="C34" s="428"/>
      <c r="D34" s="454"/>
      <c r="E34" s="448"/>
      <c r="F34" s="448"/>
      <c r="G34" s="448"/>
      <c r="H34" s="244" t="s">
        <v>157</v>
      </c>
      <c r="I34" s="242">
        <f>SUM(I29:I33)</f>
        <v>1652</v>
      </c>
      <c r="J34" s="283">
        <f>SUM(J29:J33)</f>
        <v>4.2</v>
      </c>
      <c r="K34" s="243"/>
      <c r="L34" s="246">
        <f>ROUNDDOWN(SUM(L29:L33),-3)</f>
        <v>991000</v>
      </c>
      <c r="M34" s="239"/>
      <c r="N34" s="240"/>
      <c r="O34" s="1"/>
      <c r="P34" s="197"/>
      <c r="Q34" s="225"/>
      <c r="R34" s="295"/>
      <c r="S34" s="1"/>
    </row>
    <row r="35" spans="2:20" ht="21.75" customHeight="1" thickBot="1">
      <c r="B35" s="1"/>
      <c r="C35" s="400"/>
      <c r="D35" s="434"/>
      <c r="E35" s="434"/>
      <c r="F35" s="434"/>
      <c r="G35" s="435"/>
      <c r="H35" s="304" t="s">
        <v>158</v>
      </c>
      <c r="I35" s="243"/>
      <c r="J35" s="305">
        <f ca="1">+J28+J34</f>
        <v>8.81</v>
      </c>
      <c r="K35" s="243"/>
      <c r="L35" s="306">
        <f ca="1">+L28+L34</f>
        <v>1203000</v>
      </c>
      <c r="M35" s="226"/>
      <c r="N35" s="201"/>
      <c r="O35" s="1"/>
      <c r="P35" s="197"/>
      <c r="Q35" s="225"/>
      <c r="R35" s="295"/>
      <c r="S35" s="1"/>
    </row>
    <row r="36" spans="2:20" ht="15" customHeight="1">
      <c r="B36" s="1"/>
      <c r="C36" s="11" t="s">
        <v>17</v>
      </c>
      <c r="D36" s="13"/>
      <c r="E36" s="12"/>
      <c r="F36" s="12"/>
      <c r="G36" s="12"/>
      <c r="H36" s="12"/>
      <c r="I36" s="12"/>
      <c r="J36" s="12"/>
      <c r="K36" s="12"/>
      <c r="L36" s="15"/>
      <c r="M36" s="15"/>
      <c r="N36" s="1"/>
      <c r="O36" s="1"/>
    </row>
    <row r="37" spans="2:20" ht="15" customHeight="1">
      <c r="B37" s="1"/>
      <c r="C37" s="16" t="s">
        <v>18</v>
      </c>
      <c r="D37" s="13"/>
      <c r="E37" s="12"/>
      <c r="F37" s="12"/>
      <c r="G37" s="12"/>
      <c r="H37" s="12"/>
      <c r="I37" s="12"/>
      <c r="J37" s="12"/>
      <c r="K37" s="12"/>
      <c r="L37" s="15"/>
      <c r="M37" s="15"/>
      <c r="N37" s="1"/>
      <c r="O37" s="1"/>
    </row>
    <row r="38" spans="2:20" ht="15" customHeight="1">
      <c r="B38" s="1"/>
      <c r="C38" s="190" t="s">
        <v>274</v>
      </c>
      <c r="D38" s="13"/>
      <c r="E38" s="12"/>
      <c r="F38" s="12"/>
      <c r="G38" s="12"/>
      <c r="H38" s="12"/>
      <c r="I38" s="12"/>
      <c r="J38" s="12"/>
      <c r="K38" s="12"/>
      <c r="L38" s="15"/>
      <c r="M38" s="15"/>
      <c r="N38" s="1"/>
      <c r="O38" s="1"/>
    </row>
    <row r="39" spans="2:20" ht="15" customHeight="1">
      <c r="B39" s="1"/>
      <c r="C39" s="16" t="s">
        <v>22</v>
      </c>
      <c r="D39" s="13"/>
      <c r="E39" s="12"/>
      <c r="F39" s="12"/>
      <c r="G39" s="12"/>
      <c r="H39" s="12"/>
      <c r="I39" s="12"/>
      <c r="J39" s="12"/>
      <c r="K39" s="12"/>
      <c r="L39" s="15"/>
      <c r="M39" s="15"/>
      <c r="N39" s="1"/>
      <c r="O39" s="1"/>
    </row>
    <row r="40" spans="2:20" ht="15" customHeight="1">
      <c r="B40" s="1"/>
      <c r="C40" s="16" t="s">
        <v>177</v>
      </c>
      <c r="D40" s="13"/>
      <c r="E40" s="12"/>
      <c r="F40" s="12"/>
      <c r="G40" s="12"/>
      <c r="H40" s="12"/>
      <c r="I40" s="12"/>
      <c r="J40" s="12"/>
      <c r="K40" s="12"/>
      <c r="L40" s="15"/>
      <c r="M40" s="15"/>
      <c r="N40" s="1"/>
      <c r="O40" s="1"/>
    </row>
    <row r="41" spans="2:20" ht="15" customHeight="1">
      <c r="B41" s="1"/>
      <c r="C41" s="16" t="s">
        <v>273</v>
      </c>
      <c r="D41" s="13"/>
      <c r="E41" s="12"/>
      <c r="F41" s="12"/>
      <c r="G41" s="12"/>
      <c r="H41" s="12"/>
      <c r="I41" s="12"/>
      <c r="J41" s="12"/>
      <c r="K41" s="12"/>
      <c r="L41" s="15"/>
      <c r="M41" s="15"/>
      <c r="N41" s="1"/>
      <c r="O41" s="1"/>
    </row>
    <row r="42" spans="2:20" ht="15" customHeight="1">
      <c r="B42" s="1"/>
      <c r="C42" s="16" t="s">
        <v>176</v>
      </c>
      <c r="D42" s="13"/>
      <c r="E42" s="12"/>
      <c r="F42" s="12"/>
      <c r="G42" s="12"/>
      <c r="H42" s="12"/>
      <c r="I42" s="12"/>
      <c r="J42" s="12"/>
      <c r="K42" s="12"/>
      <c r="L42" s="15"/>
      <c r="M42" s="15"/>
      <c r="N42" s="1"/>
      <c r="O42" s="1"/>
    </row>
    <row r="43" spans="2:20" ht="15" customHeight="1">
      <c r="B43" s="1"/>
      <c r="C43" s="16"/>
      <c r="D43" s="13"/>
      <c r="E43" s="12"/>
      <c r="F43" s="12"/>
      <c r="G43" s="12"/>
      <c r="H43" s="12"/>
      <c r="I43" s="12"/>
      <c r="J43" s="12"/>
      <c r="K43" s="12"/>
      <c r="L43" s="15"/>
      <c r="M43" s="15"/>
      <c r="N43" s="1"/>
      <c r="O43" s="1"/>
    </row>
    <row r="44" spans="2:20" ht="15" customHeight="1">
      <c r="B44" s="1"/>
      <c r="C44" s="12"/>
      <c r="D44" s="13"/>
      <c r="E44" s="12"/>
      <c r="F44" s="12"/>
      <c r="G44" s="12"/>
      <c r="H44" s="12"/>
      <c r="I44" s="12"/>
      <c r="J44" s="12"/>
      <c r="K44" s="12"/>
      <c r="L44" s="15"/>
      <c r="M44" s="15"/>
      <c r="N44" s="1"/>
      <c r="O44" s="1"/>
    </row>
    <row r="45" spans="2:20" ht="15" customHeight="1">
      <c r="B45" s="1"/>
      <c r="C45" s="12"/>
      <c r="D45" s="13"/>
      <c r="E45" s="12"/>
      <c r="F45" s="12"/>
      <c r="G45" s="12"/>
      <c r="H45" s="12"/>
      <c r="I45" s="12"/>
      <c r="J45" s="12"/>
      <c r="K45" s="12"/>
      <c r="L45" s="15"/>
      <c r="M45" s="15"/>
      <c r="N45" s="1"/>
      <c r="O45" s="1"/>
    </row>
    <row r="46" spans="2:20" ht="15" customHeight="1">
      <c r="B46" s="1"/>
      <c r="C46" s="12"/>
      <c r="D46" s="13"/>
      <c r="E46" s="12"/>
      <c r="F46" s="12"/>
      <c r="G46" s="12"/>
      <c r="H46" s="12"/>
      <c r="I46" s="12"/>
      <c r="J46" s="12"/>
      <c r="K46" s="12"/>
      <c r="L46" s="15"/>
      <c r="M46" s="15"/>
      <c r="N46" s="1"/>
      <c r="O46" s="1"/>
    </row>
    <row r="47" spans="2:20" ht="15" customHeight="1">
      <c r="B47" s="1"/>
      <c r="C47" s="12"/>
      <c r="D47" s="13"/>
      <c r="E47" s="12"/>
      <c r="F47" s="12"/>
      <c r="G47" s="12"/>
      <c r="H47" s="12"/>
      <c r="I47" s="12"/>
      <c r="J47" s="12"/>
      <c r="K47" s="12"/>
      <c r="L47" s="15"/>
      <c r="M47" s="15"/>
      <c r="N47" s="1"/>
      <c r="O47" s="1"/>
    </row>
    <row r="48" spans="2:20" ht="15" customHeight="1">
      <c r="B48" s="1"/>
      <c r="C48" s="12"/>
      <c r="D48" s="13"/>
      <c r="E48" s="12"/>
      <c r="F48" s="12"/>
      <c r="G48" s="12"/>
      <c r="H48" s="12"/>
      <c r="I48" s="12"/>
      <c r="J48" s="12"/>
      <c r="K48" s="12"/>
      <c r="L48" s="15"/>
      <c r="M48" s="15"/>
      <c r="N48" s="1"/>
      <c r="O48" s="1"/>
    </row>
    <row r="49" spans="2:15" ht="15" customHeight="1">
      <c r="B49" s="1"/>
      <c r="C49" s="12"/>
      <c r="D49" s="13"/>
      <c r="E49" s="12"/>
      <c r="F49" s="12"/>
      <c r="G49" s="12"/>
      <c r="H49" s="12"/>
      <c r="I49" s="12"/>
      <c r="J49" s="12"/>
      <c r="K49" s="12"/>
      <c r="L49" s="15"/>
      <c r="M49" s="15"/>
      <c r="N49" s="1"/>
      <c r="O49" s="1"/>
    </row>
    <row r="50" spans="2:15" ht="15" customHeight="1">
      <c r="B50" s="1"/>
      <c r="C50" s="12"/>
      <c r="D50" s="13"/>
      <c r="E50" s="12"/>
      <c r="F50" s="12"/>
      <c r="G50" s="12"/>
      <c r="H50" s="12"/>
      <c r="I50" s="12"/>
      <c r="J50" s="12"/>
      <c r="K50" s="12"/>
      <c r="L50" s="15"/>
      <c r="M50" s="15"/>
      <c r="N50" s="1"/>
      <c r="O50" s="1"/>
    </row>
    <row r="51" spans="2:15" ht="15" customHeight="1">
      <c r="B51" s="1"/>
      <c r="C51" s="12"/>
      <c r="D51" s="13"/>
      <c r="E51" s="12"/>
      <c r="F51" s="12"/>
      <c r="G51" s="12"/>
      <c r="H51" s="12"/>
      <c r="I51" s="12"/>
      <c r="J51" s="12"/>
      <c r="K51" s="12"/>
      <c r="L51" s="15"/>
      <c r="M51" s="15"/>
      <c r="N51" s="1"/>
      <c r="O51" s="1"/>
    </row>
    <row r="52" spans="2:15" ht="15" customHeight="1">
      <c r="B52" s="1"/>
      <c r="C52" s="374"/>
      <c r="D52" s="375"/>
      <c r="E52" s="375"/>
      <c r="F52" s="375"/>
      <c r="G52" s="375"/>
      <c r="H52" s="375"/>
      <c r="I52" s="375"/>
      <c r="J52" s="375"/>
      <c r="K52" s="375"/>
      <c r="L52" s="375"/>
      <c r="M52" s="375"/>
      <c r="N52" s="375"/>
      <c r="O52" s="1"/>
    </row>
    <row r="53" spans="2:15" ht="15" customHeight="1">
      <c r="B53" s="1"/>
      <c r="C53" s="12"/>
      <c r="D53" s="13"/>
      <c r="E53" s="12"/>
      <c r="F53" s="12"/>
      <c r="G53" s="12"/>
      <c r="H53" s="12"/>
      <c r="I53" s="12"/>
      <c r="J53" s="12"/>
      <c r="K53" s="12"/>
      <c r="L53" s="15"/>
      <c r="M53" s="15"/>
      <c r="N53" s="1"/>
      <c r="O53" s="1"/>
    </row>
    <row r="54" spans="2:15" ht="15" customHeight="1">
      <c r="B54" s="1"/>
      <c r="C54" s="12"/>
      <c r="D54" s="13"/>
      <c r="E54" s="12"/>
      <c r="F54" s="12"/>
      <c r="G54" s="12"/>
      <c r="H54" s="12"/>
      <c r="I54" s="12"/>
      <c r="J54" s="12"/>
      <c r="K54" s="12"/>
      <c r="L54" s="15"/>
      <c r="M54" s="15"/>
      <c r="N54" s="1"/>
      <c r="O54" s="1"/>
    </row>
    <row r="55" spans="2:15">
      <c r="B55" s="1"/>
      <c r="O55" s="1"/>
    </row>
  </sheetData>
  <mergeCells count="39">
    <mergeCell ref="H7:L7"/>
    <mergeCell ref="G10:G14"/>
    <mergeCell ref="E10:E14"/>
    <mergeCell ref="F10:F14"/>
    <mergeCell ref="E7:E9"/>
    <mergeCell ref="G16:G20"/>
    <mergeCell ref="D22:D27"/>
    <mergeCell ref="E22:E26"/>
    <mergeCell ref="F22:F26"/>
    <mergeCell ref="E15:G15"/>
    <mergeCell ref="E21:G21"/>
    <mergeCell ref="E27:G27"/>
    <mergeCell ref="S8:S9"/>
    <mergeCell ref="C52:N52"/>
    <mergeCell ref="D10:D15"/>
    <mergeCell ref="D16:D21"/>
    <mergeCell ref="L8:L9"/>
    <mergeCell ref="H8:H9"/>
    <mergeCell ref="I8:I9"/>
    <mergeCell ref="J8:J9"/>
    <mergeCell ref="K8:K9"/>
    <mergeCell ref="F7:F9"/>
    <mergeCell ref="C7:C9"/>
    <mergeCell ref="D7:D9"/>
    <mergeCell ref="G7:G9"/>
    <mergeCell ref="C29:C35"/>
    <mergeCell ref="C10:C27"/>
    <mergeCell ref="C28:G28"/>
    <mergeCell ref="D35:G35"/>
    <mergeCell ref="P7:R7"/>
    <mergeCell ref="P8:P9"/>
    <mergeCell ref="Q8:Q9"/>
    <mergeCell ref="R8:R9"/>
    <mergeCell ref="M7:N9"/>
    <mergeCell ref="E34:G34"/>
    <mergeCell ref="G22:G26"/>
    <mergeCell ref="D29:D34"/>
    <mergeCell ref="E16:E20"/>
    <mergeCell ref="F16:F20"/>
  </mergeCells>
  <phoneticPr fontId="2"/>
  <dataValidations count="2">
    <dataValidation type="list" allowBlank="1" showInputMessage="1" showErrorMessage="1" sqref="H10:H14 H16:H20 H22:H26">
      <formula1>"広葉樹,マツ"</formula1>
    </dataValidation>
    <dataValidation type="list" allowBlank="1" showInputMessage="1" showErrorMessage="1" sqref="N10:N14 N16:N20 N22:N26">
      <formula1>"裸苗,ポット苗,コンテナ苗"</formula1>
    </dataValidation>
  </dataValidations>
  <printOptions horizontalCentered="1"/>
  <pageMargins left="0.39370078740157483" right="0.39370078740157483" top="0.78740157480314965" bottom="0" header="0.51181102362204722" footer="0.51181102362204722"/>
  <pageSetup paperSize="9" scale="77"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R36"/>
  <sheetViews>
    <sheetView showGridLines="0" showZeros="0" view="pageBreakPreview" zoomScaleNormal="100" zoomScaleSheetLayoutView="100" workbookViewId="0">
      <selection activeCell="G8" sqref="G8"/>
    </sheetView>
  </sheetViews>
  <sheetFormatPr defaultRowHeight="13.5"/>
  <cols>
    <col min="1" max="1" width="3.25" style="2" customWidth="1"/>
    <col min="2" max="2" width="1.75" style="2" customWidth="1"/>
    <col min="3" max="4" width="10.625" style="2" customWidth="1"/>
    <col min="5" max="5" width="17.375" style="2" customWidth="1"/>
    <col min="6" max="6" width="4.625" style="2" customWidth="1"/>
    <col min="7" max="7" width="15.625" style="2" customWidth="1"/>
    <col min="8" max="8" width="32.5" style="2" customWidth="1"/>
    <col min="9" max="10" width="6" style="2" hidden="1" customWidth="1"/>
    <col min="11" max="11" width="11.625" style="2" bestFit="1" customWidth="1"/>
    <col min="12" max="12" width="11.625" style="2" customWidth="1"/>
    <col min="13" max="13" width="9.125" style="3" customWidth="1"/>
    <col min="14" max="15" width="11.625" style="2" customWidth="1"/>
    <col min="16" max="16" width="9.125" style="2" bestFit="1" customWidth="1"/>
    <col min="17" max="17" width="33" style="2" customWidth="1"/>
    <col min="18" max="18" width="1.75" style="2" customWidth="1"/>
    <col min="19" max="16384" width="9" style="2"/>
  </cols>
  <sheetData>
    <row r="1" spans="2:18">
      <c r="B1" s="1"/>
      <c r="C1" s="1"/>
      <c r="D1" s="1"/>
      <c r="E1" s="1"/>
      <c r="F1" s="1"/>
      <c r="G1" s="1"/>
      <c r="H1" s="1"/>
      <c r="I1" s="1"/>
      <c r="J1" s="1"/>
      <c r="K1" s="1"/>
      <c r="L1" s="1"/>
      <c r="M1" s="4"/>
      <c r="N1" s="1"/>
      <c r="O1" s="1"/>
      <c r="P1" s="1"/>
      <c r="Q1" s="1"/>
      <c r="R1" s="1"/>
    </row>
    <row r="2" spans="2:18">
      <c r="B2" s="155" t="s">
        <v>292</v>
      </c>
      <c r="C2" s="1"/>
      <c r="D2" s="1"/>
      <c r="E2" s="1"/>
      <c r="F2" s="1"/>
      <c r="G2" s="1"/>
      <c r="H2" s="1"/>
      <c r="I2" s="1"/>
      <c r="J2" s="1"/>
      <c r="K2" s="1"/>
      <c r="L2" s="1"/>
      <c r="M2" s="4"/>
      <c r="N2" s="1"/>
      <c r="O2" s="1"/>
      <c r="P2" s="1"/>
      <c r="Q2" s="1"/>
      <c r="R2" s="1"/>
    </row>
    <row r="3" spans="2:18">
      <c r="B3" s="1"/>
      <c r="C3" s="1" t="s">
        <v>275</v>
      </c>
      <c r="D3" s="1"/>
      <c r="E3" s="1"/>
      <c r="F3" s="1"/>
      <c r="G3" s="1"/>
      <c r="H3" s="1"/>
      <c r="I3" s="1"/>
      <c r="J3" s="1"/>
      <c r="K3" s="1"/>
      <c r="L3" s="1"/>
      <c r="M3" s="4"/>
      <c r="N3" s="1"/>
      <c r="O3" s="1"/>
      <c r="P3" s="1"/>
      <c r="Q3" s="111"/>
      <c r="R3" s="1"/>
    </row>
    <row r="4" spans="2:18" ht="14.25" thickBot="1">
      <c r="B4" s="1"/>
      <c r="C4" s="1"/>
      <c r="D4" s="1"/>
      <c r="E4" s="1"/>
      <c r="F4" s="1"/>
      <c r="G4" s="1"/>
      <c r="H4" s="1"/>
      <c r="I4" s="1"/>
      <c r="J4" s="1"/>
      <c r="K4" s="1"/>
      <c r="L4" s="1"/>
      <c r="M4" s="4"/>
      <c r="N4" s="1"/>
      <c r="O4" s="1"/>
      <c r="P4" s="1"/>
      <c r="Q4" s="1"/>
      <c r="R4" s="1"/>
    </row>
    <row r="5" spans="2:18" ht="18.75" customHeight="1">
      <c r="B5" s="1"/>
      <c r="C5" s="436" t="s">
        <v>0</v>
      </c>
      <c r="D5" s="486" t="s">
        <v>19</v>
      </c>
      <c r="E5" s="416" t="s">
        <v>302</v>
      </c>
      <c r="F5" s="423" t="s">
        <v>2</v>
      </c>
      <c r="G5" s="423" t="s">
        <v>303</v>
      </c>
      <c r="H5" s="442" t="s">
        <v>55</v>
      </c>
      <c r="I5" s="208"/>
      <c r="J5" s="209"/>
      <c r="K5" s="494" t="s">
        <v>21</v>
      </c>
      <c r="L5" s="495"/>
      <c r="M5" s="495"/>
      <c r="N5" s="495"/>
      <c r="O5" s="495"/>
      <c r="P5" s="496"/>
      <c r="Q5" s="437" t="s">
        <v>5</v>
      </c>
      <c r="R5" s="1"/>
    </row>
    <row r="6" spans="2:18">
      <c r="B6" s="1"/>
      <c r="C6" s="473"/>
      <c r="D6" s="487"/>
      <c r="E6" s="417"/>
      <c r="F6" s="361"/>
      <c r="G6" s="361"/>
      <c r="H6" s="476"/>
      <c r="I6" s="481" t="s">
        <v>56</v>
      </c>
      <c r="J6" s="483" t="s">
        <v>146</v>
      </c>
      <c r="K6" s="480" t="s">
        <v>71</v>
      </c>
      <c r="L6" s="365" t="s">
        <v>53</v>
      </c>
      <c r="M6" s="414" t="s">
        <v>50</v>
      </c>
      <c r="N6" s="365" t="s">
        <v>51</v>
      </c>
      <c r="O6" s="365" t="s">
        <v>10</v>
      </c>
      <c r="P6" s="489" t="s">
        <v>52</v>
      </c>
      <c r="Q6" s="497"/>
      <c r="R6" s="1"/>
    </row>
    <row r="7" spans="2:18" ht="32.25" customHeight="1" thickBot="1">
      <c r="B7" s="1"/>
      <c r="C7" s="485"/>
      <c r="D7" s="488"/>
      <c r="E7" s="418"/>
      <c r="F7" s="362"/>
      <c r="G7" s="464"/>
      <c r="H7" s="499"/>
      <c r="I7" s="482"/>
      <c r="J7" s="484"/>
      <c r="K7" s="418"/>
      <c r="L7" s="370"/>
      <c r="M7" s="415"/>
      <c r="N7" s="370"/>
      <c r="O7" s="370"/>
      <c r="P7" s="490"/>
      <c r="Q7" s="498"/>
      <c r="R7" s="1"/>
    </row>
    <row r="8" spans="2:18" ht="36.75" customHeight="1">
      <c r="B8" s="1"/>
      <c r="C8" s="478"/>
      <c r="D8" s="479"/>
      <c r="E8" s="216" t="s">
        <v>304</v>
      </c>
      <c r="F8" s="196">
        <v>1</v>
      </c>
      <c r="G8" s="196"/>
      <c r="H8" s="89"/>
      <c r="I8" s="210"/>
      <c r="J8" s="211"/>
      <c r="K8" s="205"/>
      <c r="L8" s="196"/>
      <c r="M8" s="96"/>
      <c r="N8" s="97"/>
      <c r="O8" s="97"/>
      <c r="P8" s="202"/>
      <c r="Q8" s="199"/>
      <c r="R8" s="1"/>
    </row>
    <row r="9" spans="2:18" ht="36.75" customHeight="1">
      <c r="B9" s="1"/>
      <c r="C9" s="478"/>
      <c r="D9" s="479"/>
      <c r="E9" s="217" t="s">
        <v>61</v>
      </c>
      <c r="F9" s="30">
        <v>2</v>
      </c>
      <c r="G9" s="30"/>
      <c r="H9" s="198"/>
      <c r="I9" s="212"/>
      <c r="J9" s="213"/>
      <c r="K9" s="206"/>
      <c r="L9" s="30"/>
      <c r="M9" s="80"/>
      <c r="N9" s="81"/>
      <c r="O9" s="81"/>
      <c r="P9" s="203"/>
      <c r="Q9" s="200"/>
      <c r="R9" s="1"/>
    </row>
    <row r="10" spans="2:18" ht="36.75" customHeight="1">
      <c r="B10" s="1"/>
      <c r="C10" s="478"/>
      <c r="D10" s="479"/>
      <c r="E10" s="205" t="s">
        <v>14</v>
      </c>
      <c r="F10" s="30">
        <v>3</v>
      </c>
      <c r="G10" s="30"/>
      <c r="H10" s="198"/>
      <c r="I10" s="212"/>
      <c r="J10" s="213"/>
      <c r="K10" s="206"/>
      <c r="L10" s="30"/>
      <c r="M10" s="80"/>
      <c r="N10" s="81"/>
      <c r="O10" s="81"/>
      <c r="P10" s="203"/>
      <c r="Q10" s="200"/>
      <c r="R10" s="1"/>
    </row>
    <row r="11" spans="2:18" ht="36.75" customHeight="1">
      <c r="B11" s="1"/>
      <c r="C11" s="478"/>
      <c r="D11" s="479"/>
      <c r="E11" s="205"/>
      <c r="F11" s="30">
        <v>4</v>
      </c>
      <c r="G11" s="30"/>
      <c r="H11" s="198"/>
      <c r="I11" s="212"/>
      <c r="J11" s="213"/>
      <c r="K11" s="206"/>
      <c r="L11" s="30"/>
      <c r="M11" s="80"/>
      <c r="N11" s="81"/>
      <c r="O11" s="81"/>
      <c r="P11" s="203"/>
      <c r="Q11" s="200"/>
      <c r="R11" s="1"/>
    </row>
    <row r="12" spans="2:18" ht="36.75" customHeight="1">
      <c r="B12" s="1"/>
      <c r="C12" s="478"/>
      <c r="D12" s="479"/>
      <c r="E12" s="205"/>
      <c r="F12" s="196">
        <v>5</v>
      </c>
      <c r="G12" s="30"/>
      <c r="H12" s="198"/>
      <c r="I12" s="212"/>
      <c r="J12" s="213"/>
      <c r="K12" s="206"/>
      <c r="L12" s="30"/>
      <c r="M12" s="80"/>
      <c r="N12" s="81"/>
      <c r="O12" s="81"/>
      <c r="P12" s="203"/>
      <c r="Q12" s="200"/>
      <c r="R12" s="1"/>
    </row>
    <row r="13" spans="2:18" ht="36.75" customHeight="1">
      <c r="B13" s="1"/>
      <c r="C13" s="478"/>
      <c r="D13" s="479"/>
      <c r="E13" s="205"/>
      <c r="F13" s="30">
        <v>6</v>
      </c>
      <c r="G13" s="30"/>
      <c r="H13" s="198"/>
      <c r="I13" s="212"/>
      <c r="J13" s="213"/>
      <c r="K13" s="206"/>
      <c r="L13" s="30"/>
      <c r="M13" s="80"/>
      <c r="N13" s="81"/>
      <c r="O13" s="81"/>
      <c r="P13" s="203"/>
      <c r="Q13" s="200"/>
      <c r="R13" s="1"/>
    </row>
    <row r="14" spans="2:18" ht="36.75" customHeight="1">
      <c r="B14" s="1"/>
      <c r="C14" s="478"/>
      <c r="D14" s="479"/>
      <c r="E14" s="205"/>
      <c r="F14" s="30">
        <v>7</v>
      </c>
      <c r="G14" s="30"/>
      <c r="H14" s="198"/>
      <c r="I14" s="212"/>
      <c r="J14" s="213"/>
      <c r="K14" s="206"/>
      <c r="L14" s="30"/>
      <c r="M14" s="80"/>
      <c r="N14" s="81"/>
      <c r="O14" s="81"/>
      <c r="P14" s="203"/>
      <c r="Q14" s="200"/>
      <c r="R14" s="1"/>
    </row>
    <row r="15" spans="2:18" ht="36.75" customHeight="1" thickBot="1">
      <c r="B15" s="1"/>
      <c r="C15" s="478"/>
      <c r="D15" s="479"/>
      <c r="E15" s="308"/>
      <c r="F15" s="307">
        <v>8</v>
      </c>
      <c r="G15" s="307"/>
      <c r="H15" s="309"/>
      <c r="I15" s="218"/>
      <c r="J15" s="219"/>
      <c r="K15" s="220"/>
      <c r="L15" s="41"/>
      <c r="M15" s="221"/>
      <c r="N15" s="222"/>
      <c r="O15" s="222"/>
      <c r="P15" s="223"/>
      <c r="Q15" s="224"/>
      <c r="R15" s="1"/>
    </row>
    <row r="16" spans="2:18" ht="36.75" customHeight="1" thickTop="1" thickBot="1">
      <c r="B16" s="1"/>
      <c r="C16" s="491" t="s">
        <v>54</v>
      </c>
      <c r="D16" s="492"/>
      <c r="E16" s="492"/>
      <c r="F16" s="492"/>
      <c r="G16" s="492"/>
      <c r="H16" s="493"/>
      <c r="I16" s="214"/>
      <c r="J16" s="215"/>
      <c r="K16" s="207">
        <f>SUM(K8:K15)</f>
        <v>0</v>
      </c>
      <c r="L16" s="104"/>
      <c r="M16" s="195">
        <f t="shared" ref="M16:P16" si="0">SUM(M8:M15)</f>
        <v>0</v>
      </c>
      <c r="N16" s="195">
        <f t="shared" si="0"/>
        <v>0</v>
      </c>
      <c r="O16" s="195">
        <f t="shared" si="0"/>
        <v>0</v>
      </c>
      <c r="P16" s="204">
        <f t="shared" si="0"/>
        <v>0</v>
      </c>
      <c r="Q16" s="201"/>
      <c r="R16" s="1"/>
    </row>
    <row r="17" spans="2:18" ht="15" customHeight="1">
      <c r="B17" s="1"/>
      <c r="C17" s="11" t="s">
        <v>17</v>
      </c>
      <c r="D17" s="12"/>
      <c r="E17" s="12"/>
      <c r="F17" s="13"/>
      <c r="G17" s="12"/>
      <c r="H17" s="12"/>
      <c r="I17" s="12"/>
      <c r="J17" s="12"/>
      <c r="K17" s="12"/>
      <c r="L17" s="12"/>
      <c r="M17" s="14"/>
      <c r="N17" s="15"/>
      <c r="O17" s="15"/>
      <c r="P17" s="15"/>
      <c r="Q17" s="1"/>
      <c r="R17" s="1"/>
    </row>
    <row r="18" spans="2:18" ht="15" customHeight="1">
      <c r="B18" s="1"/>
      <c r="C18" s="16" t="s">
        <v>18</v>
      </c>
      <c r="D18" s="12"/>
      <c r="E18" s="12"/>
      <c r="F18" s="13"/>
      <c r="G18" s="12"/>
      <c r="H18" s="12"/>
      <c r="I18" s="12"/>
      <c r="J18" s="12"/>
      <c r="K18" s="12"/>
      <c r="L18" s="12"/>
      <c r="M18" s="14"/>
      <c r="N18" s="15"/>
      <c r="O18" s="15"/>
      <c r="P18" s="15"/>
      <c r="Q18" s="1"/>
      <c r="R18" s="1"/>
    </row>
    <row r="19" spans="2:18" ht="15" customHeight="1">
      <c r="B19" s="1"/>
      <c r="C19" s="16" t="s">
        <v>22</v>
      </c>
      <c r="D19" s="12"/>
      <c r="E19" s="12"/>
      <c r="F19" s="13"/>
      <c r="G19" s="12"/>
      <c r="H19" s="12"/>
      <c r="I19" s="12"/>
      <c r="J19" s="12"/>
      <c r="K19" s="12"/>
      <c r="L19" s="12"/>
      <c r="M19" s="14"/>
      <c r="N19" s="15"/>
      <c r="O19" s="15"/>
      <c r="P19" s="15"/>
      <c r="Q19" s="1"/>
      <c r="R19" s="1"/>
    </row>
    <row r="20" spans="2:18" ht="15" customHeight="1">
      <c r="B20" s="1"/>
      <c r="C20" s="16" t="s">
        <v>138</v>
      </c>
      <c r="D20" s="12"/>
      <c r="E20" s="12"/>
      <c r="F20" s="13"/>
      <c r="G20" s="12"/>
      <c r="H20" s="12"/>
      <c r="I20" s="12"/>
      <c r="J20" s="12"/>
      <c r="K20" s="12"/>
      <c r="L20" s="12"/>
      <c r="M20" s="14"/>
      <c r="N20" s="15"/>
      <c r="O20" s="15"/>
      <c r="P20" s="15"/>
      <c r="Q20" s="1"/>
      <c r="R20" s="1"/>
    </row>
    <row r="21" spans="2:18" ht="15" customHeight="1">
      <c r="B21" s="1"/>
      <c r="C21" s="16" t="s">
        <v>31</v>
      </c>
      <c r="D21" s="12"/>
      <c r="E21" s="12"/>
      <c r="F21" s="13"/>
      <c r="G21" s="12"/>
      <c r="H21" s="12"/>
      <c r="I21" s="12"/>
      <c r="J21" s="12"/>
      <c r="K21" s="12"/>
      <c r="L21" s="12"/>
      <c r="M21" s="14"/>
      <c r="N21" s="15"/>
      <c r="O21" s="15"/>
      <c r="P21" s="15"/>
      <c r="Q21" s="1"/>
      <c r="R21" s="1"/>
    </row>
    <row r="22" spans="2:18" ht="15" customHeight="1">
      <c r="B22" s="1"/>
      <c r="C22" s="16" t="s">
        <v>271</v>
      </c>
      <c r="D22" s="12"/>
      <c r="E22" s="12"/>
      <c r="F22" s="13"/>
      <c r="G22" s="12"/>
      <c r="H22" s="12"/>
      <c r="I22" s="12"/>
      <c r="J22" s="12"/>
      <c r="K22" s="12"/>
      <c r="L22" s="12"/>
      <c r="M22" s="14"/>
      <c r="N22" s="15"/>
      <c r="O22" s="15"/>
      <c r="P22" s="15"/>
      <c r="Q22" s="1"/>
      <c r="R22" s="1"/>
    </row>
    <row r="23" spans="2:18" ht="15" customHeight="1">
      <c r="B23" s="1"/>
      <c r="C23" s="16"/>
      <c r="D23" s="12"/>
      <c r="E23" s="12"/>
      <c r="F23" s="13"/>
      <c r="G23" s="12"/>
      <c r="H23" s="12"/>
      <c r="I23" s="12"/>
      <c r="J23" s="12"/>
      <c r="K23" s="12"/>
      <c r="L23" s="12"/>
      <c r="M23" s="14"/>
      <c r="N23" s="15"/>
      <c r="O23" s="15"/>
      <c r="P23" s="15"/>
      <c r="Q23" s="1"/>
      <c r="R23" s="1"/>
    </row>
    <row r="24" spans="2:18" ht="15" customHeight="1">
      <c r="B24" s="1"/>
      <c r="C24" s="16"/>
      <c r="D24" s="12"/>
      <c r="E24" s="12"/>
      <c r="F24" s="13"/>
      <c r="G24" s="12"/>
      <c r="H24" s="12"/>
      <c r="I24" s="12"/>
      <c r="J24" s="12"/>
      <c r="K24" s="12"/>
      <c r="L24" s="12"/>
      <c r="M24" s="14"/>
      <c r="N24" s="15"/>
      <c r="O24" s="15"/>
      <c r="P24" s="15"/>
      <c r="Q24" s="1"/>
      <c r="R24" s="1"/>
    </row>
    <row r="25" spans="2:18" ht="15" customHeight="1">
      <c r="B25" s="1"/>
      <c r="C25" s="12"/>
      <c r="D25" s="12"/>
      <c r="E25" s="12"/>
      <c r="F25" s="13"/>
      <c r="G25" s="12"/>
      <c r="H25" s="12"/>
      <c r="I25" s="12"/>
      <c r="J25" s="12"/>
      <c r="K25" s="12"/>
      <c r="L25" s="12"/>
      <c r="M25" s="14"/>
      <c r="N25" s="15"/>
      <c r="O25" s="15"/>
      <c r="P25" s="15"/>
      <c r="Q25" s="1"/>
      <c r="R25" s="1"/>
    </row>
    <row r="26" spans="2:18" ht="15" customHeight="1">
      <c r="B26" s="1"/>
      <c r="C26" s="12"/>
      <c r="D26" s="12"/>
      <c r="E26" s="12"/>
      <c r="F26" s="13"/>
      <c r="G26" s="12"/>
      <c r="H26" s="12"/>
      <c r="I26" s="12"/>
      <c r="J26" s="12"/>
      <c r="K26" s="12"/>
      <c r="L26" s="12"/>
      <c r="M26" s="14"/>
      <c r="N26" s="15"/>
      <c r="O26" s="15"/>
      <c r="P26" s="15"/>
      <c r="Q26" s="1"/>
      <c r="R26" s="1"/>
    </row>
    <row r="27" spans="2:18" ht="15" customHeight="1">
      <c r="B27" s="1"/>
      <c r="C27" s="12"/>
      <c r="D27" s="12"/>
      <c r="E27" s="12"/>
      <c r="F27" s="13"/>
      <c r="G27" s="12"/>
      <c r="H27" s="12"/>
      <c r="I27" s="12"/>
      <c r="J27" s="12"/>
      <c r="K27" s="12"/>
      <c r="L27" s="12"/>
      <c r="M27" s="14"/>
      <c r="N27" s="15"/>
      <c r="O27" s="15"/>
      <c r="P27" s="15"/>
      <c r="Q27" s="1"/>
      <c r="R27" s="1"/>
    </row>
    <row r="28" spans="2:18" ht="15" customHeight="1">
      <c r="B28" s="1"/>
      <c r="C28" s="12"/>
      <c r="D28" s="12"/>
      <c r="E28" s="12"/>
      <c r="F28" s="13"/>
      <c r="G28" s="12"/>
      <c r="H28" s="12"/>
      <c r="I28" s="12"/>
      <c r="J28" s="12"/>
      <c r="K28" s="12"/>
      <c r="L28" s="12"/>
      <c r="M28" s="14"/>
      <c r="N28" s="15"/>
      <c r="O28" s="15"/>
      <c r="P28" s="15"/>
      <c r="Q28" s="1"/>
      <c r="R28" s="1"/>
    </row>
    <row r="29" spans="2:18" ht="15" customHeight="1">
      <c r="B29" s="1"/>
      <c r="C29" s="12"/>
      <c r="D29" s="12"/>
      <c r="E29" s="12"/>
      <c r="F29" s="13"/>
      <c r="G29" s="12"/>
      <c r="H29" s="12"/>
      <c r="I29" s="12"/>
      <c r="J29" s="12"/>
      <c r="K29" s="12"/>
      <c r="L29" s="12"/>
      <c r="M29" s="14"/>
      <c r="N29" s="15"/>
      <c r="O29" s="15"/>
      <c r="P29" s="15"/>
      <c r="Q29" s="1"/>
      <c r="R29" s="1"/>
    </row>
    <row r="30" spans="2:18" ht="15" customHeight="1">
      <c r="B30" s="1"/>
      <c r="C30" s="12"/>
      <c r="D30" s="12"/>
      <c r="E30" s="12"/>
      <c r="F30" s="13"/>
      <c r="G30" s="12"/>
      <c r="H30" s="12"/>
      <c r="I30" s="12"/>
      <c r="J30" s="12"/>
      <c r="K30" s="12"/>
      <c r="L30" s="12"/>
      <c r="M30" s="14"/>
      <c r="N30" s="15"/>
      <c r="O30" s="15"/>
      <c r="P30" s="15"/>
      <c r="Q30" s="1"/>
      <c r="R30" s="1"/>
    </row>
    <row r="31" spans="2:18" ht="15" customHeight="1">
      <c r="B31" s="1"/>
      <c r="C31" s="12"/>
      <c r="D31" s="12"/>
      <c r="E31" s="12"/>
      <c r="F31" s="13"/>
      <c r="G31" s="12"/>
      <c r="H31" s="12"/>
      <c r="I31" s="12"/>
      <c r="J31" s="12"/>
      <c r="K31" s="12"/>
      <c r="L31" s="12"/>
      <c r="M31" s="14"/>
      <c r="N31" s="15"/>
      <c r="O31" s="15"/>
      <c r="P31" s="15"/>
      <c r="Q31" s="1"/>
      <c r="R31" s="1"/>
    </row>
    <row r="32" spans="2:18" ht="15" customHeight="1">
      <c r="B32" s="1"/>
      <c r="C32" s="12"/>
      <c r="D32" s="12"/>
      <c r="E32" s="12"/>
      <c r="F32" s="13"/>
      <c r="G32" s="12"/>
      <c r="H32" s="12"/>
      <c r="I32" s="12"/>
      <c r="J32" s="12"/>
      <c r="K32" s="12"/>
      <c r="L32" s="12"/>
      <c r="M32" s="14"/>
      <c r="N32" s="15"/>
      <c r="O32" s="15"/>
      <c r="P32" s="15"/>
      <c r="Q32" s="1"/>
      <c r="R32" s="1"/>
    </row>
    <row r="33" spans="2:18" ht="15" customHeight="1">
      <c r="B33" s="1"/>
      <c r="C33" s="374"/>
      <c r="D33" s="375"/>
      <c r="E33" s="375"/>
      <c r="F33" s="375"/>
      <c r="G33" s="375"/>
      <c r="H33" s="375"/>
      <c r="I33" s="375"/>
      <c r="J33" s="375"/>
      <c r="K33" s="375"/>
      <c r="L33" s="375"/>
      <c r="M33" s="375"/>
      <c r="N33" s="375"/>
      <c r="O33" s="375"/>
      <c r="P33" s="375"/>
      <c r="Q33" s="375"/>
      <c r="R33" s="1"/>
    </row>
    <row r="34" spans="2:18" ht="15" customHeight="1">
      <c r="B34" s="1"/>
      <c r="C34" s="12"/>
      <c r="D34" s="12"/>
      <c r="E34" s="12"/>
      <c r="F34" s="13"/>
      <c r="G34" s="12"/>
      <c r="H34" s="12"/>
      <c r="I34" s="12"/>
      <c r="J34" s="12"/>
      <c r="K34" s="12"/>
      <c r="L34" s="12"/>
      <c r="M34" s="14"/>
      <c r="N34" s="15"/>
      <c r="O34" s="15"/>
      <c r="P34" s="15"/>
      <c r="Q34" s="1"/>
      <c r="R34" s="1"/>
    </row>
    <row r="35" spans="2:18" ht="15" customHeight="1">
      <c r="B35" s="1"/>
      <c r="C35" s="12"/>
      <c r="D35" s="12"/>
      <c r="E35" s="12"/>
      <c r="F35" s="13"/>
      <c r="G35" s="12"/>
      <c r="H35" s="12"/>
      <c r="I35" s="12"/>
      <c r="J35" s="12"/>
      <c r="K35" s="12"/>
      <c r="L35" s="12"/>
      <c r="M35" s="14"/>
      <c r="N35" s="15"/>
      <c r="O35" s="15"/>
      <c r="P35" s="15"/>
      <c r="Q35" s="1"/>
      <c r="R35" s="1"/>
    </row>
    <row r="36" spans="2:18">
      <c r="B36" s="1"/>
      <c r="M36" s="2"/>
      <c r="R36" s="1"/>
    </row>
  </sheetData>
  <mergeCells count="20">
    <mergeCell ref="K5:P5"/>
    <mergeCell ref="Q5:Q7"/>
    <mergeCell ref="F5:F7"/>
    <mergeCell ref="H5:H7"/>
    <mergeCell ref="O6:O7"/>
    <mergeCell ref="G5:G7"/>
    <mergeCell ref="C33:Q33"/>
    <mergeCell ref="C8:C15"/>
    <mergeCell ref="D8:D15"/>
    <mergeCell ref="E5:E7"/>
    <mergeCell ref="M6:M7"/>
    <mergeCell ref="L6:L7"/>
    <mergeCell ref="K6:K7"/>
    <mergeCell ref="I6:I7"/>
    <mergeCell ref="J6:J7"/>
    <mergeCell ref="N6:N7"/>
    <mergeCell ref="C5:C7"/>
    <mergeCell ref="D5:D7"/>
    <mergeCell ref="P6:P7"/>
    <mergeCell ref="C16:H16"/>
  </mergeCells>
  <phoneticPr fontId="2"/>
  <printOptions horizontalCentered="1"/>
  <pageMargins left="0.39370078740157483" right="0.39370078740157483" top="0.78740157480314965" bottom="0" header="0.51181102362204722" footer="0.51181102362204722"/>
  <pageSetup paperSize="9" scale="7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3"/>
  <sheetViews>
    <sheetView showGridLines="0" view="pageBreakPreview" zoomScaleNormal="100" zoomScaleSheetLayoutView="100" workbookViewId="0">
      <selection activeCell="A2" sqref="A2"/>
    </sheetView>
  </sheetViews>
  <sheetFormatPr defaultRowHeight="13.5"/>
  <cols>
    <col min="1" max="1" width="13" style="2" bestFit="1" customWidth="1"/>
    <col min="2" max="3" width="14.625" style="2" customWidth="1"/>
    <col min="4" max="4" width="7.125" style="2" customWidth="1"/>
    <col min="5" max="7" width="5.625" style="2" customWidth="1"/>
    <col min="8" max="8" width="8.625" style="2" customWidth="1"/>
    <col min="9" max="9" width="13.5" style="2" customWidth="1"/>
    <col min="10" max="16384" width="9" style="2"/>
  </cols>
  <sheetData>
    <row r="1" spans="1:9">
      <c r="A1" s="500" t="s">
        <v>297</v>
      </c>
      <c r="B1" s="500"/>
    </row>
    <row r="3" spans="1:9" ht="25.5">
      <c r="A3" s="502" t="s">
        <v>93</v>
      </c>
      <c r="B3" s="502"/>
      <c r="C3" s="502"/>
      <c r="D3" s="502"/>
      <c r="E3" s="502"/>
      <c r="F3" s="502"/>
      <c r="G3" s="502"/>
      <c r="H3" s="502"/>
      <c r="I3" s="502"/>
    </row>
    <row r="5" spans="1:9" s="125" customFormat="1" ht="20.25" customHeight="1">
      <c r="A5" s="501" t="s">
        <v>104</v>
      </c>
      <c r="B5" s="501" t="s">
        <v>110</v>
      </c>
      <c r="C5" s="501"/>
      <c r="D5" s="501"/>
      <c r="E5" s="501" t="s">
        <v>111</v>
      </c>
      <c r="F5" s="501"/>
      <c r="G5" s="501"/>
      <c r="H5" s="501"/>
      <c r="I5" s="501"/>
    </row>
    <row r="6" spans="1:9" s="125" customFormat="1" ht="20.25" customHeight="1">
      <c r="A6" s="501"/>
      <c r="B6" s="501"/>
      <c r="C6" s="501"/>
      <c r="D6" s="501"/>
      <c r="E6" s="501"/>
      <c r="F6" s="501"/>
      <c r="G6" s="501"/>
      <c r="H6" s="501"/>
      <c r="I6" s="501"/>
    </row>
    <row r="7" spans="1:9" s="125" customFormat="1" ht="20.25" customHeight="1">
      <c r="A7" s="501" t="s">
        <v>94</v>
      </c>
      <c r="B7" s="501" t="s">
        <v>95</v>
      </c>
      <c r="C7" s="501"/>
      <c r="D7" s="501" t="s">
        <v>112</v>
      </c>
      <c r="E7" s="501"/>
      <c r="F7" s="501"/>
      <c r="G7" s="501"/>
      <c r="H7" s="501" t="s">
        <v>96</v>
      </c>
      <c r="I7" s="501" t="s">
        <v>102</v>
      </c>
    </row>
    <row r="8" spans="1:9" s="125" customFormat="1" ht="20.25" customHeight="1">
      <c r="A8" s="501"/>
      <c r="B8" s="316" t="s">
        <v>103</v>
      </c>
      <c r="C8" s="317" t="s">
        <v>97</v>
      </c>
      <c r="D8" s="316" t="s">
        <v>98</v>
      </c>
      <c r="E8" s="318" t="s">
        <v>99</v>
      </c>
      <c r="F8" s="318" t="s">
        <v>100</v>
      </c>
      <c r="G8" s="317" t="s">
        <v>101</v>
      </c>
      <c r="H8" s="501"/>
      <c r="I8" s="501"/>
    </row>
    <row r="9" spans="1:9" s="313" customFormat="1" ht="30" customHeight="1">
      <c r="A9" s="145"/>
      <c r="B9" s="316" ph="1"/>
      <c r="C9" s="317" ph="1"/>
      <c r="D9" s="316"/>
      <c r="E9" s="318"/>
      <c r="F9" s="318"/>
      <c r="G9" s="317"/>
      <c r="H9" s="145"/>
      <c r="I9" s="145"/>
    </row>
    <row r="10" spans="1:9" s="313" customFormat="1" ht="30" customHeight="1">
      <c r="A10" s="145"/>
      <c r="B10" s="316" ph="1"/>
      <c r="C10" s="317" ph="1"/>
      <c r="D10" s="316"/>
      <c r="E10" s="318"/>
      <c r="F10" s="318"/>
      <c r="G10" s="317"/>
      <c r="H10" s="145"/>
      <c r="I10" s="145"/>
    </row>
    <row r="11" spans="1:9" s="313" customFormat="1" ht="30" customHeight="1">
      <c r="A11" s="145"/>
      <c r="B11" s="316" ph="1"/>
      <c r="C11" s="317" ph="1"/>
      <c r="D11" s="316"/>
      <c r="E11" s="318"/>
      <c r="F11" s="318"/>
      <c r="G11" s="317"/>
      <c r="H11" s="145"/>
      <c r="I11" s="145"/>
    </row>
    <row r="12" spans="1:9" s="313" customFormat="1" ht="30" customHeight="1">
      <c r="A12" s="145"/>
      <c r="B12" s="316" ph="1"/>
      <c r="C12" s="317" ph="1"/>
      <c r="D12" s="316"/>
      <c r="E12" s="318"/>
      <c r="F12" s="318"/>
      <c r="G12" s="317"/>
      <c r="H12" s="145"/>
      <c r="I12" s="145"/>
    </row>
    <row r="13" spans="1:9" s="313" customFormat="1" ht="30" customHeight="1">
      <c r="A13" s="145"/>
      <c r="B13" s="316" ph="1"/>
      <c r="C13" s="317" ph="1"/>
      <c r="D13" s="316"/>
      <c r="E13" s="318"/>
      <c r="F13" s="318"/>
      <c r="G13" s="317"/>
      <c r="H13" s="145"/>
      <c r="I13" s="145"/>
    </row>
    <row r="14" spans="1:9" s="313" customFormat="1" ht="30" customHeight="1">
      <c r="A14" s="145"/>
      <c r="B14" s="316" ph="1"/>
      <c r="C14" s="317" ph="1"/>
      <c r="D14" s="316"/>
      <c r="E14" s="318"/>
      <c r="F14" s="318"/>
      <c r="G14" s="317"/>
      <c r="H14" s="145"/>
      <c r="I14" s="145"/>
    </row>
    <row r="15" spans="1:9" s="313" customFormat="1" ht="30" customHeight="1">
      <c r="A15" s="145"/>
      <c r="B15" s="316" ph="1"/>
      <c r="C15" s="317" ph="1"/>
      <c r="D15" s="316"/>
      <c r="E15" s="318"/>
      <c r="F15" s="318"/>
      <c r="G15" s="317"/>
      <c r="H15" s="145"/>
      <c r="I15" s="145"/>
    </row>
    <row r="16" spans="1:9" s="313" customFormat="1" ht="30" customHeight="1">
      <c r="A16" s="145"/>
      <c r="B16" s="316" ph="1"/>
      <c r="C16" s="317" ph="1"/>
      <c r="D16" s="316"/>
      <c r="E16" s="318"/>
      <c r="F16" s="318"/>
      <c r="G16" s="317"/>
      <c r="H16" s="145"/>
      <c r="I16" s="145"/>
    </row>
    <row r="17" spans="1:9" s="313" customFormat="1" ht="30" customHeight="1">
      <c r="A17" s="145"/>
      <c r="B17" s="316" ph="1"/>
      <c r="C17" s="317" ph="1"/>
      <c r="D17" s="316"/>
      <c r="E17" s="318"/>
      <c r="F17" s="318"/>
      <c r="G17" s="317"/>
      <c r="H17" s="145"/>
      <c r="I17" s="145"/>
    </row>
    <row r="18" spans="1:9" s="313" customFormat="1" ht="30" customHeight="1">
      <c r="A18" s="145"/>
      <c r="B18" s="316" ph="1"/>
      <c r="C18" s="317" ph="1"/>
      <c r="D18" s="316"/>
      <c r="E18" s="318"/>
      <c r="F18" s="318"/>
      <c r="G18" s="317"/>
      <c r="H18" s="145"/>
      <c r="I18" s="145"/>
    </row>
    <row r="19" spans="1:9" s="313" customFormat="1" ht="30" customHeight="1">
      <c r="A19" s="145"/>
      <c r="B19" s="316" ph="1"/>
      <c r="C19" s="317" ph="1"/>
      <c r="D19" s="316"/>
      <c r="E19" s="318"/>
      <c r="F19" s="318"/>
      <c r="G19" s="317"/>
      <c r="H19" s="145"/>
      <c r="I19" s="145"/>
    </row>
    <row r="20" spans="1:9" s="313" customFormat="1" ht="30" customHeight="1">
      <c r="A20" s="145"/>
      <c r="B20" s="316" ph="1"/>
      <c r="C20" s="317" ph="1"/>
      <c r="D20" s="316"/>
      <c r="E20" s="318"/>
      <c r="F20" s="318"/>
      <c r="G20" s="317"/>
      <c r="H20" s="145"/>
      <c r="I20" s="145"/>
    </row>
    <row r="21" spans="1:9" s="313" customFormat="1" ht="30" customHeight="1">
      <c r="A21" s="145"/>
      <c r="B21" s="316" ph="1"/>
      <c r="C21" s="317" ph="1"/>
      <c r="D21" s="316"/>
      <c r="E21" s="318"/>
      <c r="F21" s="318"/>
      <c r="G21" s="317"/>
      <c r="H21" s="145"/>
      <c r="I21" s="145"/>
    </row>
    <row r="22" spans="1:9" s="313" customFormat="1" ht="30" customHeight="1">
      <c r="A22" s="145"/>
      <c r="B22" s="316" ph="1"/>
      <c r="C22" s="317" ph="1"/>
      <c r="D22" s="316"/>
      <c r="E22" s="318"/>
      <c r="F22" s="318"/>
      <c r="G22" s="317"/>
      <c r="H22" s="145"/>
      <c r="I22" s="145"/>
    </row>
    <row r="23" spans="1:9" s="313" customFormat="1" ht="30" customHeight="1">
      <c r="A23" s="145"/>
      <c r="B23" s="316" ph="1"/>
      <c r="C23" s="317" ph="1"/>
      <c r="D23" s="316"/>
      <c r="E23" s="318"/>
      <c r="F23" s="318"/>
      <c r="G23" s="317"/>
      <c r="H23" s="145"/>
      <c r="I23" s="145"/>
    </row>
    <row r="24" spans="1:9" s="313" customFormat="1" ht="30" customHeight="1">
      <c r="A24" s="145"/>
      <c r="B24" s="316" ph="1"/>
      <c r="C24" s="317" ph="1"/>
      <c r="D24" s="316"/>
      <c r="E24" s="318"/>
      <c r="F24" s="318"/>
      <c r="G24" s="317"/>
      <c r="H24" s="145"/>
      <c r="I24" s="145"/>
    </row>
    <row r="25" spans="1:9" s="313" customFormat="1" ht="30" customHeight="1">
      <c r="A25" s="145"/>
      <c r="B25" s="316" ph="1"/>
      <c r="C25" s="317" ph="1"/>
      <c r="D25" s="316"/>
      <c r="E25" s="318"/>
      <c r="F25" s="318"/>
      <c r="G25" s="317"/>
      <c r="H25" s="145"/>
      <c r="I25" s="145"/>
    </row>
    <row r="26" spans="1:9" s="313" customFormat="1" ht="30" customHeight="1">
      <c r="A26" s="145"/>
      <c r="B26" s="316" ph="1"/>
      <c r="C26" s="317" ph="1"/>
      <c r="D26" s="316"/>
      <c r="E26" s="318"/>
      <c r="F26" s="318"/>
      <c r="G26" s="317"/>
      <c r="H26" s="145"/>
      <c r="I26" s="145"/>
    </row>
    <row r="27" spans="1:9" s="313" customFormat="1" ht="30" customHeight="1">
      <c r="A27" s="145"/>
      <c r="B27" s="316" ph="1"/>
      <c r="C27" s="317" ph="1"/>
      <c r="D27" s="316"/>
      <c r="E27" s="318"/>
      <c r="F27" s="318"/>
      <c r="G27" s="317"/>
      <c r="H27" s="145"/>
      <c r="I27" s="145"/>
    </row>
    <row r="28" spans="1:9" s="313" customFormat="1" ht="30" customHeight="1">
      <c r="A28" s="145"/>
      <c r="B28" s="316" ph="1"/>
      <c r="C28" s="317" ph="1"/>
      <c r="D28" s="316"/>
      <c r="E28" s="318"/>
      <c r="F28" s="318"/>
      <c r="G28" s="317"/>
      <c r="H28" s="145"/>
      <c r="I28" s="145"/>
    </row>
    <row r="29" spans="1:9">
      <c r="A29" s="147" t="s">
        <v>105</v>
      </c>
    </row>
    <row r="30" spans="1:9" ht="21">
      <c r="A30" s="147" t="s">
        <v>106</v>
      </c>
      <c r="B30" s="2" ph="1"/>
      <c r="C30" s="2" ph="1"/>
    </row>
    <row r="31" spans="1:9" ht="21">
      <c r="A31" s="147" t="s">
        <v>107</v>
      </c>
      <c r="B31" s="2" ph="1"/>
      <c r="C31" s="2" ph="1"/>
    </row>
    <row r="32" spans="1:9" ht="21">
      <c r="A32" s="147" t="s">
        <v>108</v>
      </c>
      <c r="B32" s="2" ph="1"/>
      <c r="C32" s="2" ph="1"/>
    </row>
    <row r="33" spans="1:1">
      <c r="A33" s="194" t="s">
        <v>109</v>
      </c>
    </row>
  </sheetData>
  <mergeCells count="12">
    <mergeCell ref="A1:B1"/>
    <mergeCell ref="B7:C7"/>
    <mergeCell ref="D7:G7"/>
    <mergeCell ref="H7:H8"/>
    <mergeCell ref="I7:I8"/>
    <mergeCell ref="A7:A8"/>
    <mergeCell ref="A5:A6"/>
    <mergeCell ref="E5:I5"/>
    <mergeCell ref="E6:I6"/>
    <mergeCell ref="B6:D6"/>
    <mergeCell ref="B5:D5"/>
    <mergeCell ref="A3:I3"/>
  </mergeCells>
  <phoneticPr fontId="2"/>
  <printOptions horizontalCentere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0"/>
  <sheetViews>
    <sheetView showGridLines="0" view="pageBreakPreview" zoomScaleNormal="100" zoomScaleSheetLayoutView="100" workbookViewId="0">
      <selection activeCell="E14" sqref="E14"/>
    </sheetView>
  </sheetViews>
  <sheetFormatPr defaultRowHeight="13.5"/>
  <cols>
    <col min="1" max="1" width="10.625" style="125" customWidth="1"/>
    <col min="2" max="2" width="5.25" style="125" customWidth="1"/>
    <col min="3" max="3" width="7.25" style="125" customWidth="1"/>
    <col min="4" max="4" width="12.5" style="125" customWidth="1"/>
    <col min="5" max="5" width="47" style="125" customWidth="1"/>
    <col min="6" max="6" width="3.375" style="125" customWidth="1"/>
    <col min="7" max="7" width="10.625" style="125" customWidth="1"/>
    <col min="8" max="8" width="5.25" style="125" customWidth="1"/>
    <col min="9" max="9" width="7.25" style="125" customWidth="1"/>
    <col min="10" max="10" width="12.5" style="125" customWidth="1"/>
    <col min="11" max="11" width="47" style="125" customWidth="1"/>
    <col min="12" max="16384" width="9" style="125"/>
  </cols>
  <sheetData>
    <row r="1" spans="1:11" ht="18.75" customHeight="1">
      <c r="A1" s="125" t="s">
        <v>293</v>
      </c>
      <c r="G1" s="125" t="s">
        <v>277</v>
      </c>
    </row>
    <row r="2" spans="1:11" ht="17.25" customHeight="1">
      <c r="G2" s="320" t="s">
        <v>224</v>
      </c>
    </row>
    <row r="3" spans="1:11" ht="17.25" customHeight="1">
      <c r="A3" s="506" t="s">
        <v>294</v>
      </c>
      <c r="B3" s="506"/>
      <c r="C3" s="506"/>
      <c r="D3" s="506"/>
      <c r="E3" s="506"/>
      <c r="G3" s="506" t="s">
        <v>294</v>
      </c>
      <c r="H3" s="506"/>
      <c r="I3" s="506"/>
      <c r="J3" s="506"/>
      <c r="K3" s="506"/>
    </row>
    <row r="4" spans="1:11" ht="17.25" customHeight="1"/>
    <row r="5" spans="1:11" ht="17.25" customHeight="1">
      <c r="A5" s="125" t="s">
        <v>196</v>
      </c>
      <c r="C5" s="504"/>
      <c r="D5" s="504"/>
      <c r="E5" s="504"/>
      <c r="G5" s="125" t="s">
        <v>196</v>
      </c>
      <c r="I5" s="504" t="s">
        <v>212</v>
      </c>
      <c r="J5" s="504"/>
      <c r="K5" s="504"/>
    </row>
    <row r="6" spans="1:11" ht="17.25" customHeight="1"/>
    <row r="7" spans="1:11" ht="17.25" customHeight="1">
      <c r="A7" s="125" t="s">
        <v>197</v>
      </c>
      <c r="C7" s="504" t="s">
        <v>214</v>
      </c>
      <c r="D7" s="504"/>
      <c r="E7" s="504"/>
      <c r="G7" s="125" t="s">
        <v>197</v>
      </c>
      <c r="I7" s="504" t="s">
        <v>213</v>
      </c>
      <c r="J7" s="504"/>
      <c r="K7" s="504"/>
    </row>
    <row r="8" spans="1:11" ht="17.25" customHeight="1"/>
    <row r="9" spans="1:11" ht="17.25" customHeight="1">
      <c r="A9" s="125" t="s">
        <v>198</v>
      </c>
      <c r="C9" s="504"/>
      <c r="D9" s="504"/>
      <c r="E9" s="504"/>
      <c r="G9" s="125" t="s">
        <v>198</v>
      </c>
      <c r="I9" s="504" t="s">
        <v>215</v>
      </c>
      <c r="J9" s="504"/>
      <c r="K9" s="504"/>
    </row>
    <row r="10" spans="1:11" ht="17.25" customHeight="1"/>
    <row r="11" spans="1:11" ht="17.25" customHeight="1">
      <c r="A11" s="125" t="s">
        <v>199</v>
      </c>
      <c r="G11" s="125" t="s">
        <v>199</v>
      </c>
    </row>
    <row r="12" spans="1:11" ht="38.25" customHeight="1">
      <c r="A12" s="145" t="s">
        <v>200</v>
      </c>
      <c r="B12" s="501" t="s">
        <v>201</v>
      </c>
      <c r="C12" s="501"/>
      <c r="D12" s="314" t="s">
        <v>202</v>
      </c>
      <c r="E12" s="145" t="s">
        <v>203</v>
      </c>
      <c r="G12" s="145" t="s">
        <v>200</v>
      </c>
      <c r="H12" s="501" t="s">
        <v>201</v>
      </c>
      <c r="I12" s="501"/>
      <c r="J12" s="314" t="s">
        <v>202</v>
      </c>
      <c r="K12" s="145" t="s">
        <v>203</v>
      </c>
    </row>
    <row r="13" spans="1:11" ht="54" customHeight="1">
      <c r="A13" s="145" t="s">
        <v>205</v>
      </c>
      <c r="B13" s="505"/>
      <c r="C13" s="505"/>
      <c r="D13" s="310"/>
      <c r="E13" s="315"/>
      <c r="G13" s="145" t="s">
        <v>205</v>
      </c>
      <c r="H13" s="501" t="s">
        <v>216</v>
      </c>
      <c r="I13" s="501"/>
      <c r="J13" s="145" t="s">
        <v>218</v>
      </c>
      <c r="K13" s="319" t="s">
        <v>219</v>
      </c>
    </row>
    <row r="14" spans="1:11" ht="54" customHeight="1">
      <c r="A14" s="145" t="s">
        <v>206</v>
      </c>
      <c r="B14" s="505"/>
      <c r="C14" s="505"/>
      <c r="D14" s="310"/>
      <c r="E14" s="315"/>
      <c r="G14" s="145" t="s">
        <v>206</v>
      </c>
      <c r="H14" s="501" t="s">
        <v>216</v>
      </c>
      <c r="I14" s="501"/>
      <c r="J14" s="145" t="s">
        <v>218</v>
      </c>
      <c r="K14" s="319" t="s">
        <v>220</v>
      </c>
    </row>
    <row r="15" spans="1:11" ht="54" customHeight="1">
      <c r="A15" s="145" t="s">
        <v>207</v>
      </c>
      <c r="B15" s="505"/>
      <c r="C15" s="505"/>
      <c r="D15" s="310"/>
      <c r="E15" s="315"/>
      <c r="G15" s="145" t="s">
        <v>207</v>
      </c>
      <c r="H15" s="501" t="s">
        <v>216</v>
      </c>
      <c r="I15" s="501"/>
      <c r="J15" s="145" t="s">
        <v>218</v>
      </c>
      <c r="K15" s="319" t="s">
        <v>221</v>
      </c>
    </row>
    <row r="16" spans="1:11" ht="54" customHeight="1">
      <c r="A16" s="145" t="s">
        <v>208</v>
      </c>
      <c r="B16" s="505"/>
      <c r="C16" s="505"/>
      <c r="D16" s="310"/>
      <c r="E16" s="315"/>
      <c r="G16" s="145" t="s">
        <v>208</v>
      </c>
      <c r="H16" s="501" t="s">
        <v>216</v>
      </c>
      <c r="I16" s="501"/>
      <c r="J16" s="145" t="s">
        <v>218</v>
      </c>
      <c r="K16" s="319" t="s">
        <v>221</v>
      </c>
    </row>
    <row r="17" spans="1:11" ht="54" customHeight="1">
      <c r="A17" s="145" t="s">
        <v>209</v>
      </c>
      <c r="B17" s="505"/>
      <c r="C17" s="505"/>
      <c r="D17" s="310"/>
      <c r="E17" s="315"/>
      <c r="G17" s="145" t="s">
        <v>209</v>
      </c>
      <c r="H17" s="501" t="s">
        <v>216</v>
      </c>
      <c r="I17" s="501"/>
      <c r="J17" s="145" t="s">
        <v>218</v>
      </c>
      <c r="K17" s="319" t="s">
        <v>222</v>
      </c>
    </row>
    <row r="18" spans="1:11" ht="87" customHeight="1">
      <c r="A18" s="314" t="s">
        <v>210</v>
      </c>
      <c r="B18" s="505"/>
      <c r="C18" s="505"/>
      <c r="D18" s="145" t="s">
        <v>211</v>
      </c>
      <c r="E18" s="315"/>
      <c r="G18" s="314" t="s">
        <v>210</v>
      </c>
      <c r="H18" s="503" t="s">
        <v>217</v>
      </c>
      <c r="I18" s="501"/>
      <c r="J18" s="145" t="s">
        <v>211</v>
      </c>
      <c r="K18" s="319" t="s">
        <v>223</v>
      </c>
    </row>
    <row r="19" spans="1:11" ht="24" customHeight="1">
      <c r="A19" s="125" t="s">
        <v>204</v>
      </c>
      <c r="G19" s="125" t="s">
        <v>204</v>
      </c>
    </row>
    <row r="20" spans="1:11" ht="18.75" customHeight="1"/>
    <row r="21" spans="1:11" ht="18.75" customHeight="1"/>
    <row r="22" spans="1:11" ht="18.75" customHeight="1"/>
    <row r="23" spans="1:11" ht="18.75" customHeight="1"/>
    <row r="24" spans="1:11" ht="18.75" customHeight="1"/>
    <row r="25" spans="1:11" ht="18.75" customHeight="1"/>
    <row r="26" spans="1:11" ht="18.75" customHeight="1"/>
    <row r="27" spans="1:11" ht="18.75" customHeight="1"/>
    <row r="28" spans="1:11" ht="18.75" customHeight="1"/>
    <row r="29" spans="1:11" ht="18.75" customHeight="1"/>
    <row r="30" spans="1:11" ht="18.75" customHeight="1"/>
    <row r="31" spans="1:11" ht="18.75" customHeight="1"/>
    <row r="32" spans="1:11" ht="18.75" customHeight="1"/>
    <row r="33" ht="18.75" customHeight="1"/>
    <row r="34" ht="18.75" customHeight="1"/>
    <row r="35" ht="18.75" customHeight="1"/>
    <row r="36" ht="18.75" customHeight="1"/>
    <row r="37" ht="18.75" customHeight="1"/>
    <row r="38" ht="18.75" customHeight="1"/>
    <row r="39" ht="18.75" customHeight="1"/>
    <row r="40" ht="18.75" customHeight="1"/>
  </sheetData>
  <mergeCells count="22">
    <mergeCell ref="A3:E3"/>
    <mergeCell ref="G3:K3"/>
    <mergeCell ref="I5:K5"/>
    <mergeCell ref="I9:K9"/>
    <mergeCell ref="H12:I12"/>
    <mergeCell ref="B12:C12"/>
    <mergeCell ref="H18:I18"/>
    <mergeCell ref="I7:K7"/>
    <mergeCell ref="B18:C18"/>
    <mergeCell ref="C5:E5"/>
    <mergeCell ref="C9:E9"/>
    <mergeCell ref="H13:I13"/>
    <mergeCell ref="B13:C13"/>
    <mergeCell ref="B14:C14"/>
    <mergeCell ref="B15:C15"/>
    <mergeCell ref="B16:C16"/>
    <mergeCell ref="B17:C17"/>
    <mergeCell ref="C7:E7"/>
    <mergeCell ref="H14:I14"/>
    <mergeCell ref="H15:I15"/>
    <mergeCell ref="H16:I16"/>
    <mergeCell ref="H17:I17"/>
  </mergeCells>
  <phoneticPr fontId="2"/>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42"/>
  <sheetViews>
    <sheetView showGridLines="0" view="pageBreakPreview" zoomScaleNormal="100" zoomScaleSheetLayoutView="100" workbookViewId="0">
      <selection activeCell="A2" sqref="A2"/>
    </sheetView>
  </sheetViews>
  <sheetFormatPr defaultRowHeight="13.5"/>
  <cols>
    <col min="1" max="1" width="1.75" style="2" customWidth="1"/>
    <col min="2" max="9" width="9" style="2"/>
    <col min="10" max="10" width="3.5" style="2" customWidth="1"/>
    <col min="11" max="11" width="1.5" customWidth="1"/>
    <col min="12" max="17" width="2.375" style="170" customWidth="1"/>
    <col min="18" max="23" width="8.875" style="170" customWidth="1"/>
    <col min="24" max="24" width="2.375" style="170" customWidth="1"/>
    <col min="25" max="25" width="5.25" style="170" bestFit="1" customWidth="1"/>
    <col min="31" max="16384" width="9" style="153"/>
  </cols>
  <sheetData>
    <row r="1" spans="1:30" s="167" customFormat="1">
      <c r="A1" s="2" t="s">
        <v>298</v>
      </c>
      <c r="B1" s="2"/>
      <c r="C1" s="2"/>
      <c r="D1" s="2"/>
      <c r="E1" s="2"/>
      <c r="F1" s="2"/>
      <c r="G1" s="2"/>
      <c r="H1" s="2"/>
      <c r="I1" s="2"/>
      <c r="J1" s="2"/>
      <c r="K1"/>
      <c r="L1" s="164"/>
      <c r="M1" s="164"/>
      <c r="N1" s="164"/>
      <c r="O1" s="164"/>
      <c r="P1" s="164"/>
      <c r="Q1" s="164"/>
      <c r="R1" s="164"/>
      <c r="S1" s="164"/>
      <c r="T1" s="164"/>
      <c r="U1" s="164"/>
      <c r="V1" s="164"/>
    </row>
    <row r="2" spans="1:30" s="125" customFormat="1" ht="14.25" customHeight="1">
      <c r="A2" s="2"/>
      <c r="B2" s="2"/>
      <c r="C2" s="2"/>
      <c r="D2" s="2"/>
      <c r="E2" s="2"/>
      <c r="F2" s="2"/>
      <c r="G2" s="2"/>
      <c r="H2" s="2"/>
      <c r="I2" s="2"/>
      <c r="J2" s="2"/>
      <c r="K2"/>
      <c r="L2" s="171"/>
      <c r="M2" s="171"/>
      <c r="N2" s="171"/>
      <c r="O2" s="171"/>
      <c r="P2" s="171"/>
      <c r="Q2" s="171"/>
      <c r="R2" s="171"/>
      <c r="S2" s="171"/>
      <c r="T2" s="171"/>
      <c r="U2" s="171"/>
      <c r="V2" s="171"/>
    </row>
    <row r="3" spans="1:30" s="125" customFormat="1">
      <c r="A3" s="2"/>
      <c r="B3" s="2"/>
      <c r="C3" s="2"/>
      <c r="D3" s="2"/>
      <c r="E3" s="2"/>
      <c r="F3" s="2"/>
      <c r="G3" s="2"/>
      <c r="H3" s="2"/>
      <c r="I3" s="2"/>
      <c r="J3" s="2"/>
      <c r="K3"/>
      <c r="L3" s="124"/>
      <c r="M3" s="124"/>
      <c r="N3" s="124"/>
      <c r="O3" s="124"/>
      <c r="P3" s="124"/>
      <c r="Q3" s="124"/>
      <c r="R3" s="124"/>
      <c r="S3" s="124"/>
      <c r="T3" s="124"/>
      <c r="U3" s="124"/>
      <c r="V3" s="124"/>
    </row>
    <row r="4" spans="1:30" s="125" customFormat="1" ht="21.75" customHeight="1">
      <c r="A4" s="2"/>
      <c r="B4" s="347" t="s">
        <v>180</v>
      </c>
      <c r="C4" s="347"/>
      <c r="D4" s="347"/>
      <c r="E4" s="347"/>
      <c r="F4" s="347"/>
      <c r="G4" s="347"/>
      <c r="H4" s="347"/>
      <c r="I4" s="347"/>
      <c r="J4" s="180"/>
      <c r="K4"/>
      <c r="L4" s="124"/>
      <c r="M4" s="124"/>
      <c r="N4" s="124"/>
      <c r="O4" s="124"/>
      <c r="P4" s="124"/>
      <c r="Q4" s="124"/>
      <c r="R4" s="124"/>
      <c r="S4" s="124"/>
      <c r="T4" s="124"/>
      <c r="U4" s="124"/>
      <c r="V4" s="124"/>
    </row>
    <row r="5" spans="1:30" ht="13.5" customHeight="1">
      <c r="B5" s="151"/>
      <c r="C5" s="151"/>
      <c r="D5" s="151"/>
      <c r="E5" s="151"/>
      <c r="F5" s="151"/>
      <c r="G5" s="151"/>
      <c r="H5" s="151"/>
      <c r="I5" s="151"/>
      <c r="J5" s="151"/>
      <c r="L5" s="164"/>
      <c r="M5" s="164"/>
      <c r="N5" s="164"/>
      <c r="O5" s="164"/>
      <c r="P5" s="164"/>
      <c r="Q5" s="164"/>
      <c r="R5" s="164"/>
      <c r="S5" s="164"/>
      <c r="T5" s="164"/>
      <c r="U5" s="164"/>
      <c r="V5" s="164"/>
      <c r="W5" s="153"/>
      <c r="X5" s="153"/>
      <c r="Y5" s="153"/>
      <c r="Z5" s="153"/>
      <c r="AA5" s="153"/>
      <c r="AB5" s="153"/>
      <c r="AC5" s="153"/>
      <c r="AD5" s="153"/>
    </row>
    <row r="6" spans="1:30" ht="13.5" customHeight="1">
      <c r="L6" s="164"/>
      <c r="M6" s="164"/>
      <c r="N6" s="164"/>
      <c r="O6" s="164"/>
      <c r="P6" s="164"/>
      <c r="Q6" s="164"/>
      <c r="R6" s="164"/>
      <c r="S6" s="164"/>
      <c r="T6" s="164"/>
      <c r="U6" s="164"/>
      <c r="V6" s="164"/>
      <c r="W6" s="153"/>
      <c r="X6" s="153"/>
      <c r="Y6" s="153"/>
      <c r="Z6" s="153"/>
      <c r="AA6" s="153"/>
      <c r="AB6" s="153"/>
      <c r="AC6" s="153"/>
      <c r="AD6" s="153"/>
    </row>
    <row r="7" spans="1:30" ht="13.5" customHeight="1">
      <c r="J7" s="153"/>
      <c r="L7" s="164"/>
      <c r="M7" s="164"/>
      <c r="N7" s="164"/>
      <c r="O7" s="164"/>
      <c r="P7" s="164"/>
      <c r="Q7" s="164"/>
      <c r="R7" s="164"/>
      <c r="S7" s="164"/>
      <c r="T7" s="164"/>
      <c r="U7" s="164"/>
      <c r="V7" s="164"/>
      <c r="W7" s="153"/>
      <c r="X7" s="153"/>
      <c r="Y7" s="153"/>
      <c r="Z7" s="153"/>
      <c r="AA7" s="153"/>
      <c r="AB7" s="153"/>
      <c r="AC7" s="153"/>
      <c r="AD7" s="153"/>
    </row>
    <row r="8" spans="1:30" ht="13.5" customHeight="1">
      <c r="I8" s="176" t="s">
        <v>120</v>
      </c>
      <c r="J8" s="177"/>
      <c r="L8" s="164"/>
      <c r="M8" s="164"/>
      <c r="N8" s="164"/>
      <c r="O8" s="164"/>
      <c r="P8" s="164"/>
      <c r="Q8" s="164"/>
      <c r="R8" s="164"/>
      <c r="S8" s="164"/>
      <c r="T8" s="164"/>
      <c r="U8" s="164"/>
      <c r="V8" s="164"/>
      <c r="W8" s="153"/>
      <c r="X8" s="153"/>
      <c r="Y8" s="153"/>
      <c r="Z8" s="153"/>
      <c r="AA8" s="153"/>
      <c r="AB8" s="153"/>
      <c r="AC8" s="153"/>
      <c r="AD8" s="153"/>
    </row>
    <row r="9" spans="1:30" ht="13.5" customHeight="1">
      <c r="J9" s="177"/>
      <c r="L9" s="164"/>
      <c r="M9" s="164"/>
      <c r="N9" s="164"/>
      <c r="O9" s="164"/>
      <c r="P9" s="164"/>
      <c r="Q9" s="164"/>
      <c r="R9" s="164"/>
      <c r="S9" s="164"/>
      <c r="T9" s="164"/>
      <c r="U9" s="164"/>
      <c r="V9" s="164"/>
      <c r="W9" s="153"/>
      <c r="X9" s="153"/>
      <c r="Y9" s="153"/>
      <c r="Z9" s="153"/>
      <c r="AA9" s="153"/>
      <c r="AB9" s="153"/>
      <c r="AC9" s="153"/>
      <c r="AD9" s="153"/>
    </row>
    <row r="10" spans="1:30" ht="13.5" customHeight="1">
      <c r="B10" s="2" t="s">
        <v>113</v>
      </c>
      <c r="L10" s="164"/>
      <c r="M10" s="164"/>
      <c r="N10" s="164"/>
      <c r="O10" s="164"/>
      <c r="P10" s="164"/>
      <c r="Q10" s="164"/>
      <c r="R10" s="164"/>
      <c r="S10" s="153"/>
      <c r="T10" s="153"/>
      <c r="U10" s="153"/>
      <c r="V10" s="153"/>
      <c r="W10" s="153"/>
      <c r="X10" s="153"/>
      <c r="Y10" s="153"/>
      <c r="Z10" s="153"/>
      <c r="AA10" s="153"/>
      <c r="AB10" s="153"/>
      <c r="AC10" s="153"/>
      <c r="AD10" s="153"/>
    </row>
    <row r="11" spans="1:30">
      <c r="M11" s="168"/>
      <c r="N11" s="164"/>
      <c r="O11" s="166"/>
      <c r="P11" s="166"/>
      <c r="Q11" s="166"/>
      <c r="R11" s="166"/>
      <c r="S11" s="153"/>
      <c r="T11" s="153"/>
      <c r="U11" s="153"/>
      <c r="V11" s="153"/>
      <c r="W11" s="153"/>
      <c r="X11" s="166"/>
      <c r="Y11" s="166"/>
      <c r="Z11" s="153"/>
      <c r="AA11" s="153"/>
      <c r="AB11" s="153"/>
      <c r="AC11" s="153"/>
      <c r="AD11" s="153"/>
    </row>
    <row r="12" spans="1:30">
      <c r="L12" s="153"/>
      <c r="M12" s="153"/>
      <c r="N12" s="153"/>
      <c r="O12" s="153"/>
      <c r="Q12"/>
      <c r="R12" s="153"/>
      <c r="S12" s="156" t="s">
        <v>121</v>
      </c>
      <c r="T12" s="156" t="s">
        <v>122</v>
      </c>
      <c r="U12" s="156" t="s">
        <v>123</v>
      </c>
      <c r="V12" s="348" t="s">
        <v>2</v>
      </c>
      <c r="W12" s="348"/>
      <c r="X12" s="153"/>
      <c r="Y12" s="153"/>
      <c r="Z12" s="153"/>
      <c r="AA12" s="153"/>
      <c r="AB12" s="153"/>
      <c r="AC12" s="153"/>
      <c r="AD12" s="153"/>
    </row>
    <row r="13" spans="1:30">
      <c r="G13" s="178" t="s">
        <v>118</v>
      </c>
      <c r="L13" s="153"/>
      <c r="M13" s="153"/>
      <c r="N13" s="153"/>
      <c r="O13" s="153"/>
      <c r="Q13" s="153"/>
      <c r="R13" s="117" t="s">
        <v>125</v>
      </c>
      <c r="S13" s="156">
        <v>4</v>
      </c>
      <c r="T13" s="156">
        <v>4</v>
      </c>
      <c r="U13" s="156">
        <v>1</v>
      </c>
      <c r="V13" s="156" t="s">
        <v>124</v>
      </c>
      <c r="W13" s="169" t="s">
        <v>128</v>
      </c>
      <c r="X13" s="153"/>
      <c r="Y13" s="153"/>
      <c r="Z13" s="153"/>
      <c r="AA13" s="153"/>
      <c r="AB13" s="153"/>
      <c r="AC13" s="153"/>
      <c r="AD13" s="153"/>
    </row>
    <row r="14" spans="1:30" ht="13.5" customHeight="1" thickBot="1">
      <c r="G14" s="178" t="s">
        <v>119</v>
      </c>
      <c r="M14" s="153"/>
      <c r="N14" s="153"/>
      <c r="O14" s="153"/>
      <c r="P14" s="153"/>
      <c r="Q14" s="153"/>
      <c r="R14" s="153"/>
      <c r="S14" s="153"/>
      <c r="T14" s="153"/>
      <c r="U14" s="153"/>
      <c r="V14" s="153"/>
      <c r="W14" s="153"/>
      <c r="X14" s="153"/>
      <c r="Y14" s="153"/>
      <c r="Z14" s="153"/>
      <c r="AA14" s="153"/>
      <c r="AB14" s="153"/>
      <c r="AC14" s="153"/>
      <c r="AD14" s="153"/>
    </row>
    <row r="15" spans="1:30" ht="14.25" thickBot="1">
      <c r="G15" s="178"/>
      <c r="M15" s="157"/>
      <c r="N15" s="158"/>
      <c r="O15" s="159"/>
      <c r="P15" s="349" t="s">
        <v>126</v>
      </c>
      <c r="Q15" s="159"/>
      <c r="R15" s="351" t="s">
        <v>127</v>
      </c>
      <c r="S15" s="352"/>
      <c r="T15" s="160">
        <v>40</v>
      </c>
      <c r="U15" s="159"/>
      <c r="V15" s="159"/>
      <c r="W15" s="159"/>
      <c r="X15" s="159"/>
      <c r="Y15" s="161"/>
      <c r="Z15" s="153"/>
      <c r="AA15" s="153"/>
      <c r="AB15" s="153"/>
      <c r="AC15" s="153"/>
      <c r="AD15" s="153"/>
    </row>
    <row r="16" spans="1:30" ht="14.25" thickBot="1">
      <c r="M16" s="157"/>
      <c r="N16" s="158"/>
      <c r="O16" s="159"/>
      <c r="P16" s="350"/>
      <c r="Q16" s="159"/>
      <c r="R16" s="159"/>
      <c r="S16" s="159"/>
      <c r="T16" s="159"/>
      <c r="U16" s="159"/>
      <c r="V16" s="159"/>
      <c r="W16" s="159"/>
      <c r="X16" s="159"/>
      <c r="Y16" s="161"/>
      <c r="Z16" s="153"/>
      <c r="AA16" s="153"/>
      <c r="AB16" s="153"/>
      <c r="AC16" s="153"/>
      <c r="AD16" s="153"/>
    </row>
    <row r="17" spans="2:30" ht="15" customHeight="1">
      <c r="B17" s="181" t="str">
        <f>IF(ISERR(FIND("
",LEFT(R17,T15+P17))),LEFT(R17,T15+P17),LEFT(LEFT(R17,T15+P17),FIND("
",LEFT(R17,T15+P17))-1)&amp;CHAR(9))</f>
        <v>　令和4年4月1日付け西農林務第04010001号で補助金交付決定通知のあった標記</v>
      </c>
      <c r="C17" s="179"/>
      <c r="D17" s="179"/>
      <c r="E17" s="179"/>
      <c r="F17" s="179"/>
      <c r="G17" s="179"/>
      <c r="H17" s="179"/>
      <c r="I17" s="179"/>
      <c r="J17" s="179"/>
      <c r="K17" s="154"/>
      <c r="M17" s="157"/>
      <c r="N17" s="158"/>
      <c r="O17" s="159"/>
      <c r="P17" s="162">
        <v>1</v>
      </c>
      <c r="Q17" s="159"/>
      <c r="R17" s="353" t="str">
        <f>+"　"&amp;R13&amp;+S13&amp;"年"&amp;+T13&amp;"月"&amp;+U13&amp;"日付け"&amp;+V13&amp;"第"&amp;+W13&amp;"号で補助金交付決定通知のあった標記事業について、下記のとおり計画を変更したいので、紀の国広葉樹林化推進事業補助金交付要綱第7の規定により申請します。"</f>
        <v>　令和4年4月1日付け西農林務第04010001号で補助金交付決定通知のあった標記事業について、下記のとおり計画を変更したいので、紀の国広葉樹林化推進事業補助金交付要綱第7の規定により申請します。</v>
      </c>
      <c r="S17" s="354"/>
      <c r="T17" s="354"/>
      <c r="U17" s="354"/>
      <c r="V17" s="354"/>
      <c r="W17" s="355"/>
      <c r="X17" s="163"/>
      <c r="Y17" s="173">
        <f>LEN(B17)+Y16+IF(AND(LEN(B17)-P17=T$15,MID(R$17,LEN(B17)+Y16+1,1)="
"),1,0)</f>
        <v>41</v>
      </c>
      <c r="Z17" s="153"/>
      <c r="AA17" s="153"/>
      <c r="AB17" s="153"/>
      <c r="AC17" s="153"/>
      <c r="AD17" s="153"/>
    </row>
    <row r="18" spans="2:30" ht="15" customHeight="1">
      <c r="B18" s="182" t="str">
        <f>IF(ISERR(FIND("
",MID($R$17,Y17+1,$T$15+P18))),MID($R$17,Y17+1,$T$15+P18),LEFT(MID($R$17,Y17+1,$T$15+P18),FIND("
",MID($R$17,Y17+1,$T$15+P18))-1)&amp;CHAR(9))</f>
        <v>事業について、下記のとおり計画を変更したいので、紀の国広葉樹林化推進事</v>
      </c>
      <c r="M18" s="157"/>
      <c r="N18" s="158"/>
      <c r="O18" s="159"/>
      <c r="P18" s="165">
        <v>-5</v>
      </c>
      <c r="Q18" s="159"/>
      <c r="R18" s="356"/>
      <c r="S18" s="357"/>
      <c r="T18" s="357"/>
      <c r="U18" s="357"/>
      <c r="V18" s="357"/>
      <c r="W18" s="358"/>
      <c r="X18" s="163"/>
      <c r="Y18" s="174">
        <f>LEN(B18)+Y17+IF(AND(LEN(B18)-P18=T$15,MID(R$17,LEN(B18)+Y17+1,1)="
"),1,0)</f>
        <v>76</v>
      </c>
      <c r="Z18" s="153"/>
      <c r="AA18" s="153"/>
      <c r="AB18" s="153"/>
      <c r="AC18" s="153"/>
      <c r="AD18" s="153"/>
    </row>
    <row r="19" spans="2:30" ht="15" customHeight="1">
      <c r="B19" s="182" t="str">
        <f>IF(ISERR(FIND("
",MID($R$17,Y18+1,$T$15+P19))),MID($R$17,Y18+1,$T$15+P19),LEFT(MID($R$17,Y18+1,$T$15+P19),FIND("
",MID($R$17,Y18+1,$T$15+P19))-1)&amp;CHAR(9))</f>
        <v>業補助金交付要綱第7の規定により申請します。</v>
      </c>
      <c r="N19" s="158"/>
      <c r="O19" s="159"/>
      <c r="P19" s="165">
        <v>1</v>
      </c>
      <c r="Q19" s="159"/>
      <c r="R19" s="356"/>
      <c r="S19" s="357"/>
      <c r="T19" s="357"/>
      <c r="U19" s="357"/>
      <c r="V19" s="357"/>
      <c r="W19" s="358"/>
      <c r="X19" s="163"/>
      <c r="Y19" s="174">
        <f>LEN(B19)+Y18+IF(AND(LEN(B19)-P19=T$15,MID(R$17,LEN(B19)+Y18+1,1)="
"),1,0)</f>
        <v>98</v>
      </c>
      <c r="Z19" s="153"/>
      <c r="AA19" s="153"/>
      <c r="AB19" s="153"/>
      <c r="AC19" s="153"/>
      <c r="AD19" s="153"/>
    </row>
    <row r="20" spans="2:30">
      <c r="B20" s="153"/>
      <c r="C20" s="153"/>
      <c r="D20" s="153"/>
      <c r="E20" s="153"/>
      <c r="F20" s="153"/>
      <c r="G20" s="153"/>
      <c r="H20" s="153"/>
      <c r="I20" s="153"/>
      <c r="J20" s="153"/>
      <c r="K20" s="152"/>
      <c r="N20" s="158"/>
      <c r="O20" s="159"/>
      <c r="P20" s="165">
        <v>1</v>
      </c>
      <c r="Q20" s="159"/>
      <c r="R20" s="356"/>
      <c r="S20" s="357"/>
      <c r="T20" s="357"/>
      <c r="U20" s="357"/>
      <c r="V20" s="357"/>
      <c r="W20" s="358"/>
      <c r="X20" s="163"/>
      <c r="Y20" s="174">
        <f t="shared" ref="Y20:Y23" si="0">LEN(B20)+Y19+IF(AND(LEN(B20)-P20=T$15,MID(R$17,LEN(B20)+Y19+1,1)="
"),1,0)</f>
        <v>98</v>
      </c>
      <c r="Z20" s="153"/>
      <c r="AA20" s="153"/>
      <c r="AB20" s="153"/>
      <c r="AC20" s="153"/>
      <c r="AD20" s="153"/>
    </row>
    <row r="21" spans="2:30">
      <c r="B21" s="359" t="s">
        <v>117</v>
      </c>
      <c r="C21" s="359"/>
      <c r="D21" s="359"/>
      <c r="E21" s="359"/>
      <c r="F21" s="359"/>
      <c r="G21" s="359"/>
      <c r="H21" s="359"/>
      <c r="I21" s="359"/>
      <c r="J21" s="183"/>
      <c r="K21" s="142"/>
      <c r="N21" s="158"/>
      <c r="O21" s="159"/>
      <c r="P21" s="165">
        <v>1</v>
      </c>
      <c r="Q21" s="159"/>
      <c r="R21" s="356"/>
      <c r="S21" s="357"/>
      <c r="T21" s="357"/>
      <c r="U21" s="357"/>
      <c r="V21" s="357"/>
      <c r="W21" s="358"/>
      <c r="X21" s="163"/>
      <c r="Y21" s="174">
        <f t="shared" si="0"/>
        <v>99</v>
      </c>
      <c r="Z21" s="153"/>
      <c r="AA21" s="153"/>
      <c r="AB21" s="153"/>
      <c r="AC21" s="153"/>
      <c r="AD21" s="153"/>
    </row>
    <row r="22" spans="2:30">
      <c r="N22" s="158"/>
      <c r="O22" s="159"/>
      <c r="P22" s="165">
        <v>1</v>
      </c>
      <c r="Q22" s="159"/>
      <c r="R22" s="356"/>
      <c r="S22" s="357"/>
      <c r="T22" s="357"/>
      <c r="U22" s="357"/>
      <c r="V22" s="357"/>
      <c r="W22" s="358"/>
      <c r="X22" s="163"/>
      <c r="Y22" s="174">
        <f t="shared" si="0"/>
        <v>99</v>
      </c>
      <c r="Z22" s="153"/>
      <c r="AA22" s="153"/>
      <c r="AB22" s="153"/>
      <c r="AC22" s="153"/>
      <c r="AD22" s="153"/>
    </row>
    <row r="23" spans="2:30" ht="14.25" thickBot="1">
      <c r="B23" s="2" t="s">
        <v>76</v>
      </c>
      <c r="N23" s="158"/>
      <c r="O23" s="159"/>
      <c r="P23" s="172">
        <v>1</v>
      </c>
      <c r="Q23" s="158"/>
      <c r="R23" s="507"/>
      <c r="S23" s="508"/>
      <c r="T23" s="508"/>
      <c r="U23" s="508"/>
      <c r="V23" s="508"/>
      <c r="W23" s="509"/>
      <c r="X23" s="163"/>
      <c r="Y23" s="175">
        <f t="shared" si="0"/>
        <v>109</v>
      </c>
      <c r="Z23" s="153"/>
      <c r="AA23" s="153"/>
      <c r="AB23" s="153"/>
      <c r="AC23" s="153"/>
      <c r="AD23" s="153"/>
    </row>
    <row r="24" spans="2:30">
      <c r="Z24" s="153"/>
      <c r="AA24" s="153"/>
      <c r="AB24" s="153"/>
      <c r="AC24" s="153"/>
      <c r="AD24" s="153"/>
    </row>
    <row r="25" spans="2:30">
      <c r="B25" s="153"/>
      <c r="Z25" s="153"/>
      <c r="AA25" s="153"/>
      <c r="AB25" s="153"/>
      <c r="AC25" s="153"/>
      <c r="AD25" s="153"/>
    </row>
    <row r="26" spans="2:30">
      <c r="W26" s="153"/>
      <c r="X26" s="153"/>
      <c r="Y26" s="153"/>
      <c r="Z26" s="153"/>
      <c r="AA26" s="153"/>
      <c r="AB26" s="153"/>
      <c r="AC26" s="153"/>
      <c r="AD26" s="153"/>
    </row>
    <row r="27" spans="2:30">
      <c r="B27" s="2" t="s">
        <v>114</v>
      </c>
      <c r="W27" s="153"/>
      <c r="X27" s="153"/>
      <c r="Y27" s="153"/>
      <c r="Z27" s="153"/>
      <c r="AA27" s="153"/>
      <c r="AB27" s="153"/>
      <c r="AC27" s="153"/>
      <c r="AD27" s="153"/>
    </row>
    <row r="28" spans="2:30">
      <c r="W28" s="153"/>
      <c r="X28" s="153"/>
      <c r="Y28" s="153"/>
      <c r="Z28" s="153"/>
      <c r="AA28" s="153"/>
      <c r="AB28" s="153"/>
      <c r="AC28" s="153"/>
      <c r="AD28" s="153"/>
    </row>
    <row r="29" spans="2:30">
      <c r="B29" s="153"/>
      <c r="W29" s="153"/>
      <c r="X29" s="153"/>
      <c r="Y29" s="153"/>
      <c r="Z29" s="153"/>
      <c r="AA29" s="153"/>
      <c r="AB29" s="153"/>
      <c r="AC29" s="153"/>
      <c r="AD29" s="153"/>
    </row>
    <row r="30" spans="2:30">
      <c r="M30" s="153"/>
      <c r="N30" s="153"/>
      <c r="O30" s="153"/>
      <c r="P30" s="153"/>
      <c r="Q30" s="153"/>
      <c r="R30" s="153"/>
      <c r="S30" s="153"/>
      <c r="T30" s="153"/>
      <c r="U30" s="153"/>
      <c r="V30" s="153"/>
      <c r="W30" s="153"/>
      <c r="X30" s="153"/>
      <c r="Y30" s="153"/>
      <c r="Z30" s="153"/>
      <c r="AA30" s="153"/>
      <c r="AB30" s="153"/>
      <c r="AC30" s="153"/>
      <c r="AD30" s="153"/>
    </row>
    <row r="31" spans="2:30">
      <c r="B31" s="2" t="s">
        <v>115</v>
      </c>
      <c r="M31" s="153"/>
      <c r="N31" s="153"/>
      <c r="O31" s="153"/>
      <c r="P31" s="153"/>
      <c r="Q31" s="153"/>
      <c r="R31" s="153"/>
      <c r="S31" s="153"/>
      <c r="T31" s="153"/>
      <c r="U31" s="153"/>
      <c r="V31" s="153"/>
      <c r="W31" s="153"/>
      <c r="X31" s="153"/>
      <c r="Y31" s="153"/>
      <c r="Z31" s="153"/>
      <c r="AA31" s="153"/>
      <c r="AB31" s="153"/>
      <c r="AC31" s="153"/>
      <c r="AD31" s="153"/>
    </row>
    <row r="32" spans="2:30">
      <c r="M32" s="153"/>
      <c r="N32" s="153"/>
      <c r="O32" s="153"/>
      <c r="P32" s="153"/>
      <c r="Q32" s="153"/>
      <c r="R32" s="153"/>
      <c r="S32" s="153"/>
      <c r="T32" s="153"/>
      <c r="U32" s="153"/>
      <c r="V32" s="153"/>
      <c r="W32" s="153"/>
      <c r="X32" s="153"/>
      <c r="Y32" s="153"/>
      <c r="Z32" s="153"/>
      <c r="AA32" s="153"/>
      <c r="AB32" s="153"/>
      <c r="AC32" s="153"/>
      <c r="AD32" s="153"/>
    </row>
    <row r="33" spans="2:30">
      <c r="B33" s="153"/>
      <c r="M33" s="153"/>
      <c r="N33" s="153"/>
      <c r="O33" s="153"/>
      <c r="P33" s="153"/>
      <c r="Q33" s="153"/>
      <c r="R33" s="153"/>
      <c r="S33" s="153"/>
      <c r="T33" s="153"/>
      <c r="U33" s="153"/>
      <c r="V33" s="153"/>
      <c r="W33" s="153"/>
      <c r="X33" s="153"/>
      <c r="Y33" s="153"/>
      <c r="Z33" s="153"/>
      <c r="AA33" s="153"/>
      <c r="AB33" s="153"/>
      <c r="AC33" s="153"/>
      <c r="AD33" s="153"/>
    </row>
    <row r="34" spans="2:30">
      <c r="M34" s="153"/>
      <c r="N34" s="153"/>
      <c r="O34" s="153"/>
      <c r="P34" s="153"/>
      <c r="Q34" s="153"/>
      <c r="R34" s="153"/>
      <c r="S34" s="153"/>
      <c r="T34" s="153"/>
      <c r="U34" s="153"/>
      <c r="V34" s="153"/>
      <c r="W34" s="153"/>
      <c r="X34" s="153"/>
      <c r="Y34" s="153"/>
      <c r="Z34" s="153"/>
      <c r="AA34" s="153"/>
      <c r="AB34" s="153"/>
      <c r="AC34" s="153"/>
      <c r="AD34" s="153"/>
    </row>
    <row r="35" spans="2:30">
      <c r="B35" s="2" t="s">
        <v>116</v>
      </c>
      <c r="M35" s="153"/>
      <c r="N35" s="153"/>
      <c r="O35" s="153"/>
      <c r="P35" s="153"/>
      <c r="Q35" s="153"/>
      <c r="R35" s="153"/>
      <c r="S35" s="153"/>
      <c r="T35" s="153"/>
      <c r="U35" s="153"/>
      <c r="V35" s="153"/>
      <c r="W35" s="153"/>
      <c r="X35" s="153"/>
      <c r="Y35" s="153"/>
      <c r="Z35" s="153"/>
      <c r="AA35" s="153"/>
      <c r="AB35" s="153"/>
      <c r="AC35" s="153"/>
      <c r="AD35" s="153"/>
    </row>
    <row r="36" spans="2:30">
      <c r="M36" s="153"/>
      <c r="N36" s="153"/>
      <c r="O36" s="153"/>
      <c r="P36" s="153"/>
      <c r="Q36" s="153"/>
      <c r="R36" s="153"/>
      <c r="S36" s="153"/>
      <c r="T36" s="153"/>
      <c r="U36" s="153"/>
      <c r="V36" s="153"/>
      <c r="W36" s="153"/>
      <c r="X36" s="153"/>
      <c r="Y36" s="153"/>
      <c r="Z36" s="153"/>
      <c r="AA36" s="153"/>
      <c r="AB36" s="153"/>
      <c r="AC36" s="153"/>
      <c r="AD36" s="153"/>
    </row>
    <row r="37" spans="2:30">
      <c r="M37" s="153"/>
      <c r="N37" s="153"/>
      <c r="O37" s="153"/>
      <c r="P37" s="153"/>
      <c r="Q37" s="153"/>
      <c r="R37" s="153"/>
      <c r="S37" s="153"/>
      <c r="T37" s="153"/>
      <c r="U37" s="153"/>
      <c r="V37" s="153"/>
      <c r="W37" s="153"/>
      <c r="X37" s="153"/>
      <c r="Y37" s="153"/>
      <c r="Z37" s="153"/>
      <c r="AA37" s="153"/>
      <c r="AB37" s="153"/>
      <c r="AC37" s="153"/>
      <c r="AD37" s="153"/>
    </row>
    <row r="38" spans="2:30">
      <c r="M38" s="153"/>
      <c r="N38" s="153"/>
      <c r="O38" s="153"/>
      <c r="P38" s="153"/>
      <c r="Q38" s="153"/>
      <c r="R38" s="153"/>
      <c r="S38" s="153"/>
      <c r="T38" s="153"/>
      <c r="U38" s="153"/>
      <c r="V38" s="153"/>
      <c r="W38" s="153"/>
      <c r="X38" s="153"/>
      <c r="Y38" s="153"/>
      <c r="Z38" s="153"/>
      <c r="AA38" s="153"/>
      <c r="AB38" s="153"/>
      <c r="AC38" s="153"/>
      <c r="AD38" s="153"/>
    </row>
    <row r="39" spans="2:30">
      <c r="Z39" s="153"/>
      <c r="AA39" s="153"/>
      <c r="AB39" s="153"/>
      <c r="AC39" s="153"/>
      <c r="AD39" s="153"/>
    </row>
    <row r="40" spans="2:30">
      <c r="Z40" s="153"/>
      <c r="AA40" s="153"/>
      <c r="AB40" s="153"/>
      <c r="AC40" s="153"/>
      <c r="AD40" s="153"/>
    </row>
    <row r="41" spans="2:30">
      <c r="Z41" s="153"/>
      <c r="AA41" s="153"/>
      <c r="AB41" s="153"/>
      <c r="AC41" s="153"/>
      <c r="AD41" s="153"/>
    </row>
    <row r="42" spans="2:30">
      <c r="Z42" s="153"/>
      <c r="AA42" s="153"/>
      <c r="AB42" s="153"/>
      <c r="AC42" s="153"/>
      <c r="AD42" s="153"/>
    </row>
  </sheetData>
  <mergeCells count="6">
    <mergeCell ref="R17:W23"/>
    <mergeCell ref="V12:W12"/>
    <mergeCell ref="B4:I4"/>
    <mergeCell ref="P15:P16"/>
    <mergeCell ref="R15:S15"/>
    <mergeCell ref="B21:I21"/>
  </mergeCells>
  <phoneticPr fontId="2"/>
  <dataValidations count="1">
    <dataValidation type="list" allowBlank="1" showInputMessage="1" showErrorMessage="1" sqref="P17:P23">
      <formula1>"-7,-6,-5,-4,-3,-2,-1,0,1,2,3,4,5,6,7,8,9,10,11,12,13,14,15"</formula1>
    </dataValidation>
  </dataValidations>
  <printOptions horizontalCentered="1"/>
  <pageMargins left="0.70866141732283472" right="0.70866141732283472" top="0.74803149606299213" bottom="0.74803149606299213" header="0.31496062992125984" footer="0.31496062992125984"/>
  <pageSetup paperSize="9" scale="11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別記</vt:lpstr>
      <vt:lpstr>（旧）別記２</vt:lpstr>
      <vt:lpstr>別記１</vt:lpstr>
      <vt:lpstr>（新）別記２ (計算)</vt:lpstr>
      <vt:lpstr>別記２-1</vt:lpstr>
      <vt:lpstr>別記２-2</vt:lpstr>
      <vt:lpstr>別記３</vt:lpstr>
      <vt:lpstr>別記４</vt:lpstr>
      <vt:lpstr>別記５</vt:lpstr>
      <vt:lpstr>別記６</vt:lpstr>
      <vt:lpstr>別記７</vt:lpstr>
      <vt:lpstr>別記８</vt:lpstr>
      <vt:lpstr>参考_協定書</vt:lpstr>
      <vt:lpstr>参考_判断指標</vt:lpstr>
      <vt:lpstr>'（旧）別記２'!Print_Area</vt:lpstr>
      <vt:lpstr>'（新）別記２ (計算)'!Print_Area</vt:lpstr>
      <vt:lpstr>参考_協定書!Print_Area</vt:lpstr>
      <vt:lpstr>参考_判断指標!Print_Area</vt:lpstr>
      <vt:lpstr>別記!Print_Area</vt:lpstr>
      <vt:lpstr>別記１!Print_Area</vt:lpstr>
      <vt:lpstr>'別記２-1'!Print_Area</vt:lpstr>
      <vt:lpstr>'別記２-2'!Print_Area</vt:lpstr>
      <vt:lpstr>別記４!Print_Area</vt:lpstr>
      <vt:lpstr>別記５!Print_Area</vt:lpstr>
      <vt:lpstr>別記６!Print_Area</vt:lpstr>
      <vt:lpstr>別記７!Print_Area</vt:lpstr>
      <vt:lpstr>別記８!Print_Area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090573</dc:creator>
  <cp:lastModifiedBy>135011</cp:lastModifiedBy>
  <cp:lastPrinted>2025-03-28T06:38:22Z</cp:lastPrinted>
  <dcterms:created xsi:type="dcterms:W3CDTF">1997-01-08T22:48:59Z</dcterms:created>
  <dcterms:modified xsi:type="dcterms:W3CDTF">2025-03-28T06:39:39Z</dcterms:modified>
</cp:coreProperties>
</file>