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管理班\各試験場関係\063財務関係\●電力入札関係\R6電力入札\03_入札起案関係\09_入札書ほか\"/>
    </mc:Choice>
  </mc:AlternateContent>
  <bookViews>
    <workbookView xWindow="-15" yWindow="-15" windowWidth="10245" windowHeight="8400" tabRatio="877"/>
  </bookViews>
  <sheets>
    <sheet name="内訳書(農試)" sheetId="5" r:id="rId1"/>
    <sheet name="内訳書(暖地)" sheetId="19" r:id="rId2"/>
    <sheet name="内訳書(果試)" sheetId="20" r:id="rId3"/>
    <sheet name="内訳書(かき・もも)" sheetId="21" r:id="rId4"/>
    <sheet name="内訳書(うめ)" sheetId="22" r:id="rId5"/>
    <sheet name="内訳書(畜試)" sheetId="30" r:id="rId6"/>
    <sheet name="内訳書(養鶏)" sheetId="23" r:id="rId7"/>
    <sheet name="内訳書(林試)" sheetId="24" r:id="rId8"/>
    <sheet name="内訳書(水試)" sheetId="31" r:id="rId9"/>
    <sheet name="内訳書(内水面)" sheetId="32" r:id="rId10"/>
  </sheets>
  <definedNames>
    <definedName name="_xlnm.Print_Area" localSheetId="4">'内訳書(うめ)'!$C$4:$AB$43</definedName>
    <definedName name="_xlnm.Print_Area" localSheetId="3">'内訳書(かき・もも)'!$C$4:$AB$43</definedName>
    <definedName name="_xlnm.Print_Area" localSheetId="2">'内訳書(果試)'!$C$4:$AB$43</definedName>
    <definedName name="_xlnm.Print_Area" localSheetId="8">'内訳書(水試)'!$C$4:$AB$43</definedName>
    <definedName name="_xlnm.Print_Area" localSheetId="1">'内訳書(暖地)'!$C$4:$AB$43</definedName>
    <definedName name="_xlnm.Print_Area" localSheetId="5">'内訳書(畜試)'!$C$4:$AB$43</definedName>
    <definedName name="_xlnm.Print_Area" localSheetId="9">'内訳書(内水面)'!$C$4:$AB$43</definedName>
    <definedName name="_xlnm.Print_Area" localSheetId="0">'内訳書(農試)'!$C$4:$AB$43</definedName>
    <definedName name="_xlnm.Print_Area" localSheetId="6">'内訳書(養鶏)'!$C$4:$AB$43</definedName>
    <definedName name="_xlnm.Print_Area" localSheetId="7">'内訳書(林試)'!$C$4:$AB$43</definedName>
  </definedNames>
  <calcPr calcId="162913"/>
</workbook>
</file>

<file path=xl/calcChain.xml><?xml version="1.0" encoding="utf-8"?>
<calcChain xmlns="http://schemas.openxmlformats.org/spreadsheetml/2006/main">
  <c r="C25" i="23" l="1"/>
  <c r="C26" i="23"/>
  <c r="C27" i="23"/>
  <c r="C28" i="23"/>
  <c r="C29" i="23"/>
  <c r="C30" i="23"/>
  <c r="C31" i="23"/>
  <c r="C32" i="23"/>
  <c r="C33" i="23"/>
  <c r="C34" i="23"/>
  <c r="C35" i="23"/>
  <c r="C36" i="23"/>
  <c r="T25" i="32"/>
  <c r="T25" i="31"/>
  <c r="T25" i="24"/>
  <c r="T25" i="23"/>
  <c r="T25" i="30"/>
  <c r="T25" i="22"/>
  <c r="T25" i="21"/>
  <c r="T25" i="20"/>
  <c r="T25" i="19"/>
  <c r="I40" i="32" l="1"/>
  <c r="I42" i="32" s="1"/>
  <c r="I41" i="32" s="1"/>
  <c r="N36" i="32"/>
  <c r="R36" i="32" s="1"/>
  <c r="K36" i="32"/>
  <c r="C36" i="32"/>
  <c r="N35" i="32"/>
  <c r="R35" i="32" s="1"/>
  <c r="K35" i="32"/>
  <c r="C35" i="32"/>
  <c r="N34" i="32"/>
  <c r="R34" i="32" s="1"/>
  <c r="K34" i="32"/>
  <c r="C34" i="32"/>
  <c r="N33" i="32"/>
  <c r="R33" i="32" s="1"/>
  <c r="K33" i="32"/>
  <c r="C33" i="32"/>
  <c r="N32" i="32"/>
  <c r="R32" i="32" s="1"/>
  <c r="K32" i="32"/>
  <c r="C32" i="32"/>
  <c r="N31" i="32"/>
  <c r="R31" i="32" s="1"/>
  <c r="K31" i="32"/>
  <c r="C31" i="32"/>
  <c r="N30" i="32"/>
  <c r="R30" i="32" s="1"/>
  <c r="K30" i="32"/>
  <c r="C30" i="32"/>
  <c r="N29" i="32"/>
  <c r="R29" i="32" s="1"/>
  <c r="K29" i="32"/>
  <c r="C29" i="32"/>
  <c r="N28" i="32"/>
  <c r="R28" i="32" s="1"/>
  <c r="K28" i="32"/>
  <c r="C28" i="32"/>
  <c r="N27" i="32"/>
  <c r="R27" i="32" s="1"/>
  <c r="K27" i="32"/>
  <c r="C27" i="32"/>
  <c r="N26" i="32"/>
  <c r="R26" i="32" s="1"/>
  <c r="K26" i="32"/>
  <c r="C26" i="32"/>
  <c r="N25" i="32"/>
  <c r="R25" i="32" s="1"/>
  <c r="K25" i="32"/>
  <c r="C25" i="32"/>
  <c r="P15" i="32"/>
  <c r="J15" i="32"/>
  <c r="T15" i="32" s="1"/>
  <c r="C15" i="32"/>
  <c r="D7" i="32"/>
  <c r="I40" i="31"/>
  <c r="I42" i="31" s="1"/>
  <c r="I41" i="31" s="1"/>
  <c r="N36" i="31"/>
  <c r="R36" i="31" s="1"/>
  <c r="K36" i="31"/>
  <c r="C36" i="31"/>
  <c r="N35" i="31"/>
  <c r="R35" i="31" s="1"/>
  <c r="K35" i="31"/>
  <c r="C35" i="31"/>
  <c r="N34" i="31"/>
  <c r="R34" i="31" s="1"/>
  <c r="K34" i="31"/>
  <c r="C34" i="31"/>
  <c r="N33" i="31"/>
  <c r="R33" i="31" s="1"/>
  <c r="K33" i="31"/>
  <c r="C33" i="31"/>
  <c r="N32" i="31"/>
  <c r="R32" i="31" s="1"/>
  <c r="K32" i="31"/>
  <c r="C32" i="31"/>
  <c r="N31" i="31"/>
  <c r="R31" i="31" s="1"/>
  <c r="K31" i="31"/>
  <c r="C31" i="31"/>
  <c r="N30" i="31"/>
  <c r="R30" i="31" s="1"/>
  <c r="K30" i="31"/>
  <c r="C30" i="31"/>
  <c r="N29" i="31"/>
  <c r="R29" i="31" s="1"/>
  <c r="K29" i="31"/>
  <c r="C29" i="31"/>
  <c r="N28" i="31"/>
  <c r="R28" i="31" s="1"/>
  <c r="K28" i="31"/>
  <c r="C28" i="31"/>
  <c r="N27" i="31"/>
  <c r="R27" i="31" s="1"/>
  <c r="K27" i="31"/>
  <c r="C27" i="31"/>
  <c r="N26" i="31"/>
  <c r="R26" i="31" s="1"/>
  <c r="K26" i="31"/>
  <c r="C26" i="31"/>
  <c r="N25" i="31"/>
  <c r="R25" i="31" s="1"/>
  <c r="K25" i="31"/>
  <c r="C25" i="31"/>
  <c r="P15" i="31"/>
  <c r="J15" i="31"/>
  <c r="T15" i="31" s="1"/>
  <c r="C15" i="31"/>
  <c r="D7" i="31"/>
  <c r="I40" i="30"/>
  <c r="I42" i="30" s="1"/>
  <c r="I41" i="30" s="1"/>
  <c r="N36" i="30"/>
  <c r="R36" i="30" s="1"/>
  <c r="K36" i="30"/>
  <c r="C36" i="30"/>
  <c r="N35" i="30"/>
  <c r="R35" i="30" s="1"/>
  <c r="K35" i="30"/>
  <c r="C35" i="30"/>
  <c r="N34" i="30"/>
  <c r="R34" i="30" s="1"/>
  <c r="K34" i="30"/>
  <c r="C34" i="30"/>
  <c r="N33" i="30"/>
  <c r="R33" i="30" s="1"/>
  <c r="K33" i="30"/>
  <c r="C33" i="30"/>
  <c r="N32" i="30"/>
  <c r="R32" i="30" s="1"/>
  <c r="K32" i="30"/>
  <c r="C32" i="30"/>
  <c r="N31" i="30"/>
  <c r="R31" i="30" s="1"/>
  <c r="K31" i="30"/>
  <c r="C31" i="30"/>
  <c r="N30" i="30"/>
  <c r="R30" i="30" s="1"/>
  <c r="K30" i="30"/>
  <c r="C30" i="30"/>
  <c r="N29" i="30"/>
  <c r="R29" i="30" s="1"/>
  <c r="K29" i="30"/>
  <c r="C29" i="30"/>
  <c r="N28" i="30"/>
  <c r="R28" i="30" s="1"/>
  <c r="K28" i="30"/>
  <c r="C28" i="30"/>
  <c r="N27" i="30"/>
  <c r="R27" i="30" s="1"/>
  <c r="K27" i="30"/>
  <c r="C27" i="30"/>
  <c r="N26" i="30"/>
  <c r="R26" i="30" s="1"/>
  <c r="K26" i="30"/>
  <c r="C26" i="30"/>
  <c r="N25" i="30"/>
  <c r="R25" i="30" s="1"/>
  <c r="K25" i="30"/>
  <c r="C25" i="30"/>
  <c r="P15" i="30"/>
  <c r="J15" i="30"/>
  <c r="T15" i="30" s="1"/>
  <c r="C15" i="30"/>
  <c r="D7" i="30"/>
  <c r="D7" i="19"/>
  <c r="C25" i="19"/>
  <c r="C36" i="24" l="1"/>
  <c r="C35" i="24"/>
  <c r="C34" i="24"/>
  <c r="C33" i="24"/>
  <c r="C32" i="24"/>
  <c r="C31" i="24"/>
  <c r="C30" i="24"/>
  <c r="C29" i="24"/>
  <c r="C28" i="24"/>
  <c r="C27" i="24"/>
  <c r="C26" i="24"/>
  <c r="C25" i="24"/>
  <c r="C36" i="22"/>
  <c r="C35" i="22"/>
  <c r="C34" i="22"/>
  <c r="C33" i="22"/>
  <c r="C32" i="22"/>
  <c r="C31" i="22"/>
  <c r="C30" i="22"/>
  <c r="C29" i="22"/>
  <c r="C28" i="22"/>
  <c r="C27" i="22"/>
  <c r="C26" i="22"/>
  <c r="C25" i="22"/>
  <c r="C36" i="21"/>
  <c r="C35" i="21"/>
  <c r="C34" i="21"/>
  <c r="C33" i="21"/>
  <c r="C32" i="21"/>
  <c r="C31" i="21"/>
  <c r="C30" i="21"/>
  <c r="C29" i="21"/>
  <c r="C28" i="21"/>
  <c r="C27" i="21"/>
  <c r="C26" i="21"/>
  <c r="C25" i="21"/>
  <c r="C36" i="20"/>
  <c r="C35" i="20"/>
  <c r="C34" i="20"/>
  <c r="C33" i="20"/>
  <c r="C32" i="20"/>
  <c r="C31" i="20"/>
  <c r="C30" i="20"/>
  <c r="C29" i="20"/>
  <c r="C28" i="20"/>
  <c r="C27" i="20"/>
  <c r="C26" i="20"/>
  <c r="C25" i="20"/>
  <c r="C15" i="24"/>
  <c r="C15" i="23"/>
  <c r="C15" i="22"/>
  <c r="C15" i="21"/>
  <c r="C15" i="20"/>
  <c r="C15" i="19"/>
  <c r="D7" i="24" l="1"/>
  <c r="D7" i="23"/>
  <c r="D7" i="22"/>
  <c r="D7" i="21"/>
  <c r="D7" i="20"/>
  <c r="K36" i="24" l="1"/>
  <c r="N36" i="24" s="1"/>
  <c r="R36" i="24" s="1"/>
  <c r="K35" i="24"/>
  <c r="N35" i="24" s="1"/>
  <c r="R35" i="24" s="1"/>
  <c r="K34" i="24"/>
  <c r="N34" i="24" s="1"/>
  <c r="R34" i="24" s="1"/>
  <c r="K33" i="24"/>
  <c r="N33" i="24" s="1"/>
  <c r="R33" i="24" s="1"/>
  <c r="K32" i="24"/>
  <c r="N32" i="24" s="1"/>
  <c r="R32" i="24" s="1"/>
  <c r="K31" i="24"/>
  <c r="N31" i="24" s="1"/>
  <c r="R31" i="24" s="1"/>
  <c r="K30" i="24"/>
  <c r="N30" i="24" s="1"/>
  <c r="R30" i="24" s="1"/>
  <c r="K29" i="24"/>
  <c r="N29" i="24" s="1"/>
  <c r="R29" i="24" s="1"/>
  <c r="K28" i="24"/>
  <c r="N28" i="24" s="1"/>
  <c r="R28" i="24" s="1"/>
  <c r="K27" i="24"/>
  <c r="N27" i="24" s="1"/>
  <c r="R27" i="24" s="1"/>
  <c r="K26" i="24"/>
  <c r="N26" i="24" s="1"/>
  <c r="R26" i="24" s="1"/>
  <c r="K25" i="24"/>
  <c r="N25" i="24" s="1"/>
  <c r="R25" i="24" s="1"/>
  <c r="P15" i="24"/>
  <c r="J15" i="24"/>
  <c r="T15" i="24" s="1"/>
  <c r="K36" i="23"/>
  <c r="N36" i="23" s="1"/>
  <c r="R36" i="23" s="1"/>
  <c r="K35" i="23"/>
  <c r="N35" i="23" s="1"/>
  <c r="R35" i="23" s="1"/>
  <c r="K34" i="23"/>
  <c r="N34" i="23" s="1"/>
  <c r="R34" i="23" s="1"/>
  <c r="K33" i="23"/>
  <c r="N33" i="23" s="1"/>
  <c r="R33" i="23" s="1"/>
  <c r="K32" i="23"/>
  <c r="N32" i="23" s="1"/>
  <c r="R32" i="23" s="1"/>
  <c r="K31" i="23"/>
  <c r="N31" i="23" s="1"/>
  <c r="R31" i="23" s="1"/>
  <c r="K30" i="23"/>
  <c r="N30" i="23" s="1"/>
  <c r="R30" i="23" s="1"/>
  <c r="K29" i="23"/>
  <c r="N29" i="23" s="1"/>
  <c r="R29" i="23" s="1"/>
  <c r="K28" i="23"/>
  <c r="N28" i="23" s="1"/>
  <c r="R28" i="23" s="1"/>
  <c r="K27" i="23"/>
  <c r="N27" i="23" s="1"/>
  <c r="R27" i="23" s="1"/>
  <c r="K26" i="23"/>
  <c r="N26" i="23" s="1"/>
  <c r="R26" i="23" s="1"/>
  <c r="K25" i="23"/>
  <c r="N25" i="23" s="1"/>
  <c r="R25" i="23" s="1"/>
  <c r="P15" i="23"/>
  <c r="J15" i="23"/>
  <c r="T15" i="23" s="1"/>
  <c r="K36" i="22"/>
  <c r="N36" i="22" s="1"/>
  <c r="R36" i="22" s="1"/>
  <c r="K35" i="22"/>
  <c r="N35" i="22" s="1"/>
  <c r="R35" i="22" s="1"/>
  <c r="K34" i="22"/>
  <c r="N34" i="22" s="1"/>
  <c r="R34" i="22" s="1"/>
  <c r="K33" i="22"/>
  <c r="N33" i="22" s="1"/>
  <c r="R33" i="22" s="1"/>
  <c r="K32" i="22"/>
  <c r="N32" i="22" s="1"/>
  <c r="R32" i="22" s="1"/>
  <c r="K31" i="22"/>
  <c r="N31" i="22" s="1"/>
  <c r="R31" i="22" s="1"/>
  <c r="K30" i="22"/>
  <c r="N30" i="22" s="1"/>
  <c r="R30" i="22" s="1"/>
  <c r="K29" i="22"/>
  <c r="N29" i="22" s="1"/>
  <c r="R29" i="22" s="1"/>
  <c r="K28" i="22"/>
  <c r="N28" i="22" s="1"/>
  <c r="R28" i="22" s="1"/>
  <c r="K27" i="22"/>
  <c r="N27" i="22" s="1"/>
  <c r="R27" i="22" s="1"/>
  <c r="K26" i="22"/>
  <c r="N26" i="22" s="1"/>
  <c r="R26" i="22" s="1"/>
  <c r="K25" i="22"/>
  <c r="N25" i="22" s="1"/>
  <c r="R25" i="22" s="1"/>
  <c r="P15" i="22"/>
  <c r="J15" i="22"/>
  <c r="T25" i="5"/>
  <c r="K36" i="21"/>
  <c r="N36" i="21" s="1"/>
  <c r="R36" i="21" s="1"/>
  <c r="K35" i="21"/>
  <c r="N35" i="21" s="1"/>
  <c r="R35" i="21" s="1"/>
  <c r="K34" i="21"/>
  <c r="N34" i="21" s="1"/>
  <c r="R34" i="21" s="1"/>
  <c r="K33" i="21"/>
  <c r="N33" i="21" s="1"/>
  <c r="R33" i="21" s="1"/>
  <c r="K32" i="21"/>
  <c r="N32" i="21" s="1"/>
  <c r="R32" i="21" s="1"/>
  <c r="K31" i="21"/>
  <c r="N31" i="21" s="1"/>
  <c r="R31" i="21" s="1"/>
  <c r="K30" i="21"/>
  <c r="N30" i="21" s="1"/>
  <c r="R30" i="21" s="1"/>
  <c r="K29" i="21"/>
  <c r="N29" i="21" s="1"/>
  <c r="R29" i="21" s="1"/>
  <c r="K28" i="21"/>
  <c r="N28" i="21" s="1"/>
  <c r="R28" i="21" s="1"/>
  <c r="K27" i="21"/>
  <c r="N27" i="21" s="1"/>
  <c r="R27" i="21" s="1"/>
  <c r="K26" i="21"/>
  <c r="N26" i="21" s="1"/>
  <c r="R26" i="21" s="1"/>
  <c r="K25" i="21"/>
  <c r="N25" i="21" s="1"/>
  <c r="R25" i="21" s="1"/>
  <c r="P15" i="21"/>
  <c r="J15" i="21"/>
  <c r="T15" i="21" l="1"/>
  <c r="T15" i="22"/>
  <c r="I40" i="24"/>
  <c r="K36" i="20"/>
  <c r="N36" i="20" s="1"/>
  <c r="R36" i="20" s="1"/>
  <c r="K35" i="20"/>
  <c r="N35" i="20" s="1"/>
  <c r="R35" i="20" s="1"/>
  <c r="K34" i="20"/>
  <c r="N34" i="20" s="1"/>
  <c r="R34" i="20" s="1"/>
  <c r="K33" i="20"/>
  <c r="N33" i="20" s="1"/>
  <c r="R33" i="20" s="1"/>
  <c r="K32" i="20"/>
  <c r="N32" i="20" s="1"/>
  <c r="R32" i="20" s="1"/>
  <c r="K31" i="20"/>
  <c r="N31" i="20" s="1"/>
  <c r="R31" i="20" s="1"/>
  <c r="K30" i="20"/>
  <c r="N30" i="20" s="1"/>
  <c r="R30" i="20" s="1"/>
  <c r="K29" i="20"/>
  <c r="N29" i="20" s="1"/>
  <c r="R29" i="20" s="1"/>
  <c r="K28" i="20"/>
  <c r="N28" i="20" s="1"/>
  <c r="R28" i="20" s="1"/>
  <c r="K27" i="20"/>
  <c r="N27" i="20" s="1"/>
  <c r="R27" i="20" s="1"/>
  <c r="K26" i="20"/>
  <c r="N26" i="20" s="1"/>
  <c r="R26" i="20" s="1"/>
  <c r="K25" i="20"/>
  <c r="N25" i="20" s="1"/>
  <c r="R25" i="20" s="1"/>
  <c r="P15" i="20"/>
  <c r="J15" i="20"/>
  <c r="K36" i="19"/>
  <c r="N36" i="19" s="1"/>
  <c r="R36" i="19" s="1"/>
  <c r="K35" i="19"/>
  <c r="N35" i="19" s="1"/>
  <c r="R35" i="19" s="1"/>
  <c r="K34" i="19"/>
  <c r="N34" i="19" s="1"/>
  <c r="R34" i="19" s="1"/>
  <c r="K33" i="19"/>
  <c r="N33" i="19" s="1"/>
  <c r="R33" i="19" s="1"/>
  <c r="K32" i="19"/>
  <c r="N32" i="19" s="1"/>
  <c r="R32" i="19" s="1"/>
  <c r="K31" i="19"/>
  <c r="N31" i="19" s="1"/>
  <c r="R31" i="19" s="1"/>
  <c r="K30" i="19"/>
  <c r="N30" i="19" s="1"/>
  <c r="R30" i="19" s="1"/>
  <c r="K29" i="19"/>
  <c r="N29" i="19" s="1"/>
  <c r="R29" i="19" s="1"/>
  <c r="K28" i="19"/>
  <c r="N28" i="19" s="1"/>
  <c r="R28" i="19" s="1"/>
  <c r="K27" i="19"/>
  <c r="N27" i="19" s="1"/>
  <c r="R27" i="19" s="1"/>
  <c r="K26" i="19"/>
  <c r="N26" i="19" s="1"/>
  <c r="R26" i="19" s="1"/>
  <c r="K25" i="19"/>
  <c r="N25" i="19" s="1"/>
  <c r="R25" i="19" s="1"/>
  <c r="P15" i="19"/>
  <c r="J15" i="19"/>
  <c r="I42" i="24" l="1"/>
  <c r="I41" i="24" s="1"/>
  <c r="I40" i="21"/>
  <c r="I40" i="23"/>
  <c r="I40" i="22"/>
  <c r="T15" i="20"/>
  <c r="T15" i="19"/>
  <c r="P15" i="5"/>
  <c r="I42" i="23" l="1"/>
  <c r="I41" i="23" s="1"/>
  <c r="I42" i="22"/>
  <c r="I41" i="22" s="1"/>
  <c r="I42" i="21"/>
  <c r="I41" i="21" s="1"/>
  <c r="I40" i="20"/>
  <c r="I40" i="19"/>
  <c r="K32" i="5"/>
  <c r="N32" i="5" s="1"/>
  <c r="R32" i="5" s="1"/>
  <c r="K29" i="5"/>
  <c r="N29" i="5" s="1"/>
  <c r="R29" i="5" s="1"/>
  <c r="K28" i="5"/>
  <c r="N28" i="5" s="1"/>
  <c r="R28" i="5" s="1"/>
  <c r="I42" i="20" l="1"/>
  <c r="I41" i="20" s="1"/>
  <c r="I42" i="19"/>
  <c r="I41" i="19" s="1"/>
  <c r="K31" i="5" l="1"/>
  <c r="N31" i="5" s="1"/>
  <c r="R31" i="5" s="1"/>
  <c r="K30" i="5"/>
  <c r="N30" i="5" s="1"/>
  <c r="R30" i="5" s="1"/>
  <c r="K26" i="5"/>
  <c r="N26" i="5" s="1"/>
  <c r="R26" i="5" s="1"/>
  <c r="K27" i="5"/>
  <c r="N27" i="5" s="1"/>
  <c r="R27" i="5" s="1"/>
  <c r="K25" i="5"/>
  <c r="N25" i="5" s="1"/>
  <c r="R25" i="5" s="1"/>
  <c r="J15" i="5" l="1"/>
  <c r="T15" i="5" s="1"/>
  <c r="K36" i="5"/>
  <c r="N36" i="5" s="1"/>
  <c r="R36" i="5" s="1"/>
  <c r="K35" i="5"/>
  <c r="N35" i="5" s="1"/>
  <c r="R35" i="5" s="1"/>
  <c r="K34" i="5"/>
  <c r="N34" i="5" s="1"/>
  <c r="R34" i="5" s="1"/>
  <c r="K33" i="5"/>
  <c r="N33" i="5" s="1"/>
  <c r="R33" i="5" s="1"/>
  <c r="I40" i="5" l="1"/>
  <c r="I42" i="5" l="1"/>
  <c r="I41" i="5" s="1"/>
</calcChain>
</file>

<file path=xl/sharedStrings.xml><?xml version="1.0" encoding="utf-8"?>
<sst xmlns="http://schemas.openxmlformats.org/spreadsheetml/2006/main" count="1035" uniqueCount="81">
  <si>
    <t>年</t>
    <rPh sb="0" eb="1">
      <t>ネン</t>
    </rPh>
    <phoneticPr fontId="3"/>
  </si>
  <si>
    <t>月</t>
    <rPh sb="0" eb="1">
      <t>ツキ</t>
    </rPh>
    <phoneticPr fontId="3"/>
  </si>
  <si>
    <t>＝</t>
    <phoneticPr fontId="3"/>
  </si>
  <si>
    <t>年　　月</t>
    <rPh sb="0" eb="1">
      <t>ネン</t>
    </rPh>
    <rPh sb="3" eb="4">
      <t>ツキ</t>
    </rPh>
    <phoneticPr fontId="3"/>
  </si>
  <si>
    <t>契約電力</t>
    <rPh sb="0" eb="2">
      <t>ケイヤク</t>
    </rPh>
    <rPh sb="2" eb="4">
      <t>デンリョク</t>
    </rPh>
    <phoneticPr fontId="3"/>
  </si>
  <si>
    <t>2 電力量料金</t>
    <rPh sb="2" eb="5">
      <t>デンリョクリョウ</t>
    </rPh>
    <rPh sb="5" eb="7">
      <t>リョウキン</t>
    </rPh>
    <phoneticPr fontId="3"/>
  </si>
  <si>
    <t>年間総価　①＋②　＝</t>
    <rPh sb="0" eb="2">
      <t>ネンカン</t>
    </rPh>
    <rPh sb="2" eb="3">
      <t>ソウ</t>
    </rPh>
    <rPh sb="3" eb="4">
      <t>カ</t>
    </rPh>
    <phoneticPr fontId="3"/>
  </si>
  <si>
    <t>内　訳　書　（　計　算　書　）</t>
    <rPh sb="0" eb="1">
      <t>ウチ</t>
    </rPh>
    <rPh sb="2" eb="3">
      <t>ヤク</t>
    </rPh>
    <rPh sb="4" eb="5">
      <t>ショ</t>
    </rPh>
    <rPh sb="8" eb="9">
      <t>ケイ</t>
    </rPh>
    <rPh sb="10" eb="11">
      <t>サン</t>
    </rPh>
    <rPh sb="12" eb="13">
      <t>ショ</t>
    </rPh>
    <phoneticPr fontId="3"/>
  </si>
  <si>
    <t>1 基本料金</t>
    <rPh sb="2" eb="4">
      <t>キホン</t>
    </rPh>
    <rPh sb="4" eb="6">
      <t>リョウキン</t>
    </rPh>
    <phoneticPr fontId="3"/>
  </si>
  <si>
    <t>その他季月</t>
    <rPh sb="2" eb="4">
      <t>タキ</t>
    </rPh>
    <rPh sb="4" eb="5">
      <t>ツキ</t>
    </rPh>
    <phoneticPr fontId="3"/>
  </si>
  <si>
    <t>夏季月（7～9月）</t>
    <rPh sb="0" eb="2">
      <t>カキ</t>
    </rPh>
    <rPh sb="2" eb="3">
      <t>ツキ</t>
    </rPh>
    <rPh sb="7" eb="8">
      <t>ツキ</t>
    </rPh>
    <phoneticPr fontId="3"/>
  </si>
  <si>
    <t>[円/kWh]</t>
    <rPh sb="1" eb="2">
      <t>エン</t>
    </rPh>
    <phoneticPr fontId="3"/>
  </si>
  <si>
    <t>常時基本料金単価</t>
    <rPh sb="0" eb="2">
      <t>ジョウジ</t>
    </rPh>
    <rPh sb="2" eb="4">
      <t>キホン</t>
    </rPh>
    <rPh sb="4" eb="6">
      <t>リョウキン</t>
    </rPh>
    <rPh sb="6" eb="8">
      <t>タンカ</t>
    </rPh>
    <phoneticPr fontId="3"/>
  </si>
  <si>
    <t>[円/kW･月]</t>
    <phoneticPr fontId="3"/>
  </si>
  <si>
    <t xml:space="preserve"> [円]</t>
    <rPh sb="2" eb="3">
      <t>エン</t>
    </rPh>
    <phoneticPr fontId="3"/>
  </si>
  <si>
    <t>① 年間の基本料金</t>
    <rPh sb="2" eb="4">
      <t>ネンカン</t>
    </rPh>
    <rPh sb="5" eb="7">
      <t>キホン</t>
    </rPh>
    <rPh sb="7" eb="9">
      <t>リョウキン</t>
    </rPh>
    <phoneticPr fontId="3"/>
  </si>
  <si>
    <t>② 年間の電力量料金　[円]</t>
    <rPh sb="2" eb="4">
      <t>ネンカン</t>
    </rPh>
    <rPh sb="5" eb="7">
      <t>デンリョク</t>
    </rPh>
    <rPh sb="7" eb="8">
      <t>リョウ</t>
    </rPh>
    <rPh sb="8" eb="10">
      <t>リョウキン</t>
    </rPh>
    <phoneticPr fontId="3"/>
  </si>
  <si>
    <t>電力量料金単価</t>
    <rPh sb="0" eb="2">
      <t>デンリョク</t>
    </rPh>
    <phoneticPr fontId="3"/>
  </si>
  <si>
    <t>[円/kWh]</t>
    <phoneticPr fontId="3"/>
  </si>
  <si>
    <t>電力量料金単価</t>
    <phoneticPr fontId="3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</si>
  <si>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</si>
  <si>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[kWh]</t>
    <phoneticPr fontId="3"/>
  </si>
  <si>
    <t>A 電力量料金</t>
    <phoneticPr fontId="3"/>
  </si>
  <si>
    <t>[円]</t>
    <phoneticPr fontId="3"/>
  </si>
  <si>
    <t>（税込み金額で記入）</t>
    <rPh sb="1" eb="3">
      <t>ゼイコ</t>
    </rPh>
    <rPh sb="4" eb="6">
      <t>キンガク</t>
    </rPh>
    <rPh sb="7" eb="9">
      <t>キニュウ</t>
    </rPh>
    <phoneticPr fontId="3"/>
  </si>
  <si>
    <t>[円]　（税抜き金額）</t>
    <rPh sb="5" eb="6">
      <t>ゼイ</t>
    </rPh>
    <rPh sb="6" eb="7">
      <t>ヌ</t>
    </rPh>
    <rPh sb="8" eb="10">
      <t>キンガク</t>
    </rPh>
    <phoneticPr fontId="3"/>
  </si>
  <si>
    <t>[円]　</t>
    <phoneticPr fontId="3"/>
  </si>
  <si>
    <t>消費税等相当額（再掲）</t>
    <rPh sb="0" eb="3">
      <t>ショウヒゼイ</t>
    </rPh>
    <rPh sb="3" eb="4">
      <t>トウ</t>
    </rPh>
    <rPh sb="4" eb="7">
      <t>ソウトウガク</t>
    </rPh>
    <rPh sb="8" eb="10">
      <t>サイケイ</t>
    </rPh>
    <phoneticPr fontId="3"/>
  </si>
  <si>
    <t>入札金額</t>
    <rPh sb="0" eb="2">
      <t>ニュウサツ</t>
    </rPh>
    <rPh sb="2" eb="4">
      <t>キンガク</t>
    </rPh>
    <phoneticPr fontId="3"/>
  </si>
  <si>
    <t>[円]　（税込み）</t>
    <rPh sb="5" eb="7">
      <t>ゼイコ</t>
    </rPh>
    <phoneticPr fontId="3"/>
  </si>
  <si>
    <t>×</t>
    <phoneticPr fontId="3"/>
  </si>
  <si>
    <t>[kW]×@</t>
    <phoneticPr fontId="3"/>
  </si>
  <si>
    <t>[％]</t>
    <phoneticPr fontId="3"/>
  </si>
  <si>
    <t>[円/kW・月]×（1-</t>
    <rPh sb="1" eb="2">
      <t>エン</t>
    </rPh>
    <rPh sb="6" eb="7">
      <t>ツキ</t>
    </rPh>
    <phoneticPr fontId="3"/>
  </si>
  <si>
    <t>a 特約割引率</t>
    <rPh sb="2" eb="4">
      <t>トクヤク</t>
    </rPh>
    <rPh sb="4" eb="7">
      <t>ワリビキリツ</t>
    </rPh>
    <phoneticPr fontId="3"/>
  </si>
  <si>
    <t>C 蓄熱割引額</t>
    <rPh sb="6" eb="7">
      <t>ガク</t>
    </rPh>
    <phoneticPr fontId="3"/>
  </si>
  <si>
    <t>Ｄ 空調割引額</t>
    <rPh sb="2" eb="4">
      <t>クウチョウ</t>
    </rPh>
    <rPh sb="4" eb="7">
      <t>ワリビキガク</t>
    </rPh>
    <phoneticPr fontId="3"/>
  </si>
  <si>
    <t>調達場所：①和歌山県農業試験場</t>
    <rPh sb="0" eb="2">
      <t>チョウタツ</t>
    </rPh>
    <rPh sb="2" eb="4">
      <t>バショ</t>
    </rPh>
    <rPh sb="6" eb="10">
      <t>ワカヤマケン</t>
    </rPh>
    <rPh sb="10" eb="15">
      <t>ノウギョウシケンジョウ</t>
    </rPh>
    <phoneticPr fontId="3"/>
  </si>
  <si>
    <t>調達場所：②和歌山県農業試験場暖地園芸センター</t>
    <rPh sb="0" eb="2">
      <t>チョウタツ</t>
    </rPh>
    <rPh sb="2" eb="4">
      <t>バショ</t>
    </rPh>
    <rPh sb="6" eb="10">
      <t>ワカヤマケン</t>
    </rPh>
    <rPh sb="10" eb="15">
      <t>ノウギョウシケンジョウ</t>
    </rPh>
    <rPh sb="15" eb="19">
      <t>ダンチエンゲイ</t>
    </rPh>
    <phoneticPr fontId="3"/>
  </si>
  <si>
    <t>調達場所：③和歌山県果樹試験場</t>
    <rPh sb="0" eb="2">
      <t>チョウタツ</t>
    </rPh>
    <rPh sb="2" eb="4">
      <t>バショ</t>
    </rPh>
    <rPh sb="6" eb="10">
      <t>ワカヤマケン</t>
    </rPh>
    <rPh sb="10" eb="12">
      <t>カジュ</t>
    </rPh>
    <rPh sb="12" eb="15">
      <t>シケンジョウ</t>
    </rPh>
    <phoneticPr fontId="3"/>
  </si>
  <si>
    <t>調達場所：④和歌山県果樹試験場かき・もも研究所</t>
    <rPh sb="0" eb="2">
      <t>チョウタツ</t>
    </rPh>
    <rPh sb="2" eb="4">
      <t>バショ</t>
    </rPh>
    <rPh sb="6" eb="10">
      <t>ワカヤマケン</t>
    </rPh>
    <rPh sb="10" eb="12">
      <t>カジュ</t>
    </rPh>
    <rPh sb="12" eb="15">
      <t>シケンジョウ</t>
    </rPh>
    <rPh sb="20" eb="23">
      <t>ケンキュウショ</t>
    </rPh>
    <phoneticPr fontId="3"/>
  </si>
  <si>
    <t>調達場所：⑤和歌山県果樹試験場うめ研究所</t>
    <rPh sb="0" eb="2">
      <t>チョウタツ</t>
    </rPh>
    <rPh sb="2" eb="4">
      <t>バショ</t>
    </rPh>
    <rPh sb="6" eb="10">
      <t>ワカヤマケン</t>
    </rPh>
    <rPh sb="10" eb="12">
      <t>カジュ</t>
    </rPh>
    <rPh sb="12" eb="15">
      <t>シケンジョウ</t>
    </rPh>
    <rPh sb="17" eb="20">
      <t>ケンキュウショ</t>
    </rPh>
    <phoneticPr fontId="3"/>
  </si>
  <si>
    <t>調達場所：⑥和歌山県畜産試験場</t>
    <rPh sb="0" eb="2">
      <t>チョウタツ</t>
    </rPh>
    <rPh sb="2" eb="4">
      <t>バショ</t>
    </rPh>
    <rPh sb="6" eb="10">
      <t>ワカヤマケン</t>
    </rPh>
    <rPh sb="10" eb="12">
      <t>チクサン</t>
    </rPh>
    <rPh sb="12" eb="15">
      <t>シケンジョウ</t>
    </rPh>
    <phoneticPr fontId="3"/>
  </si>
  <si>
    <t>調達場所：⑦和歌山県畜産試験場養鶏研究所</t>
    <rPh sb="0" eb="2">
      <t>チョウタツ</t>
    </rPh>
    <rPh sb="2" eb="4">
      <t>バショ</t>
    </rPh>
    <rPh sb="6" eb="10">
      <t>ワカヤマケン</t>
    </rPh>
    <rPh sb="10" eb="12">
      <t>チクサン</t>
    </rPh>
    <rPh sb="12" eb="15">
      <t>シケンジョウ</t>
    </rPh>
    <rPh sb="15" eb="20">
      <t>ヨウケイケンキュウショ</t>
    </rPh>
    <phoneticPr fontId="3"/>
  </si>
  <si>
    <t>調達場所：⑧和歌山県林業試験場</t>
    <rPh sb="0" eb="2">
      <t>チョウタツ</t>
    </rPh>
    <rPh sb="2" eb="4">
      <t>バショ</t>
    </rPh>
    <rPh sb="6" eb="10">
      <t>ワカヤマケン</t>
    </rPh>
    <rPh sb="10" eb="12">
      <t>リンギョウ</t>
    </rPh>
    <rPh sb="12" eb="15">
      <t>シケンジョウ</t>
    </rPh>
    <phoneticPr fontId="3"/>
  </si>
  <si>
    <t>調達場所：⑨和歌山県水産試験場</t>
    <rPh sb="0" eb="2">
      <t>チョウタツ</t>
    </rPh>
    <rPh sb="2" eb="4">
      <t>バショ</t>
    </rPh>
    <rPh sb="6" eb="10">
      <t>ワカヤマケン</t>
    </rPh>
    <rPh sb="10" eb="12">
      <t>スイサン</t>
    </rPh>
    <rPh sb="12" eb="15">
      <t>シケンジョウ</t>
    </rPh>
    <phoneticPr fontId="3"/>
  </si>
  <si>
    <t>調達場所：⑩和歌山県水産試験場内水面試験地</t>
    <rPh sb="0" eb="2">
      <t>チョウタツ</t>
    </rPh>
    <rPh sb="2" eb="4">
      <t>バショ</t>
    </rPh>
    <rPh sb="6" eb="10">
      <t>ワカヤマケン</t>
    </rPh>
    <rPh sb="10" eb="12">
      <t>スイサン</t>
    </rPh>
    <rPh sb="12" eb="15">
      <t>シケンジョウ</t>
    </rPh>
    <rPh sb="15" eb="21">
      <t>ナイスイメンシケンチ</t>
    </rPh>
    <phoneticPr fontId="3"/>
  </si>
  <si>
    <t>（参考様式１）</t>
    <rPh sb="1" eb="3">
      <t>サンコウ</t>
    </rPh>
    <rPh sb="3" eb="5">
      <t>ヨウシキ</t>
    </rPh>
    <phoneticPr fontId="3"/>
  </si>
  <si>
    <t>（注）入札金額(内訳①）と同金額としてください。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</si>
  <si>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（注）入札金額（内訳②）と同金額としてください。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</si>
  <si>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（注）入札金額（内訳③）と同金額としてください。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</si>
  <si>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（注）入札金額（内訳④）と同金額としてください。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</si>
  <si>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（注）入札金額（内訳⑤）と同金額としてください。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</si>
  <si>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（注）入札金額（内訳⑦）と同金額としてください。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</si>
  <si>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（注）入札金額（内訳⑧）と同金額としてください。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</si>
  <si>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（注）入札金額（内訳⑨）と同金額としてください。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</si>
  <si>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÷100)×12か月＝</t>
    <rPh sb="9" eb="10">
      <t>ゲツ</t>
    </rPh>
    <phoneticPr fontId="3"/>
  </si>
  <si>
    <t>蓄熱単価[円/kWh]</t>
    <rPh sb="0" eb="2">
      <t>チクネツ</t>
    </rPh>
    <rPh sb="2" eb="4">
      <t>タンカ</t>
    </rPh>
    <phoneticPr fontId="3"/>
  </si>
  <si>
    <t>空調ｼｽﾃﾑ割引単価[円/kWh]</t>
    <rPh sb="0" eb="2">
      <t>クウチョウ</t>
    </rPh>
    <rPh sb="6" eb="8">
      <t>ワリビキ</t>
    </rPh>
    <rPh sb="8" eb="10">
      <t>タンカ</t>
    </rPh>
    <phoneticPr fontId="3"/>
  </si>
  <si>
    <t>蓄熱電力量</t>
    <rPh sb="0" eb="2">
      <t>チクネツ</t>
    </rPh>
    <rPh sb="2" eb="5">
      <t>デンリョクリョウ</t>
    </rPh>
    <phoneticPr fontId="3"/>
  </si>
  <si>
    <t>（再掲）[kWh]</t>
    <rPh sb="1" eb="3">
      <t>サイケイ</t>
    </rPh>
    <phoneticPr fontId="3"/>
  </si>
  <si>
    <t>[円]</t>
  </si>
  <si>
    <t>B　特約割引額</t>
    <rPh sb="2" eb="4">
      <t>トクヤク</t>
    </rPh>
    <rPh sb="4" eb="7">
      <t>ワリビキガク</t>
    </rPh>
    <phoneticPr fontId="3"/>
  </si>
  <si>
    <t>空調ｼｽﾃﾑ電力量</t>
    <rPh sb="0" eb="2">
      <t>クウチョウ</t>
    </rPh>
    <rPh sb="6" eb="9">
      <t>デンリョクリョウ</t>
    </rPh>
    <phoneticPr fontId="3"/>
  </si>
  <si>
    <t>A - B - C -D[円]</t>
    <phoneticPr fontId="3"/>
  </si>
  <si>
    <t>Ｄ 空調ｼｽﾃﾑ割引額</t>
    <rPh sb="2" eb="4">
      <t>クウチョウ</t>
    </rPh>
    <rPh sb="8" eb="11">
      <t>ワリビキガク</t>
    </rPh>
    <phoneticPr fontId="3"/>
  </si>
  <si>
    <t>（参考様式２）</t>
    <rPh sb="1" eb="3">
      <t>サンコウ</t>
    </rPh>
    <rPh sb="3" eb="5">
      <t>ヨウシキ</t>
    </rPh>
    <phoneticPr fontId="3"/>
  </si>
  <si>
    <t>（参考様式３）</t>
    <rPh sb="1" eb="3">
      <t>サンコウ</t>
    </rPh>
    <rPh sb="3" eb="5">
      <t>ヨウシキ</t>
    </rPh>
    <phoneticPr fontId="3"/>
  </si>
  <si>
    <t>（参考様式４）</t>
    <rPh sb="1" eb="3">
      <t>サンコウ</t>
    </rPh>
    <rPh sb="3" eb="5">
      <t>ヨウシキ</t>
    </rPh>
    <phoneticPr fontId="3"/>
  </si>
  <si>
    <t>（参考様式５）</t>
    <rPh sb="1" eb="3">
      <t>サンコウ</t>
    </rPh>
    <rPh sb="3" eb="5">
      <t>ヨウシキ</t>
    </rPh>
    <phoneticPr fontId="3"/>
  </si>
  <si>
    <t>（参考様式７）</t>
    <rPh sb="1" eb="3">
      <t>サンコウ</t>
    </rPh>
    <rPh sb="3" eb="5">
      <t>ヨウシキ</t>
    </rPh>
    <phoneticPr fontId="3"/>
  </si>
  <si>
    <t>（参考様式８）</t>
    <rPh sb="1" eb="3">
      <t>サンコウ</t>
    </rPh>
    <rPh sb="3" eb="5">
      <t>ヨウシキ</t>
    </rPh>
    <phoneticPr fontId="3"/>
  </si>
  <si>
    <t>割引後電力量料金</t>
    <rPh sb="0" eb="2">
      <t>ワリビキ</t>
    </rPh>
    <rPh sb="2" eb="3">
      <t>ゴ</t>
    </rPh>
    <rPh sb="3" eb="5">
      <t>デンリョク</t>
    </rPh>
    <rPh sb="5" eb="6">
      <t>リョウ</t>
    </rPh>
    <rPh sb="6" eb="8">
      <t>リョウキン</t>
    </rPh>
    <phoneticPr fontId="3"/>
  </si>
  <si>
    <t>（注）入札金額（内訳⑩）と同金額としてください。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</si>
  <si>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（注）入札金額（内訳⑥）と同金額としてください。</t>
    <rPh sb="1" eb="2">
      <t>チュウ</t>
    </rPh>
    <rPh sb="3" eb="5">
      <t>ニュウサツ</t>
    </rPh>
    <rPh sb="5" eb="7">
      <t>キンガク</t>
    </rPh>
    <rPh sb="8" eb="10">
      <t>ウチワケ</t>
    </rPh>
    <rPh sb="13" eb="16">
      <t>ドウキンガク</t>
    </rPh>
    <phoneticPr fontId="3"/>
  </si>
  <si>
    <t>令和</t>
    <rPh sb="0" eb="2">
      <t>レイワ</t>
    </rPh>
    <phoneticPr fontId="3"/>
  </si>
  <si>
    <t>業務の名称　：　令和６年度及び令和７年度和歌山県試験研究機関電力調達</t>
    <rPh sb="8" eb="10">
      <t>レイワ</t>
    </rPh>
    <rPh sb="11" eb="13">
      <t>ネンド</t>
    </rPh>
    <rPh sb="15" eb="17">
      <t>レイワ</t>
    </rPh>
    <rPh sb="20" eb="24">
      <t>ワカヤマkネン</t>
    </rPh>
    <rPh sb="24" eb="30">
      <t>シケンケンキュウキカン</t>
    </rPh>
    <phoneticPr fontId="3"/>
  </si>
  <si>
    <t>（参考様式６）</t>
    <rPh sb="1" eb="3">
      <t>サンコウ</t>
    </rPh>
    <rPh sb="3" eb="5">
      <t>ヨウシキ</t>
    </rPh>
    <phoneticPr fontId="3"/>
  </si>
  <si>
    <t>（参考様式９）</t>
    <rPh sb="1" eb="3">
      <t>サンコウ</t>
    </rPh>
    <rPh sb="3" eb="5">
      <t>ヨウシキ</t>
    </rPh>
    <phoneticPr fontId="3"/>
  </si>
  <si>
    <t>（参考様式１０）</t>
    <rPh sb="1" eb="3">
      <t>サンコウ</t>
    </rPh>
    <rPh sb="3" eb="5">
      <t>ヨウシキ</t>
    </rPh>
    <phoneticPr fontId="3"/>
  </si>
  <si>
    <t>令和6年10月
　　～令和7年9月</t>
    <rPh sb="0" eb="2">
      <t>レイワ</t>
    </rPh>
    <rPh sb="6" eb="7">
      <t>ガツ</t>
    </rPh>
    <rPh sb="11" eb="1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</si>
</sst>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;0;\ "/>
    <numFmt numFmtId="178" formatCode="0.0;0.0;\ "/>
    <numFmt numFmtId="179" formatCode="#,##0_ "/>
    <numFmt numFmtId="180" formatCode="#,##0_);[Red]\(#,##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0000CC"/>
      <name val="ＭＳ Ｐゴシック"/>
      <family val="2"/>
      <charset val="128"/>
      <scheme val="minor"/>
    </font>
    <font>
      <sz val="11"/>
      <color rgb="FF0000CC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rgb="FF0000CC"/>
      <name val="ＭＳ Ｐゴシック"/>
      <family val="2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rgb="FF0000CC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0" fontId="0" fillId="0" borderId="0" xfId="1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0" xfId="0" applyFont="1">
      <alignment vertical="center"/>
    </xf>
    <xf numFmtId="40" fontId="0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4" fillId="2" borderId="43" xfId="1" quotePrefix="1" applyFont="1" applyFill="1" applyBorder="1" applyAlignment="1">
      <alignment horizontal="center" vertical="center"/>
    </xf>
    <xf numFmtId="38" fontId="4" fillId="2" borderId="35" xfId="1" quotePrefix="1" applyFont="1" applyFill="1" applyBorder="1" applyAlignment="1">
      <alignment horizontal="center" vertical="center"/>
    </xf>
    <xf numFmtId="38" fontId="4" fillId="2" borderId="37" xfId="1" quotePrefix="1" applyFont="1" applyFill="1" applyBorder="1" applyAlignment="1">
      <alignment horizontal="center" vertical="center"/>
    </xf>
    <xf numFmtId="38" fontId="4" fillId="2" borderId="38" xfId="1" quotePrefix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0" fontId="0" fillId="0" borderId="5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1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38" fontId="4" fillId="2" borderId="6" xfId="1" quotePrefix="1" applyFont="1" applyFill="1" applyBorder="1" applyAlignment="1">
      <alignment horizontal="center" vertical="center"/>
    </xf>
    <xf numFmtId="38" fontId="4" fillId="2" borderId="42" xfId="1" quotePrefix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0" fontId="17" fillId="2" borderId="40" xfId="1" applyNumberFormat="1" applyFont="1" applyFill="1" applyBorder="1" applyAlignment="1">
      <alignment vertical="center"/>
    </xf>
    <xf numFmtId="40" fontId="17" fillId="2" borderId="32" xfId="1" applyNumberFormat="1" applyFont="1" applyFill="1" applyBorder="1" applyAlignment="1">
      <alignment vertical="center"/>
    </xf>
    <xf numFmtId="40" fontId="17" fillId="2" borderId="29" xfId="1" applyNumberFormat="1" applyFont="1" applyFill="1" applyBorder="1" applyAlignment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0" fontId="0" fillId="0" borderId="0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0" fontId="0" fillId="0" borderId="0" xfId="1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5" fillId="2" borderId="43" xfId="1" applyNumberFormat="1" applyFont="1" applyFill="1" applyBorder="1" applyAlignment="1">
      <alignment horizontal="right" vertical="center"/>
    </xf>
    <xf numFmtId="177" fontId="5" fillId="2" borderId="35" xfId="1" applyNumberFormat="1" applyFont="1" applyFill="1" applyBorder="1" applyAlignment="1">
      <alignment horizontal="right" vertical="center"/>
    </xf>
    <xf numFmtId="177" fontId="2" fillId="2" borderId="43" xfId="1" applyNumberFormat="1" applyFont="1" applyFill="1" applyBorder="1" applyAlignment="1">
      <alignment horizontal="right" vertical="center"/>
    </xf>
    <xf numFmtId="177" fontId="2" fillId="2" borderId="35" xfId="1" applyNumberFormat="1" applyFont="1" applyFill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1" fillId="0" borderId="0" xfId="0" applyFont="1" applyFill="1">
      <alignment vertical="center"/>
    </xf>
    <xf numFmtId="9" fontId="23" fillId="0" borderId="0" xfId="0" applyNumberFormat="1" applyFont="1" applyFill="1" applyAlignment="1">
      <alignment horizontal="left" vertical="center"/>
    </xf>
    <xf numFmtId="38" fontId="26" fillId="0" borderId="0" xfId="0" applyNumberFormat="1" applyFont="1">
      <alignment vertical="center"/>
    </xf>
    <xf numFmtId="0" fontId="22" fillId="0" borderId="0" xfId="0" applyFont="1" applyFill="1">
      <alignment vertical="center"/>
    </xf>
    <xf numFmtId="0" fontId="27" fillId="0" borderId="0" xfId="0" applyFont="1">
      <alignment vertical="center"/>
    </xf>
    <xf numFmtId="0" fontId="29" fillId="0" borderId="0" xfId="0" applyFont="1" applyFill="1" applyAlignment="1">
      <alignment horizontal="right" vertical="center"/>
    </xf>
    <xf numFmtId="0" fontId="28" fillId="0" borderId="0" xfId="0" applyFont="1" applyFill="1" applyAlignment="1"/>
    <xf numFmtId="0" fontId="2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9" fontId="23" fillId="0" borderId="0" xfId="0" applyNumberFormat="1" applyFont="1" applyFill="1">
      <alignment vertical="center"/>
    </xf>
    <xf numFmtId="40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38" fontId="2" fillId="3" borderId="16" xfId="1" applyFont="1" applyFill="1" applyBorder="1" applyAlignment="1">
      <alignment horizontal="right" vertical="center"/>
    </xf>
    <xf numFmtId="38" fontId="2" fillId="3" borderId="16" xfId="1" applyNumberFormat="1" applyFont="1" applyFill="1" applyBorder="1" applyAlignment="1">
      <alignment horizontal="right" vertical="center"/>
    </xf>
    <xf numFmtId="177" fontId="2" fillId="3" borderId="16" xfId="1" applyNumberFormat="1" applyFont="1" applyFill="1" applyBorder="1" applyAlignment="1">
      <alignment horizontal="right" vertical="center"/>
    </xf>
    <xf numFmtId="38" fontId="2" fillId="3" borderId="17" xfId="1" applyFont="1" applyFill="1" applyBorder="1" applyAlignment="1">
      <alignment horizontal="right" vertical="center"/>
    </xf>
    <xf numFmtId="38" fontId="2" fillId="3" borderId="17" xfId="1" applyNumberFormat="1" applyFont="1" applyFill="1" applyBorder="1" applyAlignment="1">
      <alignment horizontal="right" vertical="center"/>
    </xf>
    <xf numFmtId="177" fontId="2" fillId="3" borderId="17" xfId="1" applyNumberFormat="1" applyFont="1" applyFill="1" applyBorder="1" applyAlignment="1">
      <alignment horizontal="right" vertical="center"/>
    </xf>
    <xf numFmtId="38" fontId="2" fillId="3" borderId="50" xfId="1" applyFont="1" applyFill="1" applyBorder="1" applyAlignment="1">
      <alignment horizontal="right" vertical="center"/>
    </xf>
    <xf numFmtId="38" fontId="2" fillId="3" borderId="19" xfId="1" applyNumberFormat="1" applyFont="1" applyFill="1" applyBorder="1" applyAlignment="1">
      <alignment horizontal="right" vertical="center"/>
    </xf>
    <xf numFmtId="177" fontId="2" fillId="3" borderId="19" xfId="1" applyNumberFormat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7" fontId="4" fillId="3" borderId="32" xfId="1" quotePrefix="1" applyNumberFormat="1" applyFont="1" applyFill="1" applyBorder="1" applyAlignment="1">
      <alignment horizontal="center" vertical="center"/>
    </xf>
    <xf numFmtId="177" fontId="4" fillId="3" borderId="38" xfId="1" quotePrefix="1" applyNumberFormat="1" applyFont="1" applyFill="1" applyBorder="1" applyAlignment="1">
      <alignment horizontal="center" vertical="center"/>
    </xf>
    <xf numFmtId="177" fontId="4" fillId="3" borderId="35" xfId="1" quotePrefix="1" applyNumberFormat="1" applyFont="1" applyFill="1" applyBorder="1" applyAlignment="1">
      <alignment horizontal="center" vertical="center"/>
    </xf>
    <xf numFmtId="177" fontId="4" fillId="3" borderId="33" xfId="1" quotePrefix="1" applyNumberFormat="1" applyFont="1" applyFill="1" applyBorder="1" applyAlignment="1">
      <alignment horizontal="center" vertical="center"/>
    </xf>
    <xf numFmtId="177" fontId="4" fillId="3" borderId="39" xfId="1" quotePrefix="1" applyNumberFormat="1" applyFont="1" applyFill="1" applyBorder="1" applyAlignment="1">
      <alignment horizontal="center" vertical="center"/>
    </xf>
    <xf numFmtId="177" fontId="4" fillId="3" borderId="36" xfId="1" quotePrefix="1" applyNumberFormat="1" applyFon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right" vertical="center"/>
    </xf>
    <xf numFmtId="176" fontId="0" fillId="3" borderId="37" xfId="0" applyNumberFormat="1" applyFill="1" applyBorder="1" applyAlignment="1">
      <alignment horizontal="right" vertical="center"/>
    </xf>
    <xf numFmtId="176" fontId="0" fillId="3" borderId="43" xfId="0" applyNumberFormat="1" applyFill="1" applyBorder="1" applyAlignment="1">
      <alignment horizontal="right" vertical="center"/>
    </xf>
    <xf numFmtId="176" fontId="0" fillId="3" borderId="32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right" vertical="center"/>
    </xf>
    <xf numFmtId="176" fontId="0" fillId="3" borderId="35" xfId="0" applyNumberFormat="1" applyFill="1" applyBorder="1" applyAlignment="1">
      <alignment horizontal="right" vertical="center"/>
    </xf>
    <xf numFmtId="176" fontId="0" fillId="3" borderId="31" xfId="0" applyNumberFormat="1" applyFill="1" applyBorder="1" applyAlignment="1">
      <alignment horizontal="right" vertical="center"/>
    </xf>
    <xf numFmtId="176" fontId="0" fillId="3" borderId="46" xfId="0" applyNumberFormat="1" applyFill="1" applyBorder="1" applyAlignment="1">
      <alignment horizontal="right" vertical="center"/>
    </xf>
    <xf numFmtId="176" fontId="0" fillId="3" borderId="34" xfId="0" applyNumberFormat="1" applyFill="1" applyBorder="1" applyAlignment="1">
      <alignment horizontal="right" vertical="center"/>
    </xf>
    <xf numFmtId="177" fontId="0" fillId="3" borderId="40" xfId="1" applyNumberFormat="1" applyFont="1" applyFill="1" applyBorder="1" applyAlignment="1">
      <alignment horizontal="right" vertical="center"/>
    </xf>
    <xf numFmtId="177" fontId="0" fillId="3" borderId="37" xfId="1" applyNumberFormat="1" applyFont="1" applyFill="1" applyBorder="1" applyAlignment="1">
      <alignment horizontal="right" vertical="center"/>
    </xf>
    <xf numFmtId="177" fontId="0" fillId="3" borderId="43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0" fontId="0" fillId="0" borderId="0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38" fontId="5" fillId="0" borderId="47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0" fontId="0" fillId="0" borderId="1" xfId="1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 shrinkToFit="1"/>
    </xf>
    <xf numFmtId="38" fontId="0" fillId="0" borderId="1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21" fillId="0" borderId="23" xfId="0" applyNumberFormat="1" applyFont="1" applyFill="1" applyBorder="1" applyAlignment="1">
      <alignment horizontal="center" vertical="center"/>
    </xf>
    <xf numFmtId="2" fontId="21" fillId="0" borderId="24" xfId="0" applyNumberFormat="1" applyFont="1" applyFill="1" applyBorder="1" applyAlignment="1">
      <alignment horizontal="center" vertical="center"/>
    </xf>
    <xf numFmtId="40" fontId="21" fillId="0" borderId="23" xfId="1" applyNumberFormat="1" applyFont="1" applyFill="1" applyBorder="1" applyAlignment="1">
      <alignment horizontal="center" vertical="center"/>
    </xf>
    <xf numFmtId="40" fontId="21" fillId="0" borderId="25" xfId="1" applyNumberFormat="1" applyFont="1" applyFill="1" applyBorder="1" applyAlignment="1">
      <alignment horizontal="center" vertical="center"/>
    </xf>
    <xf numFmtId="40" fontId="21" fillId="0" borderId="24" xfId="1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3" fontId="0" fillId="0" borderId="32" xfId="0" applyNumberFormat="1" applyBorder="1" applyAlignment="1">
      <alignment horizontal="right" vertical="center" wrapText="1"/>
    </xf>
    <xf numFmtId="3" fontId="0" fillId="0" borderId="35" xfId="0" applyNumberFormat="1" applyBorder="1" applyAlignment="1">
      <alignment horizontal="right" vertical="center" wrapText="1"/>
    </xf>
    <xf numFmtId="2" fontId="0" fillId="2" borderId="35" xfId="0" applyNumberFormat="1" applyFill="1" applyBorder="1" applyAlignment="1">
      <alignment horizontal="right" vertical="center"/>
    </xf>
    <xf numFmtId="2" fontId="0" fillId="2" borderId="32" xfId="0" applyNumberFormat="1" applyFill="1" applyBorder="1" applyAlignment="1">
      <alignment horizontal="right" vertical="center"/>
    </xf>
    <xf numFmtId="0" fontId="19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0" fontId="11" fillId="0" borderId="0" xfId="1" applyNumberFormat="1" applyFont="1" applyBorder="1" applyAlignment="1">
      <alignment horizontal="left" vertical="center" shrinkToFit="1"/>
    </xf>
    <xf numFmtId="40" fontId="0" fillId="0" borderId="26" xfId="1" applyNumberFormat="1" applyFont="1" applyBorder="1" applyAlignment="1">
      <alignment horizontal="center" vertical="center"/>
    </xf>
    <xf numFmtId="40" fontId="0" fillId="0" borderId="27" xfId="1" applyNumberFormat="1" applyFont="1" applyBorder="1" applyAlignment="1">
      <alignment horizontal="center" vertical="center"/>
    </xf>
    <xf numFmtId="40" fontId="21" fillId="0" borderId="10" xfId="1" applyNumberFormat="1" applyFont="1" applyFill="1" applyBorder="1" applyAlignment="1">
      <alignment horizontal="center" vertical="center"/>
    </xf>
    <xf numFmtId="40" fontId="21" fillId="0" borderId="11" xfId="1" applyNumberFormat="1" applyFont="1" applyFill="1" applyBorder="1" applyAlignment="1">
      <alignment horizontal="center" vertical="center"/>
    </xf>
    <xf numFmtId="40" fontId="21" fillId="0" borderId="12" xfId="1" applyNumberFormat="1" applyFont="1" applyFill="1" applyBorder="1" applyAlignment="1">
      <alignment horizontal="center" vertical="center"/>
    </xf>
    <xf numFmtId="40" fontId="21" fillId="0" borderId="13" xfId="1" applyNumberFormat="1" applyFont="1" applyFill="1" applyBorder="1" applyAlignment="1">
      <alignment horizontal="center" vertical="center"/>
    </xf>
    <xf numFmtId="40" fontId="21" fillId="0" borderId="14" xfId="1" applyNumberFormat="1" applyFont="1" applyFill="1" applyBorder="1" applyAlignment="1">
      <alignment horizontal="center" vertical="center"/>
    </xf>
    <xf numFmtId="40" fontId="21" fillId="0" borderId="15" xfId="1" applyNumberFormat="1" applyFont="1" applyFill="1" applyBorder="1" applyAlignment="1">
      <alignment horizontal="center" vertical="center"/>
    </xf>
    <xf numFmtId="40" fontId="0" fillId="0" borderId="29" xfId="1" applyNumberFormat="1" applyFont="1" applyBorder="1" applyAlignment="1">
      <alignment horizontal="center" vertical="center"/>
    </xf>
    <xf numFmtId="40" fontId="0" fillId="0" borderId="6" xfId="1" applyNumberFormat="1" applyFont="1" applyBorder="1" applyAlignment="1">
      <alignment horizontal="center" vertical="center"/>
    </xf>
    <xf numFmtId="40" fontId="0" fillId="0" borderId="30" xfId="1" applyNumberFormat="1" applyFont="1" applyBorder="1" applyAlignment="1">
      <alignment horizontal="center" vertical="center"/>
    </xf>
    <xf numFmtId="40" fontId="0" fillId="0" borderId="26" xfId="1" applyNumberFormat="1" applyFont="1" applyBorder="1" applyAlignment="1">
      <alignment horizontal="center" vertical="center" shrinkToFit="1"/>
    </xf>
    <xf numFmtId="40" fontId="0" fillId="0" borderId="28" xfId="1" applyNumberFormat="1" applyFont="1" applyBorder="1" applyAlignment="1">
      <alignment horizontal="center" vertical="center" shrinkToFit="1"/>
    </xf>
    <xf numFmtId="9" fontId="0" fillId="0" borderId="10" xfId="1" applyNumberFormat="1" applyFont="1" applyBorder="1" applyAlignment="1">
      <alignment horizontal="center" vertical="center"/>
    </xf>
    <xf numFmtId="9" fontId="0" fillId="0" borderId="12" xfId="1" applyNumberFormat="1" applyFont="1" applyBorder="1" applyAlignment="1">
      <alignment horizontal="center" vertical="center"/>
    </xf>
    <xf numFmtId="9" fontId="0" fillId="0" borderId="13" xfId="1" applyNumberFormat="1" applyFont="1" applyBorder="1" applyAlignment="1">
      <alignment horizontal="center" vertical="center"/>
    </xf>
    <xf numFmtId="9" fontId="0" fillId="0" borderId="15" xfId="1" applyNumberFormat="1" applyFont="1" applyBorder="1" applyAlignment="1">
      <alignment horizontal="center" vertical="center"/>
    </xf>
    <xf numFmtId="40" fontId="0" fillId="2" borderId="32" xfId="1" applyNumberFormat="1" applyFont="1" applyFill="1" applyBorder="1" applyAlignment="1">
      <alignment horizontal="right" vertical="center"/>
    </xf>
    <xf numFmtId="40" fontId="0" fillId="2" borderId="38" xfId="1" applyNumberFormat="1" applyFont="1" applyFill="1" applyBorder="1" applyAlignment="1">
      <alignment horizontal="right" vertical="center"/>
    </xf>
    <xf numFmtId="40" fontId="0" fillId="2" borderId="35" xfId="1" applyNumberFormat="1" applyFont="1" applyFill="1" applyBorder="1" applyAlignment="1">
      <alignment horizontal="right" vertical="center"/>
    </xf>
    <xf numFmtId="40" fontId="11" fillId="0" borderId="0" xfId="1" applyNumberFormat="1" applyFont="1" applyBorder="1" applyAlignment="1">
      <alignment horizontal="center" vertical="center"/>
    </xf>
    <xf numFmtId="3" fontId="0" fillId="0" borderId="40" xfId="0" applyNumberFormat="1" applyBorder="1" applyAlignment="1">
      <alignment horizontal="right" vertical="center" wrapText="1"/>
    </xf>
    <xf numFmtId="3" fontId="0" fillId="0" borderId="43" xfId="0" applyNumberFormat="1" applyBorder="1" applyAlignment="1">
      <alignment horizontal="right" vertical="center" wrapText="1"/>
    </xf>
    <xf numFmtId="2" fontId="0" fillId="2" borderId="43" xfId="0" applyNumberFormat="1" applyFill="1" applyBorder="1" applyAlignment="1">
      <alignment horizontal="right" vertical="center"/>
    </xf>
    <xf numFmtId="2" fontId="0" fillId="2" borderId="40" xfId="0" applyNumberFormat="1" applyFill="1" applyBorder="1" applyAlignment="1">
      <alignment horizontal="right" vertical="center"/>
    </xf>
    <xf numFmtId="0" fontId="0" fillId="0" borderId="2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40" fontId="0" fillId="2" borderId="40" xfId="1" applyNumberFormat="1" applyFont="1" applyFill="1" applyBorder="1" applyAlignment="1">
      <alignment horizontal="right" vertical="center"/>
    </xf>
    <xf numFmtId="40" fontId="0" fillId="2" borderId="37" xfId="1" applyNumberFormat="1" applyFont="1" applyFill="1" applyBorder="1" applyAlignment="1">
      <alignment horizontal="right" vertical="center"/>
    </xf>
    <xf numFmtId="40" fontId="0" fillId="2" borderId="43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44" xfId="0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44" xfId="0" applyFont="1" applyBorder="1" applyAlignment="1">
      <alignment horizontal="right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8" fontId="0" fillId="0" borderId="26" xfId="2" applyNumberFormat="1" applyFont="1" applyBorder="1" applyAlignment="1">
      <alignment horizontal="center" vertical="center"/>
    </xf>
    <xf numFmtId="178" fontId="0" fillId="0" borderId="27" xfId="2" applyNumberFormat="1" applyFont="1" applyBorder="1" applyAlignment="1">
      <alignment horizontal="center" vertical="center"/>
    </xf>
    <xf numFmtId="178" fontId="0" fillId="0" borderId="41" xfId="2" applyNumberFormat="1" applyFont="1" applyBorder="1" applyAlignment="1">
      <alignment horizontal="center" vertical="center"/>
    </xf>
    <xf numFmtId="178" fontId="0" fillId="0" borderId="29" xfId="2" applyNumberFormat="1" applyFont="1" applyBorder="1" applyAlignment="1">
      <alignment horizontal="center" vertical="center"/>
    </xf>
    <xf numFmtId="178" fontId="0" fillId="0" borderId="6" xfId="2" applyNumberFormat="1" applyFont="1" applyBorder="1" applyAlignment="1">
      <alignment horizontal="center" vertical="center"/>
    </xf>
    <xf numFmtId="178" fontId="0" fillId="0" borderId="42" xfId="2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0" fontId="22" fillId="0" borderId="0" xfId="0" applyFont="1" applyFill="1" applyAlignment="1">
      <alignment horizontal="right" vertical="center" shrinkToFit="1"/>
    </xf>
    <xf numFmtId="3" fontId="0" fillId="0" borderId="33" xfId="0" applyNumberFormat="1" applyBorder="1" applyAlignment="1">
      <alignment horizontal="right" vertical="center" wrapText="1"/>
    </xf>
    <xf numFmtId="3" fontId="0" fillId="0" borderId="36" xfId="0" applyNumberFormat="1" applyBorder="1" applyAlignment="1">
      <alignment horizontal="right" vertical="center" wrapText="1"/>
    </xf>
    <xf numFmtId="2" fontId="0" fillId="2" borderId="42" xfId="0" applyNumberFormat="1" applyFill="1" applyBorder="1" applyAlignment="1">
      <alignment horizontal="right" vertical="center"/>
    </xf>
    <xf numFmtId="2" fontId="0" fillId="2" borderId="29" xfId="0" applyNumberForma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20" fillId="0" borderId="41" xfId="0" applyFont="1" applyBorder="1" applyAlignment="1">
      <alignment horizontal="left" vertical="center" shrinkToFit="1"/>
    </xf>
    <xf numFmtId="0" fontId="20" fillId="0" borderId="47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48" xfId="0" applyFont="1" applyBorder="1" applyAlignment="1">
      <alignment horizontal="left" vertic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2" xfId="0" applyFont="1" applyBorder="1" applyAlignment="1">
      <alignment horizontal="left" vertical="center" shrinkToFit="1"/>
    </xf>
    <xf numFmtId="179" fontId="0" fillId="0" borderId="40" xfId="0" applyNumberFormat="1" applyBorder="1" applyAlignment="1">
      <alignment horizontal="right" vertical="center" wrapText="1"/>
    </xf>
    <xf numFmtId="179" fontId="0" fillId="0" borderId="43" xfId="0" applyNumberFormat="1" applyBorder="1" applyAlignment="1">
      <alignment horizontal="right" vertical="center" wrapText="1"/>
    </xf>
    <xf numFmtId="179" fontId="0" fillId="0" borderId="32" xfId="0" applyNumberFormat="1" applyBorder="1" applyAlignment="1">
      <alignment horizontal="right" vertical="center" wrapText="1"/>
    </xf>
    <xf numFmtId="179" fontId="0" fillId="0" borderId="35" xfId="0" applyNumberFormat="1" applyBorder="1" applyAlignment="1">
      <alignment horizontal="right" vertical="center" wrapText="1"/>
    </xf>
    <xf numFmtId="179" fontId="0" fillId="0" borderId="33" xfId="0" applyNumberFormat="1" applyBorder="1" applyAlignment="1">
      <alignment horizontal="right" vertical="center" wrapText="1"/>
    </xf>
    <xf numFmtId="179" fontId="0" fillId="0" borderId="36" xfId="0" applyNumberFormat="1" applyBorder="1" applyAlignment="1">
      <alignment horizontal="right" vertical="center" wrapTex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180" fontId="0" fillId="0" borderId="40" xfId="0" applyNumberFormat="1" applyBorder="1" applyAlignment="1">
      <alignment horizontal="right" vertical="center" wrapText="1"/>
    </xf>
    <xf numFmtId="180" fontId="0" fillId="0" borderId="43" xfId="0" applyNumberFormat="1" applyBorder="1" applyAlignment="1">
      <alignment horizontal="right" vertical="center" wrapText="1"/>
    </xf>
    <xf numFmtId="180" fontId="0" fillId="0" borderId="32" xfId="0" applyNumberFormat="1" applyBorder="1" applyAlignment="1">
      <alignment horizontal="right" vertical="center" wrapText="1"/>
    </xf>
    <xf numFmtId="180" fontId="0" fillId="0" borderId="35" xfId="0" applyNumberFormat="1" applyBorder="1" applyAlignment="1">
      <alignment horizontal="right" vertical="center" wrapText="1"/>
    </xf>
    <xf numFmtId="180" fontId="0" fillId="0" borderId="33" xfId="0" applyNumberFormat="1" applyBorder="1" applyAlignment="1">
      <alignment horizontal="right" vertical="center" wrapText="1"/>
    </xf>
    <xf numFmtId="180" fontId="0" fillId="0" borderId="36" xfId="0" applyNumberFormat="1" applyBorder="1" applyAlignment="1">
      <alignment horizontal="right" vertical="center" wrapText="1"/>
    </xf>
    <xf numFmtId="3" fontId="0" fillId="0" borderId="31" xfId="0" applyNumberFormat="1" applyBorder="1" applyAlignment="1">
      <alignment horizontal="right" vertical="center" wrapText="1"/>
    </xf>
    <xf numFmtId="3" fontId="0" fillId="0" borderId="34" xfId="0" applyNumberFormat="1" applyBorder="1" applyAlignment="1">
      <alignment horizontal="right" vertical="center" wrapText="1"/>
    </xf>
    <xf numFmtId="0" fontId="20" fillId="0" borderId="26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FF9966"/>
      <color rgb="FFFFFF66"/>
      <color rgb="FFFF6600"/>
      <color rgb="FF66FF66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6515100" y="791527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41</xdr:row>
      <xdr:rowOff>66675</xdr:rowOff>
    </xdr:from>
    <xdr:to>
      <xdr:col>16</xdr:col>
      <xdr:colOff>47625</xdr:colOff>
      <xdr:row>41</xdr:row>
      <xdr:rowOff>276225</xdr:rowOff>
    </xdr:to>
    <xdr:sp macro="" textlink="">
      <xdr:nvSpPr>
        <xdr:cNvPr id="2" name="左矢印 1"/>
        <xdr:cNvSpPr/>
      </xdr:nvSpPr>
      <xdr:spPr>
        <a:xfrm>
          <a:off x="5972175" y="7400925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tabSelected="1" topLeftCell="A7" zoomScaleNormal="100" zoomScaleSheetLayoutView="100" workbookViewId="0">
      <selection activeCell="C15" sqref="C15:G16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A2" s="254"/>
      <c r="B2" s="255"/>
      <c r="F2" s="77"/>
    </row>
    <row r="3" spans="1:30" ht="13.5" customHeight="1" x14ac:dyDescent="0.15"/>
    <row r="4" spans="1:30" ht="14.25" customHeight="1" x14ac:dyDescent="0.15">
      <c r="C4" t="s">
        <v>47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171" t="s">
        <v>37</v>
      </c>
      <c r="X5" s="172"/>
      <c r="Y5" s="172"/>
      <c r="Z5" s="172"/>
      <c r="AA5" s="172"/>
      <c r="AB5" s="173"/>
      <c r="AC5" s="20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174"/>
      <c r="X6" s="175"/>
      <c r="Y6" s="175"/>
      <c r="Z6" s="175"/>
      <c r="AA6" s="175"/>
      <c r="AB6" s="176"/>
      <c r="AC6" s="20"/>
      <c r="AD6" s="20"/>
    </row>
    <row r="7" spans="1:30" ht="16.5" customHeight="1" x14ac:dyDescent="0.15">
      <c r="D7" s="3" t="s">
        <v>76</v>
      </c>
      <c r="W7" s="177"/>
      <c r="X7" s="178"/>
      <c r="Y7" s="178"/>
      <c r="Z7" s="178"/>
      <c r="AA7" s="178"/>
      <c r="AB7" s="179"/>
      <c r="AC7" s="20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6"/>
      <c r="I10" s="6"/>
      <c r="J10" s="6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23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24"/>
      <c r="T14" s="143" t="s">
        <v>15</v>
      </c>
      <c r="U14" s="143"/>
      <c r="V14" s="143"/>
      <c r="W14" s="143"/>
      <c r="X14" s="26"/>
      <c r="Y14" s="26"/>
      <c r="Z14" s="26"/>
      <c r="AA14" s="26"/>
    </row>
    <row r="15" spans="1:30" x14ac:dyDescent="0.15">
      <c r="A15" s="73"/>
      <c r="B15" s="72"/>
      <c r="C15" s="137" t="s">
        <v>80</v>
      </c>
      <c r="D15" s="138"/>
      <c r="E15" s="138"/>
      <c r="F15" s="138"/>
      <c r="G15" s="139"/>
      <c r="H15" s="141">
        <v>52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A16" s="76"/>
      <c r="B16" s="78"/>
      <c r="C16" s="140"/>
      <c r="D16" s="138"/>
      <c r="E16" s="138"/>
      <c r="F16" s="138"/>
      <c r="G16" s="139"/>
      <c r="H16" s="141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27"/>
      <c r="Y16" s="27"/>
      <c r="Z16" s="27"/>
      <c r="AA16" s="27"/>
      <c r="AB16" s="2"/>
    </row>
    <row r="17" spans="1:29" ht="9.75" customHeight="1" x14ac:dyDescent="0.15"/>
    <row r="18" spans="1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1:29" ht="6" customHeight="1" thickBot="1" x14ac:dyDescent="0.2">
      <c r="T19" s="63"/>
      <c r="U19" s="63"/>
      <c r="V19" s="63"/>
    </row>
    <row r="20" spans="1:29" ht="20.25" customHeight="1" x14ac:dyDescent="0.15">
      <c r="A20" s="79"/>
      <c r="B20" s="80"/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1:29" ht="20.25" customHeight="1" thickBot="1" x14ac:dyDescent="0.2">
      <c r="A21" s="73"/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1:29" x14ac:dyDescent="0.15">
      <c r="A22" s="81"/>
      <c r="D22" s="2"/>
      <c r="E22" s="2"/>
      <c r="F22" s="2"/>
      <c r="G22" s="2"/>
      <c r="O22" s="150"/>
      <c r="P22" s="150"/>
      <c r="W22" s="39"/>
      <c r="AB22" s="40"/>
      <c r="AC22" s="40"/>
    </row>
    <row r="23" spans="1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51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1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50" t="s">
        <v>60</v>
      </c>
      <c r="T24" s="207" t="s">
        <v>61</v>
      </c>
      <c r="U24" s="245"/>
      <c r="V24" s="208"/>
      <c r="W24" s="50" t="s">
        <v>60</v>
      </c>
      <c r="X24" s="30" t="s">
        <v>23</v>
      </c>
      <c r="Y24" s="207" t="s">
        <v>64</v>
      </c>
      <c r="Z24" s="245"/>
      <c r="AA24" s="208"/>
    </row>
    <row r="25" spans="1:29" x14ac:dyDescent="0.15">
      <c r="A25" s="70"/>
      <c r="C25" s="33" t="s">
        <v>75</v>
      </c>
      <c r="D25" s="109">
        <v>6</v>
      </c>
      <c r="E25" s="109" t="s">
        <v>0</v>
      </c>
      <c r="F25" s="109">
        <v>10</v>
      </c>
      <c r="G25" s="34" t="s">
        <v>1</v>
      </c>
      <c r="H25" s="203">
        <v>12686</v>
      </c>
      <c r="I25" s="204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4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1:29" x14ac:dyDescent="0.15">
      <c r="A26" s="71"/>
      <c r="C26" s="7" t="s">
        <v>75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12589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5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1:29" x14ac:dyDescent="0.15">
      <c r="A27" s="71"/>
      <c r="C27" s="7" t="s">
        <v>75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12738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5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1:29" x14ac:dyDescent="0.15">
      <c r="C28" s="7" t="s">
        <v>75</v>
      </c>
      <c r="D28" s="110">
        <v>7</v>
      </c>
      <c r="E28" s="110" t="s">
        <v>0</v>
      </c>
      <c r="F28" s="110">
        <v>1</v>
      </c>
      <c r="G28" s="8" t="s">
        <v>1</v>
      </c>
      <c r="H28" s="167">
        <v>13261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5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1:29" x14ac:dyDescent="0.15">
      <c r="C29" s="7" t="s">
        <v>75</v>
      </c>
      <c r="D29" s="110">
        <v>7</v>
      </c>
      <c r="E29" s="110" t="s">
        <v>0</v>
      </c>
      <c r="F29" s="110">
        <v>2</v>
      </c>
      <c r="G29" s="8" t="s">
        <v>1</v>
      </c>
      <c r="H29" s="167">
        <v>14127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5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1:29" x14ac:dyDescent="0.15">
      <c r="C30" s="7" t="s">
        <v>75</v>
      </c>
      <c r="D30" s="110">
        <v>7</v>
      </c>
      <c r="E30" s="110" t="s">
        <v>0</v>
      </c>
      <c r="F30" s="110">
        <v>3</v>
      </c>
      <c r="G30" s="8" t="s">
        <v>1</v>
      </c>
      <c r="H30" s="167">
        <v>13515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5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1:29" x14ac:dyDescent="0.15">
      <c r="B31" s="82"/>
      <c r="C31" s="7" t="s">
        <v>75</v>
      </c>
      <c r="D31" s="110">
        <v>7</v>
      </c>
      <c r="E31" s="110" t="s">
        <v>0</v>
      </c>
      <c r="F31" s="110">
        <v>4</v>
      </c>
      <c r="G31" s="8" t="s">
        <v>1</v>
      </c>
      <c r="H31" s="167">
        <v>13421</v>
      </c>
      <c r="I31" s="168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5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1:29" x14ac:dyDescent="0.15">
      <c r="B32" s="82"/>
      <c r="C32" s="7" t="s">
        <v>75</v>
      </c>
      <c r="D32" s="110">
        <v>7</v>
      </c>
      <c r="E32" s="110" t="s">
        <v>0</v>
      </c>
      <c r="F32" s="110">
        <v>5</v>
      </c>
      <c r="G32" s="8" t="s">
        <v>1</v>
      </c>
      <c r="H32" s="167">
        <v>12998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5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">
        <v>75</v>
      </c>
      <c r="D33" s="110">
        <v>7</v>
      </c>
      <c r="E33" s="110" t="s">
        <v>0</v>
      </c>
      <c r="F33" s="110">
        <v>6</v>
      </c>
      <c r="G33" s="8" t="s">
        <v>1</v>
      </c>
      <c r="H33" s="167">
        <v>14294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5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">
        <v>75</v>
      </c>
      <c r="D34" s="110">
        <v>7</v>
      </c>
      <c r="E34" s="110" t="s">
        <v>0</v>
      </c>
      <c r="F34" s="110">
        <v>7</v>
      </c>
      <c r="G34" s="8" t="s">
        <v>1</v>
      </c>
      <c r="H34" s="167">
        <v>15316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5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">
        <v>75</v>
      </c>
      <c r="D35" s="110">
        <v>7</v>
      </c>
      <c r="E35" s="110" t="s">
        <v>0</v>
      </c>
      <c r="F35" s="110">
        <v>8</v>
      </c>
      <c r="G35" s="8" t="s">
        <v>1</v>
      </c>
      <c r="H35" s="167">
        <v>17018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5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7" t="s">
        <v>75</v>
      </c>
      <c r="D36" s="110">
        <v>7</v>
      </c>
      <c r="E36" s="111" t="s">
        <v>0</v>
      </c>
      <c r="F36" s="110">
        <v>9</v>
      </c>
      <c r="G36" s="68" t="s">
        <v>1</v>
      </c>
      <c r="H36" s="256">
        <v>15203</v>
      </c>
      <c r="I36" s="257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5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45" t="s">
        <v>16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112"/>
      <c r="Z37" s="113"/>
      <c r="AA37" s="114"/>
    </row>
    <row r="38" spans="1:28" ht="5.25" customHeight="1" thickBo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4"/>
      <c r="T38" s="22"/>
      <c r="U38" s="22"/>
      <c r="V38" s="22"/>
      <c r="W38" s="22"/>
      <c r="X38" s="26"/>
      <c r="Y38" s="26"/>
      <c r="Z38" s="26"/>
      <c r="AA38" s="26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21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48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38"/>
    </row>
  </sheetData>
  <mergeCells count="119">
    <mergeCell ref="A2:B2"/>
    <mergeCell ref="H36:I36"/>
    <mergeCell ref="K36:L36"/>
    <mergeCell ref="N35:P35"/>
    <mergeCell ref="N36:P36"/>
    <mergeCell ref="H33:I33"/>
    <mergeCell ref="K33:L33"/>
    <mergeCell ref="H34:I34"/>
    <mergeCell ref="K34:L34"/>
    <mergeCell ref="N33:P33"/>
    <mergeCell ref="N34:P34"/>
    <mergeCell ref="H35:I35"/>
    <mergeCell ref="K35:L35"/>
    <mergeCell ref="K31:L31"/>
    <mergeCell ref="H32:I32"/>
    <mergeCell ref="K32:L32"/>
    <mergeCell ref="N31:P31"/>
    <mergeCell ref="N32:P32"/>
    <mergeCell ref="H29:I29"/>
    <mergeCell ref="K29:L29"/>
    <mergeCell ref="H30:I30"/>
    <mergeCell ref="K30:L30"/>
    <mergeCell ref="N29:P29"/>
    <mergeCell ref="N30:P30"/>
    <mergeCell ref="Y23:AA23"/>
    <mergeCell ref="Y24:AA24"/>
    <mergeCell ref="N23:P23"/>
    <mergeCell ref="N24:P24"/>
    <mergeCell ref="T23:V23"/>
    <mergeCell ref="T24:V24"/>
    <mergeCell ref="P14:R14"/>
    <mergeCell ref="P15:R16"/>
    <mergeCell ref="Q23:R23"/>
    <mergeCell ref="Q24:R24"/>
    <mergeCell ref="R20:S20"/>
    <mergeCell ref="R21:S21"/>
    <mergeCell ref="C42:H42"/>
    <mergeCell ref="I42:L42"/>
    <mergeCell ref="M42:O42"/>
    <mergeCell ref="R42:W42"/>
    <mergeCell ref="C40:H40"/>
    <mergeCell ref="I40:L40"/>
    <mergeCell ref="M40:O40"/>
    <mergeCell ref="C41:H41"/>
    <mergeCell ref="I41:L41"/>
    <mergeCell ref="M41:N41"/>
    <mergeCell ref="H31:I31"/>
    <mergeCell ref="N27:P27"/>
    <mergeCell ref="N28:P28"/>
    <mergeCell ref="H18:K18"/>
    <mergeCell ref="H25:I25"/>
    <mergeCell ref="K25:L25"/>
    <mergeCell ref="H26:I26"/>
    <mergeCell ref="K26:L26"/>
    <mergeCell ref="N26:P26"/>
    <mergeCell ref="H24:I24"/>
    <mergeCell ref="J24:M24"/>
    <mergeCell ref="O22:P22"/>
    <mergeCell ref="N25:P25"/>
    <mergeCell ref="H20:I20"/>
    <mergeCell ref="J20:L20"/>
    <mergeCell ref="N20:Q20"/>
    <mergeCell ref="W5:AB7"/>
    <mergeCell ref="C9:G9"/>
    <mergeCell ref="H9:J9"/>
    <mergeCell ref="C11:G11"/>
    <mergeCell ref="H11:J12"/>
    <mergeCell ref="C12:G12"/>
    <mergeCell ref="L11:M11"/>
    <mergeCell ref="L12:M12"/>
    <mergeCell ref="N11:O12"/>
    <mergeCell ref="T30:V30"/>
    <mergeCell ref="C14:G14"/>
    <mergeCell ref="N14:O14"/>
    <mergeCell ref="C15:G16"/>
    <mergeCell ref="H15:H16"/>
    <mergeCell ref="I15:I16"/>
    <mergeCell ref="J14:L14"/>
    <mergeCell ref="J15:L16"/>
    <mergeCell ref="M15:O16"/>
    <mergeCell ref="S15:S16"/>
    <mergeCell ref="T14:W14"/>
    <mergeCell ref="T15:W16"/>
    <mergeCell ref="C21:G21"/>
    <mergeCell ref="H21:I21"/>
    <mergeCell ref="J21:L21"/>
    <mergeCell ref="N21:Q21"/>
    <mergeCell ref="C20:G20"/>
    <mergeCell ref="C23:G24"/>
    <mergeCell ref="H23:I23"/>
    <mergeCell ref="J23:M23"/>
    <mergeCell ref="H27:I27"/>
    <mergeCell ref="K27:L27"/>
    <mergeCell ref="H28:I28"/>
    <mergeCell ref="K28:L28"/>
    <mergeCell ref="Y37:AA37"/>
    <mergeCell ref="T31:V31"/>
    <mergeCell ref="T32:V32"/>
    <mergeCell ref="T33:V33"/>
    <mergeCell ref="T34:V34"/>
    <mergeCell ref="T35:V35"/>
    <mergeCell ref="T36:V36"/>
    <mergeCell ref="Y25:AA25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T25:V25"/>
    <mergeCell ref="T26:V26"/>
    <mergeCell ref="T27:V27"/>
    <mergeCell ref="T28:V28"/>
    <mergeCell ref="T29:V29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79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85" t="s">
        <v>46</v>
      </c>
      <c r="X5" s="303"/>
      <c r="Y5" s="303"/>
      <c r="Z5" s="303"/>
      <c r="AA5" s="303"/>
      <c r="AB5" s="304"/>
      <c r="AC5" s="95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305"/>
      <c r="X6" s="306"/>
      <c r="Y6" s="306"/>
      <c r="Z6" s="306"/>
      <c r="AA6" s="306"/>
      <c r="AB6" s="307"/>
      <c r="AC6" s="95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308"/>
      <c r="X7" s="309"/>
      <c r="Y7" s="309"/>
      <c r="Z7" s="309"/>
      <c r="AA7" s="309"/>
      <c r="AB7" s="310"/>
      <c r="AC7" s="95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84"/>
      <c r="I10" s="84"/>
      <c r="J10" s="84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93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85"/>
      <c r="T14" s="143" t="s">
        <v>15</v>
      </c>
      <c r="U14" s="143"/>
      <c r="V14" s="143"/>
      <c r="W14" s="143"/>
      <c r="X14" s="85"/>
      <c r="Y14" s="85"/>
      <c r="Z14" s="85"/>
      <c r="AA14" s="85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141">
        <v>47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141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84"/>
      <c r="Y16" s="84"/>
      <c r="Z16" s="84"/>
      <c r="AA16" s="84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91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92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87" t="s">
        <v>60</v>
      </c>
      <c r="T24" s="207" t="s">
        <v>61</v>
      </c>
      <c r="U24" s="245"/>
      <c r="V24" s="208"/>
      <c r="W24" s="87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79">
        <v>8673</v>
      </c>
      <c r="I25" s="280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4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281">
        <v>3523</v>
      </c>
      <c r="I26" s="282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5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281">
        <v>4021</v>
      </c>
      <c r="I27" s="282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5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281">
        <v>7161</v>
      </c>
      <c r="I28" s="282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5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281">
        <v>15969</v>
      </c>
      <c r="I29" s="282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5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281">
        <v>19602</v>
      </c>
      <c r="I30" s="282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5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281">
        <v>19936</v>
      </c>
      <c r="I31" s="282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5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281">
        <v>14511</v>
      </c>
      <c r="I32" s="282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5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281">
        <v>12680</v>
      </c>
      <c r="I33" s="282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5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281">
        <v>9737</v>
      </c>
      <c r="I34" s="282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5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281">
        <v>10143</v>
      </c>
      <c r="I35" s="282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5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86" t="str">
        <f>+'内訳書(農試)'!C36</f>
        <v>令和</v>
      </c>
      <c r="D36" s="110">
        <v>7</v>
      </c>
      <c r="E36" s="111" t="s">
        <v>0</v>
      </c>
      <c r="F36" s="110">
        <v>9</v>
      </c>
      <c r="G36" s="68" t="s">
        <v>1</v>
      </c>
      <c r="H36" s="283">
        <v>9762</v>
      </c>
      <c r="I36" s="284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5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88" t="s">
        <v>16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12"/>
      <c r="Z37" s="113"/>
      <c r="AA37" s="114"/>
    </row>
    <row r="38" spans="1:28" ht="5.25" customHeight="1" thickBot="1" x14ac:dyDescent="0.2"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90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73</v>
      </c>
      <c r="S42" s="228"/>
      <c r="T42" s="228"/>
      <c r="U42" s="228"/>
      <c r="V42" s="228"/>
      <c r="W42" s="228"/>
      <c r="X42" s="228"/>
      <c r="Y42" s="229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C9:G9"/>
    <mergeCell ref="H9:J9"/>
    <mergeCell ref="C11:G11"/>
    <mergeCell ref="H11:J12"/>
    <mergeCell ref="L11:M11"/>
    <mergeCell ref="N11:O12"/>
    <mergeCell ref="C12:G12"/>
    <mergeCell ref="L12:M12"/>
    <mergeCell ref="W5:AB7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C42:H42"/>
    <mergeCell ref="I42:L42"/>
    <mergeCell ref="M42:O42"/>
    <mergeCell ref="R42:Y42"/>
    <mergeCell ref="Y37:AA37"/>
    <mergeCell ref="C40:H40"/>
    <mergeCell ref="I40:L40"/>
    <mergeCell ref="M40:O40"/>
    <mergeCell ref="C41:H41"/>
    <mergeCell ref="I41:L41"/>
    <mergeCell ref="M41:N41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C15" sqref="C15:G16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66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61" t="s">
        <v>38</v>
      </c>
      <c r="X5" s="262"/>
      <c r="Y5" s="262"/>
      <c r="Z5" s="262"/>
      <c r="AA5" s="262"/>
      <c r="AB5" s="263"/>
      <c r="AC5" s="99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264"/>
      <c r="X6" s="265"/>
      <c r="Y6" s="265"/>
      <c r="Z6" s="265"/>
      <c r="AA6" s="265"/>
      <c r="AB6" s="266"/>
      <c r="AC6" s="99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267"/>
      <c r="X7" s="268"/>
      <c r="Y7" s="268"/>
      <c r="Z7" s="268"/>
      <c r="AA7" s="268"/>
      <c r="AB7" s="269"/>
      <c r="AC7" s="99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49"/>
      <c r="I10" s="49"/>
      <c r="J10" s="49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41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42"/>
      <c r="T14" s="143" t="s">
        <v>15</v>
      </c>
      <c r="U14" s="143"/>
      <c r="V14" s="143"/>
      <c r="W14" s="143"/>
      <c r="X14" s="42"/>
      <c r="Y14" s="42"/>
      <c r="Z14" s="42"/>
      <c r="AA14" s="42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260">
        <v>60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260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49"/>
      <c r="Y16" s="49"/>
      <c r="Z16" s="49"/>
      <c r="AA16" s="49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48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51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50" t="s">
        <v>60</v>
      </c>
      <c r="T24" s="207" t="s">
        <v>61</v>
      </c>
      <c r="U24" s="245"/>
      <c r="V24" s="208"/>
      <c r="W24" s="50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03">
        <v>8947</v>
      </c>
      <c r="I25" s="204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6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">
        <v>75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8639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7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">
        <v>75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9940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7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">
        <v>75</v>
      </c>
      <c r="D28" s="110">
        <v>7</v>
      </c>
      <c r="E28" s="110" t="s">
        <v>0</v>
      </c>
      <c r="F28" s="110">
        <v>1</v>
      </c>
      <c r="G28" s="8" t="s">
        <v>1</v>
      </c>
      <c r="H28" s="167">
        <v>10107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7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">
        <v>75</v>
      </c>
      <c r="D29" s="110">
        <v>7</v>
      </c>
      <c r="E29" s="110" t="s">
        <v>0</v>
      </c>
      <c r="F29" s="110">
        <v>2</v>
      </c>
      <c r="G29" s="8" t="s">
        <v>1</v>
      </c>
      <c r="H29" s="167">
        <v>11239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7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">
        <v>75</v>
      </c>
      <c r="D30" s="110">
        <v>7</v>
      </c>
      <c r="E30" s="110" t="s">
        <v>0</v>
      </c>
      <c r="F30" s="110">
        <v>3</v>
      </c>
      <c r="G30" s="8" t="s">
        <v>1</v>
      </c>
      <c r="H30" s="167">
        <v>9944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7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">
        <v>75</v>
      </c>
      <c r="D31" s="110">
        <v>7</v>
      </c>
      <c r="E31" s="110" t="s">
        <v>0</v>
      </c>
      <c r="F31" s="110">
        <v>4</v>
      </c>
      <c r="G31" s="8" t="s">
        <v>1</v>
      </c>
      <c r="H31" s="167">
        <v>9861</v>
      </c>
      <c r="I31" s="168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7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">
        <v>75</v>
      </c>
      <c r="D32" s="110">
        <v>7</v>
      </c>
      <c r="E32" s="110" t="s">
        <v>0</v>
      </c>
      <c r="F32" s="110">
        <v>5</v>
      </c>
      <c r="G32" s="8" t="s">
        <v>1</v>
      </c>
      <c r="H32" s="167">
        <v>9082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7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">
        <v>75</v>
      </c>
      <c r="D33" s="110">
        <v>7</v>
      </c>
      <c r="E33" s="110" t="s">
        <v>0</v>
      </c>
      <c r="F33" s="110">
        <v>6</v>
      </c>
      <c r="G33" s="8" t="s">
        <v>1</v>
      </c>
      <c r="H33" s="167">
        <v>10329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7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">
        <v>75</v>
      </c>
      <c r="D34" s="110">
        <v>7</v>
      </c>
      <c r="E34" s="110" t="s">
        <v>0</v>
      </c>
      <c r="F34" s="110">
        <v>7</v>
      </c>
      <c r="G34" s="8" t="s">
        <v>1</v>
      </c>
      <c r="H34" s="167">
        <v>10455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7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">
        <v>75</v>
      </c>
      <c r="D35" s="110">
        <v>7</v>
      </c>
      <c r="E35" s="110" t="s">
        <v>0</v>
      </c>
      <c r="F35" s="110">
        <v>8</v>
      </c>
      <c r="G35" s="8" t="s">
        <v>1</v>
      </c>
      <c r="H35" s="167">
        <v>14625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7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43" t="s">
        <v>75</v>
      </c>
      <c r="D36" s="110">
        <v>7</v>
      </c>
      <c r="E36" s="111" t="s">
        <v>0</v>
      </c>
      <c r="F36" s="110">
        <v>9</v>
      </c>
      <c r="G36" s="44" t="s">
        <v>1</v>
      </c>
      <c r="H36" s="256">
        <v>14194</v>
      </c>
      <c r="I36" s="257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7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45" t="s">
        <v>16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112"/>
      <c r="Z37" s="113"/>
      <c r="AA37" s="114"/>
    </row>
    <row r="38" spans="1:28" ht="5.25" customHeight="1" thickBot="1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47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49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W5:AB7"/>
    <mergeCell ref="C9:G9"/>
    <mergeCell ref="H9:J9"/>
    <mergeCell ref="C11:G11"/>
    <mergeCell ref="H11:J12"/>
    <mergeCell ref="L11:M11"/>
    <mergeCell ref="N11:O12"/>
    <mergeCell ref="C12:G12"/>
    <mergeCell ref="L12:M12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33:I33"/>
    <mergeCell ref="K33:L33"/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67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70" t="s">
        <v>39</v>
      </c>
      <c r="X5" s="271"/>
      <c r="Y5" s="271"/>
      <c r="Z5" s="271"/>
      <c r="AA5" s="271"/>
      <c r="AB5" s="272"/>
      <c r="AC5" s="97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273"/>
      <c r="X6" s="274"/>
      <c r="Y6" s="274"/>
      <c r="Z6" s="274"/>
      <c r="AA6" s="274"/>
      <c r="AB6" s="275"/>
      <c r="AC6" s="97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276"/>
      <c r="X7" s="277"/>
      <c r="Y7" s="277"/>
      <c r="Z7" s="277"/>
      <c r="AA7" s="277"/>
      <c r="AB7" s="278"/>
      <c r="AC7" s="97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49"/>
      <c r="I10" s="49"/>
      <c r="J10" s="49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41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42"/>
      <c r="T14" s="143" t="s">
        <v>15</v>
      </c>
      <c r="U14" s="143"/>
      <c r="V14" s="143"/>
      <c r="W14" s="143"/>
      <c r="X14" s="42"/>
      <c r="Y14" s="42"/>
      <c r="Z14" s="42"/>
      <c r="AA14" s="42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260">
        <v>75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260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49"/>
      <c r="Y16" s="49"/>
      <c r="Z16" s="49"/>
      <c r="AA16" s="49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48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51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50" t="s">
        <v>60</v>
      </c>
      <c r="T24" s="207" t="s">
        <v>61</v>
      </c>
      <c r="U24" s="245"/>
      <c r="V24" s="208"/>
      <c r="W24" s="50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03">
        <v>10392</v>
      </c>
      <c r="I25" s="204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6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7631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7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8099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7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167">
        <v>9144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7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167">
        <v>9270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7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167">
        <v>8775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7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167">
        <v>8425</v>
      </c>
      <c r="I31" s="168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7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167">
        <v>8583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7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167">
        <v>10284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7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167">
        <v>11960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7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167">
        <v>15630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7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43" t="str">
        <f>+'内訳書(農試)'!C36</f>
        <v>令和</v>
      </c>
      <c r="D36" s="110">
        <v>7</v>
      </c>
      <c r="E36" s="111" t="s">
        <v>0</v>
      </c>
      <c r="F36" s="110">
        <v>9</v>
      </c>
      <c r="G36" s="44" t="s">
        <v>1</v>
      </c>
      <c r="H36" s="256">
        <v>11491</v>
      </c>
      <c r="I36" s="257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7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45" t="s">
        <v>16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112"/>
      <c r="Z37" s="113"/>
      <c r="AA37" s="114"/>
    </row>
    <row r="38" spans="1:28" ht="5.25" customHeight="1" thickBot="1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47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50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  <c r="S44" s="38"/>
    </row>
  </sheetData>
  <mergeCells count="118">
    <mergeCell ref="C9:G9"/>
    <mergeCell ref="H9:J9"/>
    <mergeCell ref="C11:G11"/>
    <mergeCell ref="H11:J12"/>
    <mergeCell ref="L11:M11"/>
    <mergeCell ref="N11:O12"/>
    <mergeCell ref="C12:G12"/>
    <mergeCell ref="L12:M12"/>
    <mergeCell ref="W5:AB7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68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61" t="s">
        <v>40</v>
      </c>
      <c r="X5" s="262"/>
      <c r="Y5" s="262"/>
      <c r="Z5" s="262"/>
      <c r="AA5" s="262"/>
      <c r="AB5" s="263"/>
      <c r="AC5" s="98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264"/>
      <c r="X6" s="265"/>
      <c r="Y6" s="265"/>
      <c r="Z6" s="265"/>
      <c r="AA6" s="265"/>
      <c r="AB6" s="266"/>
      <c r="AC6" s="98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267"/>
      <c r="X7" s="268"/>
      <c r="Y7" s="268"/>
      <c r="Z7" s="268"/>
      <c r="AA7" s="268"/>
      <c r="AB7" s="269"/>
      <c r="AC7" s="98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62"/>
      <c r="I10" s="62"/>
      <c r="J10" s="62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59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58"/>
      <c r="T14" s="143" t="s">
        <v>15</v>
      </c>
      <c r="U14" s="143"/>
      <c r="V14" s="143"/>
      <c r="W14" s="143"/>
      <c r="X14" s="58"/>
      <c r="Y14" s="58"/>
      <c r="Z14" s="58"/>
      <c r="AA14" s="58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141">
        <v>49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141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62"/>
      <c r="Y16" s="62"/>
      <c r="Z16" s="62"/>
      <c r="AA16" s="62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55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60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61" t="s">
        <v>60</v>
      </c>
      <c r="T24" s="207" t="s">
        <v>61</v>
      </c>
      <c r="U24" s="245"/>
      <c r="V24" s="208"/>
      <c r="W24" s="61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79">
        <v>5831</v>
      </c>
      <c r="I25" s="280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6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281">
        <v>4823</v>
      </c>
      <c r="I26" s="282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7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281">
        <v>4186</v>
      </c>
      <c r="I27" s="282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7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281">
        <v>3539</v>
      </c>
      <c r="I28" s="282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7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281">
        <v>3731</v>
      </c>
      <c r="I29" s="282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7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281">
        <v>3452</v>
      </c>
      <c r="I30" s="282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7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281">
        <v>4026</v>
      </c>
      <c r="I31" s="282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7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281">
        <v>3804</v>
      </c>
      <c r="I32" s="282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7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281">
        <v>3958</v>
      </c>
      <c r="I33" s="282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7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281">
        <v>4876</v>
      </c>
      <c r="I34" s="282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7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281">
        <v>6538</v>
      </c>
      <c r="I35" s="282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7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56" t="str">
        <f>+'内訳書(農試)'!C36</f>
        <v>令和</v>
      </c>
      <c r="D36" s="110">
        <v>7</v>
      </c>
      <c r="E36" s="111" t="s">
        <v>0</v>
      </c>
      <c r="F36" s="110">
        <v>9</v>
      </c>
      <c r="G36" s="57" t="s">
        <v>1</v>
      </c>
      <c r="H36" s="283">
        <v>6534</v>
      </c>
      <c r="I36" s="284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7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52" t="s">
        <v>16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112"/>
      <c r="Z37" s="113"/>
      <c r="AA37" s="114"/>
    </row>
    <row r="38" spans="1:28" ht="5.25" customHeight="1" thickBot="1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54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51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9:G9"/>
    <mergeCell ref="H9:J9"/>
    <mergeCell ref="C11:G11"/>
    <mergeCell ref="H11:J12"/>
    <mergeCell ref="L11:M11"/>
    <mergeCell ref="N11:O12"/>
    <mergeCell ref="C12:G12"/>
    <mergeCell ref="L12:M12"/>
    <mergeCell ref="W5:AB7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69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85" t="s">
        <v>41</v>
      </c>
      <c r="X5" s="286"/>
      <c r="Y5" s="286"/>
      <c r="Z5" s="286"/>
      <c r="AA5" s="286"/>
      <c r="AB5" s="287"/>
      <c r="AC5" s="97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288"/>
      <c r="X6" s="289"/>
      <c r="Y6" s="289"/>
      <c r="Z6" s="289"/>
      <c r="AA6" s="289"/>
      <c r="AB6" s="290"/>
      <c r="AC6" s="97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291"/>
      <c r="X7" s="292"/>
      <c r="Y7" s="292"/>
      <c r="Z7" s="292"/>
      <c r="AA7" s="292"/>
      <c r="AB7" s="293"/>
      <c r="AC7" s="97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62"/>
      <c r="I10" s="62"/>
      <c r="J10" s="62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59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58"/>
      <c r="T14" s="143" t="s">
        <v>15</v>
      </c>
      <c r="U14" s="143"/>
      <c r="V14" s="143"/>
      <c r="W14" s="143"/>
      <c r="X14" s="58"/>
      <c r="Y14" s="58"/>
      <c r="Z14" s="58"/>
      <c r="AA14" s="58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260">
        <v>63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260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62"/>
      <c r="Y16" s="62"/>
      <c r="Z16" s="62"/>
      <c r="AA16" s="62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55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60" t="s">
        <v>59</v>
      </c>
      <c r="T23" s="164" t="s">
        <v>35</v>
      </c>
      <c r="U23" s="166"/>
      <c r="V23" s="165"/>
      <c r="W23" s="28" t="s">
        <v>63</v>
      </c>
      <c r="X23" s="29" t="s">
        <v>65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61" t="s">
        <v>60</v>
      </c>
      <c r="T24" s="207" t="s">
        <v>61</v>
      </c>
      <c r="U24" s="245"/>
      <c r="V24" s="208"/>
      <c r="W24" s="61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94">
        <v>10676</v>
      </c>
      <c r="I25" s="295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6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296">
        <v>8269</v>
      </c>
      <c r="I26" s="297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7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296">
        <v>8338</v>
      </c>
      <c r="I27" s="297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7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296">
        <v>9579</v>
      </c>
      <c r="I28" s="297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7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296">
        <v>9446</v>
      </c>
      <c r="I29" s="297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7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296">
        <v>6693</v>
      </c>
      <c r="I30" s="297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7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296">
        <v>7382</v>
      </c>
      <c r="I31" s="297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7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296">
        <v>7488</v>
      </c>
      <c r="I32" s="297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7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296">
        <v>9052</v>
      </c>
      <c r="I33" s="297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7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296">
        <v>11650</v>
      </c>
      <c r="I34" s="297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7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296">
        <v>13713</v>
      </c>
      <c r="I35" s="297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7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56" t="str">
        <f>+'内訳書(農試)'!C36</f>
        <v>令和</v>
      </c>
      <c r="D36" s="110">
        <v>7</v>
      </c>
      <c r="E36" s="111" t="s">
        <v>0</v>
      </c>
      <c r="F36" s="110">
        <v>9</v>
      </c>
      <c r="G36" s="57" t="s">
        <v>1</v>
      </c>
      <c r="H36" s="298">
        <v>13163</v>
      </c>
      <c r="I36" s="299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7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52" t="s">
        <v>16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112"/>
      <c r="Z37" s="113"/>
      <c r="AA37" s="114"/>
    </row>
    <row r="38" spans="1:28" ht="5.25" customHeight="1" thickBot="1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54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52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  <c r="S44" s="38"/>
      <c r="W44" s="38"/>
    </row>
  </sheetData>
  <mergeCells count="118"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9:G9"/>
    <mergeCell ref="H9:J9"/>
    <mergeCell ref="C11:G11"/>
    <mergeCell ref="H11:J12"/>
    <mergeCell ref="L11:M11"/>
    <mergeCell ref="N11:O12"/>
    <mergeCell ref="C12:G12"/>
    <mergeCell ref="L12:M12"/>
    <mergeCell ref="W5:AB7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77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302" t="s">
        <v>42</v>
      </c>
      <c r="X5" s="303"/>
      <c r="Y5" s="303"/>
      <c r="Z5" s="303"/>
      <c r="AA5" s="303"/>
      <c r="AB5" s="304"/>
      <c r="AC5" s="94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305"/>
      <c r="X6" s="306"/>
      <c r="Y6" s="306"/>
      <c r="Z6" s="306"/>
      <c r="AA6" s="306"/>
      <c r="AB6" s="307"/>
      <c r="AC6" s="94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308"/>
      <c r="X7" s="309"/>
      <c r="Y7" s="309"/>
      <c r="Z7" s="309"/>
      <c r="AA7" s="309"/>
      <c r="AB7" s="310"/>
      <c r="AC7" s="94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84"/>
      <c r="I10" s="84"/>
      <c r="J10" s="84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93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85"/>
      <c r="T14" s="143" t="s">
        <v>15</v>
      </c>
      <c r="U14" s="143"/>
      <c r="V14" s="143"/>
      <c r="W14" s="143"/>
      <c r="X14" s="85"/>
      <c r="Y14" s="85"/>
      <c r="Z14" s="85"/>
      <c r="AA14" s="85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260">
        <v>38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260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84"/>
      <c r="Y16" s="84"/>
      <c r="Z16" s="84"/>
      <c r="AA16" s="84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91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92" t="s">
        <v>59</v>
      </c>
      <c r="T23" s="164" t="s">
        <v>35</v>
      </c>
      <c r="U23" s="166"/>
      <c r="V23" s="165"/>
      <c r="W23" s="28" t="s">
        <v>63</v>
      </c>
      <c r="X23" s="29" t="s">
        <v>65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87" t="s">
        <v>60</v>
      </c>
      <c r="T24" s="207" t="s">
        <v>61</v>
      </c>
      <c r="U24" s="245"/>
      <c r="V24" s="208"/>
      <c r="W24" s="87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03">
        <v>11405</v>
      </c>
      <c r="I25" s="204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6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12362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7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10699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7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167">
        <v>10282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7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167">
        <v>11155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7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167">
        <v>10483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7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300">
        <v>9298</v>
      </c>
      <c r="I31" s="301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7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167">
        <v>10066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7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167">
        <v>10953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7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167">
        <v>10966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7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167">
        <v>11983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7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86" t="str">
        <f>+'内訳書(農試)'!C36</f>
        <v>令和</v>
      </c>
      <c r="D36" s="110">
        <v>7</v>
      </c>
      <c r="E36" s="111" t="s">
        <v>0</v>
      </c>
      <c r="F36" s="110">
        <v>9</v>
      </c>
      <c r="G36" s="68" t="s">
        <v>1</v>
      </c>
      <c r="H36" s="167">
        <v>11352</v>
      </c>
      <c r="I36" s="168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7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88" t="s">
        <v>16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12"/>
      <c r="Z37" s="113"/>
      <c r="AA37" s="114"/>
    </row>
    <row r="38" spans="1:28" ht="5.25" customHeight="1" thickBot="1" x14ac:dyDescent="0.2"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90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74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  <c r="S44" s="38"/>
      <c r="W44" s="38"/>
    </row>
  </sheetData>
  <mergeCells count="118">
    <mergeCell ref="W5:AB7"/>
    <mergeCell ref="C9:G9"/>
    <mergeCell ref="H9:J9"/>
    <mergeCell ref="C11:G11"/>
    <mergeCell ref="H11:J12"/>
    <mergeCell ref="L11:M11"/>
    <mergeCell ref="N11:O12"/>
    <mergeCell ref="C12:G12"/>
    <mergeCell ref="L12:M12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33:I33"/>
    <mergeCell ref="K33:L33"/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70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85" t="s">
        <v>43</v>
      </c>
      <c r="X5" s="286"/>
      <c r="Y5" s="286"/>
      <c r="Z5" s="286"/>
      <c r="AA5" s="286"/>
      <c r="AB5" s="287"/>
      <c r="AC5" s="97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288"/>
      <c r="X6" s="289"/>
      <c r="Y6" s="289"/>
      <c r="Z6" s="289"/>
      <c r="AA6" s="289"/>
      <c r="AB6" s="290"/>
      <c r="AC6" s="97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291"/>
      <c r="X7" s="292"/>
      <c r="Y7" s="292"/>
      <c r="Z7" s="292"/>
      <c r="AA7" s="292"/>
      <c r="AB7" s="293"/>
      <c r="AC7" s="97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62"/>
      <c r="I10" s="62"/>
      <c r="J10" s="62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59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58"/>
      <c r="T14" s="143" t="s">
        <v>15</v>
      </c>
      <c r="U14" s="143"/>
      <c r="V14" s="143"/>
      <c r="W14" s="143"/>
      <c r="X14" s="58"/>
      <c r="Y14" s="58"/>
      <c r="Z14" s="58"/>
      <c r="AA14" s="58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260">
        <v>21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260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62"/>
      <c r="Y16" s="62"/>
      <c r="Z16" s="62"/>
      <c r="AA16" s="62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55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60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61" t="s">
        <v>60</v>
      </c>
      <c r="T24" s="207" t="s">
        <v>61</v>
      </c>
      <c r="U24" s="245"/>
      <c r="V24" s="208"/>
      <c r="W24" s="61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03">
        <v>3839</v>
      </c>
      <c r="I25" s="204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4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3360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5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3371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5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167">
        <v>3867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5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167">
        <v>3477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5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167">
        <v>3210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5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300">
        <v>3360</v>
      </c>
      <c r="I31" s="301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5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167">
        <v>3116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5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167">
        <v>3338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5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167">
        <v>3357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5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167">
        <v>4907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5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56" t="str">
        <f>+'内訳書(農試)'!C36</f>
        <v>令和</v>
      </c>
      <c r="D36" s="110">
        <v>7</v>
      </c>
      <c r="E36" s="111" t="s">
        <v>0</v>
      </c>
      <c r="F36" s="110">
        <v>9</v>
      </c>
      <c r="G36" s="57" t="s">
        <v>1</v>
      </c>
      <c r="H36" s="167">
        <v>4895</v>
      </c>
      <c r="I36" s="168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5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52" t="s">
        <v>16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112"/>
      <c r="Z37" s="113"/>
      <c r="AA37" s="114"/>
    </row>
    <row r="38" spans="1:28" ht="5.25" customHeight="1" thickBot="1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54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53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W5:AB7"/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C9:G9"/>
    <mergeCell ref="H9:J9"/>
    <mergeCell ref="C11:G11"/>
    <mergeCell ref="H11:J12"/>
    <mergeCell ref="L11:M11"/>
    <mergeCell ref="N11:O12"/>
    <mergeCell ref="C12:G12"/>
    <mergeCell ref="L12:M12"/>
    <mergeCell ref="C14:G14"/>
    <mergeCell ref="J14:L14"/>
    <mergeCell ref="N14:O14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71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270" t="s">
        <v>44</v>
      </c>
      <c r="X5" s="303"/>
      <c r="Y5" s="303"/>
      <c r="Z5" s="303"/>
      <c r="AA5" s="303"/>
      <c r="AB5" s="304"/>
      <c r="AC5" s="96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305"/>
      <c r="X6" s="306"/>
      <c r="Y6" s="306"/>
      <c r="Z6" s="306"/>
      <c r="AA6" s="306"/>
      <c r="AB6" s="307"/>
      <c r="AC6" s="96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308"/>
      <c r="X7" s="309"/>
      <c r="Y7" s="309"/>
      <c r="Z7" s="309"/>
      <c r="AA7" s="309"/>
      <c r="AB7" s="310"/>
      <c r="AC7" s="96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62"/>
      <c r="I10" s="62"/>
      <c r="J10" s="62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59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58"/>
      <c r="T14" s="143" t="s">
        <v>15</v>
      </c>
      <c r="U14" s="143"/>
      <c r="V14" s="143"/>
      <c r="W14" s="143"/>
      <c r="X14" s="58"/>
      <c r="Y14" s="58"/>
      <c r="Z14" s="58"/>
      <c r="AA14" s="58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141">
        <v>48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141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62"/>
      <c r="Y16" s="62"/>
      <c r="Z16" s="62"/>
      <c r="AA16" s="62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55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60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61" t="s">
        <v>60</v>
      </c>
      <c r="T24" s="207" t="s">
        <v>61</v>
      </c>
      <c r="U24" s="245"/>
      <c r="V24" s="208"/>
      <c r="W24" s="61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167">
        <v>7037</v>
      </c>
      <c r="I25" s="168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4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167">
        <v>5480</v>
      </c>
      <c r="I26" s="168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5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167">
        <v>6368</v>
      </c>
      <c r="I27" s="168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5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167">
        <v>5564</v>
      </c>
      <c r="I28" s="168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5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167">
        <v>5869</v>
      </c>
      <c r="I29" s="168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5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167">
        <v>4881</v>
      </c>
      <c r="I30" s="168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5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300">
        <v>5354</v>
      </c>
      <c r="I31" s="301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5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167">
        <v>4772</v>
      </c>
      <c r="I32" s="168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5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167">
        <v>5555</v>
      </c>
      <c r="I33" s="168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5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167">
        <v>6546</v>
      </c>
      <c r="I34" s="168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5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167">
        <v>8259</v>
      </c>
      <c r="I35" s="168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5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56" t="str">
        <f>+'内訳書(農試)'!C36</f>
        <v>令和</v>
      </c>
      <c r="D36" s="110">
        <v>7</v>
      </c>
      <c r="E36" s="111" t="s">
        <v>0</v>
      </c>
      <c r="F36" s="110">
        <v>9</v>
      </c>
      <c r="G36" s="57" t="s">
        <v>1</v>
      </c>
      <c r="H36" s="256">
        <v>7952</v>
      </c>
      <c r="I36" s="257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5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52" t="s">
        <v>16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112"/>
      <c r="Z37" s="113"/>
      <c r="AA37" s="114"/>
    </row>
    <row r="38" spans="1:28" ht="5.25" customHeight="1" thickBot="1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54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54</v>
      </c>
      <c r="S42" s="228"/>
      <c r="T42" s="228"/>
      <c r="U42" s="228"/>
      <c r="V42" s="228"/>
      <c r="W42" s="229"/>
      <c r="X42" s="14"/>
      <c r="Y42" s="14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C42:H42"/>
    <mergeCell ref="I42:L42"/>
    <mergeCell ref="M42:O42"/>
    <mergeCell ref="R42:W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  <mergeCell ref="H33:I33"/>
    <mergeCell ref="K33:L33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9:G9"/>
    <mergeCell ref="H9:J9"/>
    <mergeCell ref="C11:G11"/>
    <mergeCell ref="H11:J12"/>
    <mergeCell ref="L11:M11"/>
    <mergeCell ref="N11:O12"/>
    <mergeCell ref="C12:G12"/>
    <mergeCell ref="L12:M12"/>
    <mergeCell ref="W5:AB7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44"/>
  <sheetViews>
    <sheetView zoomScaleNormal="100" workbookViewId="0">
      <selection activeCell="B20" sqref="B20"/>
    </sheetView>
  </sheetViews>
  <sheetFormatPr defaultRowHeight="13.5" x14ac:dyDescent="0.15"/>
  <cols>
    <col min="1" max="2" width="9" style="69"/>
    <col min="3" max="3" width="5.375" customWidth="1"/>
    <col min="4" max="7" width="3.25" customWidth="1"/>
    <col min="9" max="9" width="6.375" customWidth="1"/>
    <col min="10" max="10" width="3.125" customWidth="1"/>
    <col min="11" max="11" width="2.625" customWidth="1"/>
    <col min="12" max="12" width="5.625" customWidth="1"/>
    <col min="13" max="13" width="2.625" customWidth="1"/>
    <col min="14" max="14" width="7.875" customWidth="1"/>
    <col min="15" max="15" width="4.75" customWidth="1"/>
    <col min="16" max="17" width="2.5" customWidth="1"/>
    <col min="18" max="19" width="10.625" customWidth="1"/>
    <col min="20" max="20" width="3.125" customWidth="1"/>
    <col min="21" max="21" width="6" customWidth="1"/>
    <col min="22" max="22" width="2.625" customWidth="1"/>
    <col min="23" max="23" width="12.625" customWidth="1"/>
    <col min="24" max="24" width="10.625" customWidth="1"/>
    <col min="25" max="25" width="3.125" customWidth="1"/>
    <col min="26" max="26" width="6" customWidth="1"/>
    <col min="27" max="27" width="2.625" customWidth="1"/>
    <col min="28" max="28" width="17" customWidth="1"/>
  </cols>
  <sheetData>
    <row r="2" spans="1:30" ht="14.25" customHeight="1" x14ac:dyDescent="0.15">
      <c r="F2" s="77"/>
    </row>
    <row r="3" spans="1:30" ht="13.5" customHeight="1" x14ac:dyDescent="0.15"/>
    <row r="4" spans="1:30" ht="14.25" customHeight="1" x14ac:dyDescent="0.15">
      <c r="C4" t="s">
        <v>78</v>
      </c>
    </row>
    <row r="5" spans="1:30" ht="26.25" customHeight="1" x14ac:dyDescent="0.15">
      <c r="K5" s="19"/>
      <c r="L5" s="19" t="s">
        <v>7</v>
      </c>
      <c r="M5" s="19"/>
      <c r="N5" s="19"/>
      <c r="O5" s="19"/>
      <c r="P5" s="19"/>
      <c r="Q5" s="19"/>
      <c r="R5" s="19"/>
      <c r="S5" s="19"/>
      <c r="T5" s="19"/>
      <c r="W5" s="302" t="s">
        <v>45</v>
      </c>
      <c r="X5" s="303"/>
      <c r="Y5" s="303"/>
      <c r="Z5" s="303"/>
      <c r="AA5" s="303"/>
      <c r="AB5" s="304"/>
      <c r="AC5" s="94"/>
      <c r="AD5" s="20"/>
    </row>
    <row r="6" spans="1:30" ht="6.7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W6" s="305"/>
      <c r="X6" s="306"/>
      <c r="Y6" s="306"/>
      <c r="Z6" s="306"/>
      <c r="AA6" s="306"/>
      <c r="AB6" s="307"/>
      <c r="AC6" s="94"/>
      <c r="AD6" s="20"/>
    </row>
    <row r="7" spans="1:30" ht="16.5" customHeight="1" x14ac:dyDescent="0.15">
      <c r="D7" s="3" t="str">
        <f>+'内訳書(農試)'!D7</f>
        <v>業務の名称　：　令和６年度及び令和７年度和歌山県試験研究機関電力調達</v>
      </c>
      <c r="W7" s="308"/>
      <c r="X7" s="309"/>
      <c r="Y7" s="309"/>
      <c r="Z7" s="309"/>
      <c r="AA7" s="309"/>
      <c r="AB7" s="310"/>
      <c r="AC7" s="94"/>
      <c r="AD7" s="20"/>
    </row>
    <row r="8" spans="1:30" ht="8.25" customHeight="1" x14ac:dyDescent="0.15"/>
    <row r="9" spans="1:30" ht="21" customHeight="1" x14ac:dyDescent="0.15">
      <c r="C9" s="180" t="s">
        <v>8</v>
      </c>
      <c r="D9" s="180"/>
      <c r="E9" s="180"/>
      <c r="F9" s="180"/>
      <c r="G9" s="180"/>
      <c r="H9" s="181" t="s">
        <v>24</v>
      </c>
      <c r="I9" s="181"/>
      <c r="J9" s="181"/>
    </row>
    <row r="10" spans="1:30" ht="10.5" customHeight="1" thickBot="1" x14ac:dyDescent="0.2">
      <c r="C10" s="5"/>
      <c r="D10" s="5"/>
      <c r="E10" s="5"/>
      <c r="F10" s="5"/>
      <c r="G10" s="5"/>
      <c r="H10" s="84"/>
      <c r="I10" s="84"/>
      <c r="J10" s="84"/>
    </row>
    <row r="11" spans="1:30" ht="20.25" customHeight="1" x14ac:dyDescent="0.15">
      <c r="A11" s="70"/>
      <c r="B11" s="74"/>
      <c r="C11" s="182" t="s">
        <v>12</v>
      </c>
      <c r="D11" s="183"/>
      <c r="E11" s="183"/>
      <c r="F11" s="183"/>
      <c r="G11" s="183"/>
      <c r="H11" s="184"/>
      <c r="I11" s="185"/>
      <c r="J11" s="186"/>
      <c r="L11" s="193" t="s">
        <v>34</v>
      </c>
      <c r="M11" s="194"/>
      <c r="N11" s="195"/>
      <c r="O11" s="196"/>
      <c r="P11" s="25"/>
      <c r="Q11" s="11"/>
      <c r="R11" s="11"/>
      <c r="S11" s="11"/>
      <c r="T11" s="11"/>
    </row>
    <row r="12" spans="1:30" ht="20.25" customHeight="1" thickBot="1" x14ac:dyDescent="0.2">
      <c r="A12" s="70"/>
      <c r="B12" s="74"/>
      <c r="C12" s="190" t="s">
        <v>13</v>
      </c>
      <c r="D12" s="191"/>
      <c r="E12" s="191"/>
      <c r="F12" s="191"/>
      <c r="G12" s="192"/>
      <c r="H12" s="187"/>
      <c r="I12" s="188"/>
      <c r="J12" s="189"/>
      <c r="L12" s="190" t="s">
        <v>32</v>
      </c>
      <c r="M12" s="191"/>
      <c r="N12" s="197"/>
      <c r="O12" s="198"/>
      <c r="P12" s="25"/>
      <c r="Q12" s="11"/>
      <c r="R12" s="11"/>
      <c r="S12" s="11"/>
      <c r="T12" s="11"/>
    </row>
    <row r="13" spans="1:30" ht="10.5" customHeight="1" x14ac:dyDescent="0.15">
      <c r="H13" s="1"/>
    </row>
    <row r="14" spans="1:30" x14ac:dyDescent="0.15">
      <c r="C14" s="133" t="s">
        <v>3</v>
      </c>
      <c r="D14" s="134"/>
      <c r="E14" s="134"/>
      <c r="F14" s="134"/>
      <c r="G14" s="135"/>
      <c r="H14" s="93" t="s">
        <v>4</v>
      </c>
      <c r="I14" s="2"/>
      <c r="J14" s="143" t="s">
        <v>12</v>
      </c>
      <c r="K14" s="143"/>
      <c r="L14" s="143"/>
      <c r="N14" s="136"/>
      <c r="O14" s="136"/>
      <c r="P14" s="246" t="s">
        <v>34</v>
      </c>
      <c r="Q14" s="246"/>
      <c r="R14" s="246"/>
      <c r="S14" s="85"/>
      <c r="T14" s="143" t="s">
        <v>15</v>
      </c>
      <c r="U14" s="143"/>
      <c r="V14" s="143"/>
      <c r="W14" s="143"/>
      <c r="X14" s="85"/>
      <c r="Y14" s="85"/>
      <c r="Z14" s="85"/>
      <c r="AA14" s="85"/>
    </row>
    <row r="15" spans="1:30" ht="13.5" customHeight="1" x14ac:dyDescent="0.15">
      <c r="C15" s="137" t="str">
        <f>+'内訳書(農試)'!C15:G16</f>
        <v>令和6年10月
　　～令和7年9月</v>
      </c>
      <c r="D15" s="138"/>
      <c r="E15" s="138"/>
      <c r="F15" s="138"/>
      <c r="G15" s="139"/>
      <c r="H15" s="141">
        <v>153</v>
      </c>
      <c r="I15" s="142" t="s">
        <v>31</v>
      </c>
      <c r="J15" s="144" t="str">
        <f>IF(H11=0," ",H11)</f>
        <v xml:space="preserve"> </v>
      </c>
      <c r="K15" s="144"/>
      <c r="L15" s="144"/>
      <c r="M15" s="145" t="s">
        <v>33</v>
      </c>
      <c r="N15" s="146"/>
      <c r="O15" s="146"/>
      <c r="P15" s="247">
        <f>N11</f>
        <v>0</v>
      </c>
      <c r="Q15" s="248"/>
      <c r="R15" s="249"/>
      <c r="S15" s="147" t="s">
        <v>56</v>
      </c>
      <c r="T15" s="148" t="str">
        <f>IFERROR(ROUNDDOWN(H15*J15*(1-P15)*12,0),"")</f>
        <v/>
      </c>
      <c r="U15" s="148"/>
      <c r="V15" s="148"/>
      <c r="W15" s="148"/>
      <c r="X15" s="12" t="s">
        <v>14</v>
      </c>
      <c r="Y15" s="12"/>
      <c r="Z15" s="12"/>
      <c r="AA15" s="12"/>
    </row>
    <row r="16" spans="1:30" x14ac:dyDescent="0.15">
      <c r="C16" s="140"/>
      <c r="D16" s="138"/>
      <c r="E16" s="138"/>
      <c r="F16" s="138"/>
      <c r="G16" s="139"/>
      <c r="H16" s="141"/>
      <c r="I16" s="142"/>
      <c r="J16" s="144"/>
      <c r="K16" s="144"/>
      <c r="L16" s="144"/>
      <c r="M16" s="145"/>
      <c r="N16" s="146"/>
      <c r="O16" s="146"/>
      <c r="P16" s="250"/>
      <c r="Q16" s="251"/>
      <c r="R16" s="252"/>
      <c r="S16" s="147"/>
      <c r="T16" s="148"/>
      <c r="U16" s="148"/>
      <c r="V16" s="148"/>
      <c r="W16" s="148"/>
      <c r="X16" s="84"/>
      <c r="Y16" s="84"/>
      <c r="Z16" s="84"/>
      <c r="AA16" s="84"/>
      <c r="AB16" s="2"/>
    </row>
    <row r="17" spans="2:29" ht="9.75" customHeight="1" x14ac:dyDescent="0.15"/>
    <row r="18" spans="2:29" ht="14.25" x14ac:dyDescent="0.15">
      <c r="C18" s="10" t="s">
        <v>5</v>
      </c>
      <c r="H18" s="202" t="s">
        <v>24</v>
      </c>
      <c r="I18" s="202"/>
      <c r="J18" s="202"/>
      <c r="K18" s="202"/>
      <c r="T18" s="63"/>
      <c r="U18" s="63"/>
      <c r="V18" s="63"/>
    </row>
    <row r="19" spans="2:29" ht="6" customHeight="1" thickBot="1" x14ac:dyDescent="0.2">
      <c r="T19" s="63"/>
      <c r="U19" s="63"/>
      <c r="V19" s="63"/>
    </row>
    <row r="20" spans="2:29" ht="20.25" customHeight="1" x14ac:dyDescent="0.15">
      <c r="C20" s="158" t="s">
        <v>17</v>
      </c>
      <c r="D20" s="159"/>
      <c r="E20" s="159"/>
      <c r="F20" s="159"/>
      <c r="G20" s="160"/>
      <c r="H20" s="215" t="s">
        <v>10</v>
      </c>
      <c r="I20" s="216"/>
      <c r="J20" s="215" t="s">
        <v>9</v>
      </c>
      <c r="K20" s="217"/>
      <c r="L20" s="216"/>
      <c r="M20" s="9"/>
      <c r="N20" s="218" t="s">
        <v>57</v>
      </c>
      <c r="O20" s="157"/>
      <c r="P20" s="157"/>
      <c r="Q20" s="157"/>
      <c r="R20" s="253" t="s">
        <v>58</v>
      </c>
      <c r="S20" s="253"/>
      <c r="T20" s="14"/>
      <c r="U20" s="14"/>
      <c r="V20" s="14"/>
    </row>
    <row r="21" spans="2:29" ht="20.25" customHeight="1" thickBot="1" x14ac:dyDescent="0.2">
      <c r="B21" s="74"/>
      <c r="C21" s="149" t="s">
        <v>11</v>
      </c>
      <c r="D21" s="150"/>
      <c r="E21" s="150"/>
      <c r="F21" s="150"/>
      <c r="G21" s="151"/>
      <c r="H21" s="152"/>
      <c r="I21" s="153"/>
      <c r="J21" s="154"/>
      <c r="K21" s="155"/>
      <c r="L21" s="156"/>
      <c r="M21" s="9"/>
      <c r="N21" s="157"/>
      <c r="O21" s="157"/>
      <c r="P21" s="157"/>
      <c r="Q21" s="157"/>
      <c r="R21" s="157"/>
      <c r="S21" s="157"/>
    </row>
    <row r="22" spans="2:29" x14ac:dyDescent="0.15">
      <c r="D22" s="2"/>
      <c r="E22" s="2"/>
      <c r="F22" s="2"/>
      <c r="G22" s="2"/>
      <c r="O22" s="150"/>
      <c r="P22" s="150"/>
      <c r="W22" s="91"/>
      <c r="AB22" s="40"/>
      <c r="AC22" s="40"/>
    </row>
    <row r="23" spans="2:29" ht="13.5" customHeight="1" x14ac:dyDescent="0.15">
      <c r="C23" s="161" t="s">
        <v>3</v>
      </c>
      <c r="D23" s="162"/>
      <c r="E23" s="162"/>
      <c r="F23" s="162"/>
      <c r="G23" s="162"/>
      <c r="H23" s="164" t="s">
        <v>20</v>
      </c>
      <c r="I23" s="165"/>
      <c r="J23" s="164" t="s">
        <v>19</v>
      </c>
      <c r="K23" s="166"/>
      <c r="L23" s="166"/>
      <c r="M23" s="165"/>
      <c r="N23" s="242" t="s">
        <v>22</v>
      </c>
      <c r="O23" s="243"/>
      <c r="P23" s="244"/>
      <c r="Q23" s="242" t="s">
        <v>62</v>
      </c>
      <c r="R23" s="244"/>
      <c r="S23" s="92" t="s">
        <v>59</v>
      </c>
      <c r="T23" s="164" t="s">
        <v>35</v>
      </c>
      <c r="U23" s="166"/>
      <c r="V23" s="165"/>
      <c r="W23" s="28" t="s">
        <v>63</v>
      </c>
      <c r="X23" s="29" t="s">
        <v>36</v>
      </c>
      <c r="Y23" s="242" t="s">
        <v>72</v>
      </c>
      <c r="Z23" s="243"/>
      <c r="AA23" s="244"/>
    </row>
    <row r="24" spans="2:29" x14ac:dyDescent="0.15">
      <c r="C24" s="163"/>
      <c r="D24" s="163"/>
      <c r="E24" s="163"/>
      <c r="F24" s="163"/>
      <c r="G24" s="163"/>
      <c r="H24" s="207" t="s">
        <v>21</v>
      </c>
      <c r="I24" s="208"/>
      <c r="J24" s="209" t="s">
        <v>18</v>
      </c>
      <c r="K24" s="210"/>
      <c r="L24" s="210"/>
      <c r="M24" s="211"/>
      <c r="N24" s="207" t="s">
        <v>23</v>
      </c>
      <c r="O24" s="245"/>
      <c r="P24" s="208"/>
      <c r="Q24" s="207" t="s">
        <v>61</v>
      </c>
      <c r="R24" s="208"/>
      <c r="S24" s="87" t="s">
        <v>60</v>
      </c>
      <c r="T24" s="207" t="s">
        <v>61</v>
      </c>
      <c r="U24" s="245"/>
      <c r="V24" s="208"/>
      <c r="W24" s="87" t="s">
        <v>60</v>
      </c>
      <c r="X24" s="30" t="s">
        <v>23</v>
      </c>
      <c r="Y24" s="207" t="s">
        <v>64</v>
      </c>
      <c r="Z24" s="245"/>
      <c r="AA24" s="208"/>
    </row>
    <row r="25" spans="2:29" x14ac:dyDescent="0.15">
      <c r="C25" s="33" t="str">
        <f>+'内訳書(農試)'!C25</f>
        <v>令和</v>
      </c>
      <c r="D25" s="109">
        <v>6</v>
      </c>
      <c r="E25" s="109" t="s">
        <v>0</v>
      </c>
      <c r="F25" s="109">
        <v>10</v>
      </c>
      <c r="G25" s="34" t="s">
        <v>1</v>
      </c>
      <c r="H25" s="279">
        <v>33673</v>
      </c>
      <c r="I25" s="280"/>
      <c r="J25" s="17" t="s">
        <v>30</v>
      </c>
      <c r="K25" s="205" t="str">
        <f>IF($J$21=0," ",$J$21)</f>
        <v xml:space="preserve"> </v>
      </c>
      <c r="L25" s="206"/>
      <c r="M25" s="15" t="s">
        <v>2</v>
      </c>
      <c r="N25" s="212" t="str">
        <f>IF($J$21=0," ",ROUNDDOWN(H25*K25,2))</f>
        <v xml:space="preserve"> </v>
      </c>
      <c r="O25" s="213"/>
      <c r="P25" s="214"/>
      <c r="Q25" s="35"/>
      <c r="R25" s="64" t="str">
        <f>IFERROR(ROUNDDOWN(N25*$N$11,0),"")</f>
        <v/>
      </c>
      <c r="S25" s="100"/>
      <c r="T25" s="130">
        <f>S25*($J$21-$N$21)</f>
        <v>0</v>
      </c>
      <c r="U25" s="131"/>
      <c r="V25" s="132"/>
      <c r="W25" s="101"/>
      <c r="X25" s="102">
        <v>0</v>
      </c>
      <c r="Y25" s="121"/>
      <c r="Z25" s="122"/>
      <c r="AA25" s="123"/>
    </row>
    <row r="26" spans="2:29" x14ac:dyDescent="0.15">
      <c r="C26" s="7" t="str">
        <f>+'内訳書(農試)'!C26</f>
        <v>令和</v>
      </c>
      <c r="D26" s="110">
        <v>6</v>
      </c>
      <c r="E26" s="110" t="s">
        <v>0</v>
      </c>
      <c r="F26" s="110">
        <v>11</v>
      </c>
      <c r="G26" s="8" t="s">
        <v>1</v>
      </c>
      <c r="H26" s="281">
        <v>26632</v>
      </c>
      <c r="I26" s="282"/>
      <c r="J26" s="18" t="s">
        <v>30</v>
      </c>
      <c r="K26" s="169" t="str">
        <f t="shared" ref="K26:K27" si="0">IF($J$21=0," ",$J$21)</f>
        <v xml:space="preserve"> </v>
      </c>
      <c r="L26" s="170"/>
      <c r="M26" s="16" t="s">
        <v>2</v>
      </c>
      <c r="N26" s="199" t="str">
        <f>IF($J$21=0," ",ROUNDDOWN(H26*K26,2))</f>
        <v xml:space="preserve"> </v>
      </c>
      <c r="O26" s="200"/>
      <c r="P26" s="201"/>
      <c r="Q26" s="36"/>
      <c r="R26" s="65" t="str">
        <f>IFERROR(ROUNDDOWN(N26*$N$11,0),"")</f>
        <v/>
      </c>
      <c r="S26" s="103"/>
      <c r="T26" s="115"/>
      <c r="U26" s="116"/>
      <c r="V26" s="117"/>
      <c r="W26" s="104"/>
      <c r="X26" s="105">
        <v>0</v>
      </c>
      <c r="Y26" s="124"/>
      <c r="Z26" s="125"/>
      <c r="AA26" s="126"/>
    </row>
    <row r="27" spans="2:29" x14ac:dyDescent="0.15">
      <c r="C27" s="7" t="str">
        <f>+'内訳書(農試)'!C27</f>
        <v>令和</v>
      </c>
      <c r="D27" s="110">
        <v>6</v>
      </c>
      <c r="E27" s="110" t="s">
        <v>0</v>
      </c>
      <c r="F27" s="110">
        <v>12</v>
      </c>
      <c r="G27" s="8" t="s">
        <v>1</v>
      </c>
      <c r="H27" s="281">
        <v>29153</v>
      </c>
      <c r="I27" s="282"/>
      <c r="J27" s="18" t="s">
        <v>30</v>
      </c>
      <c r="K27" s="169" t="str">
        <f t="shared" si="0"/>
        <v xml:space="preserve"> </v>
      </c>
      <c r="L27" s="170"/>
      <c r="M27" s="16" t="s">
        <v>2</v>
      </c>
      <c r="N27" s="199" t="str">
        <f t="shared" ref="N27:N36" si="1">IF($J$21=0," ",ROUNDDOWN(H27*K27,2))</f>
        <v xml:space="preserve"> </v>
      </c>
      <c r="O27" s="200"/>
      <c r="P27" s="201"/>
      <c r="Q27" s="36"/>
      <c r="R27" s="65" t="str">
        <f t="shared" ref="R27:R36" si="2">IFERROR(ROUNDDOWN(N27*$N$11,0),"")</f>
        <v/>
      </c>
      <c r="S27" s="103"/>
      <c r="T27" s="115"/>
      <c r="U27" s="116"/>
      <c r="V27" s="117"/>
      <c r="W27" s="104"/>
      <c r="X27" s="105">
        <v>0</v>
      </c>
      <c r="Y27" s="124"/>
      <c r="Z27" s="125"/>
      <c r="AA27" s="126"/>
    </row>
    <row r="28" spans="2:29" x14ac:dyDescent="0.15">
      <c r="C28" s="7" t="str">
        <f>+'内訳書(農試)'!C28</f>
        <v>令和</v>
      </c>
      <c r="D28" s="110">
        <v>7</v>
      </c>
      <c r="E28" s="110" t="s">
        <v>0</v>
      </c>
      <c r="F28" s="110">
        <v>1</v>
      </c>
      <c r="G28" s="8" t="s">
        <v>1</v>
      </c>
      <c r="H28" s="281">
        <v>32334</v>
      </c>
      <c r="I28" s="282"/>
      <c r="J28" s="18" t="s">
        <v>30</v>
      </c>
      <c r="K28" s="169" t="str">
        <f>IF($J$21=0," ",$J$21)</f>
        <v xml:space="preserve"> </v>
      </c>
      <c r="L28" s="170"/>
      <c r="M28" s="16" t="s">
        <v>2</v>
      </c>
      <c r="N28" s="199" t="str">
        <f t="shared" si="1"/>
        <v xml:space="preserve"> </v>
      </c>
      <c r="O28" s="200"/>
      <c r="P28" s="201"/>
      <c r="Q28" s="36"/>
      <c r="R28" s="65" t="str">
        <f t="shared" si="2"/>
        <v/>
      </c>
      <c r="S28" s="103"/>
      <c r="T28" s="115"/>
      <c r="U28" s="116"/>
      <c r="V28" s="117"/>
      <c r="W28" s="104"/>
      <c r="X28" s="105">
        <v>0</v>
      </c>
      <c r="Y28" s="124"/>
      <c r="Z28" s="125"/>
      <c r="AA28" s="126"/>
    </row>
    <row r="29" spans="2:29" x14ac:dyDescent="0.15">
      <c r="C29" s="7" t="str">
        <f>+'内訳書(農試)'!C29</f>
        <v>令和</v>
      </c>
      <c r="D29" s="110">
        <v>7</v>
      </c>
      <c r="E29" s="110" t="s">
        <v>0</v>
      </c>
      <c r="F29" s="110">
        <v>2</v>
      </c>
      <c r="G29" s="8" t="s">
        <v>1</v>
      </c>
      <c r="H29" s="281">
        <v>28578</v>
      </c>
      <c r="I29" s="282"/>
      <c r="J29" s="18" t="s">
        <v>30</v>
      </c>
      <c r="K29" s="169" t="str">
        <f>IF($J$21=0," ",$J$21)</f>
        <v xml:space="preserve"> </v>
      </c>
      <c r="L29" s="170"/>
      <c r="M29" s="16" t="s">
        <v>2</v>
      </c>
      <c r="N29" s="199" t="str">
        <f t="shared" si="1"/>
        <v xml:space="preserve"> </v>
      </c>
      <c r="O29" s="200"/>
      <c r="P29" s="201"/>
      <c r="Q29" s="36"/>
      <c r="R29" s="65" t="str">
        <f t="shared" si="2"/>
        <v/>
      </c>
      <c r="S29" s="103"/>
      <c r="T29" s="115"/>
      <c r="U29" s="116"/>
      <c r="V29" s="117"/>
      <c r="W29" s="104"/>
      <c r="X29" s="105">
        <v>0</v>
      </c>
      <c r="Y29" s="124"/>
      <c r="Z29" s="125"/>
      <c r="AA29" s="126"/>
    </row>
    <row r="30" spans="2:29" x14ac:dyDescent="0.15">
      <c r="C30" s="7" t="str">
        <f>+'内訳書(農試)'!C30</f>
        <v>令和</v>
      </c>
      <c r="D30" s="110">
        <v>7</v>
      </c>
      <c r="E30" s="110" t="s">
        <v>0</v>
      </c>
      <c r="F30" s="110">
        <v>3</v>
      </c>
      <c r="G30" s="8" t="s">
        <v>1</v>
      </c>
      <c r="H30" s="281">
        <v>26644</v>
      </c>
      <c r="I30" s="282"/>
      <c r="J30" s="18" t="s">
        <v>30</v>
      </c>
      <c r="K30" s="169" t="str">
        <f>IF($H$21=0," ",$H$21)</f>
        <v xml:space="preserve"> </v>
      </c>
      <c r="L30" s="170"/>
      <c r="M30" s="16" t="s">
        <v>2</v>
      </c>
      <c r="N30" s="199" t="str">
        <f t="shared" si="1"/>
        <v xml:space="preserve"> </v>
      </c>
      <c r="O30" s="200"/>
      <c r="P30" s="201"/>
      <c r="Q30" s="36"/>
      <c r="R30" s="65" t="str">
        <f t="shared" si="2"/>
        <v/>
      </c>
      <c r="S30" s="103"/>
      <c r="T30" s="115"/>
      <c r="U30" s="116"/>
      <c r="V30" s="117"/>
      <c r="W30" s="104"/>
      <c r="X30" s="105">
        <v>0</v>
      </c>
      <c r="Y30" s="124"/>
      <c r="Z30" s="125"/>
      <c r="AA30" s="126"/>
    </row>
    <row r="31" spans="2:29" x14ac:dyDescent="0.15">
      <c r="C31" s="7" t="str">
        <f>+'内訳書(農試)'!C31</f>
        <v>令和</v>
      </c>
      <c r="D31" s="110">
        <v>7</v>
      </c>
      <c r="E31" s="110" t="s">
        <v>0</v>
      </c>
      <c r="F31" s="110">
        <v>4</v>
      </c>
      <c r="G31" s="8" t="s">
        <v>1</v>
      </c>
      <c r="H31" s="281">
        <v>36424</v>
      </c>
      <c r="I31" s="282"/>
      <c r="J31" s="18" t="s">
        <v>30</v>
      </c>
      <c r="K31" s="169" t="str">
        <f t="shared" ref="K31" si="3">IF($H$21=0," ",$H$21)</f>
        <v xml:space="preserve"> </v>
      </c>
      <c r="L31" s="170"/>
      <c r="M31" s="16" t="s">
        <v>2</v>
      </c>
      <c r="N31" s="199" t="str">
        <f t="shared" si="1"/>
        <v xml:space="preserve"> </v>
      </c>
      <c r="O31" s="200"/>
      <c r="P31" s="201"/>
      <c r="Q31" s="36"/>
      <c r="R31" s="65" t="str">
        <f t="shared" si="2"/>
        <v/>
      </c>
      <c r="S31" s="103"/>
      <c r="T31" s="115"/>
      <c r="U31" s="116"/>
      <c r="V31" s="117"/>
      <c r="W31" s="104"/>
      <c r="X31" s="105">
        <v>0</v>
      </c>
      <c r="Y31" s="124"/>
      <c r="Z31" s="125"/>
      <c r="AA31" s="126"/>
    </row>
    <row r="32" spans="2:29" x14ac:dyDescent="0.15">
      <c r="C32" s="7" t="str">
        <f>+'内訳書(農試)'!C32</f>
        <v>令和</v>
      </c>
      <c r="D32" s="110">
        <v>7</v>
      </c>
      <c r="E32" s="110" t="s">
        <v>0</v>
      </c>
      <c r="F32" s="110">
        <v>5</v>
      </c>
      <c r="G32" s="8" t="s">
        <v>1</v>
      </c>
      <c r="H32" s="281">
        <v>32377</v>
      </c>
      <c r="I32" s="282"/>
      <c r="J32" s="18" t="s">
        <v>30</v>
      </c>
      <c r="K32" s="169" t="str">
        <f>IF($H$21=0," ",$H$21)</f>
        <v xml:space="preserve"> </v>
      </c>
      <c r="L32" s="170"/>
      <c r="M32" s="16" t="s">
        <v>2</v>
      </c>
      <c r="N32" s="199" t="str">
        <f t="shared" si="1"/>
        <v xml:space="preserve"> </v>
      </c>
      <c r="O32" s="200"/>
      <c r="P32" s="201"/>
      <c r="Q32" s="36"/>
      <c r="R32" s="65" t="str">
        <f t="shared" si="2"/>
        <v/>
      </c>
      <c r="S32" s="103"/>
      <c r="T32" s="115"/>
      <c r="U32" s="116"/>
      <c r="V32" s="117"/>
      <c r="W32" s="104"/>
      <c r="X32" s="105">
        <v>0</v>
      </c>
      <c r="Y32" s="124"/>
      <c r="Z32" s="125"/>
      <c r="AA32" s="126"/>
    </row>
    <row r="33" spans="1:28" x14ac:dyDescent="0.15">
      <c r="C33" s="7" t="str">
        <f>+'内訳書(農試)'!C33</f>
        <v>令和</v>
      </c>
      <c r="D33" s="110">
        <v>7</v>
      </c>
      <c r="E33" s="110" t="s">
        <v>0</v>
      </c>
      <c r="F33" s="110">
        <v>6</v>
      </c>
      <c r="G33" s="8" t="s">
        <v>1</v>
      </c>
      <c r="H33" s="281">
        <v>32080</v>
      </c>
      <c r="I33" s="282"/>
      <c r="J33" s="18" t="s">
        <v>30</v>
      </c>
      <c r="K33" s="169" t="str">
        <f t="shared" ref="K33:K36" si="4">IF($J$21=0," ",$J$21)</f>
        <v xml:space="preserve"> </v>
      </c>
      <c r="L33" s="170"/>
      <c r="M33" s="16" t="s">
        <v>2</v>
      </c>
      <c r="N33" s="199" t="str">
        <f t="shared" si="1"/>
        <v xml:space="preserve"> </v>
      </c>
      <c r="O33" s="200"/>
      <c r="P33" s="201"/>
      <c r="Q33" s="36"/>
      <c r="R33" s="65" t="str">
        <f t="shared" si="2"/>
        <v/>
      </c>
      <c r="S33" s="103"/>
      <c r="T33" s="115"/>
      <c r="U33" s="116"/>
      <c r="V33" s="117"/>
      <c r="W33" s="104"/>
      <c r="X33" s="105">
        <v>0</v>
      </c>
      <c r="Y33" s="124"/>
      <c r="Z33" s="125"/>
      <c r="AA33" s="126"/>
    </row>
    <row r="34" spans="1:28" x14ac:dyDescent="0.15">
      <c r="C34" s="7" t="str">
        <f>+'内訳書(農試)'!C34</f>
        <v>令和</v>
      </c>
      <c r="D34" s="110">
        <v>7</v>
      </c>
      <c r="E34" s="110" t="s">
        <v>0</v>
      </c>
      <c r="F34" s="110">
        <v>7</v>
      </c>
      <c r="G34" s="8" t="s">
        <v>1</v>
      </c>
      <c r="H34" s="281">
        <v>36761</v>
      </c>
      <c r="I34" s="282"/>
      <c r="J34" s="18" t="s">
        <v>30</v>
      </c>
      <c r="K34" s="169" t="str">
        <f t="shared" si="4"/>
        <v xml:space="preserve"> </v>
      </c>
      <c r="L34" s="170"/>
      <c r="M34" s="16" t="s">
        <v>2</v>
      </c>
      <c r="N34" s="199" t="str">
        <f t="shared" si="1"/>
        <v xml:space="preserve"> </v>
      </c>
      <c r="O34" s="200"/>
      <c r="P34" s="201"/>
      <c r="Q34" s="36"/>
      <c r="R34" s="65" t="str">
        <f t="shared" si="2"/>
        <v/>
      </c>
      <c r="S34" s="103"/>
      <c r="T34" s="115"/>
      <c r="U34" s="116"/>
      <c r="V34" s="117"/>
      <c r="W34" s="104"/>
      <c r="X34" s="105">
        <v>0</v>
      </c>
      <c r="Y34" s="124"/>
      <c r="Z34" s="125"/>
      <c r="AA34" s="126"/>
    </row>
    <row r="35" spans="1:28" x14ac:dyDescent="0.15">
      <c r="C35" s="7" t="str">
        <f>+'内訳書(農試)'!C35</f>
        <v>令和</v>
      </c>
      <c r="D35" s="110">
        <v>7</v>
      </c>
      <c r="E35" s="110" t="s">
        <v>0</v>
      </c>
      <c r="F35" s="110">
        <v>8</v>
      </c>
      <c r="G35" s="8" t="s">
        <v>1</v>
      </c>
      <c r="H35" s="281">
        <v>39974</v>
      </c>
      <c r="I35" s="282"/>
      <c r="J35" s="18" t="s">
        <v>30</v>
      </c>
      <c r="K35" s="169" t="str">
        <f t="shared" si="4"/>
        <v xml:space="preserve"> </v>
      </c>
      <c r="L35" s="170"/>
      <c r="M35" s="16" t="s">
        <v>2</v>
      </c>
      <c r="N35" s="199" t="str">
        <f t="shared" si="1"/>
        <v xml:space="preserve"> </v>
      </c>
      <c r="O35" s="200"/>
      <c r="P35" s="201"/>
      <c r="Q35" s="36"/>
      <c r="R35" s="65" t="str">
        <f t="shared" si="2"/>
        <v/>
      </c>
      <c r="S35" s="103"/>
      <c r="T35" s="115"/>
      <c r="U35" s="116"/>
      <c r="V35" s="117"/>
      <c r="W35" s="104"/>
      <c r="X35" s="105">
        <v>0</v>
      </c>
      <c r="Y35" s="124"/>
      <c r="Z35" s="125"/>
      <c r="AA35" s="126"/>
    </row>
    <row r="36" spans="1:28" x14ac:dyDescent="0.15">
      <c r="C36" s="86" t="str">
        <f>+'内訳書(農試)'!C36</f>
        <v>令和</v>
      </c>
      <c r="D36" s="110">
        <v>7</v>
      </c>
      <c r="E36" s="111" t="s">
        <v>0</v>
      </c>
      <c r="F36" s="110">
        <v>9</v>
      </c>
      <c r="G36" s="68" t="s">
        <v>1</v>
      </c>
      <c r="H36" s="283">
        <v>34343</v>
      </c>
      <c r="I36" s="284"/>
      <c r="J36" s="31" t="s">
        <v>30</v>
      </c>
      <c r="K36" s="258" t="str">
        <f t="shared" si="4"/>
        <v xml:space="preserve"> </v>
      </c>
      <c r="L36" s="259"/>
      <c r="M36" s="32" t="s">
        <v>2</v>
      </c>
      <c r="N36" s="199" t="str">
        <f t="shared" si="1"/>
        <v xml:space="preserve"> </v>
      </c>
      <c r="O36" s="200"/>
      <c r="P36" s="201"/>
      <c r="Q36" s="37"/>
      <c r="R36" s="65" t="str">
        <f t="shared" si="2"/>
        <v/>
      </c>
      <c r="S36" s="106"/>
      <c r="T36" s="118"/>
      <c r="U36" s="119"/>
      <c r="V36" s="120"/>
      <c r="W36" s="107"/>
      <c r="X36" s="108">
        <v>0</v>
      </c>
      <c r="Y36" s="127"/>
      <c r="Z36" s="128"/>
      <c r="AA36" s="129"/>
    </row>
    <row r="37" spans="1:28" ht="21" customHeight="1" x14ac:dyDescent="0.15">
      <c r="C37" s="88" t="s">
        <v>16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12"/>
      <c r="Z37" s="113"/>
      <c r="AA37" s="114"/>
    </row>
    <row r="38" spans="1:28" ht="5.25" customHeight="1" thickBot="1" x14ac:dyDescent="0.2"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13"/>
    </row>
    <row r="39" spans="1:28" ht="14.25" hidden="1" thickBot="1" x14ac:dyDescent="0.2"/>
    <row r="40" spans="1:28" ht="21" customHeight="1" thickTop="1" thickBot="1" x14ac:dyDescent="0.2">
      <c r="C40" s="219" t="s">
        <v>6</v>
      </c>
      <c r="D40" s="219"/>
      <c r="E40" s="219"/>
      <c r="F40" s="219"/>
      <c r="G40" s="219"/>
      <c r="H40" s="230"/>
      <c r="I40" s="231" t="str">
        <f>IF(H11=0," ",INT(+T15+Y37))</f>
        <v xml:space="preserve"> </v>
      </c>
      <c r="J40" s="232"/>
      <c r="K40" s="232"/>
      <c r="L40" s="233"/>
      <c r="M40" s="234" t="s">
        <v>29</v>
      </c>
      <c r="N40" s="235"/>
      <c r="O40" s="235"/>
    </row>
    <row r="41" spans="1:28" ht="21" customHeight="1" thickTop="1" thickBot="1" x14ac:dyDescent="0.2">
      <c r="A41" s="83"/>
      <c r="C41" s="219" t="s">
        <v>27</v>
      </c>
      <c r="D41" s="236"/>
      <c r="E41" s="236"/>
      <c r="F41" s="236"/>
      <c r="G41" s="236"/>
      <c r="H41" s="237"/>
      <c r="I41" s="231" t="str">
        <f>IFERROR(ROUNDDOWN(I42*0.1,0),"")</f>
        <v/>
      </c>
      <c r="J41" s="238"/>
      <c r="K41" s="238"/>
      <c r="L41" s="239"/>
      <c r="M41" s="240" t="s">
        <v>26</v>
      </c>
      <c r="N41" s="241"/>
      <c r="O41" s="90"/>
    </row>
    <row r="42" spans="1:28" ht="28.5" customHeight="1" thickTop="1" thickBot="1" x14ac:dyDescent="0.2">
      <c r="C42" s="219" t="s">
        <v>28</v>
      </c>
      <c r="D42" s="220"/>
      <c r="E42" s="220"/>
      <c r="F42" s="220"/>
      <c r="G42" s="220"/>
      <c r="H42" s="221"/>
      <c r="I42" s="222" t="str">
        <f>IFERROR(ROUNDUP(I40*100/110,0),"")</f>
        <v/>
      </c>
      <c r="J42" s="223"/>
      <c r="K42" s="223"/>
      <c r="L42" s="224"/>
      <c r="M42" s="225" t="s">
        <v>25</v>
      </c>
      <c r="N42" s="226"/>
      <c r="O42" s="226"/>
      <c r="R42" s="227" t="s">
        <v>55</v>
      </c>
      <c r="S42" s="228"/>
      <c r="T42" s="228"/>
      <c r="U42" s="228"/>
      <c r="V42" s="228"/>
      <c r="W42" s="228"/>
      <c r="X42" s="228"/>
      <c r="Y42" s="229"/>
      <c r="Z42" s="14"/>
      <c r="AA42" s="14"/>
    </row>
    <row r="43" spans="1:28" ht="14.25" thickTop="1" x14ac:dyDescent="0.15"/>
    <row r="44" spans="1:28" x14ac:dyDescent="0.15">
      <c r="H44" s="75"/>
    </row>
  </sheetData>
  <mergeCells count="118">
    <mergeCell ref="W5:AB7"/>
    <mergeCell ref="C9:G9"/>
    <mergeCell ref="H9:J9"/>
    <mergeCell ref="C11:G11"/>
    <mergeCell ref="H11:J12"/>
    <mergeCell ref="L11:M11"/>
    <mergeCell ref="N11:O12"/>
    <mergeCell ref="C12:G12"/>
    <mergeCell ref="L12:M12"/>
    <mergeCell ref="C14:G14"/>
    <mergeCell ref="J14:L14"/>
    <mergeCell ref="N14:O14"/>
    <mergeCell ref="P14:R14"/>
    <mergeCell ref="T14:W14"/>
    <mergeCell ref="C15:G16"/>
    <mergeCell ref="H15:H16"/>
    <mergeCell ref="I15:I16"/>
    <mergeCell ref="J15:L16"/>
    <mergeCell ref="M15:O16"/>
    <mergeCell ref="C21:G21"/>
    <mergeCell ref="H21:I21"/>
    <mergeCell ref="J21:L21"/>
    <mergeCell ref="N21:Q21"/>
    <mergeCell ref="R21:S21"/>
    <mergeCell ref="O22:P22"/>
    <mergeCell ref="P15:R16"/>
    <mergeCell ref="S15:S16"/>
    <mergeCell ref="T15:W16"/>
    <mergeCell ref="H18:K18"/>
    <mergeCell ref="C20:G20"/>
    <mergeCell ref="H20:I20"/>
    <mergeCell ref="J20:L20"/>
    <mergeCell ref="N20:Q20"/>
    <mergeCell ref="R20:S20"/>
    <mergeCell ref="Y23:AA23"/>
    <mergeCell ref="H24:I24"/>
    <mergeCell ref="J24:M24"/>
    <mergeCell ref="N24:P24"/>
    <mergeCell ref="Q24:R24"/>
    <mergeCell ref="T24:V24"/>
    <mergeCell ref="Y24:AA24"/>
    <mergeCell ref="C23:G24"/>
    <mergeCell ref="H23:I23"/>
    <mergeCell ref="J23:M23"/>
    <mergeCell ref="N23:P23"/>
    <mergeCell ref="Q23:R23"/>
    <mergeCell ref="T23:V23"/>
    <mergeCell ref="H25:I25"/>
    <mergeCell ref="K25:L25"/>
    <mergeCell ref="N25:P25"/>
    <mergeCell ref="T25:V25"/>
    <mergeCell ref="Y25:AA25"/>
    <mergeCell ref="H26:I26"/>
    <mergeCell ref="K26:L26"/>
    <mergeCell ref="N26:P26"/>
    <mergeCell ref="T26:V26"/>
    <mergeCell ref="Y26:AA26"/>
    <mergeCell ref="H27:I27"/>
    <mergeCell ref="K27:L27"/>
    <mergeCell ref="N27:P27"/>
    <mergeCell ref="T27:V27"/>
    <mergeCell ref="Y27:AA27"/>
    <mergeCell ref="H28:I28"/>
    <mergeCell ref="K28:L28"/>
    <mergeCell ref="N28:P28"/>
    <mergeCell ref="T28:V28"/>
    <mergeCell ref="Y28:AA28"/>
    <mergeCell ref="H29:I29"/>
    <mergeCell ref="K29:L29"/>
    <mergeCell ref="N29:P29"/>
    <mergeCell ref="T29:V29"/>
    <mergeCell ref="Y29:AA29"/>
    <mergeCell ref="H30:I30"/>
    <mergeCell ref="K30:L30"/>
    <mergeCell ref="N30:P30"/>
    <mergeCell ref="T30:V30"/>
    <mergeCell ref="Y30:AA30"/>
    <mergeCell ref="N33:P33"/>
    <mergeCell ref="T33:V33"/>
    <mergeCell ref="Y33:AA33"/>
    <mergeCell ref="H34:I34"/>
    <mergeCell ref="K34:L34"/>
    <mergeCell ref="N34:P34"/>
    <mergeCell ref="T34:V34"/>
    <mergeCell ref="Y34:AA34"/>
    <mergeCell ref="H31:I31"/>
    <mergeCell ref="K31:L31"/>
    <mergeCell ref="N31:P31"/>
    <mergeCell ref="T31:V31"/>
    <mergeCell ref="Y31:AA31"/>
    <mergeCell ref="H32:I32"/>
    <mergeCell ref="K32:L32"/>
    <mergeCell ref="N32:P32"/>
    <mergeCell ref="T32:V32"/>
    <mergeCell ref="Y32:AA32"/>
    <mergeCell ref="H33:I33"/>
    <mergeCell ref="K33:L33"/>
    <mergeCell ref="C42:H42"/>
    <mergeCell ref="I42:L42"/>
    <mergeCell ref="M42:O42"/>
    <mergeCell ref="R42:Y42"/>
    <mergeCell ref="Y37:AA37"/>
    <mergeCell ref="C40:H40"/>
    <mergeCell ref="I40:L40"/>
    <mergeCell ref="M40:O40"/>
    <mergeCell ref="C41:H41"/>
    <mergeCell ref="I41:L41"/>
    <mergeCell ref="M41:N41"/>
    <mergeCell ref="H35:I35"/>
    <mergeCell ref="K35:L35"/>
    <mergeCell ref="N35:P35"/>
    <mergeCell ref="T35:V35"/>
    <mergeCell ref="Y35:AA35"/>
    <mergeCell ref="H36:I36"/>
    <mergeCell ref="K36:L36"/>
    <mergeCell ref="N36:P36"/>
    <mergeCell ref="T36:V36"/>
    <mergeCell ref="Y36:AA36"/>
  </mergeCells>
  <phoneticPr fontId="3"/>
  <printOptions horizontalCentered="1" verticalCentered="1"/>
  <pageMargins left="0" right="0" top="0.35433070866141736" bottom="0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内訳書(農試)</vt:lpstr>
      <vt:lpstr>内訳書(暖地)</vt:lpstr>
      <vt:lpstr>内訳書(果試)</vt:lpstr>
      <vt:lpstr>内訳書(かき・もも)</vt:lpstr>
      <vt:lpstr>内訳書(うめ)</vt:lpstr>
      <vt:lpstr>内訳書(畜試)</vt:lpstr>
      <vt:lpstr>内訳書(養鶏)</vt:lpstr>
      <vt:lpstr>内訳書(林試)</vt:lpstr>
      <vt:lpstr>内訳書(水試)</vt:lpstr>
      <vt:lpstr>内訳書(内水面)</vt:lpstr>
      <vt:lpstr>'内訳書(うめ)'!Print_Area</vt:lpstr>
      <vt:lpstr>'内訳書(かき・もも)'!Print_Area</vt:lpstr>
      <vt:lpstr>'内訳書(果試)'!Print_Area</vt:lpstr>
      <vt:lpstr>'内訳書(水試)'!Print_Area</vt:lpstr>
      <vt:lpstr>'内訳書(暖地)'!Print_Area</vt:lpstr>
      <vt:lpstr>'内訳書(畜試)'!Print_Area</vt:lpstr>
      <vt:lpstr>'内訳書(内水面)'!Print_Area</vt:lpstr>
      <vt:lpstr>'内訳書(農試)'!Print_Area</vt:lpstr>
      <vt:lpstr>'内訳書(養鶏)'!Print_Area</vt:lpstr>
      <vt:lpstr>'内訳書(林試)'!Print_Area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052230</dc:creator>
  <cp:lastModifiedBy>137511</cp:lastModifiedBy>
  <cp:lastPrinted>2024-05-22T02:30:53Z</cp:lastPrinted>
  <dcterms:created xsi:type="dcterms:W3CDTF">2015-03-05T09:07:40Z</dcterms:created>
  <dcterms:modified xsi:type="dcterms:W3CDTF">2024-05-22T06:13:17Z</dcterms:modified>
</cp:coreProperties>
</file>