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Y:\03能力開発班\07委託訓練\01　委託先選定（プロポーザル）\R8\02 下半期\02 公告案作成\03 公告起案\01 施行文案\02 障害者\施行\"/>
    </mc:Choice>
  </mc:AlternateContent>
  <xr:revisionPtr revIDLastSave="0" documentId="13_ncr:1_{2A99355B-1E09-4F77-9425-10457403AED7}" xr6:coauthVersionLast="47" xr6:coauthVersionMax="47" xr10:uidLastSave="{00000000-0000-0000-0000-000000000000}"/>
  <bookViews>
    <workbookView xWindow="75" yWindow="60" windowWidth="24630" windowHeight="14970" tabRatio="911" firstSheet="1" activeTab="1" xr2:uid="{00000000-000D-0000-FFFF-FFFF00000000}"/>
  </bookViews>
  <sheets>
    <sheet name="訓練コース一覧 " sheetId="153" r:id="rId1"/>
    <sheet name="基礎データ入力票" sheetId="118" r:id="rId2"/>
    <sheet name="提出書類一覧" sheetId="149" r:id="rId3"/>
    <sheet name="様式1-1（集合）" sheetId="49" r:id="rId4"/>
    <sheet name="様式1-2（e-ラーニング）" sheetId="161" r:id="rId5"/>
    <sheet name="様式2-1(集合) " sheetId="78" r:id="rId6"/>
    <sheet name="様式2-２(ｅ―ラーニング)" sheetId="162" r:id="rId7"/>
    <sheet name="様式2  (別添１)" sheetId="125" r:id="rId8"/>
    <sheet name="様式2  (別添2)" sheetId="126" r:id="rId9"/>
    <sheet name="様式3" sheetId="12" r:id="rId10"/>
    <sheet name="様式4" sheetId="30" r:id="rId11"/>
    <sheet name="様式5" sheetId="5" r:id="rId12"/>
    <sheet name="様式6" sheetId="8" r:id="rId13"/>
    <sheet name="様式7" sheetId="19" r:id="rId14"/>
    <sheet name="様式8-1（集合）" sheetId="28" r:id="rId15"/>
    <sheet name="様式8-２（e-ラーニング）" sheetId="163" r:id="rId16"/>
    <sheet name="様式9-１（OA事務初級集合２か月）" sheetId="165" r:id="rId17"/>
    <sheet name="様式9-２（e-ラーニング）" sheetId="164" r:id="rId18"/>
    <sheet name="様式10　誓約書" sheetId="119" r:id="rId19"/>
    <sheet name="参考様式　※(2)⑨写真貼付用" sheetId="31" r:id="rId20"/>
  </sheets>
  <definedNames>
    <definedName name="_Key1" localSheetId="1" hidden="1">#REF!</definedName>
    <definedName name="_Key1" localSheetId="7" hidden="1">#REF!</definedName>
    <definedName name="_Key1" localSheetId="8" hidden="1">#REF!</definedName>
    <definedName name="_Key1" hidden="1">#REF!</definedName>
    <definedName name="_Key2" localSheetId="1" hidden="1">#REF!</definedName>
    <definedName name="_Key2" localSheetId="7" hidden="1">#REF!</definedName>
    <definedName name="_Key2" localSheetId="8" hidden="1">#REF!</definedName>
    <definedName name="_Key2" hidden="1">#REF!</definedName>
    <definedName name="_key222" localSheetId="1" hidden="1">#REF!</definedName>
    <definedName name="_key222" localSheetId="7" hidden="1">#REF!</definedName>
    <definedName name="_key222" localSheetId="8" hidden="1">#REF!</definedName>
    <definedName name="_key222" hidden="1">#REF!</definedName>
    <definedName name="_Order1" hidden="1">255</definedName>
    <definedName name="_Order2" hidden="1">255</definedName>
    <definedName name="_Sort" localSheetId="1" hidden="1">#REF!</definedName>
    <definedName name="_Sort" localSheetId="7" hidden="1">#REF!</definedName>
    <definedName name="_Sort" localSheetId="8" hidden="1">#REF!</definedName>
    <definedName name="_Sort" hidden="1">#REF!</definedName>
    <definedName name="eeeeeeeeeee" hidden="1">#REF!</definedName>
    <definedName name="Esub一覧" localSheetId="1" hidden="1">#REF!</definedName>
    <definedName name="Esub一覧" localSheetId="7" hidden="1">#REF!</definedName>
    <definedName name="Esub一覧" localSheetId="8" hidden="1">#REF!</definedName>
    <definedName name="Esub一覧" hidden="1">#REF!</definedName>
    <definedName name="e開講日">基礎データ入力票!$K$37</definedName>
    <definedName name="ｅ修了日">基礎データ入力票!$AB$37</definedName>
    <definedName name="ＨＵＵ" localSheetId="1" hidden="1">#REF!</definedName>
    <definedName name="ＨＵＵ" localSheetId="7" hidden="1">#REF!</definedName>
    <definedName name="ＨＵＵ" localSheetId="8" hidden="1">#REF!</definedName>
    <definedName name="ＨＵＵ" hidden="1">#REF!</definedName>
    <definedName name="_xlnm.Print_Area" localSheetId="1">基礎データ入力票!$A$1:$AY$49</definedName>
    <definedName name="_xlnm.Print_Area" localSheetId="0">'訓練コース一覧 '!$A$1:$J$16</definedName>
    <definedName name="_xlnm.Print_Area" localSheetId="2">提出書類一覧!$A$1:$E$39</definedName>
    <definedName name="_xlnm.Print_Area" localSheetId="18">'様式10　誓約書'!$A$1:$M$25</definedName>
    <definedName name="_xlnm.Print_Area" localSheetId="3">'様式1-1（集合）'!$A$1:$AX$35</definedName>
    <definedName name="_xlnm.Print_Area" localSheetId="7">'様式2  (別添１)'!$A$2:$N$23</definedName>
    <definedName name="_xlnm.Print_Area" localSheetId="8">'様式2  (別添2)'!$A$1:$P$36</definedName>
    <definedName name="_xlnm.Print_Area" localSheetId="5">'様式2-1(集合) '!$A$1:$BF$38</definedName>
    <definedName name="_xlnm.Print_Area" localSheetId="6">'様式2-２(ｅ―ラーニング)'!$A$1:$BF$54</definedName>
    <definedName name="_xlnm.Print_Area" localSheetId="9">様式3!$A$1:$AX$54</definedName>
    <definedName name="_xlnm.Print_Area" localSheetId="10">様式4!$A$1:$BC$36</definedName>
    <definedName name="_xlnm.Print_Area" localSheetId="12">様式6!$A$1:$BN$251</definedName>
    <definedName name="_xlnm.Print_Area" localSheetId="13">様式7!$A$1:$AI$28</definedName>
    <definedName name="_xlnm.Print_Area" localSheetId="14">'様式8-1（集合）'!$A$1:$J$54</definedName>
    <definedName name="_xlnm.Print_Area" localSheetId="15">'様式8-２（e-ラーニング）'!$A$1:$J$42</definedName>
    <definedName name="_xlnm.Print_Area" localSheetId="16">'様式9-１（OA事務初級集合２か月）'!$A$1:$P$25</definedName>
    <definedName name="_xlnm.Print_Area" localSheetId="17">'様式9-２（e-ラーニング）'!$A$1:$S$26</definedName>
    <definedName name="_xlnm.Print_Titles" localSheetId="9">様式3!$1:$3</definedName>
    <definedName name="rrrrr" hidden="1">#REF!</definedName>
    <definedName name="ｗ" hidden="1">#REF!</definedName>
    <definedName name="yyyy" hidden="1">#REF!</definedName>
    <definedName name="yyyyy" hidden="1">#REF!</definedName>
    <definedName name="あ" localSheetId="1" hidden="1">#REF!</definedName>
    <definedName name="あ" localSheetId="7" hidden="1">#REF!</definedName>
    <definedName name="あ" localSheetId="8" hidden="1">#REF!</definedName>
    <definedName name="あ" hidden="1">#REF!</definedName>
    <definedName name="あああ" hidden="1">#REF!</definedName>
    <definedName name="い" hidden="1">#REF!</definedName>
    <definedName name="科名">基礎データ入力票!$R$29</definedName>
    <definedName name="開講日">基礎データ入力票!$K$34</definedName>
    <definedName name="学院名">基礎データ入力票!$I$7</definedName>
    <definedName name="訓練実施責任者役職・氏名">基礎データ入力票!$AC$20</definedName>
    <definedName name="最低人員">基礎データ入力票!$AF$32</definedName>
    <definedName name="実施施設住所">基礎データ入力票!$M$47</definedName>
    <definedName name="実施施設電話番号">基礎データ入力票!$M$48</definedName>
    <definedName name="実施施設名">基礎データ入力票!$M$45</definedName>
    <definedName name="実施施設郵便番号">基礎データ入力票!$M$46</definedName>
    <definedName name="実施施設郵便番号住所">基礎データ入力票!$M$47</definedName>
    <definedName name="実施年度">基礎データ入力票!$AC$8</definedName>
    <definedName name="実施郵便番号">基礎データ入力票!$M$46</definedName>
    <definedName name="修了日">基礎データ入力票!$AB$34</definedName>
    <definedName name="職場実習開始日">基礎データ入力票!$K$40</definedName>
    <definedName name="職場実習終了日">基礎データ入力票!$AB$40</definedName>
    <definedName name="代表者職氏名">基礎データ入力票!$AC$16</definedName>
    <definedName name="団体所在地">基礎データ入力票!$AC$12</definedName>
    <definedName name="団体電話番号">基礎データ入力票!$AC$22</definedName>
    <definedName name="団体名">基礎データ入力票!$AC$14</definedName>
    <definedName name="団体郵便番号">基礎データ入力票!$AC$10</definedName>
    <definedName name="団体連絡先">基礎データ入力票!$AC$22</definedName>
    <definedName name="定員">基礎データ入力票!$K$32</definedName>
    <definedName name="提案右括弧">基礎データ入力票!$AY$30</definedName>
    <definedName name="提案科名">基礎データ入力票!$R$30</definedName>
    <definedName name="提案左括弧">基礎データ入力票!$Q$30</definedName>
    <definedName name="提出日">基礎データ入力票!$AC$4</definedName>
    <definedName name="発行責任者">基礎データ入力票!$AC$18</definedName>
    <definedName name="連絡先">基礎データ入力票!$AC$22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65" l="1"/>
  <c r="E5" i="165"/>
  <c r="E4" i="165"/>
  <c r="E3" i="165"/>
  <c r="A8" i="149"/>
  <c r="I5" i="164" l="1"/>
  <c r="E5" i="164"/>
  <c r="E4" i="164"/>
  <c r="E3" i="164"/>
  <c r="C31" i="163" l="1"/>
  <c r="G30" i="163"/>
  <c r="D30" i="163"/>
  <c r="C29" i="163"/>
  <c r="C28" i="163"/>
  <c r="C27" i="163"/>
  <c r="E13" i="163"/>
  <c r="E12" i="163"/>
  <c r="E11" i="163"/>
  <c r="E10" i="163"/>
  <c r="E9" i="163"/>
  <c r="H4" i="163"/>
  <c r="E6" i="19"/>
  <c r="M7" i="8"/>
  <c r="B8" i="5" l="1"/>
  <c r="M8" i="30"/>
  <c r="C8" i="126"/>
  <c r="C9" i="125"/>
  <c r="K8" i="78"/>
  <c r="K9" i="162" l="1"/>
  <c r="K8" i="162"/>
  <c r="K7" i="162"/>
  <c r="K6" i="162"/>
  <c r="M32" i="161"/>
  <c r="M31" i="161"/>
  <c r="AH28" i="161"/>
  <c r="R28" i="161"/>
  <c r="K26" i="161"/>
  <c r="AR24" i="161"/>
  <c r="L24" i="161"/>
  <c r="K24" i="161"/>
  <c r="L23" i="161"/>
  <c r="N17" i="161"/>
  <c r="C17" i="161"/>
  <c r="AC13" i="161"/>
  <c r="AC11" i="161"/>
  <c r="AC9" i="161"/>
  <c r="AG4" i="161"/>
  <c r="AY30" i="118" l="1"/>
  <c r="Q30" i="118"/>
  <c r="E3" i="19" l="1"/>
  <c r="B6" i="5"/>
  <c r="B5" i="5"/>
  <c r="M5" i="30"/>
  <c r="M4" i="30"/>
  <c r="E4" i="19" l="1"/>
  <c r="K6" i="78" l="1"/>
  <c r="C27" i="28" l="1"/>
  <c r="M5" i="8"/>
  <c r="C6" i="126" l="1"/>
  <c r="C6" i="125" l="1"/>
  <c r="H16" i="125" l="1"/>
  <c r="H15" i="125"/>
  <c r="H14" i="125"/>
  <c r="H13" i="125"/>
  <c r="H17" i="125" l="1"/>
  <c r="L24" i="49"/>
  <c r="L23" i="49"/>
  <c r="A4" i="149"/>
  <c r="A7" i="149" l="1"/>
  <c r="B7" i="5" l="1"/>
  <c r="M6" i="30"/>
  <c r="A5" i="149"/>
  <c r="E5" i="19"/>
  <c r="K7" i="78"/>
  <c r="C28" i="28"/>
  <c r="M6" i="8"/>
  <c r="C7" i="126"/>
  <c r="C7" i="125"/>
  <c r="K24" i="49"/>
  <c r="AR24" i="49"/>
  <c r="M4" i="8" l="1"/>
  <c r="A6" i="149" l="1"/>
  <c r="C8" i="125" l="1"/>
  <c r="C5" i="125" l="1"/>
  <c r="Y7" i="19" l="1"/>
  <c r="G9" i="119" l="1"/>
  <c r="G10" i="119"/>
  <c r="G11" i="119"/>
  <c r="J5" i="119"/>
  <c r="AA7" i="19" l="1"/>
  <c r="E13" i="28" l="1"/>
  <c r="E12" i="28"/>
  <c r="E11" i="28"/>
  <c r="E10" i="28"/>
  <c r="E9" i="28"/>
  <c r="C32" i="28"/>
  <c r="C29" i="28"/>
  <c r="G30" i="28"/>
  <c r="D30" i="28"/>
  <c r="G4" i="28"/>
  <c r="N21" i="12" l="1"/>
  <c r="C5" i="126"/>
  <c r="K5" i="78"/>
  <c r="AC13" i="49"/>
  <c r="AC11" i="49"/>
  <c r="AC9" i="49"/>
  <c r="K26" i="49"/>
  <c r="AF26" i="49"/>
  <c r="AA28" i="49"/>
  <c r="K28" i="49"/>
  <c r="AG4" i="49"/>
  <c r="AF20" i="12" l="1"/>
  <c r="N19" i="12"/>
  <c r="P18" i="12"/>
  <c r="N17" i="12"/>
  <c r="N9" i="12"/>
  <c r="AF8" i="12"/>
  <c r="N7" i="12"/>
  <c r="P6" i="12"/>
  <c r="N5" i="12"/>
  <c r="K32" i="49" l="1"/>
  <c r="K33" i="49"/>
  <c r="C17" i="49"/>
  <c r="O17" i="49"/>
  <c r="AF23" i="12" l="1"/>
  <c r="E2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E11" authorId="0" shapeId="0" xr:uid="{00000000-0006-0000-0300-000001000000}">
      <text>
        <r>
          <rPr>
            <sz val="12"/>
            <color indexed="81"/>
            <rFont val="MS P ゴシック"/>
            <family val="3"/>
            <charset val="128"/>
          </rPr>
          <t>書類を確認しながらチェックしてください。</t>
        </r>
        <r>
          <rPr>
            <sz val="9"/>
            <color indexed="81"/>
            <rFont val="MS P ゴシック"/>
            <family val="3"/>
            <charset val="128"/>
          </rPr>
          <t xml:space="preserve">
</t>
        </r>
      </text>
    </comment>
    <comment ref="E27" authorId="0" shapeId="0" xr:uid="{00000000-0006-0000-0300-000002000000}">
      <text>
        <r>
          <rPr>
            <sz val="14"/>
            <color indexed="81"/>
            <rFont val="MS P ゴシック"/>
            <family val="3"/>
            <charset val="128"/>
          </rPr>
          <t>書類を確認しながらチェックしてください。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15" authorId="0" shapeId="0" xr:uid="{00000000-0006-0000-0600-000001000000}">
      <text>
        <r>
          <rPr>
            <b/>
            <sz val="9"/>
            <color indexed="81"/>
            <rFont val="MS P ゴシック"/>
            <family val="3"/>
            <charset val="128"/>
          </rPr>
          <t>申請するカリキュラムにパソコンを使用する内容が含まれる場合のみ別添２を提出してください。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25" authorId="0" shapeId="0" xr:uid="{CFB0FC96-2B8A-4554-865F-08246354A5B1}">
      <text>
        <r>
          <rPr>
            <sz val="9"/>
            <color indexed="81"/>
            <rFont val="MS P ゴシック"/>
            <family val="3"/>
            <charset val="128"/>
          </rPr>
          <t>具体的内容を簡潔に記入してください。</t>
        </r>
      </text>
    </comment>
    <comment ref="X45" authorId="0" shapeId="0" xr:uid="{8698E2EB-B3EC-48E7-8182-6811CE3C4C9B}">
      <text>
        <r>
          <rPr>
            <sz val="9"/>
            <color indexed="81"/>
            <rFont val="MS P ゴシック"/>
            <family val="3"/>
            <charset val="128"/>
          </rPr>
          <t>具体的内容を簡潔に記入してください。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083852</author>
  </authors>
  <commentList>
    <comment ref="AH10" authorId="0" shapeId="0" xr:uid="{00000000-0006-0000-0D00-000001000000}">
      <text>
        <r>
          <rPr>
            <b/>
            <sz val="9"/>
            <color indexed="81"/>
            <rFont val="MS P ゴシック"/>
            <family val="3"/>
            <charset val="128"/>
          </rPr>
          <t xml:space="preserve">総訓練時間数が６時間の場合、６と記入
</t>
        </r>
      </text>
    </comment>
    <comment ref="AH13" authorId="0" shapeId="0" xr:uid="{00000000-0006-0000-0D00-000002000000}">
      <text>
        <r>
          <rPr>
            <b/>
            <sz val="9"/>
            <color indexed="81"/>
            <rFont val="MS P ゴシック"/>
            <family val="3"/>
            <charset val="128"/>
          </rPr>
          <t xml:space="preserve">総訓練時間数が６時間の場合、６と記入
</t>
        </r>
      </text>
    </comment>
    <comment ref="AH16" authorId="0" shapeId="0" xr:uid="{00000000-0006-0000-0D00-000003000000}">
      <text>
        <r>
          <rPr>
            <b/>
            <sz val="9"/>
            <color indexed="81"/>
            <rFont val="MS P ゴシック"/>
            <family val="3"/>
            <charset val="128"/>
          </rPr>
          <t xml:space="preserve">総訓練時間数が６時間の場合、６と記入
</t>
        </r>
      </text>
    </comment>
    <comment ref="AH19" authorId="0" shapeId="0" xr:uid="{00000000-0006-0000-0D00-000004000000}">
      <text>
        <r>
          <rPr>
            <b/>
            <sz val="9"/>
            <color indexed="81"/>
            <rFont val="MS P ゴシック"/>
            <family val="3"/>
            <charset val="128"/>
          </rPr>
          <t xml:space="preserve">総訓練時間数が６時間の場合、６と記入
</t>
        </r>
      </text>
    </comment>
  </commentList>
</comments>
</file>

<file path=xl/sharedStrings.xml><?xml version="1.0" encoding="utf-8"?>
<sst xmlns="http://schemas.openxmlformats.org/spreadsheetml/2006/main" count="962" uniqueCount="620">
  <si>
    <t>所在地</t>
    <rPh sb="0" eb="3">
      <t>ショザイチ</t>
    </rPh>
    <phoneticPr fontId="4"/>
  </si>
  <si>
    <t>氏　名</t>
    <rPh sb="0" eb="1">
      <t>シ</t>
    </rPh>
    <rPh sb="2" eb="3">
      <t>メイ</t>
    </rPh>
    <phoneticPr fontId="4"/>
  </si>
  <si>
    <t>雇用保険の適用</t>
    <rPh sb="0" eb="2">
      <t>コヨウ</t>
    </rPh>
    <rPh sb="2" eb="4">
      <t>ホケン</t>
    </rPh>
    <rPh sb="5" eb="7">
      <t>テキヨウ</t>
    </rPh>
    <phoneticPr fontId="4"/>
  </si>
  <si>
    <t>冷暖房装置</t>
    <rPh sb="0" eb="3">
      <t>レイダンボウ</t>
    </rPh>
    <rPh sb="3" eb="5">
      <t>ソウチ</t>
    </rPh>
    <phoneticPr fontId="4"/>
  </si>
  <si>
    <t>換気装置（窓の有無等）</t>
    <rPh sb="0" eb="2">
      <t>カンキ</t>
    </rPh>
    <rPh sb="2" eb="4">
      <t>ソウチ</t>
    </rPh>
    <rPh sb="5" eb="6">
      <t>マド</t>
    </rPh>
    <rPh sb="7" eb="10">
      <t>ウムトウ</t>
    </rPh>
    <phoneticPr fontId="4"/>
  </si>
  <si>
    <t>時間外における講師の支援体制</t>
    <rPh sb="0" eb="3">
      <t>ジカンガイ</t>
    </rPh>
    <rPh sb="7" eb="9">
      <t>コウシ</t>
    </rPh>
    <rPh sb="10" eb="12">
      <t>シエン</t>
    </rPh>
    <rPh sb="12" eb="14">
      <t>タイセイ</t>
    </rPh>
    <phoneticPr fontId="4"/>
  </si>
  <si>
    <t>資格・免許</t>
    <rPh sb="0" eb="2">
      <t>シカク</t>
    </rPh>
    <rPh sb="3" eb="5">
      <t>メンキョ</t>
    </rPh>
    <phoneticPr fontId="4"/>
  </si>
  <si>
    <t>：</t>
    <phoneticPr fontId="4"/>
  </si>
  <si>
    <t>名</t>
    <rPh sb="0" eb="1">
      <t>メイ</t>
    </rPh>
    <phoneticPr fontId="4"/>
  </si>
  <si>
    <t>⑤</t>
    <phoneticPr fontId="4"/>
  </si>
  <si>
    <t>注）</t>
    <rPh sb="0" eb="1">
      <t>チュウ</t>
    </rPh>
    <phoneticPr fontId="4"/>
  </si>
  <si>
    <t>１．建物外観</t>
    <rPh sb="2" eb="4">
      <t>タテモノ</t>
    </rPh>
    <rPh sb="4" eb="6">
      <t>ガイカン</t>
    </rPh>
    <phoneticPr fontId="4"/>
  </si>
  <si>
    <t>２－１.学科・実習教室・機器等（全体の分かるもの）</t>
    <rPh sb="4" eb="6">
      <t>ガッカ</t>
    </rPh>
    <rPh sb="7" eb="9">
      <t>ジッシュウ</t>
    </rPh>
    <rPh sb="9" eb="11">
      <t>キョウシツ</t>
    </rPh>
    <rPh sb="12" eb="14">
      <t>キキ</t>
    </rPh>
    <rPh sb="14" eb="15">
      <t>トウ</t>
    </rPh>
    <rPh sb="16" eb="18">
      <t>ゼンタイ</t>
    </rPh>
    <rPh sb="19" eb="20">
      <t>ワ</t>
    </rPh>
    <phoneticPr fontId="4"/>
  </si>
  <si>
    <t>（写真貼付）</t>
    <rPh sb="1" eb="3">
      <t>シャシン</t>
    </rPh>
    <rPh sb="3" eb="5">
      <t>チョウフ</t>
    </rPh>
    <phoneticPr fontId="4"/>
  </si>
  <si>
    <t>記</t>
    <rPh sb="0" eb="1">
      <t>キ</t>
    </rPh>
    <phoneticPr fontId="4"/>
  </si>
  <si>
    <t>項　　目</t>
    <rPh sb="0" eb="1">
      <t>コウ</t>
    </rPh>
    <rPh sb="3" eb="4">
      <t>メ</t>
    </rPh>
    <phoneticPr fontId="4"/>
  </si>
  <si>
    <t>・適用事業所である</t>
    <rPh sb="1" eb="3">
      <t>テキヨウ</t>
    </rPh>
    <rPh sb="3" eb="6">
      <t>ジギョウショ</t>
    </rPh>
    <phoneticPr fontId="4"/>
  </si>
  <si>
    <t>・適用事業所でない</t>
    <rPh sb="1" eb="3">
      <t>テキヨウ</t>
    </rPh>
    <rPh sb="3" eb="6">
      <t>ジギョウショ</t>
    </rPh>
    <phoneticPr fontId="4"/>
  </si>
  <si>
    <t>・有</t>
    <rPh sb="1" eb="2">
      <t>ア</t>
    </rPh>
    <phoneticPr fontId="4"/>
  </si>
  <si>
    <t>）台</t>
    <rPh sb="1" eb="2">
      <t>ダイ</t>
    </rPh>
    <phoneticPr fontId="4"/>
  </si>
  <si>
    <t>実施施設の概要にて確認</t>
    <rPh sb="0" eb="2">
      <t>ジッシ</t>
    </rPh>
    <rPh sb="2" eb="4">
      <t>シセツ</t>
    </rPh>
    <rPh sb="5" eb="7">
      <t>ガイヨウ</t>
    </rPh>
    <rPh sb="9" eb="11">
      <t>カクニン</t>
    </rPh>
    <phoneticPr fontId="4"/>
  </si>
  <si>
    <t>教室面積</t>
    <rPh sb="0" eb="2">
      <t>キョウシツ</t>
    </rPh>
    <rPh sb="2" eb="4">
      <t>メンセキ</t>
    </rPh>
    <phoneticPr fontId="4"/>
  </si>
  <si>
    <t>事務局体制</t>
    <rPh sb="0" eb="3">
      <t>ジムキョク</t>
    </rPh>
    <rPh sb="3" eb="5">
      <t>タイセイ</t>
    </rPh>
    <phoneticPr fontId="4"/>
  </si>
  <si>
    <t>教育事業実績（教育訓練実施期間）</t>
    <rPh sb="0" eb="2">
      <t>キョウイク</t>
    </rPh>
    <rPh sb="2" eb="4">
      <t>ジギョウ</t>
    </rPh>
    <rPh sb="4" eb="6">
      <t>ジッセキ</t>
    </rPh>
    <rPh sb="7" eb="9">
      <t>キョウイク</t>
    </rPh>
    <rPh sb="9" eb="11">
      <t>クンレン</t>
    </rPh>
    <rPh sb="11" eb="13">
      <t>ジッシ</t>
    </rPh>
    <rPh sb="13" eb="15">
      <t>キカン</t>
    </rPh>
    <phoneticPr fontId="4"/>
  </si>
  <si>
    <t>)線(</t>
    <rPh sb="1" eb="2">
      <t>セン</t>
    </rPh>
    <phoneticPr fontId="4"/>
  </si>
  <si>
    <t>)分</t>
    <rPh sb="1" eb="2">
      <t>フン</t>
    </rPh>
    <phoneticPr fontId="4"/>
  </si>
  <si>
    <t>交通の便</t>
    <rPh sb="0" eb="2">
      <t>コウツウ</t>
    </rPh>
    <rPh sb="3" eb="4">
      <t>ベン</t>
    </rPh>
    <phoneticPr fontId="4"/>
  </si>
  <si>
    <t>パソコン関係</t>
    <rPh sb="4" eb="6">
      <t>カンケイ</t>
    </rPh>
    <phoneticPr fontId="4"/>
  </si>
  <si>
    <t>）人</t>
    <rPh sb="1" eb="2">
      <t>ニン</t>
    </rPh>
    <phoneticPr fontId="4"/>
  </si>
  <si>
    <t>・利用不可</t>
    <rPh sb="1" eb="3">
      <t>リヨウ</t>
    </rPh>
    <rPh sb="3" eb="5">
      <t>フカ</t>
    </rPh>
    <phoneticPr fontId="4"/>
  </si>
  <si>
    <t>・常時対応できる人数（</t>
    <rPh sb="1" eb="3">
      <t>ジョウジ</t>
    </rPh>
    <rPh sb="3" eb="5">
      <t>タイオウ</t>
    </rPh>
    <rPh sb="8" eb="10">
      <t>ニンズウ</t>
    </rPh>
    <phoneticPr fontId="4"/>
  </si>
  <si>
    <t>常駐できる人数（</t>
    <rPh sb="0" eb="2">
      <t>ジョウチュウ</t>
    </rPh>
    <rPh sb="5" eb="7">
      <t>ニンズウ</t>
    </rPh>
    <phoneticPr fontId="4"/>
  </si>
  <si>
    <t>・当該コース担当者（</t>
    <rPh sb="1" eb="3">
      <t>トウガイ</t>
    </rPh>
    <rPh sb="6" eb="9">
      <t>タントウシャ</t>
    </rPh>
    <phoneticPr fontId="4"/>
  </si>
  <si>
    <t>月</t>
    <rPh sb="0" eb="1">
      <t>ツキ</t>
    </rPh>
    <phoneticPr fontId="4"/>
  </si>
  <si>
    <t>（所在地）</t>
    <rPh sb="1" eb="4">
      <t>ショザイチ</t>
    </rPh>
    <phoneticPr fontId="4"/>
  </si>
  <si>
    <t>（商号又は名称）</t>
    <rPh sb="1" eb="3">
      <t>ショウゴウ</t>
    </rPh>
    <rPh sb="3" eb="4">
      <t>マタ</t>
    </rPh>
    <rPh sb="5" eb="7">
      <t>メイショウ</t>
    </rPh>
    <phoneticPr fontId="4"/>
  </si>
  <si>
    <t>有料（</t>
    <rPh sb="0" eb="2">
      <t>ユウリョウ</t>
    </rPh>
    <phoneticPr fontId="4"/>
  </si>
  <si>
    <t>無料（</t>
    <rPh sb="0" eb="2">
      <t>ムリョウ</t>
    </rPh>
    <phoneticPr fontId="4"/>
  </si>
  <si>
    <t>)駅 徒歩(</t>
    <rPh sb="1" eb="2">
      <t>エキ</t>
    </rPh>
    <rPh sb="3" eb="5">
      <t>トホ</t>
    </rPh>
    <phoneticPr fontId="4"/>
  </si>
  <si>
    <t>受託希望機関名</t>
    <rPh sb="0" eb="2">
      <t>ジュタク</t>
    </rPh>
    <rPh sb="2" eb="4">
      <t>キボウ</t>
    </rPh>
    <rPh sb="4" eb="6">
      <t>キカン</t>
    </rPh>
    <rPh sb="6" eb="7">
      <t>メイ</t>
    </rPh>
    <phoneticPr fontId="4"/>
  </si>
  <si>
    <t>①</t>
    <phoneticPr fontId="4"/>
  </si>
  <si>
    <t>②</t>
    <phoneticPr fontId="4"/>
  </si>
  <si>
    <t>〒</t>
    <phoneticPr fontId="4"/>
  </si>
  <si>
    <t>③</t>
    <phoneticPr fontId="4"/>
  </si>
  <si>
    <t>代表者役職･氏名</t>
    <rPh sb="0" eb="3">
      <t>ダイヒョウシャ</t>
    </rPh>
    <rPh sb="3" eb="5">
      <t>ヤクショク</t>
    </rPh>
    <rPh sb="6" eb="8">
      <t>シメイ</t>
    </rPh>
    <phoneticPr fontId="4"/>
  </si>
  <si>
    <t>④</t>
    <phoneticPr fontId="4"/>
  </si>
  <si>
    <t>実施施設の属性</t>
    <rPh sb="0" eb="2">
      <t>ジッシ</t>
    </rPh>
    <rPh sb="2" eb="4">
      <t>シセツ</t>
    </rPh>
    <rPh sb="5" eb="7">
      <t>ゾクセイ</t>
    </rPh>
    <phoneticPr fontId="4"/>
  </si>
  <si>
    <t>加盟団体名</t>
    <rPh sb="0" eb="2">
      <t>カメイ</t>
    </rPh>
    <rPh sb="2" eb="4">
      <t>ダンタイ</t>
    </rPh>
    <rPh sb="4" eb="5">
      <t>メイ</t>
    </rPh>
    <phoneticPr fontId="4"/>
  </si>
  <si>
    <t>【訓練実施場所】</t>
    <rPh sb="1" eb="3">
      <t>クンレン</t>
    </rPh>
    <rPh sb="3" eb="5">
      <t>ジッシ</t>
    </rPh>
    <rPh sb="5" eb="7">
      <t>バショ</t>
    </rPh>
    <phoneticPr fontId="4"/>
  </si>
  <si>
    <t>訓練実施施設名</t>
    <rPh sb="0" eb="2">
      <t>クンレン</t>
    </rPh>
    <rPh sb="2" eb="4">
      <t>ジッシ</t>
    </rPh>
    <rPh sb="4" eb="6">
      <t>シセツ</t>
    </rPh>
    <rPh sb="6" eb="7">
      <t>メイ</t>
    </rPh>
    <phoneticPr fontId="4"/>
  </si>
  <si>
    <t>事務部門</t>
    <rPh sb="0" eb="2">
      <t>ジム</t>
    </rPh>
    <rPh sb="2" eb="4">
      <t>ブモン</t>
    </rPh>
    <phoneticPr fontId="4"/>
  </si>
  <si>
    <t>訓練部門</t>
    <rPh sb="0" eb="2">
      <t>クンレン</t>
    </rPh>
    <rPh sb="2" eb="4">
      <t>ブモン</t>
    </rPh>
    <phoneticPr fontId="4"/>
  </si>
  <si>
    <t>人</t>
    <rPh sb="0" eb="1">
      <t>ヒト</t>
    </rPh>
    <phoneticPr fontId="4"/>
  </si>
  <si>
    <t>⑥</t>
    <phoneticPr fontId="4"/>
  </si>
  <si>
    <t>設立年月日</t>
    <rPh sb="0" eb="2">
      <t>セツリツ</t>
    </rPh>
    <rPh sb="2" eb="5">
      <t>ネンガッピ</t>
    </rPh>
    <phoneticPr fontId="4"/>
  </si>
  <si>
    <t>訓練期間</t>
    <rPh sb="0" eb="2">
      <t>クンレン</t>
    </rPh>
    <rPh sb="2" eb="4">
      <t>キカン</t>
    </rPh>
    <phoneticPr fontId="4"/>
  </si>
  <si>
    <t>【訓練実施運営体制】</t>
    <rPh sb="1" eb="3">
      <t>クンレン</t>
    </rPh>
    <rPh sb="3" eb="5">
      <t>ジッシ</t>
    </rPh>
    <rPh sb="5" eb="7">
      <t>ウンエイ</t>
    </rPh>
    <rPh sb="7" eb="9">
      <t>タイセイ</t>
    </rPh>
    <phoneticPr fontId="4"/>
  </si>
  <si>
    <t>ＴＥＬ</t>
    <phoneticPr fontId="4"/>
  </si>
  <si>
    <t>E-mail</t>
    <phoneticPr fontId="4"/>
  </si>
  <si>
    <t>ＦＡＸ</t>
    <phoneticPr fontId="4"/>
  </si>
  <si>
    <t>（訓練受講状況等を問い合わせた際に、確実に対応できる方を記入してください。）</t>
    <phoneticPr fontId="4"/>
  </si>
  <si>
    <t>実施施設の概要</t>
    <rPh sb="0" eb="2">
      <t>ジッシ</t>
    </rPh>
    <rPh sb="2" eb="4">
      <t>シセツ</t>
    </rPh>
    <rPh sb="5" eb="7">
      <t>ガイヨウ</t>
    </rPh>
    <phoneticPr fontId="4"/>
  </si>
  <si>
    <t>訓練実施施設
所　在　地</t>
    <rPh sb="0" eb="2">
      <t>クンレン</t>
    </rPh>
    <rPh sb="2" eb="4">
      <t>ジッシ</t>
    </rPh>
    <rPh sb="4" eb="6">
      <t>シセツ</t>
    </rPh>
    <rPh sb="7" eb="8">
      <t>ショ</t>
    </rPh>
    <rPh sb="9" eb="10">
      <t>ザイ</t>
    </rPh>
    <rPh sb="11" eb="12">
      <t>チ</t>
    </rPh>
    <phoneticPr fontId="4"/>
  </si>
  <si>
    <t>従業員数</t>
    <rPh sb="0" eb="3">
      <t>ジュウギョウイン</t>
    </rPh>
    <rPh sb="3" eb="4">
      <t>スウ</t>
    </rPh>
    <phoneticPr fontId="4"/>
  </si>
  <si>
    <t>責任者</t>
    <rPh sb="0" eb="3">
      <t>セキニンシャ</t>
    </rPh>
    <phoneticPr fontId="4"/>
  </si>
  <si>
    <t>氏名（役職）</t>
    <rPh sb="0" eb="1">
      <t>シ</t>
    </rPh>
    <rPh sb="1" eb="2">
      <t>メイ</t>
    </rPh>
    <rPh sb="3" eb="5">
      <t>ヤクショク</t>
    </rPh>
    <phoneticPr fontId="4"/>
  </si>
  <si>
    <t>実質事務担当者</t>
    <rPh sb="0" eb="2">
      <t>ジッシツ</t>
    </rPh>
    <rPh sb="2" eb="4">
      <t>ジム</t>
    </rPh>
    <rPh sb="4" eb="7">
      <t>タントウシャ</t>
    </rPh>
    <phoneticPr fontId="4"/>
  </si>
  <si>
    <t>担当科目</t>
    <rPh sb="0" eb="2">
      <t>タントウ</t>
    </rPh>
    <rPh sb="2" eb="4">
      <t>カモク</t>
    </rPh>
    <phoneticPr fontId="4"/>
  </si>
  <si>
    <t>訓練科名</t>
    <rPh sb="0" eb="2">
      <t>クンレン</t>
    </rPh>
    <rPh sb="2" eb="3">
      <t>カ</t>
    </rPh>
    <rPh sb="3" eb="4">
      <t>メイ</t>
    </rPh>
    <phoneticPr fontId="4"/>
  </si>
  <si>
    <t>教材名</t>
    <rPh sb="0" eb="3">
      <t>キョウザイメイ</t>
    </rPh>
    <phoneticPr fontId="4"/>
  </si>
  <si>
    <t>出版社名</t>
    <rPh sb="0" eb="2">
      <t>シュッパン</t>
    </rPh>
    <rPh sb="2" eb="3">
      <t>シャ</t>
    </rPh>
    <rPh sb="3" eb="4">
      <t>メイ</t>
    </rPh>
    <phoneticPr fontId="4"/>
  </si>
  <si>
    <t>教材使用科目（分野）</t>
    <rPh sb="0" eb="2">
      <t>キョウザイ</t>
    </rPh>
    <rPh sb="2" eb="4">
      <t>シヨウ</t>
    </rPh>
    <rPh sb="4" eb="6">
      <t>カモク</t>
    </rPh>
    <rPh sb="7" eb="9">
      <t>ブンヤ</t>
    </rPh>
    <phoneticPr fontId="4"/>
  </si>
  <si>
    <t>合　　　計(税込)</t>
    <rPh sb="0" eb="5">
      <t>ゴウケイ</t>
    </rPh>
    <rPh sb="6" eb="8">
      <t>ゼイコミ</t>
    </rPh>
    <phoneticPr fontId="4"/>
  </si>
  <si>
    <t>ページ数</t>
    <rPh sb="3" eb="4">
      <t>スウ</t>
    </rPh>
    <phoneticPr fontId="4"/>
  </si>
  <si>
    <t>出版社名・オリジナル</t>
    <rPh sb="0" eb="2">
      <t>シュッパン</t>
    </rPh>
    <rPh sb="2" eb="4">
      <t>シャメイ</t>
    </rPh>
    <phoneticPr fontId="4"/>
  </si>
  <si>
    <t>※教材一覧は、使用予定となります。教材名・価格が変更になる場合がございますので、予めご了承下さい。</t>
    <rPh sb="1" eb="3">
      <t>キョウザイ</t>
    </rPh>
    <rPh sb="3" eb="5">
      <t>イチラン</t>
    </rPh>
    <rPh sb="7" eb="9">
      <t>シヨウ</t>
    </rPh>
    <rPh sb="9" eb="11">
      <t>ヨテイ</t>
    </rPh>
    <rPh sb="17" eb="20">
      <t>キョウザイメイ</t>
    </rPh>
    <rPh sb="21" eb="23">
      <t>カカク</t>
    </rPh>
    <rPh sb="24" eb="26">
      <t>ヘンコウ</t>
    </rPh>
    <rPh sb="29" eb="31">
      <t>バアイ</t>
    </rPh>
    <rPh sb="40" eb="41">
      <t>アラカジ</t>
    </rPh>
    <rPh sb="43" eb="45">
      <t>リョウショウ</t>
    </rPh>
    <rPh sb="45" eb="46">
      <t>クダ</t>
    </rPh>
    <phoneticPr fontId="4"/>
  </si>
  <si>
    <t>消耗品</t>
    <rPh sb="0" eb="2">
      <t>ショウモウ</t>
    </rPh>
    <rPh sb="2" eb="3">
      <t>ヒン</t>
    </rPh>
    <phoneticPr fontId="4"/>
  </si>
  <si>
    <t>所　在　地</t>
    <rPh sb="0" eb="1">
      <t>トコロ</t>
    </rPh>
    <rPh sb="2" eb="3">
      <t>ザイ</t>
    </rPh>
    <rPh sb="4" eb="5">
      <t>チ</t>
    </rPh>
    <phoneticPr fontId="4"/>
  </si>
  <si>
    <t>（全面禁煙で
　あること）</t>
    <rPh sb="1" eb="3">
      <t>ゼンメン</t>
    </rPh>
    <rPh sb="3" eb="5">
      <t>キンエン</t>
    </rPh>
    <phoneticPr fontId="4"/>
  </si>
  <si>
    <t>受託希望訓練科と同等コース(科)開始年月日</t>
    <rPh sb="0" eb="2">
      <t>ジュタク</t>
    </rPh>
    <rPh sb="2" eb="4">
      <t>キボウ</t>
    </rPh>
    <rPh sb="4" eb="6">
      <t>クンレン</t>
    </rPh>
    <rPh sb="6" eb="7">
      <t>カ</t>
    </rPh>
    <rPh sb="8" eb="10">
      <t>ドウトウ</t>
    </rPh>
    <rPh sb="14" eb="15">
      <t>カ</t>
    </rPh>
    <rPh sb="16" eb="18">
      <t>カイシ</t>
    </rPh>
    <rPh sb="18" eb="21">
      <t>ネンガッピ</t>
    </rPh>
    <phoneticPr fontId="4"/>
  </si>
  <si>
    <t>【訓練講師】</t>
    <rPh sb="1" eb="3">
      <t>クンレン</t>
    </rPh>
    <rPh sb="3" eb="5">
      <t>コウシ</t>
    </rPh>
    <phoneticPr fontId="4"/>
  </si>
  <si>
    <t>(</t>
    <phoneticPr fontId="4"/>
  </si>
  <si>
    <t>日</t>
    <rPh sb="0" eb="1">
      <t>ニチ</t>
    </rPh>
    <phoneticPr fontId="4"/>
  </si>
  <si>
    <t>h</t>
    <phoneticPr fontId="4"/>
  </si>
  <si>
    <t>)</t>
    <phoneticPr fontId="4"/>
  </si>
  <si>
    <t>日</t>
    <rPh sb="0" eb="1">
      <t>ヒ</t>
    </rPh>
    <phoneticPr fontId="4"/>
  </si>
  <si>
    <t>曜</t>
    <rPh sb="0" eb="1">
      <t>ヨウ</t>
    </rPh>
    <phoneticPr fontId="4"/>
  </si>
  <si>
    <t>／</t>
    <phoneticPr fontId="4"/>
  </si>
  <si>
    <t>～</t>
    <phoneticPr fontId="4"/>
  </si>
  <si>
    <t>算出基礎日数</t>
    <rPh sb="0" eb="2">
      <t>サンシュツ</t>
    </rPh>
    <rPh sb="2" eb="4">
      <t>キソ</t>
    </rPh>
    <rPh sb="4" eb="6">
      <t>ニッスウ</t>
    </rPh>
    <phoneticPr fontId="4"/>
  </si>
  <si>
    <t>訓練日数</t>
    <rPh sb="0" eb="2">
      <t>クンレン</t>
    </rPh>
    <rPh sb="2" eb="4">
      <t>ニッスウ</t>
    </rPh>
    <phoneticPr fontId="4"/>
  </si>
  <si>
    <t>使用教材一覧表（訓練受講者が必要とする教材）</t>
    <rPh sb="0" eb="2">
      <t>シヨウ</t>
    </rPh>
    <rPh sb="2" eb="4">
      <t>キョウザイ</t>
    </rPh>
    <rPh sb="4" eb="6">
      <t>イチラン</t>
    </rPh>
    <rPh sb="6" eb="7">
      <t>ヒョウ</t>
    </rPh>
    <rPh sb="8" eb="10">
      <t>クンレン</t>
    </rPh>
    <rPh sb="10" eb="13">
      <t>ジュコウシャ</t>
    </rPh>
    <rPh sb="14" eb="16">
      <t>ヒツヨウ</t>
    </rPh>
    <rPh sb="19" eb="21">
      <t>キョウザイ</t>
    </rPh>
    <phoneticPr fontId="4"/>
  </si>
  <si>
    <t>【訓練受講者の購入が必要なもの】</t>
    <rPh sb="1" eb="3">
      <t>クンレン</t>
    </rPh>
    <rPh sb="3" eb="6">
      <t>ジュコウシャ</t>
    </rPh>
    <rPh sb="7" eb="9">
      <t>コウニュウ</t>
    </rPh>
    <rPh sb="10" eb="12">
      <t>ヒツヨウ</t>
    </rPh>
    <phoneticPr fontId="4"/>
  </si>
  <si>
    <t>【参考：訓練受講者に配付予定のもの】</t>
    <rPh sb="1" eb="3">
      <t>サンコウ</t>
    </rPh>
    <rPh sb="4" eb="6">
      <t>クンレン</t>
    </rPh>
    <rPh sb="6" eb="9">
      <t>ジュコウシャ</t>
    </rPh>
    <rPh sb="10" eb="12">
      <t>ハイフ</t>
    </rPh>
    <rPh sb="12" eb="14">
      <t>ヨテイ</t>
    </rPh>
    <phoneticPr fontId="4"/>
  </si>
  <si>
    <t>（最低実施人数</t>
    <rPh sb="1" eb="3">
      <t>サイテイ</t>
    </rPh>
    <rPh sb="3" eb="5">
      <t>ジッシ</t>
    </rPh>
    <rPh sb="5" eb="7">
      <t>ニンズウ</t>
    </rPh>
    <phoneticPr fontId="4"/>
  </si>
  <si>
    <t>名）</t>
    <rPh sb="0" eb="1">
      <t>メイ</t>
    </rPh>
    <phoneticPr fontId="4"/>
  </si>
  <si>
    <t>実施団体概要</t>
    <rPh sb="0" eb="2">
      <t>ジッシ</t>
    </rPh>
    <rPh sb="2" eb="4">
      <t>ダンタイ</t>
    </rPh>
    <rPh sb="4" eb="6">
      <t>ガイヨウ</t>
    </rPh>
    <phoneticPr fontId="4"/>
  </si>
  <si>
    <t>本社（本部）の所在地</t>
    <rPh sb="0" eb="2">
      <t>ホンシャ</t>
    </rPh>
    <rPh sb="3" eb="5">
      <t>ホンブ</t>
    </rPh>
    <rPh sb="7" eb="10">
      <t>ショザイチ</t>
    </rPh>
    <phoneticPr fontId="4"/>
  </si>
  <si>
    <t>・県内</t>
    <rPh sb="1" eb="3">
      <t>ケンナイ</t>
    </rPh>
    <phoneticPr fontId="4"/>
  </si>
  <si>
    <t>・県外</t>
    <rPh sb="1" eb="3">
      <t>ケンガイ</t>
    </rPh>
    <phoneticPr fontId="4"/>
  </si>
  <si>
    <t>設備・環境</t>
    <rPh sb="0" eb="2">
      <t>セツビ</t>
    </rPh>
    <rPh sb="3" eb="5">
      <t>カンキョウ</t>
    </rPh>
    <phoneticPr fontId="4"/>
  </si>
  <si>
    <t>最低実施人数</t>
    <rPh sb="0" eb="2">
      <t>サイテイ</t>
    </rPh>
    <rPh sb="2" eb="4">
      <t>ジッシ</t>
    </rPh>
    <rPh sb="4" eb="6">
      <t>ニンズウ</t>
    </rPh>
    <phoneticPr fontId="4"/>
  </si>
  <si>
    <t>講師名簿</t>
    <rPh sb="0" eb="1">
      <t>コウ</t>
    </rPh>
    <rPh sb="1" eb="2">
      <t>シ</t>
    </rPh>
    <rPh sb="2" eb="4">
      <t>メイボ</t>
    </rPh>
    <phoneticPr fontId="4"/>
  </si>
  <si>
    <t>【提案団体】</t>
    <rPh sb="1" eb="3">
      <t>テイアン</t>
    </rPh>
    <rPh sb="3" eb="5">
      <t>ダンタイ</t>
    </rPh>
    <phoneticPr fontId="4"/>
  </si>
  <si>
    <t>団体の名称</t>
    <rPh sb="0" eb="2">
      <t>ダンタイ</t>
    </rPh>
    <rPh sb="3" eb="5">
      <t>メイショウ</t>
    </rPh>
    <phoneticPr fontId="4"/>
  </si>
  <si>
    <t>（実施内容、方法、実施時期等）</t>
    <rPh sb="1" eb="3">
      <t>ジッシ</t>
    </rPh>
    <rPh sb="3" eb="5">
      <t>ナイヨウ</t>
    </rPh>
    <rPh sb="6" eb="8">
      <t>ホウホウ</t>
    </rPh>
    <rPh sb="9" eb="11">
      <t>ジッシ</t>
    </rPh>
    <rPh sb="11" eb="13">
      <t>ジキ</t>
    </rPh>
    <rPh sb="13" eb="14">
      <t>トウ</t>
    </rPh>
    <phoneticPr fontId="4"/>
  </si>
  <si>
    <t>②　企業の人事担当者等による就職講話・懇談会の実施（　有　・　無　）</t>
    <rPh sb="2" eb="4">
      <t>キギョウ</t>
    </rPh>
    <rPh sb="5" eb="7">
      <t>ジンジ</t>
    </rPh>
    <rPh sb="7" eb="10">
      <t>タントウシャ</t>
    </rPh>
    <rPh sb="10" eb="11">
      <t>トウ</t>
    </rPh>
    <rPh sb="14" eb="16">
      <t>シュウショク</t>
    </rPh>
    <rPh sb="16" eb="18">
      <t>コウワ</t>
    </rPh>
    <rPh sb="19" eb="22">
      <t>コンダンカイ</t>
    </rPh>
    <rPh sb="23" eb="25">
      <t>ジッシ</t>
    </rPh>
    <rPh sb="27" eb="28">
      <t>ユウ</t>
    </rPh>
    <rPh sb="31" eb="32">
      <t>ム</t>
    </rPh>
    <phoneticPr fontId="4"/>
  </si>
  <si>
    <t>④　模擬面接の実施等の就職活動指導（　有　・　無　）</t>
    <rPh sb="2" eb="4">
      <t>モギ</t>
    </rPh>
    <rPh sb="4" eb="6">
      <t>メンセツ</t>
    </rPh>
    <rPh sb="7" eb="9">
      <t>ジッシ</t>
    </rPh>
    <rPh sb="9" eb="10">
      <t>トウ</t>
    </rPh>
    <rPh sb="11" eb="13">
      <t>シュウショク</t>
    </rPh>
    <rPh sb="13" eb="15">
      <t>カツドウ</t>
    </rPh>
    <rPh sb="15" eb="17">
      <t>シドウ</t>
    </rPh>
    <rPh sb="19" eb="20">
      <t>ユウ</t>
    </rPh>
    <rPh sb="23" eb="24">
      <t>ム</t>
    </rPh>
    <phoneticPr fontId="4"/>
  </si>
  <si>
    <t>（実施内容、方法、実施時期等）</t>
    <rPh sb="1" eb="3">
      <t>ジッシ</t>
    </rPh>
    <rPh sb="3" eb="5">
      <t>ナイヨウ</t>
    </rPh>
    <rPh sb="6" eb="8">
      <t>ホウホウ</t>
    </rPh>
    <rPh sb="9" eb="11">
      <t>ジッシ</t>
    </rPh>
    <rPh sb="11" eb="14">
      <t>ジキナド</t>
    </rPh>
    <phoneticPr fontId="4"/>
  </si>
  <si>
    <t>〈就職支援担当者〉</t>
    <rPh sb="1" eb="3">
      <t>シュウショク</t>
    </rPh>
    <rPh sb="3" eb="5">
      <t>シエン</t>
    </rPh>
    <rPh sb="5" eb="8">
      <t>タントウシャ</t>
    </rPh>
    <phoneticPr fontId="4"/>
  </si>
  <si>
    <t>就職支援に関する経験</t>
    <rPh sb="0" eb="2">
      <t>シュウショク</t>
    </rPh>
    <rPh sb="2" eb="4">
      <t>シエン</t>
    </rPh>
    <rPh sb="5" eb="6">
      <t>カン</t>
    </rPh>
    <rPh sb="8" eb="10">
      <t>ケイケン</t>
    </rPh>
    <phoneticPr fontId="4"/>
  </si>
  <si>
    <t>③　履歴書・職務経歴書等のエントリー資料の作成指導（　有　・　無　）</t>
    <rPh sb="2" eb="5">
      <t>リレキショ</t>
    </rPh>
    <rPh sb="6" eb="8">
      <t>ショクム</t>
    </rPh>
    <rPh sb="8" eb="10">
      <t>ケイレキ</t>
    </rPh>
    <rPh sb="10" eb="11">
      <t>ショ</t>
    </rPh>
    <rPh sb="11" eb="12">
      <t>トウ</t>
    </rPh>
    <rPh sb="18" eb="20">
      <t>シリョウ</t>
    </rPh>
    <rPh sb="21" eb="23">
      <t>サクセイ</t>
    </rPh>
    <rPh sb="23" eb="25">
      <t>シドウ</t>
    </rPh>
    <rPh sb="27" eb="28">
      <t>ユウ</t>
    </rPh>
    <rPh sb="31" eb="32">
      <t>ム</t>
    </rPh>
    <phoneticPr fontId="4"/>
  </si>
  <si>
    <t>施設写真等貼付書</t>
    <rPh sb="0" eb="1">
      <t>シ</t>
    </rPh>
    <rPh sb="1" eb="2">
      <t>セツ</t>
    </rPh>
    <rPh sb="2" eb="3">
      <t>シャ</t>
    </rPh>
    <rPh sb="3" eb="4">
      <t>マコト</t>
    </rPh>
    <rPh sb="4" eb="5">
      <t>トウ</t>
    </rPh>
    <rPh sb="5" eb="6">
      <t>ハ</t>
    </rPh>
    <rPh sb="6" eb="7">
      <t>ヅケ</t>
    </rPh>
    <rPh sb="7" eb="8">
      <t>ショ</t>
    </rPh>
    <phoneticPr fontId="4"/>
  </si>
  <si>
    <t>様式３</t>
    <rPh sb="0" eb="2">
      <t>ヨウシキ</t>
    </rPh>
    <phoneticPr fontId="4"/>
  </si>
  <si>
    <t>様式４</t>
    <rPh sb="0" eb="2">
      <t>ヨウシキ</t>
    </rPh>
    <phoneticPr fontId="4"/>
  </si>
  <si>
    <t>様式５</t>
    <rPh sb="0" eb="2">
      <t>ヨウシキ</t>
    </rPh>
    <phoneticPr fontId="4"/>
  </si>
  <si>
    <t>様式７</t>
    <rPh sb="0" eb="2">
      <t>ヨウシキ</t>
    </rPh>
    <phoneticPr fontId="4"/>
  </si>
  <si>
    <t>　和歌山県知事　様</t>
    <rPh sb="1" eb="4">
      <t>ワカヤマ</t>
    </rPh>
    <rPh sb="4" eb="7">
      <t>ケンチジ</t>
    </rPh>
    <rPh sb="8" eb="9">
      <t>サマ</t>
    </rPh>
    <phoneticPr fontId="4"/>
  </si>
  <si>
    <t>（見積内容）</t>
    <rPh sb="1" eb="3">
      <t>ミツ</t>
    </rPh>
    <rPh sb="3" eb="5">
      <t>ナイヨウ</t>
    </rPh>
    <phoneticPr fontId="4"/>
  </si>
  <si>
    <t>　訓練定員：</t>
    <rPh sb="1" eb="3">
      <t>クンレン</t>
    </rPh>
    <rPh sb="3" eb="5">
      <t>テイイン</t>
    </rPh>
    <phoneticPr fontId="4"/>
  </si>
  <si>
    <t>（経費内訳）</t>
    <rPh sb="1" eb="3">
      <t>ケイヒ</t>
    </rPh>
    <rPh sb="3" eb="5">
      <t>ウチワケ</t>
    </rPh>
    <phoneticPr fontId="4"/>
  </si>
  <si>
    <t>　訓練施設：</t>
    <rPh sb="1" eb="3">
      <t>クンレン</t>
    </rPh>
    <rPh sb="3" eb="5">
      <t>シセツ</t>
    </rPh>
    <phoneticPr fontId="4"/>
  </si>
  <si>
    <t>人件費</t>
    <rPh sb="0" eb="3">
      <t>ジンケンヒ</t>
    </rPh>
    <phoneticPr fontId="4"/>
  </si>
  <si>
    <t>講師　　　</t>
    <rPh sb="0" eb="2">
      <t>コウシ</t>
    </rPh>
    <phoneticPr fontId="4"/>
  </si>
  <si>
    <t>　　　　　　　　　説　　　　明</t>
    <rPh sb="9" eb="10">
      <t>セツ</t>
    </rPh>
    <rPh sb="14" eb="15">
      <t>メイ</t>
    </rPh>
    <phoneticPr fontId="4"/>
  </si>
  <si>
    <t>施設借料</t>
    <rPh sb="0" eb="2">
      <t>シセツ</t>
    </rPh>
    <rPh sb="2" eb="4">
      <t>シャクリョウ</t>
    </rPh>
    <phoneticPr fontId="4"/>
  </si>
  <si>
    <t>機器使用料</t>
    <rPh sb="0" eb="2">
      <t>キキ</t>
    </rPh>
    <rPh sb="2" eb="5">
      <t>シヨウリョウ</t>
    </rPh>
    <phoneticPr fontId="4"/>
  </si>
  <si>
    <t>消耗品費</t>
    <rPh sb="0" eb="3">
      <t>ショウモウヒン</t>
    </rPh>
    <rPh sb="3" eb="4">
      <t>ヒ</t>
    </rPh>
    <phoneticPr fontId="4"/>
  </si>
  <si>
    <t>間接経費</t>
    <rPh sb="0" eb="2">
      <t>カンセツ</t>
    </rPh>
    <rPh sb="2" eb="4">
      <t>ケイヒ</t>
    </rPh>
    <phoneticPr fontId="4"/>
  </si>
  <si>
    <t>パソコン、プリンター等</t>
    <rPh sb="10" eb="11">
      <t>トウ</t>
    </rPh>
    <phoneticPr fontId="4"/>
  </si>
  <si>
    <t>教室、相談室等</t>
    <rPh sb="0" eb="2">
      <t>キョウシツ</t>
    </rPh>
    <rPh sb="3" eb="6">
      <t>ソウダンシツ</t>
    </rPh>
    <rPh sb="6" eb="7">
      <t>トウ</t>
    </rPh>
    <phoneticPr fontId="4"/>
  </si>
  <si>
    <t>事務員人件費、光熱水費等諸経費</t>
    <rPh sb="0" eb="2">
      <t>ジム</t>
    </rPh>
    <rPh sb="2" eb="3">
      <t>イン</t>
    </rPh>
    <rPh sb="3" eb="6">
      <t>ジンケンヒ</t>
    </rPh>
    <rPh sb="7" eb="9">
      <t>コウネツ</t>
    </rPh>
    <rPh sb="9" eb="10">
      <t>スイ</t>
    </rPh>
    <rPh sb="10" eb="11">
      <t>ヒ</t>
    </rPh>
    <rPh sb="11" eb="12">
      <t>トウ</t>
    </rPh>
    <rPh sb="12" eb="15">
      <t>ショケイヒ</t>
    </rPh>
    <phoneticPr fontId="4"/>
  </si>
  <si>
    <t>金　額　（　円　）</t>
    <rPh sb="0" eb="1">
      <t>キン</t>
    </rPh>
    <rPh sb="2" eb="3">
      <t>ガク</t>
    </rPh>
    <rPh sb="6" eb="7">
      <t>エン</t>
    </rPh>
    <phoneticPr fontId="4"/>
  </si>
  <si>
    <t>区　　　分</t>
    <rPh sb="0" eb="1">
      <t>ク</t>
    </rPh>
    <rPh sb="4" eb="5">
      <t>ブン</t>
    </rPh>
    <phoneticPr fontId="4"/>
  </si>
  <si>
    <t>参考様式</t>
    <rPh sb="0" eb="2">
      <t>サンコウ</t>
    </rPh>
    <rPh sb="2" eb="4">
      <t>ヨウシキ</t>
    </rPh>
    <phoneticPr fontId="4"/>
  </si>
  <si>
    <t>支援項目〈実施内容・方法・実施時期等〉</t>
    <rPh sb="0" eb="2">
      <t>シエン</t>
    </rPh>
    <rPh sb="2" eb="4">
      <t>コウモク</t>
    </rPh>
    <rPh sb="5" eb="7">
      <t>ジッシ</t>
    </rPh>
    <rPh sb="7" eb="9">
      <t>ナイヨウ</t>
    </rPh>
    <rPh sb="10" eb="12">
      <t>ホウホウ</t>
    </rPh>
    <rPh sb="13" eb="15">
      <t>ジッシ</t>
    </rPh>
    <rPh sb="15" eb="17">
      <t>ジキ</t>
    </rPh>
    <rPh sb="17" eb="18">
      <t>ナド</t>
    </rPh>
    <phoneticPr fontId="4"/>
  </si>
  <si>
    <t>【訓練効果を高めるための工夫等】</t>
    <rPh sb="1" eb="3">
      <t>クンレン</t>
    </rPh>
    <rPh sb="3" eb="5">
      <t>コウカ</t>
    </rPh>
    <rPh sb="6" eb="7">
      <t>タカ</t>
    </rPh>
    <rPh sb="12" eb="14">
      <t>クフウ</t>
    </rPh>
    <rPh sb="14" eb="15">
      <t>ナド</t>
    </rPh>
    <phoneticPr fontId="4"/>
  </si>
  <si>
    <t>〈実施内容・方法・実施時期等〉</t>
    <rPh sb="1" eb="3">
      <t>ジッシ</t>
    </rPh>
    <rPh sb="3" eb="5">
      <t>ナイヨウ</t>
    </rPh>
    <rPh sb="6" eb="8">
      <t>ホウホウ</t>
    </rPh>
    <rPh sb="9" eb="11">
      <t>ジッシ</t>
    </rPh>
    <rPh sb="11" eb="13">
      <t>ジキ</t>
    </rPh>
    <rPh sb="13" eb="14">
      <t>トウ</t>
    </rPh>
    <phoneticPr fontId="4"/>
  </si>
  <si>
    <t>・常時設置している（教室・実習室とは完全に分離されている）</t>
    <rPh sb="1" eb="3">
      <t>ジョウジ</t>
    </rPh>
    <rPh sb="3" eb="5">
      <t>セッチ</t>
    </rPh>
    <rPh sb="10" eb="12">
      <t>キョウシツ</t>
    </rPh>
    <rPh sb="13" eb="16">
      <t>ジッシュウシツ</t>
    </rPh>
    <rPh sb="18" eb="20">
      <t>カンゼン</t>
    </rPh>
    <rPh sb="21" eb="23">
      <t>ブンリ</t>
    </rPh>
    <phoneticPr fontId="4"/>
  </si>
  <si>
    <t>事務室（訓練実施施設内に設置）</t>
    <rPh sb="0" eb="3">
      <t>ジムシツ</t>
    </rPh>
    <rPh sb="4" eb="6">
      <t>クンレン</t>
    </rPh>
    <rPh sb="6" eb="8">
      <t>ジッシ</t>
    </rPh>
    <rPh sb="8" eb="11">
      <t>シセツナイ</t>
    </rPh>
    <rPh sb="12" eb="14">
      <t>セッチ</t>
    </rPh>
    <phoneticPr fontId="4"/>
  </si>
  <si>
    <t>就職相談室（訓練実施施設内に設置）</t>
    <rPh sb="0" eb="2">
      <t>シュウショク</t>
    </rPh>
    <rPh sb="2" eb="5">
      <t>ソウダンシツ</t>
    </rPh>
    <rPh sb="6" eb="8">
      <t>クンレン</t>
    </rPh>
    <rPh sb="8" eb="10">
      <t>ジッシ</t>
    </rPh>
    <rPh sb="10" eb="13">
      <t>シセツナイ</t>
    </rPh>
    <rPh sb="14" eb="16">
      <t>セッチ</t>
    </rPh>
    <phoneticPr fontId="4"/>
  </si>
  <si>
    <t>事務室所在地</t>
    <rPh sb="0" eb="3">
      <t>ジムシツ</t>
    </rPh>
    <rPh sb="3" eb="6">
      <t>ショザイチ</t>
    </rPh>
    <phoneticPr fontId="4"/>
  </si>
  <si>
    <t>訓練実施施設との距離</t>
    <rPh sb="0" eb="2">
      <t>クンレン</t>
    </rPh>
    <rPh sb="2" eb="4">
      <t>ジッシ</t>
    </rPh>
    <rPh sb="4" eb="6">
      <t>シセツ</t>
    </rPh>
    <rPh sb="8" eb="10">
      <t>キョリ</t>
    </rPh>
    <phoneticPr fontId="4"/>
  </si>
  <si>
    <t>徒歩</t>
    <rPh sb="0" eb="2">
      <t>トホ</t>
    </rPh>
    <phoneticPr fontId="4"/>
  </si>
  <si>
    <t>分</t>
    <rPh sb="0" eb="1">
      <t>フン</t>
    </rPh>
    <phoneticPr fontId="4"/>
  </si>
  <si>
    <t>２－２．就職相談室</t>
    <rPh sb="4" eb="6">
      <t>シュウショク</t>
    </rPh>
    <rPh sb="6" eb="9">
      <t>ソウダンシツ</t>
    </rPh>
    <phoneticPr fontId="4"/>
  </si>
  <si>
    <t>２－３．事務室</t>
    <rPh sb="4" eb="7">
      <t>ジムシツ</t>
    </rPh>
    <phoneticPr fontId="4"/>
  </si>
  <si>
    <t>・無</t>
    <rPh sb="1" eb="2">
      <t>ム</t>
    </rPh>
    <phoneticPr fontId="4"/>
  </si>
  <si>
    <t>・有（教室・実習室とは完全に分離されている）</t>
    <rPh sb="1" eb="2">
      <t>ユウ</t>
    </rPh>
    <rPh sb="3" eb="5">
      <t>キョウシツ</t>
    </rPh>
    <rPh sb="6" eb="9">
      <t>ジッシュウシツ</t>
    </rPh>
    <rPh sb="11" eb="13">
      <t>カンゼン</t>
    </rPh>
    <rPh sb="14" eb="16">
      <t>ブンリ</t>
    </rPh>
    <phoneticPr fontId="4"/>
  </si>
  <si>
    <t>・有（教室・実習室とは分離されていない）</t>
    <rPh sb="1" eb="2">
      <t>ユウ</t>
    </rPh>
    <rPh sb="3" eb="5">
      <t>キョウシツ</t>
    </rPh>
    <rPh sb="6" eb="9">
      <t>ジッシュウシツ</t>
    </rPh>
    <rPh sb="11" eb="13">
      <t>ブンリ</t>
    </rPh>
    <phoneticPr fontId="4"/>
  </si>
  <si>
    <t>・常時設置している（教室・実習室とは分離されていない）</t>
    <rPh sb="1" eb="3">
      <t>ジョウジ</t>
    </rPh>
    <rPh sb="3" eb="5">
      <t>セッチ</t>
    </rPh>
    <rPh sb="10" eb="12">
      <t>キョウシツ</t>
    </rPh>
    <rPh sb="13" eb="16">
      <t>ジッシュウシツ</t>
    </rPh>
    <rPh sb="18" eb="20">
      <t>ブンリ</t>
    </rPh>
    <phoneticPr fontId="4"/>
  </si>
  <si>
    <t>【過去の職業訓練で実施した就職支援の内容等】</t>
    <rPh sb="1" eb="3">
      <t>カコ</t>
    </rPh>
    <rPh sb="4" eb="6">
      <t>ショクギョウ</t>
    </rPh>
    <rPh sb="6" eb="8">
      <t>クンレン</t>
    </rPh>
    <rPh sb="9" eb="11">
      <t>ジッシ</t>
    </rPh>
    <rPh sb="13" eb="15">
      <t>シュウショク</t>
    </rPh>
    <rPh sb="15" eb="17">
      <t>シエン</t>
    </rPh>
    <rPh sb="18" eb="20">
      <t>ナイヨウ</t>
    </rPh>
    <rPh sb="20" eb="21">
      <t>ナド</t>
    </rPh>
    <phoneticPr fontId="4"/>
  </si>
  <si>
    <t>１か月目</t>
    <rPh sb="2" eb="3">
      <t>ゲツ</t>
    </rPh>
    <rPh sb="3" eb="4">
      <t>メ</t>
    </rPh>
    <phoneticPr fontId="4"/>
  </si>
  <si>
    <t>２か月目</t>
    <rPh sb="2" eb="3">
      <t>ゲツ</t>
    </rPh>
    <rPh sb="3" eb="4">
      <t>メ</t>
    </rPh>
    <phoneticPr fontId="4"/>
  </si>
  <si>
    <t>３か月目</t>
    <rPh sb="2" eb="3">
      <t>ゲツ</t>
    </rPh>
    <rPh sb="3" eb="4">
      <t>メ</t>
    </rPh>
    <phoneticPr fontId="4"/>
  </si>
  <si>
    <t>※開講・修了に係る行事のみの訓練日は、設けないこと。かならず開講日・修了日にも訓練を実施すること。</t>
    <rPh sb="1" eb="3">
      <t>カイコウ</t>
    </rPh>
    <rPh sb="4" eb="6">
      <t>シュウリョウ</t>
    </rPh>
    <rPh sb="7" eb="8">
      <t>カカ</t>
    </rPh>
    <rPh sb="9" eb="11">
      <t>ギョウジ</t>
    </rPh>
    <rPh sb="14" eb="16">
      <t>クンレン</t>
    </rPh>
    <rPh sb="16" eb="17">
      <t>ビ</t>
    </rPh>
    <rPh sb="19" eb="20">
      <t>モウ</t>
    </rPh>
    <rPh sb="30" eb="33">
      <t>カイコウビ</t>
    </rPh>
    <rPh sb="34" eb="37">
      <t>シュウリョウビ</t>
    </rPh>
    <rPh sb="39" eb="41">
      <t>クンレン</t>
    </rPh>
    <rPh sb="42" eb="44">
      <t>ジッシ</t>
    </rPh>
    <phoneticPr fontId="4"/>
  </si>
  <si>
    <t>・無</t>
    <rPh sb="1" eb="2">
      <t>ナシ</t>
    </rPh>
    <phoneticPr fontId="4"/>
  </si>
  <si>
    <t>実施機関責任者</t>
    <rPh sb="0" eb="2">
      <t>ジッシ</t>
    </rPh>
    <rPh sb="2" eb="4">
      <t>キカン</t>
    </rPh>
    <rPh sb="4" eb="7">
      <t>セキニンシャ</t>
    </rPh>
    <phoneticPr fontId="4"/>
  </si>
  <si>
    <t>苦情処理責任者</t>
    <rPh sb="0" eb="2">
      <t>クジョウ</t>
    </rPh>
    <rPh sb="2" eb="4">
      <t>ショリ</t>
    </rPh>
    <rPh sb="4" eb="7">
      <t>セキニンシャ</t>
    </rPh>
    <phoneticPr fontId="4"/>
  </si>
  <si>
    <t>注）実施内容、実施人員、実施期間、実施体制、実施効果など、貴施設における実績、方針等を記入してください。</t>
    <phoneticPr fontId="4"/>
  </si>
  <si>
    <t>常駐</t>
    <rPh sb="0" eb="2">
      <t>ジョウチュウ</t>
    </rPh>
    <phoneticPr fontId="4"/>
  </si>
  <si>
    <t>非常駐</t>
    <rPh sb="0" eb="1">
      <t>ヒ</t>
    </rPh>
    <rPh sb="1" eb="3">
      <t>ジョウチュウ</t>
    </rPh>
    <phoneticPr fontId="4"/>
  </si>
  <si>
    <t>①　目標とする資格取得に向けた取組</t>
    <phoneticPr fontId="4"/>
  </si>
  <si>
    <t>②　これまでのノウハウを活かした訓練効果を高めるための工夫等</t>
    <phoneticPr fontId="4"/>
  </si>
  <si>
    <t>内　　容</t>
    <rPh sb="0" eb="1">
      <t>ウチ</t>
    </rPh>
    <rPh sb="3" eb="4">
      <t>カタチ</t>
    </rPh>
    <phoneticPr fontId="4"/>
  </si>
  <si>
    <t>・対応不可</t>
    <rPh sb="1" eb="3">
      <t>タイオウ</t>
    </rPh>
    <rPh sb="3" eb="5">
      <t>フカ</t>
    </rPh>
    <phoneticPr fontId="4"/>
  </si>
  <si>
    <t>⑤　訓練終了後の就職支援等その他の支援項目（　　　　　　　　　　　　　）</t>
    <rPh sb="2" eb="4">
      <t>クンレン</t>
    </rPh>
    <rPh sb="4" eb="7">
      <t>シュウリョウゴ</t>
    </rPh>
    <rPh sb="8" eb="10">
      <t>シュウショク</t>
    </rPh>
    <rPh sb="10" eb="12">
      <t>シエン</t>
    </rPh>
    <rPh sb="12" eb="13">
      <t>トウ</t>
    </rPh>
    <rPh sb="15" eb="16">
      <t>タ</t>
    </rPh>
    <rPh sb="17" eb="19">
      <t>シエン</t>
    </rPh>
    <rPh sb="19" eb="21">
      <t>コウモク</t>
    </rPh>
    <phoneticPr fontId="4"/>
  </si>
  <si>
    <t>車いす利用者等の受け入れ</t>
    <rPh sb="0" eb="1">
      <t>クルマ</t>
    </rPh>
    <rPh sb="3" eb="6">
      <t>リヨウシャ</t>
    </rPh>
    <rPh sb="6" eb="7">
      <t>トウ</t>
    </rPh>
    <rPh sb="8" eb="9">
      <t>ウ</t>
    </rPh>
    <rPh sb="10" eb="11">
      <t>イ</t>
    </rPh>
    <phoneticPr fontId="4"/>
  </si>
  <si>
    <t>訓練実施場所での
常駐・非常駐</t>
    <rPh sb="0" eb="2">
      <t>クンレン</t>
    </rPh>
    <rPh sb="2" eb="4">
      <t>ジッシ</t>
    </rPh>
    <rPh sb="4" eb="6">
      <t>バショ</t>
    </rPh>
    <rPh sb="9" eb="11">
      <t>ジョウチュウ</t>
    </rPh>
    <rPh sb="12" eb="13">
      <t>ヒ</t>
    </rPh>
    <rPh sb="13" eb="15">
      <t>ジョウチュウ</t>
    </rPh>
    <phoneticPr fontId="4"/>
  </si>
  <si>
    <t>※１円未満の端数は切り捨てる。</t>
    <rPh sb="2" eb="5">
      <t>エンミマン</t>
    </rPh>
    <rPh sb="6" eb="8">
      <t>ハスウ</t>
    </rPh>
    <rPh sb="9" eb="10">
      <t>キ</t>
    </rPh>
    <rPh sb="11" eb="12">
      <t>ス</t>
    </rPh>
    <phoneticPr fontId="4"/>
  </si>
  <si>
    <t>　</t>
    <phoneticPr fontId="4"/>
  </si>
  <si>
    <t>１人１月当たり経費</t>
    <rPh sb="1" eb="2">
      <t>ニン</t>
    </rPh>
    <rPh sb="3" eb="4">
      <t>ツキ</t>
    </rPh>
    <rPh sb="4" eb="5">
      <t>ア</t>
    </rPh>
    <rPh sb="7" eb="9">
      <t>ケイヒ</t>
    </rPh>
    <phoneticPr fontId="4"/>
  </si>
  <si>
    <t>※フォントサイズを原則として１２ポイントとするとともに、印刷設定を変更しないこと。</t>
    <rPh sb="28" eb="30">
      <t>インサツ</t>
    </rPh>
    <rPh sb="30" eb="32">
      <t>セッテイ</t>
    </rPh>
    <rPh sb="33" eb="35">
      <t>ヘンコウ</t>
    </rPh>
    <phoneticPr fontId="4"/>
  </si>
  <si>
    <t>・５割以上</t>
    <rPh sb="2" eb="3">
      <t>ワリ</t>
    </rPh>
    <rPh sb="3" eb="5">
      <t>イジョウ</t>
    </rPh>
    <phoneticPr fontId="4"/>
  </si>
  <si>
    <t>（目標とする資格取得に向けた取組や、これまでのノウハウを活かした訓練効果を高めるための工夫等について記載してください。）</t>
    <rPh sb="1" eb="3">
      <t>モクヒョウ</t>
    </rPh>
    <rPh sb="6" eb="8">
      <t>シカク</t>
    </rPh>
    <rPh sb="8" eb="10">
      <t>シュトク</t>
    </rPh>
    <rPh sb="11" eb="12">
      <t>ム</t>
    </rPh>
    <rPh sb="14" eb="15">
      <t>ト</t>
    </rPh>
    <rPh sb="15" eb="16">
      <t>ク</t>
    </rPh>
    <rPh sb="28" eb="29">
      <t>イ</t>
    </rPh>
    <rPh sb="32" eb="34">
      <t>クンレン</t>
    </rPh>
    <rPh sb="34" eb="36">
      <t>コウカ</t>
    </rPh>
    <rPh sb="37" eb="38">
      <t>タカ</t>
    </rPh>
    <rPh sb="43" eb="45">
      <t>クフウ</t>
    </rPh>
    <rPh sb="45" eb="46">
      <t>トウ</t>
    </rPh>
    <rPh sb="50" eb="52">
      <t>キサイ</t>
    </rPh>
    <phoneticPr fontId="4"/>
  </si>
  <si>
    <t>和歌山県知事　様</t>
    <rPh sb="0" eb="4">
      <t>ワカヤマケン</t>
    </rPh>
    <rPh sb="4" eb="6">
      <t>チジ</t>
    </rPh>
    <rPh sb="7" eb="8">
      <t>サマ</t>
    </rPh>
    <phoneticPr fontId="4"/>
  </si>
  <si>
    <t>訓 練 及 び 就 職 支 援 等 実 施 内 容</t>
    <rPh sb="0" eb="1">
      <t>サトシ</t>
    </rPh>
    <rPh sb="2" eb="3">
      <t>ネリ</t>
    </rPh>
    <rPh sb="4" eb="5">
      <t>オヨブ</t>
    </rPh>
    <rPh sb="8" eb="9">
      <t>シュウ</t>
    </rPh>
    <rPh sb="10" eb="11">
      <t>ショク</t>
    </rPh>
    <rPh sb="12" eb="13">
      <t>ササ</t>
    </rPh>
    <rPh sb="14" eb="15">
      <t>エン</t>
    </rPh>
    <rPh sb="16" eb="17">
      <t>トウ</t>
    </rPh>
    <rPh sb="18" eb="19">
      <t>ジツ</t>
    </rPh>
    <rPh sb="20" eb="21">
      <t>シ</t>
    </rPh>
    <rPh sb="22" eb="23">
      <t>ナイ</t>
    </rPh>
    <rPh sb="24" eb="25">
      <t>カタチ</t>
    </rPh>
    <phoneticPr fontId="4"/>
  </si>
  <si>
    <t>【今回実施を予定している就職支援の内容等】</t>
    <rPh sb="1" eb="3">
      <t>コンカイ</t>
    </rPh>
    <rPh sb="3" eb="5">
      <t>ジッシ</t>
    </rPh>
    <rPh sb="6" eb="8">
      <t>ヨテイ</t>
    </rPh>
    <rPh sb="12" eb="14">
      <t>シュウショク</t>
    </rPh>
    <rPh sb="14" eb="16">
      <t>シエン</t>
    </rPh>
    <rPh sb="17" eb="20">
      <t>ナイヨウトウ</t>
    </rPh>
    <phoneticPr fontId="4"/>
  </si>
  <si>
    <t>男女別トイレ</t>
    <rPh sb="0" eb="2">
      <t>ダンジョ</t>
    </rPh>
    <rPh sb="2" eb="3">
      <t>ベツ</t>
    </rPh>
    <phoneticPr fontId="4"/>
  </si>
  <si>
    <t>２－４．自習室</t>
    <rPh sb="4" eb="7">
      <t>ジシュウシツ</t>
    </rPh>
    <phoneticPr fontId="4"/>
  </si>
  <si>
    <t>（電話番号）</t>
    <rPh sb="1" eb="3">
      <t>デンワ</t>
    </rPh>
    <rPh sb="3" eb="5">
      <t>バンゴウ</t>
    </rPh>
    <phoneticPr fontId="4"/>
  </si>
  <si>
    <t>４．</t>
    <phoneticPr fontId="4"/>
  </si>
  <si>
    <t>５．</t>
    <phoneticPr fontId="4"/>
  </si>
  <si>
    <t>キャリアコンサルタント</t>
    <phoneticPr fontId="4"/>
  </si>
  <si>
    <t>登録番号：</t>
    <rPh sb="0" eb="2">
      <t>トウロク</t>
    </rPh>
    <rPh sb="2" eb="4">
      <t>バンゴウ</t>
    </rPh>
    <phoneticPr fontId="4"/>
  </si>
  <si>
    <t>登録年月日：</t>
    <rPh sb="0" eb="2">
      <t>トウロク</t>
    </rPh>
    <rPh sb="2" eb="5">
      <t>ネンガッピ</t>
    </rPh>
    <phoneticPr fontId="4"/>
  </si>
  <si>
    <t>有効期限満了年月日：</t>
    <rPh sb="0" eb="2">
      <t>ユウコウ</t>
    </rPh>
    <rPh sb="2" eb="4">
      <t>キゲン</t>
    </rPh>
    <rPh sb="4" eb="6">
      <t>マンリョウ</t>
    </rPh>
    <rPh sb="6" eb="9">
      <t>ネンガッピ</t>
    </rPh>
    <phoneticPr fontId="4"/>
  </si>
  <si>
    <t>　　　　年　　月　　日</t>
    <phoneticPr fontId="4"/>
  </si>
  <si>
    <t>２－５．男女別トイレ</t>
    <rPh sb="4" eb="6">
      <t>ダンジョ</t>
    </rPh>
    <rPh sb="6" eb="7">
      <t>ベツ</t>
    </rPh>
    <phoneticPr fontId="4"/>
  </si>
  <si>
    <t>２－６．障害者用トイレ</t>
    <rPh sb="4" eb="7">
      <t>ショウガイシャ</t>
    </rPh>
    <rPh sb="7" eb="8">
      <t>ヨウ</t>
    </rPh>
    <phoneticPr fontId="4"/>
  </si>
  <si>
    <t>３．駐車場</t>
    <rPh sb="2" eb="5">
      <t>チュウシャジョウ</t>
    </rPh>
    <phoneticPr fontId="4"/>
  </si>
  <si>
    <t>【当該訓練コースを多くの離転職者へ周知するための効果的な取り組み内容等】</t>
    <rPh sb="1" eb="3">
      <t>トウガイ</t>
    </rPh>
    <rPh sb="3" eb="5">
      <t>クンレン</t>
    </rPh>
    <rPh sb="9" eb="10">
      <t>オオ</t>
    </rPh>
    <rPh sb="12" eb="16">
      <t>リテンショクシャ</t>
    </rPh>
    <rPh sb="17" eb="19">
      <t>シュウチ</t>
    </rPh>
    <rPh sb="24" eb="27">
      <t>コウカテキ</t>
    </rPh>
    <rPh sb="28" eb="29">
      <t>ト</t>
    </rPh>
    <rPh sb="30" eb="31">
      <t>ク</t>
    </rPh>
    <rPh sb="32" eb="34">
      <t>ナイヨウ</t>
    </rPh>
    <rPh sb="34" eb="35">
      <t>トウ</t>
    </rPh>
    <phoneticPr fontId="4"/>
  </si>
  <si>
    <t>就職先の職務</t>
  </si>
  <si>
    <t>　　（具体的な内容を箇条書きで記載）</t>
  </si>
  <si>
    <t>訓練科名</t>
  </si>
  <si>
    <t>訓練期間</t>
  </si>
  <si>
    <t>受講対象者</t>
  </si>
  <si>
    <t>科　　　　目</t>
  </si>
  <si>
    <t>科目の内容</t>
  </si>
  <si>
    <t>時間</t>
  </si>
  <si>
    <t xml:space="preserve">    合計</t>
  </si>
  <si>
    <t>訓練目標</t>
    <rPh sb="0" eb="2">
      <t>クンレン</t>
    </rPh>
    <rPh sb="2" eb="4">
      <t>モクヒョウ</t>
    </rPh>
    <phoneticPr fontId="4"/>
  </si>
  <si>
    <t>取得目標資格</t>
    <rPh sb="0" eb="2">
      <t>シュトク</t>
    </rPh>
    <rPh sb="2" eb="4">
      <t>モクヒョウ</t>
    </rPh>
    <rPh sb="4" eb="6">
      <t>シカク</t>
    </rPh>
    <phoneticPr fontId="4"/>
  </si>
  <si>
    <t>訓　　　練　　　の　　　内　　　容</t>
    <rPh sb="0" eb="1">
      <t>クン</t>
    </rPh>
    <rPh sb="4" eb="5">
      <t>ネリ</t>
    </rPh>
    <rPh sb="12" eb="13">
      <t>ウチ</t>
    </rPh>
    <rPh sb="16" eb="17">
      <t>カタチ</t>
    </rPh>
    <phoneticPr fontId="4"/>
  </si>
  <si>
    <t>合　計</t>
    <rPh sb="0" eb="1">
      <t>ゴウ</t>
    </rPh>
    <rPh sb="2" eb="3">
      <t>ケイ</t>
    </rPh>
    <phoneticPr fontId="4"/>
  </si>
  <si>
    <t>学科</t>
    <rPh sb="0" eb="2">
      <t>ガッカ</t>
    </rPh>
    <phoneticPr fontId="4"/>
  </si>
  <si>
    <t>ビジネスマナー</t>
    <phoneticPr fontId="4"/>
  </si>
  <si>
    <t>就職支援</t>
    <rPh sb="0" eb="2">
      <t>シュウショク</t>
    </rPh>
    <rPh sb="2" eb="4">
      <t>シエン</t>
    </rPh>
    <phoneticPr fontId="4"/>
  </si>
  <si>
    <t>安全衛生</t>
    <rPh sb="0" eb="2">
      <t>アンゼン</t>
    </rPh>
    <rPh sb="2" eb="4">
      <t>エイセイ</t>
    </rPh>
    <phoneticPr fontId="4"/>
  </si>
  <si>
    <t>就職支援の具体的内容</t>
    <phoneticPr fontId="4"/>
  </si>
  <si>
    <t>使用する機械器具・教材等</t>
    <phoneticPr fontId="4"/>
  </si>
  <si>
    <t>備　考</t>
    <phoneticPr fontId="4"/>
  </si>
  <si>
    <t>経理の基礎</t>
    <rPh sb="0" eb="2">
      <t>ケイリ</t>
    </rPh>
    <rPh sb="3" eb="5">
      <t>キソ</t>
    </rPh>
    <phoneticPr fontId="4"/>
  </si>
  <si>
    <t>様式8-1</t>
    <rPh sb="0" eb="2">
      <t>ヨウシキ</t>
    </rPh>
    <phoneticPr fontId="4"/>
  </si>
  <si>
    <t>訓練実施施設の教室面積</t>
    <phoneticPr fontId="4"/>
  </si>
  <si>
    <t>：</t>
    <phoneticPr fontId="4"/>
  </si>
  <si>
    <t>駐車場</t>
    <rPh sb="0" eb="3">
      <t>チュウシャジョウ</t>
    </rPh>
    <phoneticPr fontId="4"/>
  </si>
  <si>
    <t>・</t>
    <phoneticPr fontId="4"/>
  </si>
  <si>
    <t>・最寄り駅、バス停(</t>
    <rPh sb="1" eb="3">
      <t>モヨ</t>
    </rPh>
    <rPh sb="4" eb="5">
      <t>エキ</t>
    </rPh>
    <rPh sb="8" eb="9">
      <t>テイ</t>
    </rPh>
    <phoneticPr fontId="4"/>
  </si>
  <si>
    <t>運営体制</t>
    <rPh sb="0" eb="2">
      <t>ウンエイ</t>
    </rPh>
    <rPh sb="2" eb="4">
      <t>タイセイ</t>
    </rPh>
    <phoneticPr fontId="4"/>
  </si>
  <si>
    <t>経　費　見　積　書</t>
    <rPh sb="0" eb="1">
      <t>キョウ</t>
    </rPh>
    <rPh sb="2" eb="3">
      <t>ヒ</t>
    </rPh>
    <rPh sb="4" eb="5">
      <t>ミ</t>
    </rPh>
    <rPh sb="6" eb="7">
      <t>セキ</t>
    </rPh>
    <rPh sb="8" eb="9">
      <t>ショ</t>
    </rPh>
    <phoneticPr fontId="4"/>
  </si>
  <si>
    <t>定　　　員</t>
    <rPh sb="0" eb="1">
      <t>サダム</t>
    </rPh>
    <rPh sb="4" eb="5">
      <t>イン</t>
    </rPh>
    <phoneticPr fontId="4"/>
  </si>
  <si>
    <t>３　添付書類等　　提出書類一覧参照</t>
    <rPh sb="2" eb="4">
      <t>テンプ</t>
    </rPh>
    <rPh sb="4" eb="7">
      <t>ショルイトウ</t>
    </rPh>
    <rPh sb="15" eb="17">
      <t>サンショウ</t>
    </rPh>
    <phoneticPr fontId="4"/>
  </si>
  <si>
    <t>様式 １－１</t>
    <rPh sb="0" eb="2">
      <t>ヨウシキ</t>
    </rPh>
    <phoneticPr fontId="4"/>
  </si>
  <si>
    <t>価格(税込）</t>
    <rPh sb="0" eb="2">
      <t>カカク</t>
    </rPh>
    <rPh sb="3" eb="5">
      <t>ゼイコ</t>
    </rPh>
    <phoneticPr fontId="4"/>
  </si>
  <si>
    <t>点検項目に対して該当する内容に○を付すあるいは、（　　）内に記入してください。</t>
    <rPh sb="0" eb="2">
      <t>テンケン</t>
    </rPh>
    <rPh sb="2" eb="4">
      <t>コウモク</t>
    </rPh>
    <rPh sb="5" eb="6">
      <t>タイ</t>
    </rPh>
    <rPh sb="8" eb="10">
      <t>ガイトウ</t>
    </rPh>
    <rPh sb="12" eb="14">
      <t>ナイヨウ</t>
    </rPh>
    <rPh sb="17" eb="18">
      <t>フ</t>
    </rPh>
    <rPh sb="28" eb="29">
      <t>ナイ</t>
    </rPh>
    <rPh sb="30" eb="32">
      <t>キニュウ</t>
    </rPh>
    <phoneticPr fontId="4"/>
  </si>
  <si>
    <t>（合計）／（定員×訓練期間（月））</t>
    <rPh sb="1" eb="3">
      <t>ゴウケイ</t>
    </rPh>
    <rPh sb="6" eb="8">
      <t>テイイン</t>
    </rPh>
    <phoneticPr fontId="4"/>
  </si>
  <si>
    <t>２　訓練実施施設名</t>
    <rPh sb="2" eb="4">
      <t>クンレン</t>
    </rPh>
    <rPh sb="4" eb="6">
      <t>ジッシ</t>
    </rPh>
    <rPh sb="6" eb="8">
      <t>シセツ</t>
    </rPh>
    <rPh sb="8" eb="9">
      <t>メイ</t>
    </rPh>
    <phoneticPr fontId="4"/>
  </si>
  <si>
    <t>施設名</t>
    <rPh sb="0" eb="2">
      <t>シセツ</t>
    </rPh>
    <rPh sb="2" eb="3">
      <t>メイ</t>
    </rPh>
    <phoneticPr fontId="4"/>
  </si>
  <si>
    <t>別添１（訓練実施施設の教室面積）に御記入ください。</t>
    <rPh sb="4" eb="6">
      <t>クンレン</t>
    </rPh>
    <rPh sb="6" eb="8">
      <t>ジッシ</t>
    </rPh>
    <rPh sb="8" eb="10">
      <t>シセツ</t>
    </rPh>
    <rPh sb="11" eb="13">
      <t>キョウシツ</t>
    </rPh>
    <rPh sb="13" eb="15">
      <t>メンセキ</t>
    </rPh>
    <rPh sb="17" eb="18">
      <t>ゴ</t>
    </rPh>
    <rPh sb="18" eb="20">
      <t>キニュウ</t>
    </rPh>
    <phoneticPr fontId="4"/>
  </si>
  <si>
    <t>別添２（パソコン設置状況とソフトウェア）に御記入ください。</t>
    <rPh sb="8" eb="10">
      <t>セッチ</t>
    </rPh>
    <rPh sb="10" eb="12">
      <t>ジョウキョウ</t>
    </rPh>
    <rPh sb="21" eb="22">
      <t>ゴ</t>
    </rPh>
    <rPh sb="22" eb="24">
      <t>キニュウ</t>
    </rPh>
    <phoneticPr fontId="4"/>
  </si>
  <si>
    <t xml:space="preserve">※「実施施設の属性」において、選択肢に該当するものがない場合は、その他欄に御記入ください。
</t>
    <rPh sb="37" eb="38">
      <t>ゴ</t>
    </rPh>
    <phoneticPr fontId="4"/>
  </si>
  <si>
    <t>①　キャリアコンサルティングの実施（　有　・　無　）</t>
    <rPh sb="15" eb="17">
      <t>ジッシ</t>
    </rPh>
    <rPh sb="19" eb="20">
      <t>ユウ</t>
    </rPh>
    <rPh sb="23" eb="24">
      <t>ム</t>
    </rPh>
    <phoneticPr fontId="4"/>
  </si>
  <si>
    <t>県設定科名</t>
    <rPh sb="0" eb="1">
      <t>ケン</t>
    </rPh>
    <rPh sb="1" eb="3">
      <t>セッテイ</t>
    </rPh>
    <rPh sb="3" eb="4">
      <t>カ</t>
    </rPh>
    <rPh sb="4" eb="5">
      <t>メイ</t>
    </rPh>
    <phoneticPr fontId="4"/>
  </si>
  <si>
    <t>和歌山</t>
    <rPh sb="0" eb="3">
      <t>ワカヤマ</t>
    </rPh>
    <phoneticPr fontId="4"/>
  </si>
  <si>
    <t>田辺</t>
    <rPh sb="0" eb="2">
      <t>タナベ</t>
    </rPh>
    <phoneticPr fontId="4"/>
  </si>
  <si>
    <t>和歌山　太郎</t>
    <rPh sb="0" eb="3">
      <t>ワカヤマ</t>
    </rPh>
    <rPh sb="4" eb="6">
      <t>タロウ</t>
    </rPh>
    <phoneticPr fontId="4"/>
  </si>
  <si>
    <t>名</t>
    <rPh sb="0" eb="1">
      <t>メイ</t>
    </rPh>
    <phoneticPr fontId="4"/>
  </si>
  <si>
    <t>（提出先）</t>
    <rPh sb="1" eb="3">
      <t>テイシュツ</t>
    </rPh>
    <rPh sb="3" eb="4">
      <t>サキ</t>
    </rPh>
    <phoneticPr fontId="4"/>
  </si>
  <si>
    <t>産業技術専門学院</t>
    <rPh sb="0" eb="2">
      <t>サンギョウ</t>
    </rPh>
    <rPh sb="2" eb="4">
      <t>ギジュツ</t>
    </rPh>
    <rPh sb="4" eb="6">
      <t>センモン</t>
    </rPh>
    <rPh sb="6" eb="8">
      <t>ガクイン</t>
    </rPh>
    <phoneticPr fontId="4"/>
  </si>
  <si>
    <t>和歌山委託訓練センター</t>
    <rPh sb="0" eb="3">
      <t>ワカヤマ</t>
    </rPh>
    <rPh sb="3" eb="5">
      <t>イタク</t>
    </rPh>
    <rPh sb="5" eb="7">
      <t>クンレン</t>
    </rPh>
    <phoneticPr fontId="4"/>
  </si>
  <si>
    <t>073-441-2802</t>
    <phoneticPr fontId="4"/>
  </si>
  <si>
    <t>基礎データ入力票</t>
    <rPh sb="0" eb="2">
      <t>キソ</t>
    </rPh>
    <rPh sb="5" eb="7">
      <t>ニュウリョク</t>
    </rPh>
    <rPh sb="7" eb="8">
      <t>ヒョウ</t>
    </rPh>
    <phoneticPr fontId="4"/>
  </si>
  <si>
    <t>　和歌山県知事　様</t>
  </si>
  <si>
    <t>（発行責任者氏名）</t>
    <rPh sb="1" eb="6">
      <t>ハッコウセキニンシャ</t>
    </rPh>
    <rPh sb="6" eb="8">
      <t>シメイ</t>
    </rPh>
    <phoneticPr fontId="4"/>
  </si>
  <si>
    <t>（代表者職氏名）</t>
    <rPh sb="1" eb="4">
      <t>ダイヒョウシャ</t>
    </rPh>
    <rPh sb="4" eb="5">
      <t>ショク</t>
    </rPh>
    <rPh sb="5" eb="7">
      <t>シメイ</t>
    </rPh>
    <phoneticPr fontId="4"/>
  </si>
  <si>
    <t>代表取締役　和歌山　太郎</t>
    <rPh sb="0" eb="2">
      <t>ダイヒョウ</t>
    </rPh>
    <rPh sb="2" eb="5">
      <t>トリシマリヤク</t>
    </rPh>
    <rPh sb="6" eb="9">
      <t>ワカヤマ</t>
    </rPh>
    <rPh sb="10" eb="12">
      <t>タロウ</t>
    </rPh>
    <phoneticPr fontId="4"/>
  </si>
  <si>
    <t>（郵便番号）</t>
    <rPh sb="1" eb="5">
      <t>ユウビンバンゴウ</t>
    </rPh>
    <phoneticPr fontId="4"/>
  </si>
  <si>
    <t>640-8269</t>
    <phoneticPr fontId="4"/>
  </si>
  <si>
    <t>和歌山市小松原通１丁目１番地</t>
    <rPh sb="0" eb="3">
      <t>ワカヤマ</t>
    </rPh>
    <rPh sb="3" eb="4">
      <t>シ</t>
    </rPh>
    <rPh sb="4" eb="7">
      <t>コマツバラ</t>
    </rPh>
    <rPh sb="7" eb="8">
      <t>トオ</t>
    </rPh>
    <rPh sb="9" eb="11">
      <t>チョウメ</t>
    </rPh>
    <rPh sb="12" eb="14">
      <t>バンチ</t>
    </rPh>
    <phoneticPr fontId="4"/>
  </si>
  <si>
    <t>郵便番号</t>
    <rPh sb="0" eb="4">
      <t>ユウビンバンゴウ</t>
    </rPh>
    <phoneticPr fontId="4"/>
  </si>
  <si>
    <t>（提出日）</t>
    <rPh sb="1" eb="3">
      <t>テイシュツ</t>
    </rPh>
    <rPh sb="3" eb="4">
      <t>ビ</t>
    </rPh>
    <phoneticPr fontId="4"/>
  </si>
  <si>
    <t>（実施年度）</t>
    <rPh sb="1" eb="3">
      <t>ジッシ</t>
    </rPh>
    <rPh sb="3" eb="5">
      <t>ネンド</t>
    </rPh>
    <phoneticPr fontId="4"/>
  </si>
  <si>
    <t>訓練実施施設の教室面積（使用する教室のみを記載）</t>
  </si>
  <si>
    <t>区　　　分</t>
  </si>
  <si>
    <t>内　　　　　容</t>
  </si>
  <si>
    <t>教室面積等</t>
  </si>
  <si>
    <t>教室名</t>
  </si>
  <si>
    <t>別添２（様式２）</t>
    <rPh sb="0" eb="2">
      <t>ベッテン</t>
    </rPh>
    <rPh sb="4" eb="6">
      <t>ヨウシキ</t>
    </rPh>
    <phoneticPr fontId="4"/>
  </si>
  <si>
    <t>パソコン設置状況とソフトウエア</t>
    <rPh sb="4" eb="6">
      <t>セッチ</t>
    </rPh>
    <rPh sb="6" eb="8">
      <t>ジョウキョウ</t>
    </rPh>
    <phoneticPr fontId="4"/>
  </si>
  <si>
    <t>（パソコンを使用する訓練コースのみ記入してください）</t>
    <rPh sb="6" eb="8">
      <t>シヨウ</t>
    </rPh>
    <rPh sb="10" eb="12">
      <t>クンレン</t>
    </rPh>
    <rPh sb="17" eb="19">
      <t>キニュウ</t>
    </rPh>
    <phoneticPr fontId="4"/>
  </si>
  <si>
    <t>（１）パソコン設置状況</t>
    <rPh sb="7" eb="9">
      <t>セッチ</t>
    </rPh>
    <rPh sb="9" eb="11">
      <t>ジョウキョウ</t>
    </rPh>
    <phoneticPr fontId="4"/>
  </si>
  <si>
    <t>ビデオプロジェクター・大型モニター等</t>
    <rPh sb="11" eb="13">
      <t>オオガタ</t>
    </rPh>
    <rPh sb="17" eb="18">
      <t>トウ</t>
    </rPh>
    <phoneticPr fontId="4"/>
  </si>
  <si>
    <t>講師のパソコン
画面の確認方法</t>
    <rPh sb="0" eb="2">
      <t>コウシ</t>
    </rPh>
    <rPh sb="8" eb="10">
      <t>ガメン</t>
    </rPh>
    <rPh sb="11" eb="13">
      <t>カクニン</t>
    </rPh>
    <rPh sb="13" eb="15">
      <t>ホウホウ</t>
    </rPh>
    <phoneticPr fontId="4"/>
  </si>
  <si>
    <t>区　　分</t>
    <rPh sb="0" eb="1">
      <t>ク</t>
    </rPh>
    <rPh sb="3" eb="4">
      <t>ブン</t>
    </rPh>
    <phoneticPr fontId="4"/>
  </si>
  <si>
    <t>内　　　　　容</t>
    <rPh sb="0" eb="1">
      <t>ウチ</t>
    </rPh>
    <rPh sb="6" eb="7">
      <t>カタチ</t>
    </rPh>
    <phoneticPr fontId="4"/>
  </si>
  <si>
    <t>パソコンの台数</t>
    <rPh sb="5" eb="7">
      <t>ダイスウ</t>
    </rPh>
    <phoneticPr fontId="4"/>
  </si>
  <si>
    <t>　　　台</t>
    <rPh sb="3" eb="4">
      <t>ダイ</t>
    </rPh>
    <phoneticPr fontId="4"/>
  </si>
  <si>
    <t>プリンターの台数</t>
    <rPh sb="6" eb="8">
      <t>ダイスウ</t>
    </rPh>
    <phoneticPr fontId="4"/>
  </si>
  <si>
    <t>不可</t>
    <rPh sb="0" eb="2">
      <t>フカ</t>
    </rPh>
    <phoneticPr fontId="4"/>
  </si>
  <si>
    <t>教室の設備</t>
    <rPh sb="0" eb="2">
      <t>キョウシツ</t>
    </rPh>
    <rPh sb="3" eb="5">
      <t>セツビ</t>
    </rPh>
    <phoneticPr fontId="4"/>
  </si>
  <si>
    <t>・机（</t>
    <rPh sb="1" eb="2">
      <t>ツクエ</t>
    </rPh>
    <phoneticPr fontId="4"/>
  </si>
  <si>
    <t>配線を収納できる</t>
    <rPh sb="0" eb="2">
      <t>ハイセン</t>
    </rPh>
    <rPh sb="3" eb="5">
      <t>シュウノウ</t>
    </rPh>
    <phoneticPr fontId="4"/>
  </si>
  <si>
    <t>ＯＡ対応イス</t>
    <rPh sb="2" eb="4">
      <t>タイオウ</t>
    </rPh>
    <phoneticPr fontId="4"/>
  </si>
  <si>
    <t>・イス(</t>
    <phoneticPr fontId="4"/>
  </si>
  <si>
    <t>その他）</t>
    <rPh sb="2" eb="3">
      <t>タ</t>
    </rPh>
    <phoneticPr fontId="4"/>
  </si>
  <si>
    <t>・フロア(</t>
    <phoneticPr fontId="4"/>
  </si>
  <si>
    <t>ＯＡ対応</t>
    <rPh sb="2" eb="4">
      <t>タイオウ</t>
    </rPh>
    <phoneticPr fontId="4"/>
  </si>
  <si>
    <t>その他（　　　　　　　　　　　　　　　　　　　）</t>
    <rPh sb="2" eb="3">
      <t>タ</t>
    </rPh>
    <phoneticPr fontId="4"/>
  </si>
  <si>
    <t>電話番号</t>
    <rPh sb="0" eb="2">
      <t>デンワ</t>
    </rPh>
    <rPh sb="2" eb="4">
      <t>バンゴウ</t>
    </rPh>
    <phoneticPr fontId="4"/>
  </si>
  <si>
    <t>和産技訓練センター小倉分室</t>
    <rPh sb="0" eb="1">
      <t>ワ</t>
    </rPh>
    <rPh sb="1" eb="3">
      <t>サンギ</t>
    </rPh>
    <rPh sb="3" eb="5">
      <t>クンレン</t>
    </rPh>
    <rPh sb="9" eb="11">
      <t>オグラ</t>
    </rPh>
    <rPh sb="11" eb="13">
      <t>ブンシツ</t>
    </rPh>
    <phoneticPr fontId="4"/>
  </si>
  <si>
    <t>649-6261</t>
    <phoneticPr fontId="4"/>
  </si>
  <si>
    <t>和歌山市小倉９０</t>
    <rPh sb="0" eb="4">
      <t>ワカヤマシ</t>
    </rPh>
    <rPh sb="4" eb="6">
      <t>オグラ</t>
    </rPh>
    <phoneticPr fontId="4"/>
  </si>
  <si>
    <t>073-477-1253</t>
    <phoneticPr fontId="4"/>
  </si>
  <si>
    <t>入力してください。自動的に上記の表示になります。</t>
    <rPh sb="0" eb="2">
      <t>ニュウリョク</t>
    </rPh>
    <rPh sb="9" eb="12">
      <t>ジドウテキ</t>
    </rPh>
    <rPh sb="13" eb="15">
      <t>ジョウキ</t>
    </rPh>
    <rPh sb="16" eb="18">
      <t>ヒョウジ</t>
    </rPh>
    <phoneticPr fontId="4"/>
  </si>
  <si>
    <t>"令和〇年度"と直接文字入力してください。</t>
    <rPh sb="1" eb="3">
      <t>レイワ</t>
    </rPh>
    <rPh sb="4" eb="6">
      <t>ネンド</t>
    </rPh>
    <rPh sb="8" eb="10">
      <t>チョクセツ</t>
    </rPh>
    <rPh sb="10" eb="12">
      <t>モジ</t>
    </rPh>
    <rPh sb="12" eb="14">
      <t>ニュウリョク</t>
    </rPh>
    <phoneticPr fontId="4"/>
  </si>
  <si>
    <t>～</t>
    <phoneticPr fontId="4"/>
  </si>
  <si>
    <t>訓練科名</t>
    <rPh sb="0" eb="3">
      <t>クンレンカ</t>
    </rPh>
    <rPh sb="3" eb="4">
      <t>メイ</t>
    </rPh>
    <phoneticPr fontId="4"/>
  </si>
  <si>
    <t>受託希望機関名：</t>
    <rPh sb="0" eb="2">
      <t>ジュタク</t>
    </rPh>
    <rPh sb="2" eb="4">
      <t>キボウ</t>
    </rPh>
    <rPh sb="4" eb="6">
      <t>キカン</t>
    </rPh>
    <rPh sb="6" eb="7">
      <t>メイ</t>
    </rPh>
    <phoneticPr fontId="4"/>
  </si>
  <si>
    <t>訓練科名：</t>
    <rPh sb="0" eb="3">
      <t>クンレンカ</t>
    </rPh>
    <rPh sb="3" eb="4">
      <t>メイ</t>
    </rPh>
    <phoneticPr fontId="4"/>
  </si>
  <si>
    <t>訓練実施責任者役職・氏名</t>
    <rPh sb="0" eb="2">
      <t>クンレン</t>
    </rPh>
    <rPh sb="2" eb="4">
      <t>ジッシ</t>
    </rPh>
    <rPh sb="4" eb="7">
      <t>セキニンシャ</t>
    </rPh>
    <rPh sb="7" eb="9">
      <t>ヤクショク</t>
    </rPh>
    <rPh sb="10" eb="12">
      <t>シメイ</t>
    </rPh>
    <phoneticPr fontId="4"/>
  </si>
  <si>
    <t>（訓練実施責任者役職・氏名）</t>
    <rPh sb="1" eb="3">
      <t>クンレン</t>
    </rPh>
    <rPh sb="3" eb="5">
      <t>ジッシ</t>
    </rPh>
    <rPh sb="5" eb="8">
      <t>セキニンシャ</t>
    </rPh>
    <rPh sb="8" eb="10">
      <t>ヤクショク</t>
    </rPh>
    <rPh sb="11" eb="13">
      <t>シメイ</t>
    </rPh>
    <phoneticPr fontId="4"/>
  </si>
  <si>
    <t>〇〇　和歌山　花子</t>
    <rPh sb="3" eb="6">
      <t>ワカヤマ</t>
    </rPh>
    <rPh sb="7" eb="9">
      <t>ハナコ</t>
    </rPh>
    <phoneticPr fontId="4"/>
  </si>
  <si>
    <t>年　　月　　日</t>
    <rPh sb="0" eb="1">
      <t>ネン</t>
    </rPh>
    <rPh sb="3" eb="4">
      <t>ツキ</t>
    </rPh>
    <rPh sb="6" eb="7">
      <t>ヒ</t>
    </rPh>
    <phoneticPr fontId="4"/>
  </si>
  <si>
    <t>職員体制</t>
    <rPh sb="0" eb="2">
      <t>ショクイン</t>
    </rPh>
    <rPh sb="2" eb="4">
      <t>タイセイ</t>
    </rPh>
    <phoneticPr fontId="4"/>
  </si>
  <si>
    <t>～</t>
    <phoneticPr fontId="4"/>
  </si>
  <si>
    <t>訓練科名：</t>
    <rPh sb="0" eb="2">
      <t>クンレン</t>
    </rPh>
    <rPh sb="2" eb="3">
      <t>カ</t>
    </rPh>
    <rPh sb="3" eb="4">
      <t>メイ</t>
    </rPh>
    <phoneticPr fontId="4"/>
  </si>
  <si>
    <t>　訓練科名：</t>
    <rPh sb="1" eb="3">
      <t>クンレン</t>
    </rPh>
    <rPh sb="4" eb="5">
      <t>メイ</t>
    </rPh>
    <phoneticPr fontId="4"/>
  </si>
  <si>
    <t>誓　　　約　　　書</t>
    <phoneticPr fontId="4"/>
  </si>
  <si>
    <t>　　当たり、企画提案募集要領の２に規定されている応募資格要件を全て満たすことを誓約します。</t>
    <phoneticPr fontId="4"/>
  </si>
  <si>
    <t>※修了日前に訓練休を、１日以上設けること。</t>
    <rPh sb="1" eb="4">
      <t>シュウリョウビ</t>
    </rPh>
    <rPh sb="4" eb="5">
      <t>マエ</t>
    </rPh>
    <rPh sb="6" eb="8">
      <t>クンレン</t>
    </rPh>
    <rPh sb="8" eb="9">
      <t>キュウ</t>
    </rPh>
    <rPh sb="12" eb="13">
      <t>ニチ</t>
    </rPh>
    <rPh sb="13" eb="15">
      <t>イジョウ</t>
    </rPh>
    <rPh sb="15" eb="16">
      <t>モウ</t>
    </rPh>
    <phoneticPr fontId="4"/>
  </si>
  <si>
    <t>地域</t>
    <rPh sb="0" eb="2">
      <t>チイキ</t>
    </rPh>
    <phoneticPr fontId="4"/>
  </si>
  <si>
    <t>訓練コース</t>
    <rPh sb="0" eb="2">
      <t>クンレン</t>
    </rPh>
    <phoneticPr fontId="4"/>
  </si>
  <si>
    <t>定員</t>
    <rPh sb="0" eb="2">
      <t>テイイン</t>
    </rPh>
    <phoneticPr fontId="4"/>
  </si>
  <si>
    <t>開講</t>
    <rPh sb="0" eb="2">
      <t>カイコウ</t>
    </rPh>
    <phoneticPr fontId="4"/>
  </si>
  <si>
    <t>修了</t>
    <rPh sb="0" eb="2">
      <t>シュウリョウ</t>
    </rPh>
    <phoneticPr fontId="4"/>
  </si>
  <si>
    <t>様式６</t>
    <rPh sb="0" eb="2">
      <t>ヨウシキ</t>
    </rPh>
    <phoneticPr fontId="4"/>
  </si>
  <si>
    <t>の網掛け部分は、訓練コース一覧の該当箇所の内容を値複写してください。</t>
    <rPh sb="1" eb="3">
      <t>アミカ</t>
    </rPh>
    <rPh sb="4" eb="6">
      <t>ブブン</t>
    </rPh>
    <rPh sb="8" eb="10">
      <t>クンレン</t>
    </rPh>
    <rPh sb="13" eb="15">
      <t>イチラン</t>
    </rPh>
    <rPh sb="16" eb="20">
      <t>ガイトウカショ</t>
    </rPh>
    <rPh sb="21" eb="23">
      <t>ナイヨウ</t>
    </rPh>
    <rPh sb="24" eb="25">
      <t>アタイ</t>
    </rPh>
    <rPh sb="25" eb="27">
      <t>フクシャ</t>
    </rPh>
    <phoneticPr fontId="4"/>
  </si>
  <si>
    <t>受託したく、下記のとおり提案いたします。</t>
    <phoneticPr fontId="4"/>
  </si>
  <si>
    <t>和歌山県障害者委託訓練「集合訓練」企画書</t>
    <rPh sb="0" eb="4">
      <t>ワカヤマケン</t>
    </rPh>
    <rPh sb="4" eb="7">
      <t>ショウガイシャ</t>
    </rPh>
    <rPh sb="7" eb="9">
      <t>イタク</t>
    </rPh>
    <rPh sb="9" eb="11">
      <t>クンレン</t>
    </rPh>
    <rPh sb="12" eb="14">
      <t>シュウゴウ</t>
    </rPh>
    <rPh sb="14" eb="16">
      <t>クンレン</t>
    </rPh>
    <rPh sb="17" eb="20">
      <t>キカクショ</t>
    </rPh>
    <phoneticPr fontId="4"/>
  </si>
  <si>
    <t>産業技術専門学院が実施する障害者委託訓練事業「集合訓練」に係る業務を</t>
    <phoneticPr fontId="4"/>
  </si>
  <si>
    <t>・可</t>
    <rPh sb="1" eb="2">
      <t>カ</t>
    </rPh>
    <phoneticPr fontId="4"/>
  </si>
  <si>
    <t>・不可</t>
    <rPh sb="1" eb="3">
      <t>フカ</t>
    </rPh>
    <phoneticPr fontId="4"/>
  </si>
  <si>
    <t>　障害者職業訓練の委託業務について、仕様書に基づき以下のとおり見積ります。</t>
    <rPh sb="1" eb="4">
      <t>ショウガイシャ</t>
    </rPh>
    <phoneticPr fontId="4"/>
  </si>
  <si>
    <t>　訓練期間（集合訓練）：</t>
    <rPh sb="1" eb="3">
      <t>クンレン</t>
    </rPh>
    <rPh sb="3" eb="5">
      <t>キカン</t>
    </rPh>
    <rPh sb="6" eb="8">
      <t>シュウゴウ</t>
    </rPh>
    <rPh sb="8" eb="10">
      <t>クンレン</t>
    </rPh>
    <phoneticPr fontId="4"/>
  </si>
  <si>
    <t>（職場実習）</t>
    <rPh sb="1" eb="3">
      <t>ショクバ</t>
    </rPh>
    <rPh sb="3" eb="5">
      <t>ジッシュウ</t>
    </rPh>
    <phoneticPr fontId="4"/>
  </si>
  <si>
    <t>１人４日間当たり経費</t>
    <rPh sb="1" eb="2">
      <t>ニン</t>
    </rPh>
    <rPh sb="3" eb="5">
      <t>ニチカン</t>
    </rPh>
    <rPh sb="5" eb="6">
      <t>ア</t>
    </rPh>
    <rPh sb="8" eb="10">
      <t>ケイヒ</t>
    </rPh>
    <phoneticPr fontId="4"/>
  </si>
  <si>
    <t>一般事務（総務事務・パソコン事務）</t>
    <rPh sb="0" eb="2">
      <t>イッパン</t>
    </rPh>
    <rPh sb="2" eb="4">
      <t>ジム</t>
    </rPh>
    <rPh sb="5" eb="7">
      <t>ソウム</t>
    </rPh>
    <rPh sb="7" eb="9">
      <t>ジム</t>
    </rPh>
    <rPh sb="14" eb="16">
      <t>ジム</t>
    </rPh>
    <phoneticPr fontId="4"/>
  </si>
  <si>
    <t>簿記会計（商業簿記）や総務実務の基礎知識、パソコンによる文書作成、データ集計・加工方法・ウェブサイト・ホームぺージなどに関する知識・技能を取得する。</t>
    <rPh sb="0" eb="2">
      <t>ボキ</t>
    </rPh>
    <rPh sb="2" eb="4">
      <t>カイケイ</t>
    </rPh>
    <rPh sb="5" eb="7">
      <t>ショウギョウ</t>
    </rPh>
    <rPh sb="7" eb="9">
      <t>ボキ</t>
    </rPh>
    <rPh sb="11" eb="13">
      <t>ソウム</t>
    </rPh>
    <rPh sb="13" eb="15">
      <t>ジツム</t>
    </rPh>
    <rPh sb="16" eb="18">
      <t>キソ</t>
    </rPh>
    <rPh sb="18" eb="20">
      <t>チシキ</t>
    </rPh>
    <rPh sb="28" eb="30">
      <t>ブンショ</t>
    </rPh>
    <rPh sb="30" eb="32">
      <t>サクセイ</t>
    </rPh>
    <rPh sb="36" eb="38">
      <t>シュウケイ</t>
    </rPh>
    <rPh sb="39" eb="41">
      <t>カコウ</t>
    </rPh>
    <rPh sb="41" eb="43">
      <t>ホウホウ</t>
    </rPh>
    <rPh sb="60" eb="61">
      <t>カン</t>
    </rPh>
    <rPh sb="63" eb="65">
      <t>チシキ</t>
    </rPh>
    <rPh sb="66" eb="68">
      <t>ギノウ</t>
    </rPh>
    <rPh sb="69" eb="71">
      <t>シュトク</t>
    </rPh>
    <phoneticPr fontId="3"/>
  </si>
  <si>
    <t>日商ＰＣ検定試験（文書作成、データ活用）３級</t>
    <rPh sb="0" eb="2">
      <t>ニッショウ</t>
    </rPh>
    <rPh sb="4" eb="8">
      <t>ケンテイシケン</t>
    </rPh>
    <rPh sb="9" eb="11">
      <t>ブンショ</t>
    </rPh>
    <rPh sb="11" eb="13">
      <t>サクセイ</t>
    </rPh>
    <rPh sb="17" eb="19">
      <t>カツヨウ</t>
    </rPh>
    <rPh sb="21" eb="22">
      <t>キュウ</t>
    </rPh>
    <phoneticPr fontId="3"/>
  </si>
  <si>
    <t>経理・総務・パソコンの知識・技能を習得し、総務・経理関係事務等で就職を目指す障害のある求職者（身体・知的・精神・その他）（パソコン未経験者の受講可）</t>
    <rPh sb="0" eb="2">
      <t>ケイリ</t>
    </rPh>
    <rPh sb="3" eb="5">
      <t>ソウム</t>
    </rPh>
    <rPh sb="11" eb="13">
      <t>チシキ</t>
    </rPh>
    <rPh sb="14" eb="16">
      <t>ギノウ</t>
    </rPh>
    <rPh sb="17" eb="19">
      <t>シュウトク</t>
    </rPh>
    <rPh sb="21" eb="23">
      <t>ソウム</t>
    </rPh>
    <rPh sb="24" eb="26">
      <t>ケイリ</t>
    </rPh>
    <rPh sb="26" eb="28">
      <t>カンケイ</t>
    </rPh>
    <rPh sb="28" eb="30">
      <t>ジム</t>
    </rPh>
    <rPh sb="30" eb="31">
      <t>トウ</t>
    </rPh>
    <rPh sb="32" eb="34">
      <t>シュウショク</t>
    </rPh>
    <rPh sb="35" eb="37">
      <t>メザ</t>
    </rPh>
    <rPh sb="38" eb="40">
      <t>ショウガイ</t>
    </rPh>
    <rPh sb="43" eb="45">
      <t>キュウショク</t>
    </rPh>
    <rPh sb="45" eb="46">
      <t>シャ</t>
    </rPh>
    <rPh sb="47" eb="49">
      <t>シンタイ</t>
    </rPh>
    <rPh sb="50" eb="52">
      <t>チテキ</t>
    </rPh>
    <rPh sb="53" eb="55">
      <t>セイシン</t>
    </rPh>
    <rPh sb="58" eb="59">
      <t>タ</t>
    </rPh>
    <rPh sb="65" eb="69">
      <t>ミケイケンシャ</t>
    </rPh>
    <rPh sb="70" eb="72">
      <t>ジュコウ</t>
    </rPh>
    <rPh sb="72" eb="73">
      <t>カ</t>
    </rPh>
    <phoneticPr fontId="3"/>
  </si>
  <si>
    <t>商業簿記会計の基礎</t>
    <rPh sb="0" eb="2">
      <t>ショウギョウ</t>
    </rPh>
    <rPh sb="2" eb="4">
      <t>ボキ</t>
    </rPh>
    <rPh sb="4" eb="6">
      <t>カイケイ</t>
    </rPh>
    <rPh sb="7" eb="9">
      <t>キソ</t>
    </rPh>
    <phoneticPr fontId="4"/>
  </si>
  <si>
    <t>総務の実務</t>
    <rPh sb="0" eb="2">
      <t>ソウム</t>
    </rPh>
    <rPh sb="3" eb="5">
      <t>ジツム</t>
    </rPh>
    <phoneticPr fontId="4"/>
  </si>
  <si>
    <t>ビジネス文書（社内文書、社外文書）の書き方、ファイリング、上司からの支持の受け方、質問の仕方</t>
    <rPh sb="4" eb="6">
      <t>ブンショ</t>
    </rPh>
    <rPh sb="7" eb="9">
      <t>シャナイ</t>
    </rPh>
    <rPh sb="9" eb="11">
      <t>ブンショ</t>
    </rPh>
    <rPh sb="12" eb="14">
      <t>シャガイ</t>
    </rPh>
    <rPh sb="14" eb="16">
      <t>ブンショ</t>
    </rPh>
    <rPh sb="18" eb="19">
      <t>カ</t>
    </rPh>
    <rPh sb="20" eb="21">
      <t>カタ</t>
    </rPh>
    <rPh sb="29" eb="31">
      <t>ジョウシ</t>
    </rPh>
    <rPh sb="34" eb="36">
      <t>シジ</t>
    </rPh>
    <rPh sb="37" eb="38">
      <t>ウ</t>
    </rPh>
    <rPh sb="39" eb="40">
      <t>カタ</t>
    </rPh>
    <rPh sb="41" eb="43">
      <t>シツモン</t>
    </rPh>
    <rPh sb="44" eb="46">
      <t>シカタ</t>
    </rPh>
    <phoneticPr fontId="4"/>
  </si>
  <si>
    <t>電話対応、接客対応の基本、職場におけるコミュニケーション</t>
    <rPh sb="0" eb="2">
      <t>デンワ</t>
    </rPh>
    <rPh sb="2" eb="4">
      <t>タイオウ</t>
    </rPh>
    <rPh sb="5" eb="7">
      <t>セッキャク</t>
    </rPh>
    <rPh sb="7" eb="9">
      <t>タイオウ</t>
    </rPh>
    <rPh sb="10" eb="12">
      <t>キホン</t>
    </rPh>
    <rPh sb="13" eb="15">
      <t>ショクバ</t>
    </rPh>
    <phoneticPr fontId="4"/>
  </si>
  <si>
    <t>履歴書の書き方・面接の受け方等就職活動の進め方</t>
    <rPh sb="0" eb="3">
      <t>リレキショ</t>
    </rPh>
    <rPh sb="4" eb="5">
      <t>カ</t>
    </rPh>
    <rPh sb="6" eb="7">
      <t>カタ</t>
    </rPh>
    <rPh sb="8" eb="10">
      <t>メンセツ</t>
    </rPh>
    <rPh sb="11" eb="12">
      <t>ウ</t>
    </rPh>
    <rPh sb="13" eb="14">
      <t>カタ</t>
    </rPh>
    <rPh sb="14" eb="15">
      <t>トウ</t>
    </rPh>
    <rPh sb="15" eb="17">
      <t>シュウショク</t>
    </rPh>
    <rPh sb="17" eb="19">
      <t>カツドウ</t>
    </rPh>
    <rPh sb="20" eb="21">
      <t>スス</t>
    </rPh>
    <rPh sb="22" eb="23">
      <t>カタ</t>
    </rPh>
    <phoneticPr fontId="4"/>
  </si>
  <si>
    <t>ＶＤＴ作業における安全衛生等</t>
    <rPh sb="3" eb="5">
      <t>サギョウ</t>
    </rPh>
    <rPh sb="9" eb="11">
      <t>アンゼン</t>
    </rPh>
    <rPh sb="11" eb="13">
      <t>エイセイ</t>
    </rPh>
    <rPh sb="13" eb="14">
      <t>トウ</t>
    </rPh>
    <phoneticPr fontId="4"/>
  </si>
  <si>
    <t>小計</t>
    <rPh sb="0" eb="2">
      <t>ショウケイ</t>
    </rPh>
    <phoneticPr fontId="4"/>
  </si>
  <si>
    <t>実技(演習)</t>
    <rPh sb="0" eb="2">
      <t>ジツギ</t>
    </rPh>
    <rPh sb="3" eb="5">
      <t>エンシュウ</t>
    </rPh>
    <phoneticPr fontId="4"/>
  </si>
  <si>
    <t>パソコン基本操作</t>
    <rPh sb="4" eb="6">
      <t>キホン</t>
    </rPh>
    <rPh sb="6" eb="8">
      <t>ソウサ</t>
    </rPh>
    <phoneticPr fontId="4"/>
  </si>
  <si>
    <t>マウス、キーボード操作、文字入力（日本語変換）</t>
    <rPh sb="9" eb="11">
      <t>ソウサ</t>
    </rPh>
    <rPh sb="12" eb="14">
      <t>モジ</t>
    </rPh>
    <rPh sb="14" eb="16">
      <t>ニュウリョク</t>
    </rPh>
    <rPh sb="17" eb="20">
      <t>ニホンゴ</t>
    </rPh>
    <rPh sb="20" eb="22">
      <t>ヘンカン</t>
    </rPh>
    <phoneticPr fontId="4"/>
  </si>
  <si>
    <t>文書作成</t>
    <rPh sb="0" eb="2">
      <t>ブンショ</t>
    </rPh>
    <rPh sb="2" eb="4">
      <t>サクセイ</t>
    </rPh>
    <phoneticPr fontId="4"/>
  </si>
  <si>
    <t>文書作成ソフトの基本操作、ビジネス文書の作成</t>
    <rPh sb="0" eb="2">
      <t>ブンショ</t>
    </rPh>
    <rPh sb="2" eb="4">
      <t>サクセイ</t>
    </rPh>
    <rPh sb="8" eb="10">
      <t>キホン</t>
    </rPh>
    <rPh sb="10" eb="12">
      <t>ソウサ</t>
    </rPh>
    <rPh sb="17" eb="19">
      <t>ブンショ</t>
    </rPh>
    <rPh sb="20" eb="22">
      <t>サクセイ</t>
    </rPh>
    <phoneticPr fontId="4"/>
  </si>
  <si>
    <t>表計算基礎</t>
    <rPh sb="0" eb="3">
      <t>ヒョウケイサン</t>
    </rPh>
    <rPh sb="3" eb="5">
      <t>キソ</t>
    </rPh>
    <phoneticPr fontId="4"/>
  </si>
  <si>
    <t>表計算ソフトの基礎操作、データ入力、保存、印刷の仕方、書式設定、表の作成、関数の基本、グラフ、データベース等</t>
    <rPh sb="0" eb="3">
      <t>ヒョウケイサン</t>
    </rPh>
    <rPh sb="7" eb="9">
      <t>キソ</t>
    </rPh>
    <rPh sb="9" eb="11">
      <t>ソウサ</t>
    </rPh>
    <rPh sb="15" eb="17">
      <t>ニュウリョク</t>
    </rPh>
    <rPh sb="18" eb="20">
      <t>ホゾン</t>
    </rPh>
    <rPh sb="21" eb="23">
      <t>インサツ</t>
    </rPh>
    <rPh sb="24" eb="26">
      <t>シカタ</t>
    </rPh>
    <rPh sb="27" eb="29">
      <t>ショシキ</t>
    </rPh>
    <rPh sb="29" eb="31">
      <t>セッテイ</t>
    </rPh>
    <rPh sb="32" eb="33">
      <t>ヒョウ</t>
    </rPh>
    <rPh sb="34" eb="36">
      <t>サクセイ</t>
    </rPh>
    <rPh sb="37" eb="39">
      <t>カンスウ</t>
    </rPh>
    <rPh sb="40" eb="42">
      <t>キホン</t>
    </rPh>
    <rPh sb="53" eb="54">
      <t>トウ</t>
    </rPh>
    <phoneticPr fontId="4"/>
  </si>
  <si>
    <t>インターネット・メール</t>
    <phoneticPr fontId="4"/>
  </si>
  <si>
    <t>インターネット活用、メールの発信、管理</t>
    <rPh sb="7" eb="9">
      <t>カツヨウ</t>
    </rPh>
    <rPh sb="14" eb="16">
      <t>ハッシン</t>
    </rPh>
    <rPh sb="17" eb="19">
      <t>カンリ</t>
    </rPh>
    <phoneticPr fontId="4"/>
  </si>
  <si>
    <t>パソコン一式、ＯＳ、アプリケーションソフト、メール及びインターネット利用環境（機器、ソフト等使用教材の詳細を記載）</t>
    <rPh sb="4" eb="6">
      <t>イッシキ</t>
    </rPh>
    <rPh sb="25" eb="26">
      <t>オヨ</t>
    </rPh>
    <rPh sb="34" eb="36">
      <t>リヨウ</t>
    </rPh>
    <rPh sb="36" eb="38">
      <t>カンキョウ</t>
    </rPh>
    <rPh sb="39" eb="41">
      <t>キキ</t>
    </rPh>
    <rPh sb="45" eb="46">
      <t>トウ</t>
    </rPh>
    <rPh sb="46" eb="48">
      <t>シヨウ</t>
    </rPh>
    <rPh sb="48" eb="50">
      <t>キョウザイ</t>
    </rPh>
    <rPh sb="51" eb="53">
      <t>ショウサイ</t>
    </rPh>
    <rPh sb="54" eb="56">
      <t>キサイ</t>
    </rPh>
    <phoneticPr fontId="4"/>
  </si>
  <si>
    <t>訓練コース一覧表</t>
    <rPh sb="0" eb="2">
      <t>クンレン</t>
    </rPh>
    <rPh sb="5" eb="7">
      <t>イチラン</t>
    </rPh>
    <rPh sb="7" eb="8">
      <t>ヒョウ</t>
    </rPh>
    <phoneticPr fontId="4"/>
  </si>
  <si>
    <t>田辺産業技術専門学院</t>
    <rPh sb="0" eb="2">
      <t>タナベ</t>
    </rPh>
    <rPh sb="2" eb="4">
      <t>サンギョウ</t>
    </rPh>
    <rPh sb="4" eb="6">
      <t>ギジュツ</t>
    </rPh>
    <rPh sb="6" eb="8">
      <t>センモン</t>
    </rPh>
    <rPh sb="8" eb="10">
      <t>ガクイン</t>
    </rPh>
    <phoneticPr fontId="4"/>
  </si>
  <si>
    <t>定員：</t>
    <rPh sb="0" eb="2">
      <t>テイイン</t>
    </rPh>
    <phoneticPr fontId="4"/>
  </si>
  <si>
    <t>㎡</t>
    <phoneticPr fontId="4"/>
  </si>
  <si>
    <t>（２）ソフトウェア（パソコンを必要とする科目のみ記入してください。）</t>
    <rPh sb="15" eb="17">
      <t>ヒツヨウ</t>
    </rPh>
    <rPh sb="20" eb="22">
      <t>カモク</t>
    </rPh>
    <rPh sb="24" eb="26">
      <t>キニュウ</t>
    </rPh>
    <phoneticPr fontId="4"/>
  </si>
  <si>
    <t>ソフト名称</t>
    <rPh sb="3" eb="5">
      <t>メイショウ</t>
    </rPh>
    <phoneticPr fontId="4"/>
  </si>
  <si>
    <t>バージョン</t>
    <phoneticPr fontId="4"/>
  </si>
  <si>
    <t>使用許諾
契約</t>
    <rPh sb="0" eb="2">
      <t>シヨウ</t>
    </rPh>
    <rPh sb="2" eb="4">
      <t>キョダク</t>
    </rPh>
    <rPh sb="5" eb="7">
      <t>ケイヤク</t>
    </rPh>
    <phoneticPr fontId="4"/>
  </si>
  <si>
    <t>使用するＯＳの名称
及びバージョン</t>
    <rPh sb="0" eb="2">
      <t>シヨウ</t>
    </rPh>
    <rPh sb="7" eb="9">
      <t>メイショウ</t>
    </rPh>
    <rPh sb="10" eb="11">
      <t>オヨ</t>
    </rPh>
    <phoneticPr fontId="4"/>
  </si>
  <si>
    <t>使用ソフトの名称
（バージョン）</t>
    <rPh sb="0" eb="2">
      <t>シヨウ</t>
    </rPh>
    <rPh sb="6" eb="8">
      <t>メイショウ</t>
    </rPh>
    <phoneticPr fontId="4"/>
  </si>
  <si>
    <t>キャリアコンサルティング技能士（１級又は２級）等</t>
    <rPh sb="23" eb="24">
      <t>トウ</t>
    </rPh>
    <phoneticPr fontId="4"/>
  </si>
  <si>
    <t>パイプイス</t>
    <phoneticPr fontId="4"/>
  </si>
  <si>
    <t>利用可</t>
    <rPh sb="0" eb="2">
      <t>リヨウ</t>
    </rPh>
    <phoneticPr fontId="4"/>
  </si>
  <si>
    <t>（実際に訓練を行う場所またはスクーリング実施場所について御記入ください）</t>
    <rPh sb="1" eb="3">
      <t>ジッサイ</t>
    </rPh>
    <rPh sb="4" eb="6">
      <t>クンレン</t>
    </rPh>
    <rPh sb="7" eb="8">
      <t>オコナ</t>
    </rPh>
    <rPh sb="9" eb="11">
      <t>バショ</t>
    </rPh>
    <rPh sb="20" eb="22">
      <t>ジッシ</t>
    </rPh>
    <rPh sb="22" eb="24">
      <t>バショ</t>
    </rPh>
    <rPh sb="28" eb="29">
      <t>ゴ</t>
    </rPh>
    <rPh sb="29" eb="31">
      <t>キニュウ</t>
    </rPh>
    <phoneticPr fontId="4"/>
  </si>
  <si>
    <t>（集合）</t>
    <rPh sb="1" eb="3">
      <t>シュウゴウ</t>
    </rPh>
    <phoneticPr fontId="4"/>
  </si>
  <si>
    <t>　訓練期間（職業能力講座）：４日間（予定）</t>
    <rPh sb="1" eb="3">
      <t>クンレン</t>
    </rPh>
    <rPh sb="3" eb="5">
      <t>キカン</t>
    </rPh>
    <rPh sb="6" eb="8">
      <t>ショクギョウ</t>
    </rPh>
    <rPh sb="8" eb="10">
      <t>ノウリョク</t>
    </rPh>
    <rPh sb="10" eb="12">
      <t>コウザ</t>
    </rPh>
    <rPh sb="18" eb="20">
      <t>ヨテイ</t>
    </rPh>
    <phoneticPr fontId="4"/>
  </si>
  <si>
    <t>　集合訓練：</t>
    <rPh sb="1" eb="3">
      <t>シュウゴウ</t>
    </rPh>
    <rPh sb="3" eb="5">
      <t>クンレン</t>
    </rPh>
    <phoneticPr fontId="4"/>
  </si>
  <si>
    <t>　職業能力講座：</t>
    <rPh sb="1" eb="3">
      <t>ショクギョウ</t>
    </rPh>
    <rPh sb="3" eb="5">
      <t>ノウリョク</t>
    </rPh>
    <rPh sb="5" eb="7">
      <t>コウザ</t>
    </rPh>
    <phoneticPr fontId="4"/>
  </si>
  <si>
    <t>（合計）／（定員）上限８，０００円（税抜）</t>
    <rPh sb="1" eb="3">
      <t>ゴウケイ</t>
    </rPh>
    <rPh sb="6" eb="8">
      <t>テイイン</t>
    </rPh>
    <rPh sb="9" eb="11">
      <t>ジョウゲン</t>
    </rPh>
    <rPh sb="16" eb="17">
      <t>エン</t>
    </rPh>
    <rPh sb="18" eb="19">
      <t>ゼイ</t>
    </rPh>
    <rPh sb="19" eb="20">
      <t>バツ</t>
    </rPh>
    <phoneticPr fontId="4"/>
  </si>
  <si>
    <t>【職業能力講座】　１人４日間当たり　金　　　　　　　　　　　　　円（税抜）　</t>
    <phoneticPr fontId="4"/>
  </si>
  <si>
    <t>別添1（様式２）</t>
    <rPh sb="0" eb="2">
      <t>ベッテン</t>
    </rPh>
    <rPh sb="4" eb="6">
      <t>ヨウシキ</t>
    </rPh>
    <phoneticPr fontId="4"/>
  </si>
  <si>
    <t>（集合）</t>
    <rPh sb="1" eb="3">
      <t>シュウゴウ</t>
    </rPh>
    <phoneticPr fontId="4"/>
  </si>
  <si>
    <t>集合</t>
    <rPh sb="0" eb="2">
      <t>シュウゴウ</t>
    </rPh>
    <phoneticPr fontId="4"/>
  </si>
  <si>
    <t>訓練形式</t>
    <rPh sb="0" eb="2">
      <t>クンレン</t>
    </rPh>
    <rPh sb="2" eb="4">
      <t>ケイシキ</t>
    </rPh>
    <phoneticPr fontId="4"/>
  </si>
  <si>
    <t>（１）訓練に関する提出書類（1部）</t>
    <rPh sb="3" eb="5">
      <t>クンレン</t>
    </rPh>
    <rPh sb="6" eb="7">
      <t>カン</t>
    </rPh>
    <rPh sb="9" eb="11">
      <t>テイシュツ</t>
    </rPh>
    <rPh sb="11" eb="13">
      <t>ショルイ</t>
    </rPh>
    <rPh sb="15" eb="16">
      <t>ブ</t>
    </rPh>
    <phoneticPr fontId="4"/>
  </si>
  <si>
    <t>No.</t>
    <phoneticPr fontId="4"/>
  </si>
  <si>
    <t>名称</t>
    <rPh sb="0" eb="2">
      <t>メイショウ</t>
    </rPh>
    <phoneticPr fontId="4"/>
  </si>
  <si>
    <t>様式</t>
    <rPh sb="0" eb="2">
      <t>ヨウシキ</t>
    </rPh>
    <phoneticPr fontId="4"/>
  </si>
  <si>
    <t>備考</t>
    <rPh sb="0" eb="2">
      <t>ビコウ</t>
    </rPh>
    <phoneticPr fontId="4"/>
  </si>
  <si>
    <t>チェック</t>
    <phoneticPr fontId="4"/>
  </si>
  <si>
    <t>別添１</t>
    <phoneticPr fontId="4"/>
  </si>
  <si>
    <t>使用する教室の平面図を添付してください。</t>
    <phoneticPr fontId="4"/>
  </si>
  <si>
    <t>パソコン設置状況とソフトウェア</t>
    <phoneticPr fontId="4"/>
  </si>
  <si>
    <t>別添２</t>
    <phoneticPr fontId="4"/>
  </si>
  <si>
    <t>講師名簿</t>
    <rPh sb="0" eb="2">
      <t>コウシ</t>
    </rPh>
    <rPh sb="2" eb="4">
      <t>メイボ</t>
    </rPh>
    <phoneticPr fontId="4"/>
  </si>
  <si>
    <t>使用教材一覧表</t>
    <rPh sb="0" eb="2">
      <t>シヨウ</t>
    </rPh>
    <rPh sb="2" eb="4">
      <t>キョウザイ</t>
    </rPh>
    <rPh sb="4" eb="6">
      <t>イチラン</t>
    </rPh>
    <rPh sb="6" eb="7">
      <t>ヒョウ</t>
    </rPh>
    <phoneticPr fontId="4"/>
  </si>
  <si>
    <t>訓練及び就職支援等実施内容</t>
    <phoneticPr fontId="4"/>
  </si>
  <si>
    <t>経費見積書</t>
    <rPh sb="0" eb="2">
      <t>ケイヒ</t>
    </rPh>
    <rPh sb="2" eb="4">
      <t>ミツ</t>
    </rPh>
    <rPh sb="4" eb="5">
      <t>ショ</t>
    </rPh>
    <phoneticPr fontId="4"/>
  </si>
  <si>
    <t>委託訓練カリキュラム</t>
    <phoneticPr fontId="4"/>
  </si>
  <si>
    <t>誓約書</t>
    <phoneticPr fontId="4"/>
  </si>
  <si>
    <t>受託しようとするカリキュラムと同等の教育訓練を実施していることを確認できる書類（認定書、内定通知、契約書の写し等）</t>
    <phoneticPr fontId="4"/>
  </si>
  <si>
    <t>訓練を管轄する学院が実施した職業訓練については省略することができる。</t>
    <rPh sb="0" eb="2">
      <t>クンレン</t>
    </rPh>
    <rPh sb="3" eb="5">
      <t>カンカツ</t>
    </rPh>
    <rPh sb="7" eb="9">
      <t>ガクイン</t>
    </rPh>
    <rPh sb="10" eb="12">
      <t>ジッシ</t>
    </rPh>
    <rPh sb="14" eb="16">
      <t>ショクギョウ</t>
    </rPh>
    <rPh sb="16" eb="18">
      <t>クンレン</t>
    </rPh>
    <rPh sb="23" eb="25">
      <t>ショウリャク</t>
    </rPh>
    <phoneticPr fontId="4"/>
  </si>
  <si>
    <t>（２）訓練実施施設に関する添付資料（1部）</t>
    <rPh sb="3" eb="5">
      <t>クンレン</t>
    </rPh>
    <rPh sb="5" eb="7">
      <t>ジッシ</t>
    </rPh>
    <rPh sb="7" eb="9">
      <t>シセツ</t>
    </rPh>
    <rPh sb="10" eb="11">
      <t>カン</t>
    </rPh>
    <rPh sb="13" eb="15">
      <t>テンプ</t>
    </rPh>
    <rPh sb="15" eb="17">
      <t>シリョウ</t>
    </rPh>
    <rPh sb="19" eb="20">
      <t>ブ</t>
    </rPh>
    <phoneticPr fontId="4"/>
  </si>
  <si>
    <t>備考</t>
    <phoneticPr fontId="4"/>
  </si>
  <si>
    <t>雇用保険適用事業所設置届（写）</t>
    <phoneticPr fontId="4"/>
  </si>
  <si>
    <t>設置届を提出している場合</t>
    <phoneticPr fontId="4"/>
  </si>
  <si>
    <t>常用雇用している場合</t>
    <phoneticPr fontId="4"/>
  </si>
  <si>
    <t>ア　健康保険厚生年金保険被保険者標準報酬決定通知書（写）</t>
    <phoneticPr fontId="4"/>
  </si>
  <si>
    <t>社会保険に加入している場合</t>
    <phoneticPr fontId="4"/>
  </si>
  <si>
    <t>イ　雇用保険被保険者資格取得等確認通知書（写）</t>
    <phoneticPr fontId="4"/>
  </si>
  <si>
    <t>雇用保険に加入している場合</t>
    <phoneticPr fontId="4"/>
  </si>
  <si>
    <t>ウ　 源泉徴収簿又は賃金台帳等（写）</t>
    <phoneticPr fontId="4"/>
  </si>
  <si>
    <t>社会保険や雇用保険に加入できない場合</t>
    <rPh sb="0" eb="2">
      <t>シャカイ</t>
    </rPh>
    <rPh sb="2" eb="4">
      <t>ホケン</t>
    </rPh>
    <rPh sb="5" eb="7">
      <t>コヨウ</t>
    </rPh>
    <rPh sb="7" eb="9">
      <t>ホケン</t>
    </rPh>
    <phoneticPr fontId="4"/>
  </si>
  <si>
    <t>和歌山県が発行した、県税（延滞金を含む。）の全税目に未納がないことを確認できる証明書（写）</t>
    <phoneticPr fontId="4"/>
  </si>
  <si>
    <t>税務署長が発行した、消費税及び地方消費税に未納がないことを確認できる納税証明書（写）</t>
    <phoneticPr fontId="4"/>
  </si>
  <si>
    <t>実施施設（実習等の再委託予定先施設を含む。）紹介パンフレット等</t>
    <phoneticPr fontId="4"/>
  </si>
  <si>
    <t>写真（建物外観、教室、就職相談室、事務室、自習室、男女別トイレ、障害者用トイレ、駐車場等訓練に関係する施設）</t>
    <phoneticPr fontId="4"/>
  </si>
  <si>
    <t>和歌山県障害者委託訓練　提出書類一覧</t>
    <rPh sb="14" eb="16">
      <t>ショルイ</t>
    </rPh>
    <phoneticPr fontId="4"/>
  </si>
  <si>
    <t>障害者委託訓練の要素別点検表</t>
    <rPh sb="5" eb="7">
      <t>クンレン</t>
    </rPh>
    <rPh sb="8" eb="10">
      <t>ヨウソ</t>
    </rPh>
    <rPh sb="10" eb="11">
      <t>ベツ</t>
    </rPh>
    <rPh sb="11" eb="13">
      <t>テンケン</t>
    </rPh>
    <rPh sb="13" eb="14">
      <t>ヒョウ</t>
    </rPh>
    <phoneticPr fontId="4"/>
  </si>
  <si>
    <t>障害者委託訓練企画書</t>
    <phoneticPr fontId="4"/>
  </si>
  <si>
    <t>【留意事項】
１　企画書を訓練コースごとに作成・提出すること。
２　提出書類は紙またはメールにて提出すること。</t>
    <rPh sb="1" eb="3">
      <t>リュウイ</t>
    </rPh>
    <rPh sb="3" eb="5">
      <t>ジコウ</t>
    </rPh>
    <rPh sb="34" eb="36">
      <t>テイシュツ</t>
    </rPh>
    <rPh sb="36" eb="38">
      <t>ショルイ</t>
    </rPh>
    <rPh sb="39" eb="40">
      <t>カミ</t>
    </rPh>
    <rPh sb="48" eb="50">
      <t>テイシュツ</t>
    </rPh>
    <phoneticPr fontId="4"/>
  </si>
  <si>
    <t>パソコンを使用する訓練コースのみ提出</t>
    <phoneticPr fontId="4"/>
  </si>
  <si>
    <t>・有</t>
    <rPh sb="1" eb="2">
      <t>アリ</t>
    </rPh>
    <phoneticPr fontId="4"/>
  </si>
  <si>
    <t>・有</t>
    <rPh sb="1" eb="2">
      <t>ユウ</t>
    </rPh>
    <phoneticPr fontId="4"/>
  </si>
  <si>
    <t>配線を収納できない）</t>
    <rPh sb="0" eb="2">
      <t>ハイセン</t>
    </rPh>
    <rPh sb="3" eb="5">
      <t>シュウノウ</t>
    </rPh>
    <phoneticPr fontId="4"/>
  </si>
  <si>
    <t>配線の固定）</t>
    <rPh sb="0" eb="2">
      <t>ハイセン</t>
    </rPh>
    <rPh sb="3" eb="5">
      <t>コテイ</t>
    </rPh>
    <phoneticPr fontId="4"/>
  </si>
  <si>
    <t>障害者委託訓練実施予定表</t>
    <rPh sb="0" eb="2">
      <t>ショウガイ</t>
    </rPh>
    <rPh sb="2" eb="3">
      <t>シャ</t>
    </rPh>
    <rPh sb="3" eb="5">
      <t>イタク</t>
    </rPh>
    <phoneticPr fontId="4"/>
  </si>
  <si>
    <t>　令和　年　　月　日付けで公告のありました和歌山県障害者委託訓練事業の企画提案に応募するに</t>
    <rPh sb="40" eb="42">
      <t>オウボ</t>
    </rPh>
    <phoneticPr fontId="4"/>
  </si>
  <si>
    <t>障害者用トイレ　</t>
    <rPh sb="0" eb="3">
      <t>ショウガイシャ</t>
    </rPh>
    <rPh sb="3" eb="4">
      <t>ヨウ</t>
    </rPh>
    <phoneticPr fontId="4"/>
  </si>
  <si>
    <t>障害者委託訓練の要素別点検表</t>
    <rPh sb="0" eb="3">
      <t>ショウガイシャ</t>
    </rPh>
    <rPh sb="3" eb="5">
      <t>イタク</t>
    </rPh>
    <rPh sb="5" eb="7">
      <t>クンレン</t>
    </rPh>
    <rPh sb="6" eb="7">
      <t>ショクギョウ</t>
    </rPh>
    <rPh sb="8" eb="10">
      <t>ヨウソ</t>
    </rPh>
    <rPh sb="10" eb="11">
      <t>ベツ</t>
    </rPh>
    <rPh sb="11" eb="13">
      <t>テンケン</t>
    </rPh>
    <rPh sb="13" eb="14">
      <t>オモテ</t>
    </rPh>
    <phoneticPr fontId="4"/>
  </si>
  <si>
    <t>自習用教室の開放
（時間外）</t>
    <rPh sb="0" eb="3">
      <t>ジシュウヨウ</t>
    </rPh>
    <rPh sb="3" eb="5">
      <t>キョウシツ</t>
    </rPh>
    <rPh sb="6" eb="8">
      <t>カイホウ</t>
    </rPh>
    <rPh sb="10" eb="13">
      <t>ジカンガイ</t>
    </rPh>
    <phoneticPr fontId="4"/>
  </si>
  <si>
    <t>・利用可（教室でも可）</t>
    <rPh sb="1" eb="3">
      <t>リヨウ</t>
    </rPh>
    <rPh sb="3" eb="4">
      <t>カ</t>
    </rPh>
    <rPh sb="5" eb="7">
      <t>キョウシツ</t>
    </rPh>
    <rPh sb="9" eb="10">
      <t>カ</t>
    </rPh>
    <phoneticPr fontId="4"/>
  </si>
  <si>
    <t>・対応可</t>
    <rPh sb="1" eb="3">
      <t>タイオウ</t>
    </rPh>
    <rPh sb="3" eb="4">
      <t>カ</t>
    </rPh>
    <phoneticPr fontId="4"/>
  </si>
  <si>
    <t>実施主体の別</t>
    <rPh sb="0" eb="2">
      <t>ジッシ</t>
    </rPh>
    <rPh sb="2" eb="4">
      <t>シュタイ</t>
    </rPh>
    <rPh sb="5" eb="6">
      <t>ベツ</t>
    </rPh>
    <phoneticPr fontId="4"/>
  </si>
  <si>
    <t>実施教育訓練コース名</t>
    <phoneticPr fontId="4"/>
  </si>
  <si>
    <t>訓練内容</t>
    <rPh sb="0" eb="2">
      <t>クンレン</t>
    </rPh>
    <rPh sb="2" eb="4">
      <t>ナイヨウ</t>
    </rPh>
    <phoneticPr fontId="4"/>
  </si>
  <si>
    <t>対象者</t>
    <rPh sb="0" eb="3">
      <t>タイショウシャ</t>
    </rPh>
    <phoneticPr fontId="4"/>
  </si>
  <si>
    <t>対象期間</t>
    <rPh sb="0" eb="2">
      <t>タイショウ</t>
    </rPh>
    <rPh sb="2" eb="4">
      <t>キカン</t>
    </rPh>
    <phoneticPr fontId="4"/>
  </si>
  <si>
    <t>記載例</t>
    <rPh sb="0" eb="2">
      <t>キサイ</t>
    </rPh>
    <rPh sb="2" eb="3">
      <t>レイ</t>
    </rPh>
    <phoneticPr fontId="4"/>
  </si>
  <si>
    <t>その他</t>
    <rPh sb="2" eb="3">
      <t>ホカ</t>
    </rPh>
    <phoneticPr fontId="4"/>
  </si>
  <si>
    <t>初心者を対象に、ワード、エクセルの基本操作から応用操作までの幅広い訓練を行い、訓練生に対し就職支援を行いながら、就職率１００％を目指す。</t>
    <rPh sb="0" eb="3">
      <t>ショシンシャ</t>
    </rPh>
    <rPh sb="4" eb="6">
      <t>タイショウ</t>
    </rPh>
    <rPh sb="17" eb="19">
      <t>キホン</t>
    </rPh>
    <rPh sb="19" eb="21">
      <t>ソウサ</t>
    </rPh>
    <rPh sb="23" eb="25">
      <t>オウヨウ</t>
    </rPh>
    <rPh sb="25" eb="27">
      <t>ソウサ</t>
    </rPh>
    <rPh sb="30" eb="32">
      <t>ハバヒロ</t>
    </rPh>
    <rPh sb="33" eb="35">
      <t>クンレン</t>
    </rPh>
    <rPh sb="36" eb="37">
      <t>オコナ</t>
    </rPh>
    <rPh sb="39" eb="41">
      <t>クンレン</t>
    </rPh>
    <rPh sb="41" eb="42">
      <t>セイ</t>
    </rPh>
    <rPh sb="43" eb="44">
      <t>タイ</t>
    </rPh>
    <rPh sb="45" eb="47">
      <t>シュウショク</t>
    </rPh>
    <rPh sb="47" eb="49">
      <t>シエン</t>
    </rPh>
    <rPh sb="50" eb="51">
      <t>オコナ</t>
    </rPh>
    <rPh sb="56" eb="58">
      <t>シュウショク</t>
    </rPh>
    <rPh sb="58" eb="59">
      <t>リツ</t>
    </rPh>
    <rPh sb="64" eb="66">
      <t>メザ</t>
    </rPh>
    <phoneticPr fontId="4"/>
  </si>
  <si>
    <t>【過去３年間の訓練実施実績】</t>
    <rPh sb="1" eb="3">
      <t>カコ</t>
    </rPh>
    <rPh sb="4" eb="6">
      <t>ネンカン</t>
    </rPh>
    <rPh sb="7" eb="9">
      <t>クンレン</t>
    </rPh>
    <rPh sb="9" eb="11">
      <t>ジッシ</t>
    </rPh>
    <rPh sb="11" eb="13">
      <t>ジッセキ</t>
    </rPh>
    <phoneticPr fontId="4"/>
  </si>
  <si>
    <t>受講希望者等</t>
    <rPh sb="0" eb="2">
      <t>ジュコウ</t>
    </rPh>
    <rPh sb="2" eb="5">
      <t>キボウシャ</t>
    </rPh>
    <rPh sb="5" eb="6">
      <t>トウ</t>
    </rPh>
    <phoneticPr fontId="4"/>
  </si>
  <si>
    <t>「男女別トイレ」・「障害者用トイレ」・「駐車場」等</t>
    <rPh sb="1" eb="3">
      <t>ダンジョ</t>
    </rPh>
    <rPh sb="3" eb="4">
      <t>ベツ</t>
    </rPh>
    <rPh sb="20" eb="23">
      <t>チュウシャジョウ</t>
    </rPh>
    <rPh sb="24" eb="25">
      <t>トウ</t>
    </rPh>
    <phoneticPr fontId="4"/>
  </si>
  <si>
    <t>「建物外観」･「学科・実習教室・機器等」･「就職相談室」・「事務室」・「自習室」・</t>
    <rPh sb="16" eb="18">
      <t>キキ</t>
    </rPh>
    <rPh sb="18" eb="19">
      <t>トウ</t>
    </rPh>
    <rPh sb="22" eb="24">
      <t>シュウショク</t>
    </rPh>
    <rPh sb="24" eb="27">
      <t>ソウダンシツ</t>
    </rPh>
    <rPh sb="30" eb="33">
      <t>ジムシツ</t>
    </rPh>
    <phoneticPr fontId="4"/>
  </si>
  <si>
    <t>便房の広さが２００㎝×２００㎝程度、車いす回転スペース</t>
    <phoneticPr fontId="4"/>
  </si>
  <si>
    <t>男女別トイレとは、入口から男女別であることを指す</t>
    <rPh sb="0" eb="2">
      <t>ダンジョ</t>
    </rPh>
    <rPh sb="2" eb="3">
      <t>ベツ</t>
    </rPh>
    <rPh sb="9" eb="11">
      <t>イリグチ</t>
    </rPh>
    <rPh sb="13" eb="15">
      <t>ダンジョ</t>
    </rPh>
    <rPh sb="15" eb="16">
      <t>ベツ</t>
    </rPh>
    <rPh sb="22" eb="23">
      <t>サ</t>
    </rPh>
    <phoneticPr fontId="4"/>
  </si>
  <si>
    <t>建物進入口から教室、実習室等訓練に必要な施設に車いす等で介助なく移動できる</t>
    <rPh sb="32" eb="34">
      <t>イドウ</t>
    </rPh>
    <phoneticPr fontId="4"/>
  </si>
  <si>
    <t>平均</t>
    <rPh sb="0" eb="2">
      <t>ヘイキン</t>
    </rPh>
    <phoneticPr fontId="4"/>
  </si>
  <si>
    <t>教室面積
※事務所・休憩エリアは
含まない。</t>
    <phoneticPr fontId="4"/>
  </si>
  <si>
    <r>
      <t>過去３年間に実施した教育訓練コース（科）を期間ごとに</t>
    </r>
    <r>
      <rPr>
        <u val="double"/>
        <sz val="12"/>
        <color rgb="FFFF0000"/>
        <rFont val="ＭＳ 明朝"/>
        <family val="1"/>
        <charset val="128"/>
      </rPr>
      <t>１コース</t>
    </r>
    <r>
      <rPr>
        <sz val="12"/>
        <rFont val="ＭＳ 明朝"/>
        <family val="1"/>
        <charset val="128"/>
      </rPr>
      <t>御記入ください。</t>
    </r>
    <rPh sb="0" eb="2">
      <t>カコ</t>
    </rPh>
    <rPh sb="3" eb="5">
      <t>ネンカン</t>
    </rPh>
    <rPh sb="6" eb="8">
      <t>ジッシ</t>
    </rPh>
    <rPh sb="10" eb="12">
      <t>キョウイク</t>
    </rPh>
    <rPh sb="12" eb="14">
      <t>クンレン</t>
    </rPh>
    <rPh sb="18" eb="19">
      <t>カ</t>
    </rPh>
    <rPh sb="21" eb="23">
      <t>キカン</t>
    </rPh>
    <rPh sb="30" eb="31">
      <t>ゴ</t>
    </rPh>
    <rPh sb="31" eb="33">
      <t>キニュウ</t>
    </rPh>
    <phoneticPr fontId="4"/>
  </si>
  <si>
    <t>・専修学校　　　　･各種学校　　　　･事業主団体　　　･事業主　　　･大学
･ＮＰＯ法人　　　　･その他(　　　　　　　)　　</t>
    <rPh sb="1" eb="5">
      <t>センシュウガッコウ</t>
    </rPh>
    <rPh sb="10" eb="12">
      <t>カクシュ</t>
    </rPh>
    <rPh sb="12" eb="14">
      <t>ガッコウ</t>
    </rPh>
    <rPh sb="19" eb="22">
      <t>ジギョウヌシ</t>
    </rPh>
    <rPh sb="22" eb="24">
      <t>ダンタイ</t>
    </rPh>
    <rPh sb="28" eb="31">
      <t>ジギョウヌシ</t>
    </rPh>
    <rPh sb="35" eb="37">
      <t>ダイガク</t>
    </rPh>
    <rPh sb="43" eb="45">
      <t>ホウジン</t>
    </rPh>
    <rPh sb="52" eb="53">
      <t>タ</t>
    </rPh>
    <phoneticPr fontId="4"/>
  </si>
  <si>
    <t>受講
者数</t>
    <rPh sb="0" eb="2">
      <t>ジュコウ</t>
    </rPh>
    <rPh sb="3" eb="4">
      <t>シャ</t>
    </rPh>
    <rPh sb="4" eb="5">
      <t>スウ</t>
    </rPh>
    <phoneticPr fontId="4"/>
  </si>
  <si>
    <t>就職
者数</t>
    <rPh sb="0" eb="2">
      <t>シュウショク</t>
    </rPh>
    <rPh sb="3" eb="4">
      <t>シャ</t>
    </rPh>
    <rPh sb="4" eb="5">
      <t>スウ</t>
    </rPh>
    <phoneticPr fontId="4"/>
  </si>
  <si>
    <t>訓練実施期間
（〇年〇月～
△年△月）</t>
    <rPh sb="0" eb="2">
      <t>クンレン</t>
    </rPh>
    <rPh sb="2" eb="4">
      <t>ジッシ</t>
    </rPh>
    <rPh sb="4" eb="6">
      <t>キカン</t>
    </rPh>
    <rPh sb="9" eb="10">
      <t>ネン</t>
    </rPh>
    <rPh sb="11" eb="12">
      <t>ツキ</t>
    </rPh>
    <rPh sb="15" eb="16">
      <t>ネン</t>
    </rPh>
    <rPh sb="17" eb="18">
      <t>ツキ</t>
    </rPh>
    <phoneticPr fontId="4"/>
  </si>
  <si>
    <t>令和4年12月～
令和5年2月</t>
    <rPh sb="0" eb="2">
      <t>レイワ</t>
    </rPh>
    <rPh sb="3" eb="4">
      <t>ネン</t>
    </rPh>
    <rPh sb="6" eb="7">
      <t>ガツ</t>
    </rPh>
    <rPh sb="9" eb="11">
      <t>レイワ</t>
    </rPh>
    <rPh sb="12" eb="13">
      <t>ネン</t>
    </rPh>
    <rPh sb="14" eb="15">
      <t>ガツ</t>
    </rPh>
    <phoneticPr fontId="4"/>
  </si>
  <si>
    <t>①　就職支援責任者１名を配置するとともに責任者欄に○印を記入してください。</t>
    <rPh sb="2" eb="4">
      <t>シュウショク</t>
    </rPh>
    <rPh sb="4" eb="6">
      <t>シエン</t>
    </rPh>
    <rPh sb="6" eb="9">
      <t>セキニンシャ</t>
    </rPh>
    <rPh sb="10" eb="11">
      <t>メイ</t>
    </rPh>
    <rPh sb="12" eb="14">
      <t>ハイチ</t>
    </rPh>
    <rPh sb="20" eb="23">
      <t>セキニンシャ</t>
    </rPh>
    <rPh sb="23" eb="24">
      <t>ラン</t>
    </rPh>
    <phoneticPr fontId="4"/>
  </si>
  <si>
    <t>・４割以上
  ５割未満</t>
    <rPh sb="2" eb="3">
      <t>ワリ</t>
    </rPh>
    <rPh sb="3" eb="5">
      <t>イジョウ</t>
    </rPh>
    <rPh sb="9" eb="10">
      <t>ワリ</t>
    </rPh>
    <rPh sb="10" eb="12">
      <t>ミマン</t>
    </rPh>
    <phoneticPr fontId="4"/>
  </si>
  <si>
    <t>・３割以上
  ４割未満</t>
    <rPh sb="2" eb="3">
      <t>ワリ</t>
    </rPh>
    <rPh sb="3" eb="5">
      <t>イジョウ</t>
    </rPh>
    <rPh sb="9" eb="10">
      <t>ワリ</t>
    </rPh>
    <rPh sb="10" eb="12">
      <t>ミマン</t>
    </rPh>
    <phoneticPr fontId="4"/>
  </si>
  <si>
    <t>・３割未満
  でも可能</t>
    <rPh sb="2" eb="3">
      <t>ワリ</t>
    </rPh>
    <rPh sb="3" eb="5">
      <t>ミマン</t>
    </rPh>
    <rPh sb="10" eb="12">
      <t>カノウ</t>
    </rPh>
    <phoneticPr fontId="4"/>
  </si>
  <si>
    <t>パソコンの利用
　　(時間外)</t>
    <rPh sb="5" eb="7">
      <t>リヨウ</t>
    </rPh>
    <phoneticPr fontId="4"/>
  </si>
  <si>
    <t>インターネットの利用
　　(時間外)</t>
    <rPh sb="8" eb="10">
      <t>リヨウ</t>
    </rPh>
    <phoneticPr fontId="4"/>
  </si>
  <si>
    <t>【障害者向け訓練支援機器賃貸借費】　金　　　　　　　　　　　　　円（税抜）　</t>
    <phoneticPr fontId="4"/>
  </si>
  <si>
    <t>【集合訓練】　　　１人１月当たり　　金　　　　　　　　　　　　　円（税抜）</t>
    <rPh sb="1" eb="3">
      <t>シュウゴウ</t>
    </rPh>
    <rPh sb="3" eb="5">
      <t>クンレン</t>
    </rPh>
    <rPh sb="10" eb="11">
      <t>ニン</t>
    </rPh>
    <rPh sb="12" eb="13">
      <t>ツキ</t>
    </rPh>
    <rPh sb="13" eb="14">
      <t>ア</t>
    </rPh>
    <rPh sb="18" eb="19">
      <t>キン</t>
    </rPh>
    <rPh sb="32" eb="33">
      <t>エン</t>
    </rPh>
    <rPh sb="34" eb="36">
      <t>ゼイヌキ</t>
    </rPh>
    <phoneticPr fontId="4"/>
  </si>
  <si>
    <t>　※使用する教室の平面図を添付してください。</t>
    <phoneticPr fontId="4"/>
  </si>
  <si>
    <t>　※表示行が足りない時には追加してください。ただし、追加した時には平均に記載の計算式を確認してください。</t>
    <rPh sb="2" eb="4">
      <t>ヒョウジ</t>
    </rPh>
    <rPh sb="4" eb="5">
      <t>ギョウ</t>
    </rPh>
    <rPh sb="6" eb="7">
      <t>タ</t>
    </rPh>
    <rPh sb="10" eb="11">
      <t>トキ</t>
    </rPh>
    <rPh sb="13" eb="15">
      <t>ツイカ</t>
    </rPh>
    <rPh sb="26" eb="28">
      <t>ツイカ</t>
    </rPh>
    <rPh sb="30" eb="31">
      <t>トキ</t>
    </rPh>
    <rPh sb="33" eb="35">
      <t>ヘイキン</t>
    </rPh>
    <rPh sb="36" eb="38">
      <t>キサイ</t>
    </rPh>
    <rPh sb="39" eb="42">
      <t>ケイサンシキ</t>
    </rPh>
    <rPh sb="43" eb="45">
      <t>カクニン</t>
    </rPh>
    <phoneticPr fontId="4"/>
  </si>
  <si>
    <t>②　訓練実施日数のうち過半数以上訓練実施場所（近隣の建物を含む。）で就職支援業務を遂行している場合は
　「常駐」に〇印を記入してください。</t>
    <rPh sb="2" eb="4">
      <t>クンレン</t>
    </rPh>
    <rPh sb="4" eb="6">
      <t>ジッシ</t>
    </rPh>
    <rPh sb="6" eb="8">
      <t>ニッスウ</t>
    </rPh>
    <rPh sb="11" eb="13">
      <t>カハン</t>
    </rPh>
    <rPh sb="13" eb="14">
      <t>スウ</t>
    </rPh>
    <rPh sb="14" eb="16">
      <t>イジョウ</t>
    </rPh>
    <rPh sb="16" eb="18">
      <t>クンレン</t>
    </rPh>
    <rPh sb="18" eb="20">
      <t>ジッシ</t>
    </rPh>
    <rPh sb="20" eb="22">
      <t>バショ</t>
    </rPh>
    <rPh sb="23" eb="25">
      <t>キンリン</t>
    </rPh>
    <rPh sb="26" eb="28">
      <t>タテモノ</t>
    </rPh>
    <rPh sb="29" eb="30">
      <t>フク</t>
    </rPh>
    <rPh sb="34" eb="36">
      <t>シュウショク</t>
    </rPh>
    <rPh sb="36" eb="38">
      <t>シエン</t>
    </rPh>
    <rPh sb="38" eb="40">
      <t>ギョウム</t>
    </rPh>
    <rPh sb="41" eb="43">
      <t>スイコウ</t>
    </rPh>
    <rPh sb="47" eb="49">
      <t>バアイ</t>
    </rPh>
    <rPh sb="53" eb="55">
      <t>ジョウチュウ</t>
    </rPh>
    <rPh sb="58" eb="59">
      <t>シルシ</t>
    </rPh>
    <rPh sb="60" eb="62">
      <t>キニュウ</t>
    </rPh>
    <phoneticPr fontId="4"/>
  </si>
  <si>
    <t>③　「キャリアコンサルティング技能士（１級又は２級）等」欄について該当する場合、該当のア、イを記載し
　てください。</t>
    <rPh sb="26" eb="27">
      <t>トウ</t>
    </rPh>
    <rPh sb="28" eb="29">
      <t>ラン</t>
    </rPh>
    <rPh sb="33" eb="35">
      <t>ガイトウ</t>
    </rPh>
    <rPh sb="37" eb="39">
      <t>バアイ</t>
    </rPh>
    <rPh sb="40" eb="42">
      <t>ガイトウ</t>
    </rPh>
    <rPh sb="47" eb="49">
      <t>キサイ</t>
    </rPh>
    <phoneticPr fontId="4"/>
  </si>
  <si>
    <t>ア　キャリアコンサルティング技能士（１級又は２級）　</t>
    <phoneticPr fontId="4"/>
  </si>
  <si>
    <t>イ　職業能力開発促進法（昭和４４年法律第６４号）第２８条第２項に規定する職業訓練指導員免許を有する者</t>
    <phoneticPr fontId="4"/>
  </si>
  <si>
    <t>④　「キャリアコンサルタント」欄については、職業能力開発促進法（昭和４４年法律第６４号）第３０条の３
　に規定するキャリアコンサルタントとして登録された、キャリアコンサルタント登録証に記載されている登録
　番号、登録年月日、有効期限満了年月日を記入してください。</t>
    <rPh sb="15" eb="16">
      <t>ラン</t>
    </rPh>
    <rPh sb="71" eb="73">
      <t>トウロク</t>
    </rPh>
    <rPh sb="88" eb="90">
      <t>トウロク</t>
    </rPh>
    <rPh sb="90" eb="91">
      <t>ショウ</t>
    </rPh>
    <rPh sb="92" eb="94">
      <t>キサイ</t>
    </rPh>
    <rPh sb="99" eb="101">
      <t>トウロク</t>
    </rPh>
    <rPh sb="103" eb="105">
      <t>バンゴウ</t>
    </rPh>
    <rPh sb="106" eb="108">
      <t>トウロク</t>
    </rPh>
    <rPh sb="108" eb="111">
      <t>ネンガッピ</t>
    </rPh>
    <rPh sb="112" eb="114">
      <t>ユウコウ</t>
    </rPh>
    <rPh sb="114" eb="116">
      <t>キゲン</t>
    </rPh>
    <rPh sb="116" eb="118">
      <t>マンリョウ</t>
    </rPh>
    <rPh sb="118" eb="121">
      <t>ネンガッピ</t>
    </rPh>
    <rPh sb="122" eb="124">
      <t>キニュウ</t>
    </rPh>
    <phoneticPr fontId="4"/>
  </si>
  <si>
    <r>
      <t>の網掛け部分は、事業所提案科名を入力してください。</t>
    </r>
    <r>
      <rPr>
        <sz val="12"/>
        <color rgb="FFFF0000"/>
        <rFont val="ＭＳ 明朝"/>
        <family val="1"/>
        <charset val="128"/>
      </rPr>
      <t>（任意）</t>
    </r>
    <rPh sb="1" eb="3">
      <t>アミカ</t>
    </rPh>
    <rPh sb="4" eb="6">
      <t>ブブン</t>
    </rPh>
    <rPh sb="8" eb="11">
      <t>ジギョウショ</t>
    </rPh>
    <rPh sb="11" eb="13">
      <t>テイアン</t>
    </rPh>
    <rPh sb="13" eb="15">
      <t>カメイ</t>
    </rPh>
    <rPh sb="16" eb="18">
      <t>ニュウリョク</t>
    </rPh>
    <rPh sb="26" eb="28">
      <t>ニンイ</t>
    </rPh>
    <phoneticPr fontId="4"/>
  </si>
  <si>
    <t>あいうえお＊あいうえお＊あいうえお＊あいうえお＊あいうえお＊あいう</t>
    <phoneticPr fontId="4"/>
  </si>
  <si>
    <t>アイウエオ＊アイウエオ＊アイウエオ＊アイウエオ＊アイウエオ＊アイウ</t>
    <phoneticPr fontId="4"/>
  </si>
  <si>
    <t>受託希望機関名</t>
    <rPh sb="0" eb="2">
      <t>ジュタク</t>
    </rPh>
    <rPh sb="2" eb="4">
      <t>キボウ</t>
    </rPh>
    <rPh sb="4" eb="6">
      <t>キカン</t>
    </rPh>
    <rPh sb="6" eb="7">
      <t>ジツメイ</t>
    </rPh>
    <phoneticPr fontId="4"/>
  </si>
  <si>
    <t>受託希望機関名：</t>
    <phoneticPr fontId="4"/>
  </si>
  <si>
    <t>　</t>
    <phoneticPr fontId="4"/>
  </si>
  <si>
    <t>訓練実施責任者を常用雇用していることを確認できる書類等（写）</t>
    <rPh sb="0" eb="2">
      <t>クンレン</t>
    </rPh>
    <rPh sb="2" eb="4">
      <t>ジッシ</t>
    </rPh>
    <rPh sb="4" eb="7">
      <t>セキニンシャ</t>
    </rPh>
    <rPh sb="8" eb="10">
      <t>ジョウヨウ</t>
    </rPh>
    <rPh sb="10" eb="12">
      <t>コヨウ</t>
    </rPh>
    <rPh sb="19" eb="21">
      <t>カクニン</t>
    </rPh>
    <rPh sb="24" eb="26">
      <t>ショルイ</t>
    </rPh>
    <rPh sb="26" eb="27">
      <t>ナド</t>
    </rPh>
    <phoneticPr fontId="4"/>
  </si>
  <si>
    <t>の網掛け部分は、提案業者で入力してください。</t>
    <rPh sb="1" eb="3">
      <t>アミカ</t>
    </rPh>
    <rPh sb="4" eb="6">
      <t>ブブン</t>
    </rPh>
    <rPh sb="8" eb="12">
      <t>テイアンギョウシャ</t>
    </rPh>
    <rPh sb="13" eb="15">
      <t>ニュウリョク</t>
    </rPh>
    <phoneticPr fontId="4"/>
  </si>
  <si>
    <t>事業者提案科名</t>
    <rPh sb="6" eb="7">
      <t>メイ</t>
    </rPh>
    <phoneticPr fontId="4"/>
  </si>
  <si>
    <t>駐車場を賃貸により確保する場合、企画提案提出時に必要書類が提出できないときは、提案業者責任者又は貸借人から訓練開時始に駐車場の確保ができる旨を記載した確約書(写）（書式自由）を提出すること。</t>
    <rPh sb="46" eb="47">
      <t>マタ</t>
    </rPh>
    <rPh sb="79" eb="80">
      <t>ウツ</t>
    </rPh>
    <phoneticPr fontId="4"/>
  </si>
  <si>
    <t>障害者委託訓練実施予定表</t>
    <rPh sb="0" eb="2">
      <t>ショウガイ</t>
    </rPh>
    <rPh sb="2" eb="3">
      <t>シャ</t>
    </rPh>
    <rPh sb="3" eb="5">
      <t>イタク</t>
    </rPh>
    <rPh sb="5" eb="7">
      <t>クンレン</t>
    </rPh>
    <rPh sb="7" eb="9">
      <t>ジッシ</t>
    </rPh>
    <rPh sb="9" eb="12">
      <t>ヨテイヒョウ</t>
    </rPh>
    <phoneticPr fontId="4"/>
  </si>
  <si>
    <t>【障害者に対する就労支援の経験等】</t>
    <rPh sb="1" eb="4">
      <t>ショウガイシャ</t>
    </rPh>
    <rPh sb="5" eb="6">
      <t>タイ</t>
    </rPh>
    <rPh sb="8" eb="10">
      <t>シュウロウ</t>
    </rPh>
    <rPh sb="10" eb="12">
      <t>シエン</t>
    </rPh>
    <rPh sb="13" eb="15">
      <t>ケイケン</t>
    </rPh>
    <rPh sb="15" eb="16">
      <t>トウ</t>
    </rPh>
    <phoneticPr fontId="4"/>
  </si>
  <si>
    <t>※枠内に書き切れない場合は適宜行を増やして記入してください。</t>
    <rPh sb="21" eb="23">
      <t>キニュウ</t>
    </rPh>
    <phoneticPr fontId="4"/>
  </si>
  <si>
    <t>（障害者の就労支援に関するこれまでの取組状況について記載してください。）</t>
    <rPh sb="1" eb="4">
      <t>ショウガイシャ</t>
    </rPh>
    <rPh sb="5" eb="7">
      <t>シュウロウ</t>
    </rPh>
    <rPh sb="7" eb="9">
      <t>シエン</t>
    </rPh>
    <rPh sb="10" eb="11">
      <t>カン</t>
    </rPh>
    <rPh sb="18" eb="20">
      <t>トリクミ</t>
    </rPh>
    <rPh sb="20" eb="22">
      <t>ジョウキョウ</t>
    </rPh>
    <rPh sb="26" eb="28">
      <t>キサイ</t>
    </rPh>
    <phoneticPr fontId="4"/>
  </si>
  <si>
    <t>提出する際、全ての様式の網掛けを「白」に設定してください。</t>
    <rPh sb="0" eb="2">
      <t>テイシュツ</t>
    </rPh>
    <rPh sb="4" eb="5">
      <t>サイ</t>
    </rPh>
    <rPh sb="6" eb="7">
      <t>スベ</t>
    </rPh>
    <rPh sb="9" eb="11">
      <t>ヨウシキ</t>
    </rPh>
    <rPh sb="12" eb="14">
      <t>アミカ</t>
    </rPh>
    <rPh sb="17" eb="18">
      <t>シロ</t>
    </rPh>
    <rPh sb="20" eb="22">
      <t>セッテイ</t>
    </rPh>
    <phoneticPr fontId="4"/>
  </si>
  <si>
    <t>災害時避難場所</t>
    <rPh sb="0" eb="2">
      <t>サイガイ</t>
    </rPh>
    <rPh sb="2" eb="3">
      <t>ジ</t>
    </rPh>
    <rPh sb="3" eb="5">
      <t>ヒナン</t>
    </rPh>
    <rPh sb="5" eb="7">
      <t>バショ</t>
    </rPh>
    <phoneticPr fontId="4"/>
  </si>
  <si>
    <t>緊急連絡先</t>
    <rPh sb="0" eb="2">
      <t>キンキュウ</t>
    </rPh>
    <rPh sb="2" eb="5">
      <t>レンラクサキ</t>
    </rPh>
    <phoneticPr fontId="4"/>
  </si>
  <si>
    <t>携帯電話番号</t>
    <rPh sb="0" eb="2">
      <t>ケイタイ</t>
    </rPh>
    <rPh sb="2" eb="4">
      <t>デンワ</t>
    </rPh>
    <rPh sb="4" eb="6">
      <t>バンゴウ</t>
    </rPh>
    <phoneticPr fontId="4"/>
  </si>
  <si>
    <t>講師の経歴</t>
    <rPh sb="0" eb="2">
      <t>コウシ</t>
    </rPh>
    <rPh sb="3" eb="5">
      <t>ケイレキ</t>
    </rPh>
    <phoneticPr fontId="4"/>
  </si>
  <si>
    <t>担当科目経験年数</t>
    <rPh sb="0" eb="2">
      <t>タントウ</t>
    </rPh>
    <rPh sb="2" eb="4">
      <t>カモク</t>
    </rPh>
    <rPh sb="4" eb="6">
      <t>ケイケン</t>
    </rPh>
    <rPh sb="6" eb="8">
      <t>ネンスウ</t>
    </rPh>
    <phoneticPr fontId="4"/>
  </si>
  <si>
    <t>【障害者への合理的配慮等】</t>
    <rPh sb="1" eb="4">
      <t>ショウガイシャ</t>
    </rPh>
    <rPh sb="6" eb="9">
      <t>ゴウリテキ</t>
    </rPh>
    <rPh sb="9" eb="11">
      <t>ハイリョ</t>
    </rPh>
    <rPh sb="11" eb="12">
      <t>トウ</t>
    </rPh>
    <phoneticPr fontId="4"/>
  </si>
  <si>
    <t>〈対応内容・方法等〉</t>
    <rPh sb="1" eb="3">
      <t>タイオウ</t>
    </rPh>
    <rPh sb="3" eb="5">
      <t>ナイヨウ</t>
    </rPh>
    <rPh sb="6" eb="8">
      <t>ホウホウ</t>
    </rPh>
    <rPh sb="8" eb="9">
      <t>トウ</t>
    </rPh>
    <phoneticPr fontId="4"/>
  </si>
  <si>
    <t>サポート期限内である事を確認</t>
    <phoneticPr fontId="4"/>
  </si>
  <si>
    <t>※使用するＯＳ及びソフトは、訓練期間中、サポート期限内であること</t>
    <phoneticPr fontId="4"/>
  </si>
  <si>
    <t>※「使用許諾契約」セルについて</t>
    <rPh sb="2" eb="8">
      <t>シヨウキョダクケイヤク</t>
    </rPh>
    <phoneticPr fontId="4"/>
  </si>
  <si>
    <t>　・プルダウンリストから選択してください。</t>
    <rPh sb="12" eb="14">
      <t>センタク</t>
    </rPh>
    <phoneticPr fontId="4"/>
  </si>
  <si>
    <t>　・使用許諾契約の必要のないフリーソフトの場合は、「不要」を選んでください。</t>
    <rPh sb="2" eb="4">
      <t>シヨウ</t>
    </rPh>
    <rPh sb="4" eb="6">
      <t>キョダク</t>
    </rPh>
    <rPh sb="6" eb="8">
      <t>ケイヤク</t>
    </rPh>
    <rPh sb="9" eb="11">
      <t>ヒツヨウ</t>
    </rPh>
    <rPh sb="21" eb="23">
      <t>バアイ</t>
    </rPh>
    <rPh sb="26" eb="28">
      <t>フヨウ</t>
    </rPh>
    <rPh sb="30" eb="31">
      <t>エラ</t>
    </rPh>
    <phoneticPr fontId="4"/>
  </si>
  <si>
    <t>※「サポート期限内である事を確認」セルについて</t>
    <phoneticPr fontId="4"/>
  </si>
  <si>
    <t>　・まだ購入されていない場合、「購入予定」と入力してください。</t>
    <rPh sb="4" eb="6">
      <t>コウニュウ</t>
    </rPh>
    <rPh sb="12" eb="14">
      <t>バアイ</t>
    </rPh>
    <rPh sb="16" eb="18">
      <t>コウニュウ</t>
    </rPh>
    <rPh sb="18" eb="20">
      <t>ヨテイ</t>
    </rPh>
    <rPh sb="22" eb="24">
      <t>ニュウリョク</t>
    </rPh>
    <phoneticPr fontId="4"/>
  </si>
  <si>
    <t>　・すでに購入されており、訓練期間中はサポート期限内であれば、「期限内」と入力してください。</t>
    <rPh sb="5" eb="7">
      <t>コウニュウ</t>
    </rPh>
    <rPh sb="13" eb="15">
      <t>クンレン</t>
    </rPh>
    <rPh sb="15" eb="18">
      <t>キカンチュウ</t>
    </rPh>
    <rPh sb="23" eb="26">
      <t>キゲンナイ</t>
    </rPh>
    <rPh sb="32" eb="35">
      <t>キゲンナイ</t>
    </rPh>
    <rPh sb="37" eb="39">
      <t>ニュウリョク</t>
    </rPh>
    <phoneticPr fontId="4"/>
  </si>
  <si>
    <t>６に施設案内図・配置図、避難経路図が記載されている場合は７を省略することができる。
 ただし、６の記載内容（施設名称等）が企画提案書類記載内容と一致しないときは、省略することはできない。</t>
    <rPh sb="12" eb="14">
      <t>ヒナン</t>
    </rPh>
    <rPh sb="14" eb="16">
      <t>ケイロ</t>
    </rPh>
    <rPh sb="16" eb="17">
      <t>ズ</t>
    </rPh>
    <phoneticPr fontId="4"/>
  </si>
  <si>
    <t>②　担当科目には、講師が担当する科目名を記入してください。</t>
    <rPh sb="2" eb="4">
      <t>タントウ</t>
    </rPh>
    <rPh sb="4" eb="6">
      <t>カモク</t>
    </rPh>
    <rPh sb="9" eb="11">
      <t>コウシ</t>
    </rPh>
    <rPh sb="12" eb="14">
      <t>タントウ</t>
    </rPh>
    <rPh sb="16" eb="19">
      <t>カモクメイ</t>
    </rPh>
    <rPh sb="20" eb="22">
      <t>キニュウ</t>
    </rPh>
    <phoneticPr fontId="4"/>
  </si>
  <si>
    <t>④　資格・免許は、職業訓練指導員免許、教員免許及び担当科に係る免許・資格を詳細に記入してください。</t>
    <rPh sb="37" eb="39">
      <t>ショウサイ</t>
    </rPh>
    <phoneticPr fontId="4"/>
  </si>
  <si>
    <t>⑤　実際に当該訓練を指導する講師のみ記載してください。</t>
    <phoneticPr fontId="4"/>
  </si>
  <si>
    <t>提出時、この行は
削除してください</t>
    <rPh sb="0" eb="2">
      <t>テイシュツ</t>
    </rPh>
    <rPh sb="2" eb="3">
      <t>ジ</t>
    </rPh>
    <rPh sb="6" eb="7">
      <t>ギョウ</t>
    </rPh>
    <rPh sb="9" eb="11">
      <t>サクジョ</t>
    </rPh>
    <phoneticPr fontId="4"/>
  </si>
  <si>
    <t>⑦</t>
    <phoneticPr fontId="4"/>
  </si>
  <si>
    <t>法人にあっては登記事項証明書（写）、個人にあっては住民票（本人のみ、本籍・続柄不要）（写）</t>
    <rPh sb="43" eb="44">
      <t>ウツ</t>
    </rPh>
    <phoneticPr fontId="4"/>
  </si>
  <si>
    <t>訓練実施施設及び駐車場に関する不動産登記簿謄本（写）又は賃貸借契約書（写）</t>
    <rPh sb="6" eb="7">
      <t>オヨ</t>
    </rPh>
    <phoneticPr fontId="4"/>
  </si>
  <si>
    <t>新宮</t>
    <rPh sb="0" eb="2">
      <t>シングウ</t>
    </rPh>
    <phoneticPr fontId="4"/>
  </si>
  <si>
    <t>ＯＡ事務初級科（新宮）</t>
    <rPh sb="2" eb="4">
      <t>ジム</t>
    </rPh>
    <rPh sb="4" eb="6">
      <t>ショキュウ</t>
    </rPh>
    <rPh sb="6" eb="7">
      <t>カ</t>
    </rPh>
    <rPh sb="8" eb="10">
      <t>シングウ</t>
    </rPh>
    <phoneticPr fontId="4"/>
  </si>
  <si>
    <t xml:space="preserve">
「和歌山県物品の購入、役務の提供等の契約に係る競争入札参加者の資格に関する要綱（令和５年和歌山県告示第１０００号）に基づき競争入札参加資格者名簿に登載されている者は３～５を省略することができる。ただし、代わりに競争入札参加資格決定通知書等(写)を提出すること。</t>
    <phoneticPr fontId="4"/>
  </si>
  <si>
    <r>
      <t>施設（自習室、男女別トイレ、障害者用トイレ、駐車場含む。）案内図・配置図・</t>
    </r>
    <r>
      <rPr>
        <sz val="12"/>
        <rFont val="ＭＳ 明朝"/>
        <family val="1"/>
        <charset val="128"/>
      </rPr>
      <t>災害時避難場所までの避難経路が分かるもの</t>
    </r>
    <rPh sb="37" eb="39">
      <t>サイガイ</t>
    </rPh>
    <rPh sb="39" eb="40">
      <t>ジ</t>
    </rPh>
    <rPh sb="40" eb="42">
      <t>ヒナン</t>
    </rPh>
    <rPh sb="42" eb="44">
      <t>バショ</t>
    </rPh>
    <rPh sb="47" eb="49">
      <t>ヒナン</t>
    </rPh>
    <rPh sb="49" eb="51">
      <t>ケイロ</t>
    </rPh>
    <rPh sb="52" eb="53">
      <t>ワ</t>
    </rPh>
    <phoneticPr fontId="4"/>
  </si>
  <si>
    <t>和歌山産業技術専門学院</t>
    <rPh sb="0" eb="11">
      <t>ワカヤマサンギョウギジュツセンモンガクイン</t>
    </rPh>
    <phoneticPr fontId="4"/>
  </si>
  <si>
    <t>※1</t>
    <phoneticPr fontId="4"/>
  </si>
  <si>
    <t>ｅ-ラーニング</t>
    <phoneticPr fontId="4"/>
  </si>
  <si>
    <t>在宅ワーカー養成科（ｅーラーニング）</t>
    <rPh sb="0" eb="2">
      <t>ザイタク</t>
    </rPh>
    <rPh sb="6" eb="9">
      <t>ヨウセイカ</t>
    </rPh>
    <phoneticPr fontId="4"/>
  </si>
  <si>
    <t>10月</t>
    <rPh sb="2" eb="3">
      <t>ガツ</t>
    </rPh>
    <phoneticPr fontId="4"/>
  </si>
  <si>
    <t>令和８年度</t>
    <rPh sb="0" eb="2">
      <t>レイワ</t>
    </rPh>
    <rPh sb="3" eb="5">
      <t>ネンド</t>
    </rPh>
    <phoneticPr fontId="4"/>
  </si>
  <si>
    <t>（ｅ－ラーニング）</t>
    <phoneticPr fontId="4"/>
  </si>
  <si>
    <t>和歌山県障害者委託訓練「e-ラーニングコース」企画書</t>
    <rPh sb="0" eb="4">
      <t>ワカヤマケン</t>
    </rPh>
    <rPh sb="4" eb="7">
      <t>ショウガイシャ</t>
    </rPh>
    <rPh sb="7" eb="9">
      <t>イタク</t>
    </rPh>
    <rPh sb="9" eb="11">
      <t>クンレン</t>
    </rPh>
    <rPh sb="23" eb="26">
      <t>キカクショ</t>
    </rPh>
    <phoneticPr fontId="4"/>
  </si>
  <si>
    <t>３か月</t>
    <rPh sb="2" eb="3">
      <t>ゲツ</t>
    </rPh>
    <phoneticPr fontId="4"/>
  </si>
  <si>
    <t>（</t>
    <phoneticPr fontId="4"/>
  </si>
  <si>
    <t>）</t>
    <phoneticPr fontId="4"/>
  </si>
  <si>
    <t>２　訓練実施施設名（スクーリング実施施設）</t>
    <rPh sb="2" eb="4">
      <t>クンレン</t>
    </rPh>
    <rPh sb="4" eb="6">
      <t>ジッシ</t>
    </rPh>
    <rPh sb="6" eb="8">
      <t>シセツ</t>
    </rPh>
    <rPh sb="8" eb="9">
      <t>メイ</t>
    </rPh>
    <phoneticPr fontId="4"/>
  </si>
  <si>
    <t>様式２－２</t>
    <rPh sb="0" eb="2">
      <t>ヨウシキ</t>
    </rPh>
    <phoneticPr fontId="4"/>
  </si>
  <si>
    <t>（e-ラーニング）</t>
    <phoneticPr fontId="4"/>
  </si>
  <si>
    <t>障害者委託訓練の要素別点検表</t>
    <phoneticPr fontId="4"/>
  </si>
  <si>
    <t>設備・環境</t>
    <phoneticPr fontId="4"/>
  </si>
  <si>
    <t>コンテンツ等</t>
    <rPh sb="5" eb="6">
      <t>トウ</t>
    </rPh>
    <phoneticPr fontId="4"/>
  </si>
  <si>
    <t>項　目</t>
    <rPh sb="0" eb="1">
      <t>コウ</t>
    </rPh>
    <rPh sb="2" eb="3">
      <t>メ</t>
    </rPh>
    <phoneticPr fontId="4"/>
  </si>
  <si>
    <t>汎用ｅラーニングコンテンツ</t>
    <phoneticPr fontId="4"/>
  </si>
  <si>
    <t>オリジナルｅラーニングコンテンツ</t>
    <phoneticPr fontId="4"/>
  </si>
  <si>
    <t>製作又は販売会社名</t>
    <phoneticPr fontId="4"/>
  </si>
  <si>
    <t>製作年次又は改定年次</t>
    <phoneticPr fontId="4"/>
  </si>
  <si>
    <t>画面学習サイズ</t>
    <rPh sb="0" eb="2">
      <t>ガメン</t>
    </rPh>
    <rPh sb="2" eb="4">
      <t>ガクシュウ</t>
    </rPh>
    <phoneticPr fontId="4"/>
  </si>
  <si>
    <t>（800×1024ピクセル）</t>
    <phoneticPr fontId="4"/>
  </si>
  <si>
    <t>説明用音声</t>
    <phoneticPr fontId="4"/>
  </si>
  <si>
    <t>説明用音声以外の音声</t>
    <phoneticPr fontId="4"/>
  </si>
  <si>
    <t>動画による説明</t>
    <phoneticPr fontId="4"/>
  </si>
  <si>
    <t>アニメーションによる説明</t>
    <phoneticPr fontId="4"/>
  </si>
  <si>
    <t>演習問題等</t>
    <phoneticPr fontId="4"/>
  </si>
  <si>
    <t>学習管理システムの概要</t>
    <phoneticPr fontId="4"/>
  </si>
  <si>
    <t>スクーリング</t>
    <phoneticPr fontId="4"/>
  </si>
  <si>
    <t>スクーリングの実施</t>
    <rPh sb="7" eb="9">
      <t>ジッシ</t>
    </rPh>
    <phoneticPr fontId="4"/>
  </si>
  <si>
    <t>・実施頻度</t>
    <rPh sb="1" eb="3">
      <t>ジッシ</t>
    </rPh>
    <rPh sb="3" eb="5">
      <t>ヒンド</t>
    </rPh>
    <phoneticPr fontId="4"/>
  </si>
  <si>
    <t>・実施場所</t>
    <rPh sb="1" eb="3">
      <t>ジッシ</t>
    </rPh>
    <rPh sb="3" eb="5">
      <t>バショ</t>
    </rPh>
    <phoneticPr fontId="4"/>
  </si>
  <si>
    <t>：名　称</t>
    <rPh sb="1" eb="2">
      <t>ナ</t>
    </rPh>
    <rPh sb="3" eb="4">
      <t>ショウ</t>
    </rPh>
    <phoneticPr fontId="4"/>
  </si>
  <si>
    <t>　所在地</t>
    <rPh sb="1" eb="4">
      <t>ショザイチ</t>
    </rPh>
    <phoneticPr fontId="4"/>
  </si>
  <si>
    <t>・駐車場有</t>
    <rPh sb="1" eb="4">
      <t>チュウシャジョウ</t>
    </rPh>
    <rPh sb="4" eb="5">
      <t>アリ</t>
    </rPh>
    <phoneticPr fontId="4"/>
  </si>
  <si>
    <t>・駐車場なし 電車・バス(</t>
    <rPh sb="1" eb="4">
      <t>チュウシャジョウ</t>
    </rPh>
    <rPh sb="7" eb="9">
      <t>デンシャ</t>
    </rPh>
    <phoneticPr fontId="4"/>
  </si>
  <si>
    <t>・冷暖房装置　</t>
    <rPh sb="1" eb="4">
      <t>レイダンボウ</t>
    </rPh>
    <rPh sb="4" eb="6">
      <t>ソウチ</t>
    </rPh>
    <phoneticPr fontId="4"/>
  </si>
  <si>
    <t>有</t>
    <rPh sb="0" eb="1">
      <t>ユウ</t>
    </rPh>
    <phoneticPr fontId="4"/>
  </si>
  <si>
    <t>・換気装置（窓の有無等）</t>
    <rPh sb="1" eb="3">
      <t>カンキ</t>
    </rPh>
    <rPh sb="3" eb="5">
      <t>ソウチ</t>
    </rPh>
    <rPh sb="6" eb="7">
      <t>マド</t>
    </rPh>
    <rPh sb="8" eb="11">
      <t>ウムナド</t>
    </rPh>
    <phoneticPr fontId="4"/>
  </si>
  <si>
    <t>・男女別トイレ</t>
    <rPh sb="1" eb="3">
      <t>ダンジョ</t>
    </rPh>
    <rPh sb="3" eb="4">
      <t>ベツ</t>
    </rPh>
    <phoneticPr fontId="4"/>
  </si>
  <si>
    <t>（ここでいう男女別トイレとは、入口から男女別であることを指す。）</t>
    <phoneticPr fontId="4"/>
  </si>
  <si>
    <t>・障害者用トイレ　</t>
    <rPh sb="1" eb="4">
      <t>ショウガイシャ</t>
    </rPh>
    <rPh sb="4" eb="5">
      <t>ヨウ</t>
    </rPh>
    <phoneticPr fontId="4"/>
  </si>
  <si>
    <t>・便房の広さが２００㎝×２００㎝程度・車いす回転スペース
                    　・有　　　　　　　・無</t>
    <rPh sb="1" eb="2">
      <t>ビン</t>
    </rPh>
    <rPh sb="2" eb="3">
      <t>フサ</t>
    </rPh>
    <rPh sb="4" eb="5">
      <t>ヒロ</t>
    </rPh>
    <rPh sb="16" eb="18">
      <t>テイド</t>
    </rPh>
    <rPh sb="19" eb="20">
      <t>クルマ</t>
    </rPh>
    <rPh sb="22" eb="24">
      <t>カイテン</t>
    </rPh>
    <rPh sb="51" eb="52">
      <t>タモツ</t>
    </rPh>
    <rPh sb="60" eb="61">
      <t>ム</t>
    </rPh>
    <phoneticPr fontId="4"/>
  </si>
  <si>
    <t>・建物進入口から教室、実習室等訓練に必要な施設に車いす等で
  介助なく移動できる  ・可               ・不可</t>
    <rPh sb="36" eb="38">
      <t>イドウ</t>
    </rPh>
    <rPh sb="44" eb="45">
      <t>カ</t>
    </rPh>
    <rPh sb="61" eb="63">
      <t>フカ</t>
    </rPh>
    <phoneticPr fontId="4"/>
  </si>
  <si>
    <t>・スクーリングが困難な訓練受講者に対する訪問指導</t>
    <rPh sb="8" eb="10">
      <t>コンナン</t>
    </rPh>
    <rPh sb="11" eb="13">
      <t>クンレン</t>
    </rPh>
    <rPh sb="13" eb="15">
      <t>ジュコウ</t>
    </rPh>
    <rPh sb="15" eb="16">
      <t>シャ</t>
    </rPh>
    <rPh sb="17" eb="18">
      <t>タイ</t>
    </rPh>
    <rPh sb="20" eb="22">
      <t>ホウモン</t>
    </rPh>
    <rPh sb="22" eb="24">
      <t>シドウ</t>
    </rPh>
    <phoneticPr fontId="4"/>
  </si>
  <si>
    <t>スクーリングとは別の訪問指導</t>
    <rPh sb="8" eb="9">
      <t>ベツ</t>
    </rPh>
    <rPh sb="10" eb="12">
      <t>ホウモン</t>
    </rPh>
    <rPh sb="12" eb="14">
      <t>シドウ</t>
    </rPh>
    <phoneticPr fontId="4"/>
  </si>
  <si>
    <t>・スクーリングとは別の訪問指導</t>
    <phoneticPr fontId="4"/>
  </si>
  <si>
    <t>（スクーリングが困難な訓練受講者に対する訪問指導を除く）</t>
    <rPh sb="15" eb="16">
      <t>シャ</t>
    </rPh>
    <rPh sb="20" eb="22">
      <t>ホウモン</t>
    </rPh>
    <phoneticPr fontId="4"/>
  </si>
  <si>
    <t>・可（実施頻度：訓練期間中に月</t>
    <rPh sb="1" eb="2">
      <t>カ</t>
    </rPh>
    <rPh sb="3" eb="5">
      <t>ジッシ</t>
    </rPh>
    <rPh sb="5" eb="7">
      <t>ヒンド</t>
    </rPh>
    <rPh sb="8" eb="10">
      <t>クンレン</t>
    </rPh>
    <rPh sb="10" eb="13">
      <t>キカンチュウ</t>
    </rPh>
    <rPh sb="14" eb="15">
      <t>ツキ</t>
    </rPh>
    <phoneticPr fontId="4"/>
  </si>
  <si>
    <t>回以上可能）</t>
    <rPh sb="0" eb="1">
      <t>カイ</t>
    </rPh>
    <rPh sb="1" eb="3">
      <t>イジョウ</t>
    </rPh>
    <rPh sb="3" eb="5">
      <t>カノウ</t>
    </rPh>
    <phoneticPr fontId="4"/>
  </si>
  <si>
    <t>・その他（</t>
    <rPh sb="3" eb="4">
      <t>タ</t>
    </rPh>
    <phoneticPr fontId="4"/>
  </si>
  <si>
    <t>実施内容（</t>
    <rPh sb="0" eb="2">
      <t>ジッシ</t>
    </rPh>
    <rPh sb="2" eb="4">
      <t>ナイヨウ</t>
    </rPh>
    <phoneticPr fontId="4"/>
  </si>
  <si>
    <t>個人認証（本人確認）方法</t>
    <phoneticPr fontId="4"/>
  </si>
  <si>
    <t>訓練に必要なパソコン周辺機器の貸し出し</t>
    <phoneticPr fontId="4"/>
  </si>
  <si>
    <t>・可（機器名：</t>
    <rPh sb="1" eb="2">
      <t>カ</t>
    </rPh>
    <rPh sb="3" eb="5">
      <t>キキ</t>
    </rPh>
    <rPh sb="5" eb="6">
      <t>メイ</t>
    </rPh>
    <phoneticPr fontId="4"/>
  </si>
  <si>
    <t>指導員等職員体制</t>
    <rPh sb="0" eb="3">
      <t>シドウイン</t>
    </rPh>
    <rPh sb="3" eb="4">
      <t>トウ</t>
    </rPh>
    <rPh sb="4" eb="6">
      <t>ショクイン</t>
    </rPh>
    <rPh sb="6" eb="8">
      <t>タイセイ</t>
    </rPh>
    <phoneticPr fontId="4"/>
  </si>
  <si>
    <t>当該コース（科）に係る常勤講師の割合</t>
    <rPh sb="0" eb="2">
      <t>トウガイ</t>
    </rPh>
    <rPh sb="6" eb="7">
      <t>カ</t>
    </rPh>
    <rPh sb="9" eb="10">
      <t>カカ</t>
    </rPh>
    <rPh sb="11" eb="13">
      <t>ジョウキン</t>
    </rPh>
    <rPh sb="13" eb="15">
      <t>コウシ</t>
    </rPh>
    <rPh sb="16" eb="18">
      <t>ワリアイ</t>
    </rPh>
    <phoneticPr fontId="4"/>
  </si>
  <si>
    <t>・当該コース(科)に係る講師の数　常勤(</t>
    <rPh sb="1" eb="3">
      <t>トウガイ</t>
    </rPh>
    <rPh sb="7" eb="8">
      <t>カ</t>
    </rPh>
    <rPh sb="10" eb="11">
      <t>カカ</t>
    </rPh>
    <rPh sb="12" eb="14">
      <t>コウシ</t>
    </rPh>
    <rPh sb="15" eb="16">
      <t>カズ</t>
    </rPh>
    <rPh sb="17" eb="19">
      <t>ジョウキン</t>
    </rPh>
    <phoneticPr fontId="4"/>
  </si>
  <si>
    <t>)人　非常勤(</t>
    <rPh sb="1" eb="2">
      <t>ニン</t>
    </rPh>
    <rPh sb="3" eb="6">
      <t>ヒジョウキン</t>
    </rPh>
    <phoneticPr fontId="4"/>
  </si>
  <si>
    <t>)人</t>
    <rPh sb="1" eb="2">
      <t>ニン</t>
    </rPh>
    <phoneticPr fontId="4"/>
  </si>
  <si>
    <t>・時間外対応可</t>
    <rPh sb="1" eb="4">
      <t>ジカンガイ</t>
    </rPh>
    <rPh sb="4" eb="6">
      <t>タイオウ</t>
    </rPh>
    <rPh sb="6" eb="7">
      <t>カ</t>
    </rPh>
    <phoneticPr fontId="4"/>
  </si>
  <si>
    <t>※教室面積は小数第２位切捨て</t>
    <rPh sb="1" eb="3">
      <t>キョウシツ</t>
    </rPh>
    <rPh sb="3" eb="5">
      <t>メンセキ</t>
    </rPh>
    <rPh sb="6" eb="9">
      <t>ショウスウダイ</t>
    </rPh>
    <rPh sb="10" eb="11">
      <t>イ</t>
    </rPh>
    <rPh sb="11" eb="13">
      <t>キリス</t>
    </rPh>
    <phoneticPr fontId="4"/>
  </si>
  <si>
    <t>様式２―１</t>
    <rPh sb="0" eb="2">
      <t>ヨウシキ</t>
    </rPh>
    <phoneticPr fontId="4"/>
  </si>
  <si>
    <t>訓練期間：</t>
    <rPh sb="0" eb="4">
      <t>クンレンキカン</t>
    </rPh>
    <phoneticPr fontId="4"/>
  </si>
  <si>
    <t>※該当する項目全体を図形の〇で囲んでください。右記の〇を利用してください。</t>
    <rPh sb="1" eb="3">
      <t>ガイトウ</t>
    </rPh>
    <rPh sb="5" eb="7">
      <t>コウモク</t>
    </rPh>
    <rPh sb="7" eb="9">
      <t>ゼンタイ</t>
    </rPh>
    <rPh sb="10" eb="12">
      <t>ズケイ</t>
    </rPh>
    <rPh sb="15" eb="16">
      <t>カコ</t>
    </rPh>
    <rPh sb="23" eb="25">
      <t>ウキ</t>
    </rPh>
    <rPh sb="28" eb="30">
      <t>リヨウ</t>
    </rPh>
    <phoneticPr fontId="4"/>
  </si>
  <si>
    <t>令和5年6月～
令和6年5月</t>
    <rPh sb="0" eb="2">
      <t>レイワ</t>
    </rPh>
    <rPh sb="3" eb="4">
      <t>ネン</t>
    </rPh>
    <rPh sb="5" eb="6">
      <t>ガツ</t>
    </rPh>
    <rPh sb="8" eb="10">
      <t>レイワ</t>
    </rPh>
    <rPh sb="11" eb="12">
      <t>ネン</t>
    </rPh>
    <rPh sb="13" eb="14">
      <t>ツキ</t>
    </rPh>
    <phoneticPr fontId="5"/>
  </si>
  <si>
    <t>令和6年
6月～
令和7年
5月</t>
    <rPh sb="0" eb="2">
      <t>レイワ</t>
    </rPh>
    <rPh sb="3" eb="4">
      <t>ネン</t>
    </rPh>
    <rPh sb="6" eb="7">
      <t>ツキ</t>
    </rPh>
    <rPh sb="9" eb="11">
      <t>レイワ</t>
    </rPh>
    <rPh sb="12" eb="13">
      <t>ネン</t>
    </rPh>
    <rPh sb="15" eb="16">
      <t>ツキ</t>
    </rPh>
    <phoneticPr fontId="5"/>
  </si>
  <si>
    <t>令和7年6月～
令和8年5月</t>
    <rPh sb="0" eb="2">
      <t>レイワ</t>
    </rPh>
    <rPh sb="3" eb="4">
      <t>ネン</t>
    </rPh>
    <rPh sb="5" eb="6">
      <t>ツキ</t>
    </rPh>
    <rPh sb="8" eb="10">
      <t>レイワ</t>
    </rPh>
    <rPh sb="11" eb="12">
      <t>ネン</t>
    </rPh>
    <rPh sb="13" eb="14">
      <t>ツキ</t>
    </rPh>
    <phoneticPr fontId="5"/>
  </si>
  <si>
    <r>
      <t xml:space="preserve">・県又は高齢・障害・求職者雇用支援機構和歌山支部和歌山職業能力開発促進センター（以下「機構」という。）から受託した同等の教育訓練コースについて、公募開始月を基準として、過去３年（令和５年６月から令和８年５月）の実施実績を記載してください。（過去３年間の開講した教育訓練コースについて記載してください。）
・上記の実績がない場合は、他で行った同等の実施実績を記載してください。
　（訓練実施施設が新設等の理由により、教育訓練コースの実施実績がない場合を含みます。）
・過去３年間の就職者数が確定しない教育訓練コースは、就職者数欄に「未確定」と記載してください。
・就職者数は、中退者も含めてください。
・実施主体の別には、「県」、「機構」、「その他」のいずれかを記載してください。
・記載したコースについて、認定書、内定通知、契約書の写し等を提出してください。
　ただし、管轄する学院が実施した職業訓練については提出を省略することができます。
</t>
    </r>
    <r>
      <rPr>
        <b/>
        <sz val="12"/>
        <rFont val="ＭＳ 明朝"/>
        <family val="1"/>
        <charset val="128"/>
      </rPr>
      <t>※複数枚になってもよいので、印刷の縮小率を変更しないでください。</t>
    </r>
    <rPh sb="2" eb="3">
      <t>マタ</t>
    </rPh>
    <rPh sb="40" eb="42">
      <t>イカ</t>
    </rPh>
    <rPh sb="43" eb="45">
      <t>キコウ</t>
    </rPh>
    <rPh sb="57" eb="59">
      <t>ドウトウ</t>
    </rPh>
    <rPh sb="105" eb="107">
      <t>ジッシ</t>
    </rPh>
    <rPh sb="107" eb="109">
      <t>ジッセキ</t>
    </rPh>
    <rPh sb="153" eb="155">
      <t>ジョウキ</t>
    </rPh>
    <rPh sb="156" eb="158">
      <t>ジッセキ</t>
    </rPh>
    <rPh sb="161" eb="163">
      <t>バアイ</t>
    </rPh>
    <rPh sb="165" eb="166">
      <t>ホカ</t>
    </rPh>
    <rPh sb="167" eb="168">
      <t>オコナ</t>
    </rPh>
    <rPh sb="170" eb="172">
      <t>ドウトウ</t>
    </rPh>
    <rPh sb="173" eb="175">
      <t>ジッシ</t>
    </rPh>
    <rPh sb="175" eb="177">
      <t>ジッセキ</t>
    </rPh>
    <rPh sb="178" eb="180">
      <t>キサイ</t>
    </rPh>
    <rPh sb="190" eb="192">
      <t>クンレン</t>
    </rPh>
    <rPh sb="192" eb="194">
      <t>ジッシ</t>
    </rPh>
    <rPh sb="194" eb="196">
      <t>シセツ</t>
    </rPh>
    <rPh sb="197" eb="199">
      <t>シンセツ</t>
    </rPh>
    <rPh sb="199" eb="200">
      <t>トウ</t>
    </rPh>
    <rPh sb="201" eb="203">
      <t>リユウ</t>
    </rPh>
    <rPh sb="207" eb="209">
      <t>キョウイク</t>
    </rPh>
    <rPh sb="209" eb="211">
      <t>クンレン</t>
    </rPh>
    <rPh sb="215" eb="217">
      <t>ジッシ</t>
    </rPh>
    <rPh sb="217" eb="219">
      <t>ジッセキ</t>
    </rPh>
    <rPh sb="222" eb="224">
      <t>バアイ</t>
    </rPh>
    <rPh sb="225" eb="226">
      <t>フク</t>
    </rPh>
    <rPh sb="281" eb="283">
      <t>シュウショク</t>
    </rPh>
    <rPh sb="283" eb="284">
      <t>シャ</t>
    </rPh>
    <rPh sb="284" eb="285">
      <t>スウ</t>
    </rPh>
    <rPh sb="287" eb="289">
      <t>チュウタイ</t>
    </rPh>
    <rPh sb="289" eb="290">
      <t>シャ</t>
    </rPh>
    <rPh sb="291" eb="292">
      <t>フク</t>
    </rPh>
    <rPh sb="322" eb="323">
      <t>タ</t>
    </rPh>
    <rPh sb="341" eb="343">
      <t>キサイ</t>
    </rPh>
    <rPh sb="370" eb="372">
      <t>テイシュツ</t>
    </rPh>
    <rPh sb="405" eb="407">
      <t>テイシュツ</t>
    </rPh>
    <phoneticPr fontId="4"/>
  </si>
  <si>
    <t>①　担当科目経験年数は令和８年４月１日現在で記入してください。</t>
    <rPh sb="2" eb="4">
      <t>タントウ</t>
    </rPh>
    <rPh sb="4" eb="6">
      <t>カモク</t>
    </rPh>
    <rPh sb="6" eb="10">
      <t>ケイケンネンスウ</t>
    </rPh>
    <rPh sb="11" eb="13">
      <t>レイワ</t>
    </rPh>
    <rPh sb="14" eb="15">
      <t>ネン</t>
    </rPh>
    <rPh sb="16" eb="17">
      <t>ガツ</t>
    </rPh>
    <rPh sb="18" eb="19">
      <t>ニチ</t>
    </rPh>
    <rPh sb="19" eb="21">
      <t>ゲンザイ</t>
    </rPh>
    <rPh sb="22" eb="24">
      <t>キニュウ</t>
    </rPh>
    <phoneticPr fontId="4"/>
  </si>
  <si>
    <t>：</t>
  </si>
  <si>
    <t>（ｅ-ラーニング）</t>
    <phoneticPr fontId="4"/>
  </si>
  <si>
    <t>１人１月当たり　 金　　　　　　　　　　　　　円（税抜）</t>
    <rPh sb="1" eb="2">
      <t>ニン</t>
    </rPh>
    <rPh sb="3" eb="4">
      <t>ツキ</t>
    </rPh>
    <rPh sb="4" eb="5">
      <t>ア</t>
    </rPh>
    <rPh sb="9" eb="10">
      <t>キン</t>
    </rPh>
    <rPh sb="23" eb="24">
      <t>エン</t>
    </rPh>
    <rPh sb="25" eb="27">
      <t>ゼイヌキ</t>
    </rPh>
    <phoneticPr fontId="4"/>
  </si>
  <si>
    <t>【障害者向け訓練支援機器賃貸借費】 金　　　　　　　　　　　　　円（税抜）　</t>
    <phoneticPr fontId="4"/>
  </si>
  <si>
    <t>委託訓練カリキュラム　（e-ラーニングコース）</t>
    <phoneticPr fontId="4"/>
  </si>
  <si>
    <t>在宅ワーカー・一般事務職</t>
    <phoneticPr fontId="4"/>
  </si>
  <si>
    <t>自宅のパソコンを通じて、在宅ワーカーや一般企業の事務職として働くことのできる技能を習得する。</t>
    <rPh sb="0" eb="2">
      <t>ジタク</t>
    </rPh>
    <rPh sb="8" eb="9">
      <t>ツウ</t>
    </rPh>
    <rPh sb="12" eb="14">
      <t>ザイタク</t>
    </rPh>
    <rPh sb="19" eb="21">
      <t>イッパン</t>
    </rPh>
    <rPh sb="21" eb="23">
      <t>キギョウ</t>
    </rPh>
    <rPh sb="24" eb="26">
      <t>ジム</t>
    </rPh>
    <rPh sb="26" eb="27">
      <t>ショク</t>
    </rPh>
    <rPh sb="30" eb="31">
      <t>ハタラ</t>
    </rPh>
    <rPh sb="38" eb="40">
      <t>ギノウ</t>
    </rPh>
    <rPh sb="41" eb="43">
      <t>シュウトク</t>
    </rPh>
    <phoneticPr fontId="3"/>
  </si>
  <si>
    <t>日商簿記３級、ファイナンシャルプランナー３級程度</t>
    <rPh sb="0" eb="2">
      <t>ニッショウ</t>
    </rPh>
    <rPh sb="2" eb="4">
      <t>ボキ</t>
    </rPh>
    <rPh sb="5" eb="6">
      <t>キュウ</t>
    </rPh>
    <rPh sb="21" eb="22">
      <t>キュウ</t>
    </rPh>
    <rPh sb="22" eb="24">
      <t>テイド</t>
    </rPh>
    <phoneticPr fontId="3"/>
  </si>
  <si>
    <t>経理事務・一般事務関連職種に就職を目指す障害のある求職者（身体・知的・精神・その他）</t>
    <rPh sb="0" eb="2">
      <t>ケイリ</t>
    </rPh>
    <rPh sb="2" eb="4">
      <t>ジム</t>
    </rPh>
    <rPh sb="5" eb="7">
      <t>イッパン</t>
    </rPh>
    <rPh sb="7" eb="9">
      <t>ジム</t>
    </rPh>
    <rPh sb="9" eb="11">
      <t>カンレン</t>
    </rPh>
    <rPh sb="11" eb="13">
      <t>ショクシュ</t>
    </rPh>
    <rPh sb="14" eb="16">
      <t>シュウショク</t>
    </rPh>
    <rPh sb="17" eb="19">
      <t>メザ</t>
    </rPh>
    <rPh sb="20" eb="22">
      <t>ショウガイ</t>
    </rPh>
    <rPh sb="25" eb="27">
      <t>キュウショク</t>
    </rPh>
    <rPh sb="27" eb="28">
      <t>シャ</t>
    </rPh>
    <rPh sb="29" eb="31">
      <t>シンタイ</t>
    </rPh>
    <phoneticPr fontId="3"/>
  </si>
  <si>
    <t>コンテンツを含む訓練内容</t>
    <rPh sb="6" eb="7">
      <t>フク</t>
    </rPh>
    <rPh sb="8" eb="10">
      <t>クンレン</t>
    </rPh>
    <rPh sb="10" eb="12">
      <t>ナイヨウ</t>
    </rPh>
    <phoneticPr fontId="4"/>
  </si>
  <si>
    <t>簿記３級講座</t>
    <rPh sb="0" eb="2">
      <t>ボキ</t>
    </rPh>
    <rPh sb="3" eb="4">
      <t>キュウ</t>
    </rPh>
    <rPh sb="4" eb="6">
      <t>コウザ</t>
    </rPh>
    <phoneticPr fontId="4"/>
  </si>
  <si>
    <t>簿記上の取引、記帳（仕訳・転記）、商品売買、現金預金、手形と小切手の仕組み、債権・債務、伝票の集計・管理、決算の手続き、試算表・精算表の作成、財務諸表の作成等「複式簿記の基礎学習」</t>
    <rPh sb="0" eb="2">
      <t>ボキ</t>
    </rPh>
    <rPh sb="2" eb="3">
      <t>ジョウ</t>
    </rPh>
    <rPh sb="4" eb="6">
      <t>トリヒキ</t>
    </rPh>
    <rPh sb="7" eb="9">
      <t>キチョウ</t>
    </rPh>
    <rPh sb="10" eb="12">
      <t>シワケ</t>
    </rPh>
    <rPh sb="13" eb="15">
      <t>テンキ</t>
    </rPh>
    <rPh sb="17" eb="19">
      <t>ショウヒン</t>
    </rPh>
    <rPh sb="19" eb="21">
      <t>バイバイ</t>
    </rPh>
    <rPh sb="22" eb="24">
      <t>ゲンキン</t>
    </rPh>
    <rPh sb="24" eb="26">
      <t>ヨキン</t>
    </rPh>
    <rPh sb="27" eb="29">
      <t>テガタ</t>
    </rPh>
    <rPh sb="30" eb="33">
      <t>コギッテ</t>
    </rPh>
    <rPh sb="34" eb="36">
      <t>シク</t>
    </rPh>
    <rPh sb="38" eb="40">
      <t>サイケン</t>
    </rPh>
    <rPh sb="41" eb="43">
      <t>サイム</t>
    </rPh>
    <rPh sb="44" eb="46">
      <t>デンピョウ</t>
    </rPh>
    <rPh sb="47" eb="49">
      <t>シュウケイ</t>
    </rPh>
    <rPh sb="50" eb="52">
      <t>カンリ</t>
    </rPh>
    <rPh sb="53" eb="55">
      <t>ケッサン</t>
    </rPh>
    <rPh sb="56" eb="58">
      <t>テツヅ</t>
    </rPh>
    <rPh sb="60" eb="63">
      <t>シサンヒョウ</t>
    </rPh>
    <rPh sb="64" eb="66">
      <t>セイサン</t>
    </rPh>
    <rPh sb="66" eb="67">
      <t>ヒョウ</t>
    </rPh>
    <rPh sb="68" eb="70">
      <t>サクセイ</t>
    </rPh>
    <rPh sb="71" eb="73">
      <t>ザイム</t>
    </rPh>
    <rPh sb="73" eb="75">
      <t>ショヒョウ</t>
    </rPh>
    <rPh sb="76" eb="78">
      <t>サクセイ</t>
    </rPh>
    <rPh sb="78" eb="79">
      <t>トウ</t>
    </rPh>
    <rPh sb="80" eb="82">
      <t>フクシキ</t>
    </rPh>
    <rPh sb="82" eb="84">
      <t>ボキ</t>
    </rPh>
    <rPh sb="85" eb="87">
      <t>キソ</t>
    </rPh>
    <rPh sb="87" eb="89">
      <t>ガクシュウ</t>
    </rPh>
    <phoneticPr fontId="4"/>
  </si>
  <si>
    <t>ＦＰ３級講座</t>
    <rPh sb="3" eb="4">
      <t>キュウ</t>
    </rPh>
    <rPh sb="4" eb="6">
      <t>コウザ</t>
    </rPh>
    <phoneticPr fontId="4"/>
  </si>
  <si>
    <t>ＦＰの基礎、金融資産運用設計、不動産運用設計、ライフプランニング、タックスプランニング、リスクと保険、相続事業設計</t>
    <rPh sb="3" eb="5">
      <t>キソ</t>
    </rPh>
    <rPh sb="6" eb="8">
      <t>キンユウ</t>
    </rPh>
    <rPh sb="8" eb="10">
      <t>シサン</t>
    </rPh>
    <rPh sb="10" eb="12">
      <t>ウンヨウ</t>
    </rPh>
    <rPh sb="12" eb="14">
      <t>セッケイ</t>
    </rPh>
    <rPh sb="15" eb="18">
      <t>フドウサン</t>
    </rPh>
    <rPh sb="18" eb="20">
      <t>ウンヨウ</t>
    </rPh>
    <rPh sb="20" eb="22">
      <t>セッケイ</t>
    </rPh>
    <rPh sb="48" eb="50">
      <t>ホケン</t>
    </rPh>
    <rPh sb="51" eb="53">
      <t>ソウゾク</t>
    </rPh>
    <rPh sb="53" eb="55">
      <t>ジギョウ</t>
    </rPh>
    <rPh sb="55" eb="57">
      <t>セッケイ</t>
    </rPh>
    <phoneticPr fontId="4"/>
  </si>
  <si>
    <t>パソコン基礎講座</t>
    <rPh sb="4" eb="6">
      <t>キソ</t>
    </rPh>
    <rPh sb="6" eb="8">
      <t>コウザ</t>
    </rPh>
    <phoneticPr fontId="4"/>
  </si>
  <si>
    <t>【Word】基本操作、社内・社外文書の作成・編集、表計算、イラスト、図形を活用し見やすい文書の作成演習</t>
    <rPh sb="6" eb="8">
      <t>キホン</t>
    </rPh>
    <rPh sb="8" eb="10">
      <t>ソウサ</t>
    </rPh>
    <rPh sb="11" eb="13">
      <t>シャナイ</t>
    </rPh>
    <rPh sb="14" eb="16">
      <t>シャガイ</t>
    </rPh>
    <rPh sb="16" eb="18">
      <t>ブンショ</t>
    </rPh>
    <rPh sb="19" eb="21">
      <t>サクセイ</t>
    </rPh>
    <rPh sb="22" eb="24">
      <t>ヘンシュウ</t>
    </rPh>
    <rPh sb="25" eb="28">
      <t>ヒョウケイサン</t>
    </rPh>
    <rPh sb="34" eb="36">
      <t>ズケイ</t>
    </rPh>
    <rPh sb="37" eb="39">
      <t>カツヨウ</t>
    </rPh>
    <rPh sb="40" eb="41">
      <t>ミ</t>
    </rPh>
    <rPh sb="44" eb="46">
      <t>ブンショ</t>
    </rPh>
    <rPh sb="47" eb="49">
      <t>サクセイ</t>
    </rPh>
    <rPh sb="49" eb="51">
      <t>エンシュウ</t>
    </rPh>
    <phoneticPr fontId="4"/>
  </si>
  <si>
    <t>【Excel】基本操作、表・グラフの作成、四則演算、関数、複数の関数の組み合わせ、データベースの活用、ピポットテーブル作成</t>
    <rPh sb="7" eb="9">
      <t>キホン</t>
    </rPh>
    <rPh sb="9" eb="11">
      <t>ソウサ</t>
    </rPh>
    <rPh sb="12" eb="13">
      <t>ヒョウ</t>
    </rPh>
    <rPh sb="18" eb="20">
      <t>サクセイ</t>
    </rPh>
    <rPh sb="21" eb="23">
      <t>シソク</t>
    </rPh>
    <rPh sb="23" eb="25">
      <t>エンザン</t>
    </rPh>
    <rPh sb="26" eb="28">
      <t>カンスウ</t>
    </rPh>
    <rPh sb="29" eb="31">
      <t>フクスウ</t>
    </rPh>
    <rPh sb="32" eb="34">
      <t>カンスウ</t>
    </rPh>
    <rPh sb="35" eb="36">
      <t>ク</t>
    </rPh>
    <rPh sb="37" eb="38">
      <t>ア</t>
    </rPh>
    <rPh sb="48" eb="50">
      <t>カツヨウ</t>
    </rPh>
    <rPh sb="59" eb="61">
      <t>サクセイ</t>
    </rPh>
    <phoneticPr fontId="4"/>
  </si>
  <si>
    <t>ＶＤＴ作業の注意点・症状・対策等、職場の環境改善</t>
    <rPh sb="3" eb="5">
      <t>サギョウ</t>
    </rPh>
    <rPh sb="6" eb="9">
      <t>チュウイテン</t>
    </rPh>
    <rPh sb="10" eb="12">
      <t>ショウジョウ</t>
    </rPh>
    <rPh sb="13" eb="15">
      <t>タイサク</t>
    </rPh>
    <rPh sb="15" eb="16">
      <t>トウ</t>
    </rPh>
    <rPh sb="17" eb="19">
      <t>ショクバ</t>
    </rPh>
    <rPh sb="20" eb="22">
      <t>カンキョウ</t>
    </rPh>
    <rPh sb="22" eb="24">
      <t>カイゼン</t>
    </rPh>
    <phoneticPr fontId="4"/>
  </si>
  <si>
    <t>その他</t>
    <rPh sb="2" eb="3">
      <t>タ</t>
    </rPh>
    <phoneticPr fontId="4"/>
  </si>
  <si>
    <t>訓練導入講習（e－ラーニングの利用方法、進捗管理等）</t>
    <rPh sb="0" eb="2">
      <t>クンレン</t>
    </rPh>
    <rPh sb="2" eb="4">
      <t>ドウニュウ</t>
    </rPh>
    <rPh sb="4" eb="6">
      <t>コウシュウ</t>
    </rPh>
    <rPh sb="15" eb="17">
      <t>リヨウ</t>
    </rPh>
    <rPh sb="17" eb="19">
      <t>ホウホウ</t>
    </rPh>
    <rPh sb="20" eb="22">
      <t>シンチョク</t>
    </rPh>
    <rPh sb="22" eb="24">
      <t>カンリ</t>
    </rPh>
    <rPh sb="24" eb="25">
      <t>トウ</t>
    </rPh>
    <phoneticPr fontId="4"/>
  </si>
  <si>
    <t>スクーリング（進捗状況の確認、講義の不明点への質疑応答、就職支援・職業相談等）</t>
    <rPh sb="7" eb="9">
      <t>シンチョク</t>
    </rPh>
    <rPh sb="9" eb="11">
      <t>ジョウキョウ</t>
    </rPh>
    <rPh sb="12" eb="14">
      <t>カクニン</t>
    </rPh>
    <rPh sb="15" eb="17">
      <t>コウギ</t>
    </rPh>
    <rPh sb="18" eb="21">
      <t>フメイテン</t>
    </rPh>
    <rPh sb="23" eb="25">
      <t>シツギ</t>
    </rPh>
    <rPh sb="25" eb="27">
      <t>オウトウ</t>
    </rPh>
    <rPh sb="28" eb="30">
      <t>シュウショク</t>
    </rPh>
    <rPh sb="30" eb="32">
      <t>シエン</t>
    </rPh>
    <rPh sb="33" eb="35">
      <t>ショクギョウ</t>
    </rPh>
    <rPh sb="35" eb="37">
      <t>ソウダン</t>
    </rPh>
    <rPh sb="37" eb="38">
      <t>トウ</t>
    </rPh>
    <phoneticPr fontId="4"/>
  </si>
  <si>
    <t>キャリア形成支援</t>
    <rPh sb="4" eb="6">
      <t>ケイセイ</t>
    </rPh>
    <rPh sb="6" eb="8">
      <t>シエン</t>
    </rPh>
    <phoneticPr fontId="4"/>
  </si>
  <si>
    <t>セルフワークにより自己の強み・弱みを知る、演習により経験・スキルを振り返り自己理解を深める、最近の雇用環境や働き方の多様性を知る、論理的思考、発信力・傾聴力・課題発見能力を向上させる。</t>
    <rPh sb="9" eb="11">
      <t>ジコ</t>
    </rPh>
    <rPh sb="12" eb="13">
      <t>ツヨ</t>
    </rPh>
    <rPh sb="15" eb="16">
      <t>ヨワ</t>
    </rPh>
    <rPh sb="18" eb="19">
      <t>シ</t>
    </rPh>
    <rPh sb="21" eb="23">
      <t>エンシュウ</t>
    </rPh>
    <rPh sb="26" eb="28">
      <t>ケイケン</t>
    </rPh>
    <rPh sb="33" eb="34">
      <t>フ</t>
    </rPh>
    <rPh sb="35" eb="36">
      <t>カエ</t>
    </rPh>
    <rPh sb="37" eb="39">
      <t>ジコ</t>
    </rPh>
    <rPh sb="39" eb="41">
      <t>リカイ</t>
    </rPh>
    <rPh sb="42" eb="43">
      <t>フカ</t>
    </rPh>
    <rPh sb="46" eb="48">
      <t>サイキン</t>
    </rPh>
    <rPh sb="49" eb="51">
      <t>コヨウ</t>
    </rPh>
    <rPh sb="51" eb="53">
      <t>カンキョウ</t>
    </rPh>
    <rPh sb="54" eb="55">
      <t>ハタラ</t>
    </rPh>
    <rPh sb="56" eb="57">
      <t>カタ</t>
    </rPh>
    <rPh sb="58" eb="61">
      <t>タヨウセイ</t>
    </rPh>
    <rPh sb="62" eb="63">
      <t>シ</t>
    </rPh>
    <rPh sb="65" eb="68">
      <t>ロンリテキ</t>
    </rPh>
    <rPh sb="68" eb="70">
      <t>シコウ</t>
    </rPh>
    <rPh sb="71" eb="73">
      <t>ハッシン</t>
    </rPh>
    <rPh sb="73" eb="74">
      <t>リョク</t>
    </rPh>
    <rPh sb="75" eb="77">
      <t>ケイチョウ</t>
    </rPh>
    <rPh sb="77" eb="78">
      <t>リョク</t>
    </rPh>
    <rPh sb="79" eb="81">
      <t>カダイ</t>
    </rPh>
    <rPh sb="81" eb="83">
      <t>ハッケン</t>
    </rPh>
    <rPh sb="83" eb="85">
      <t>ノウリョク</t>
    </rPh>
    <rPh sb="86" eb="88">
      <t>コウジョウ</t>
    </rPh>
    <phoneticPr fontId="4"/>
  </si>
  <si>
    <t>マナーの基本（第一印象、身だしなみ、姿勢、笑顔、お辞儀・敬語など）を身につける、電話対応や来客対応などの会社接待の基本を身につける。</t>
    <rPh sb="4" eb="6">
      <t>キホン</t>
    </rPh>
    <rPh sb="7" eb="8">
      <t>ダイ</t>
    </rPh>
    <rPh sb="8" eb="9">
      <t>１</t>
    </rPh>
    <rPh sb="9" eb="11">
      <t>インショウ</t>
    </rPh>
    <rPh sb="12" eb="13">
      <t>ミ</t>
    </rPh>
    <rPh sb="18" eb="20">
      <t>シセイ</t>
    </rPh>
    <rPh sb="21" eb="23">
      <t>エガオ</t>
    </rPh>
    <rPh sb="25" eb="27">
      <t>ジギ</t>
    </rPh>
    <rPh sb="28" eb="30">
      <t>ケイゴ</t>
    </rPh>
    <rPh sb="34" eb="35">
      <t>ミ</t>
    </rPh>
    <rPh sb="40" eb="42">
      <t>デンワ</t>
    </rPh>
    <rPh sb="42" eb="44">
      <t>タイオウ</t>
    </rPh>
    <rPh sb="45" eb="47">
      <t>ライキャク</t>
    </rPh>
    <rPh sb="47" eb="49">
      <t>タイオウ</t>
    </rPh>
    <rPh sb="52" eb="54">
      <t>カイシャ</t>
    </rPh>
    <rPh sb="54" eb="56">
      <t>セッタイ</t>
    </rPh>
    <rPh sb="57" eb="59">
      <t>キホン</t>
    </rPh>
    <rPh sb="60" eb="61">
      <t>ミ</t>
    </rPh>
    <phoneticPr fontId="4"/>
  </si>
  <si>
    <t>コミュニケーション能力</t>
    <rPh sb="9" eb="11">
      <t>ノウリョク</t>
    </rPh>
    <phoneticPr fontId="4"/>
  </si>
  <si>
    <t>仕事に対する姿勢計画を確立する、人間関係を円滑にする態度・言葉等を身につける、伝え方・表現力を育成する。</t>
    <rPh sb="0" eb="2">
      <t>シゴト</t>
    </rPh>
    <rPh sb="3" eb="4">
      <t>タイ</t>
    </rPh>
    <rPh sb="6" eb="8">
      <t>シセイ</t>
    </rPh>
    <rPh sb="8" eb="10">
      <t>ケイカク</t>
    </rPh>
    <rPh sb="11" eb="13">
      <t>カクリツ</t>
    </rPh>
    <rPh sb="16" eb="18">
      <t>ニンゲン</t>
    </rPh>
    <rPh sb="18" eb="20">
      <t>カンケイ</t>
    </rPh>
    <rPh sb="21" eb="23">
      <t>エンカツ</t>
    </rPh>
    <rPh sb="26" eb="28">
      <t>タイド</t>
    </rPh>
    <rPh sb="29" eb="31">
      <t>コトバ</t>
    </rPh>
    <rPh sb="31" eb="32">
      <t>トウ</t>
    </rPh>
    <rPh sb="33" eb="34">
      <t>ミ</t>
    </rPh>
    <rPh sb="39" eb="40">
      <t>ツタ</t>
    </rPh>
    <rPh sb="41" eb="42">
      <t>カタ</t>
    </rPh>
    <rPh sb="43" eb="46">
      <t>ヒョウゲンリョク</t>
    </rPh>
    <rPh sb="47" eb="49">
      <t>イクセイ</t>
    </rPh>
    <phoneticPr fontId="4"/>
  </si>
  <si>
    <t>就職活動能力</t>
    <rPh sb="0" eb="2">
      <t>シュウショク</t>
    </rPh>
    <rPh sb="2" eb="4">
      <t>カツドウ</t>
    </rPh>
    <rPh sb="4" eb="6">
      <t>ノウリョク</t>
    </rPh>
    <phoneticPr fontId="4"/>
  </si>
  <si>
    <t>就職活動計画を作成し日々点検を行う、履歴書・職務経歴書の作成指導を行い完璧なものに仕上げる、模擬面接により面接対応力を強化する。</t>
    <rPh sb="0" eb="2">
      <t>シュウショク</t>
    </rPh>
    <rPh sb="2" eb="4">
      <t>カツドウ</t>
    </rPh>
    <rPh sb="4" eb="6">
      <t>ケイカク</t>
    </rPh>
    <rPh sb="7" eb="9">
      <t>サクセイ</t>
    </rPh>
    <rPh sb="10" eb="12">
      <t>ヒビ</t>
    </rPh>
    <rPh sb="12" eb="14">
      <t>テンケン</t>
    </rPh>
    <rPh sb="15" eb="16">
      <t>オコナ</t>
    </rPh>
    <rPh sb="18" eb="21">
      <t>リレキショ</t>
    </rPh>
    <rPh sb="22" eb="24">
      <t>ショクム</t>
    </rPh>
    <rPh sb="24" eb="27">
      <t>ケイレキショ</t>
    </rPh>
    <rPh sb="28" eb="30">
      <t>サクセイ</t>
    </rPh>
    <rPh sb="30" eb="32">
      <t>シドウ</t>
    </rPh>
    <rPh sb="33" eb="34">
      <t>オコナ</t>
    </rPh>
    <rPh sb="35" eb="37">
      <t>カンペキ</t>
    </rPh>
    <rPh sb="41" eb="43">
      <t>シア</t>
    </rPh>
    <rPh sb="46" eb="48">
      <t>モギ</t>
    </rPh>
    <rPh sb="48" eb="50">
      <t>メンセツ</t>
    </rPh>
    <rPh sb="53" eb="55">
      <t>メンセツ</t>
    </rPh>
    <rPh sb="55" eb="58">
      <t>タイオウリョク</t>
    </rPh>
    <rPh sb="59" eb="61">
      <t>キョウカ</t>
    </rPh>
    <phoneticPr fontId="4"/>
  </si>
  <si>
    <t>上記訓練時間とは別に開講・修了に係る行事を行う。</t>
    <phoneticPr fontId="4"/>
  </si>
  <si>
    <t>（eラーニング）</t>
  </si>
  <si>
    <t>　※受講者1人当たりの面積＝教室面積÷定員（自動計算:小数第２位切捨て）</t>
    <rPh sb="4" eb="5">
      <t>シャ</t>
    </rPh>
    <phoneticPr fontId="4"/>
  </si>
  <si>
    <t>　※平均＝各教室受講者1人当たりの面積÷記入教室数（自動計算:小数第２位切捨て）</t>
    <rPh sb="2" eb="4">
      <t>ヘイキン</t>
    </rPh>
    <rPh sb="5" eb="8">
      <t>カクキョウシツ</t>
    </rPh>
    <rPh sb="8" eb="10">
      <t>ジュコウ</t>
    </rPh>
    <rPh sb="10" eb="11">
      <t>シャ</t>
    </rPh>
    <rPh sb="11" eb="13">
      <t>ヒトリ</t>
    </rPh>
    <rPh sb="13" eb="14">
      <t>ア</t>
    </rPh>
    <rPh sb="17" eb="19">
      <t>メンセキ</t>
    </rPh>
    <rPh sb="20" eb="22">
      <t>キニュウ</t>
    </rPh>
    <rPh sb="22" eb="24">
      <t>キョウシツ</t>
    </rPh>
    <rPh sb="24" eb="25">
      <t>スウ</t>
    </rPh>
    <rPh sb="26" eb="28">
      <t>ジドウ</t>
    </rPh>
    <rPh sb="28" eb="30">
      <t>ケイサン</t>
    </rPh>
    <phoneticPr fontId="4"/>
  </si>
  <si>
    <t>受講者１人
当たりの面積</t>
    <rPh sb="0" eb="3">
      <t>ジュコウシャ</t>
    </rPh>
    <rPh sb="4" eb="5">
      <t>ニン</t>
    </rPh>
    <rPh sb="6" eb="7">
      <t>ア</t>
    </rPh>
    <rPh sb="10" eb="12">
      <t>メンセキ</t>
    </rPh>
    <phoneticPr fontId="4"/>
  </si>
  <si>
    <t>訓練期間：</t>
    <rPh sb="0" eb="2">
      <t>クンレン</t>
    </rPh>
    <rPh sb="2" eb="4">
      <t>キカン</t>
    </rPh>
    <phoneticPr fontId="4"/>
  </si>
  <si>
    <t>※訓練実施日に、1日の総訓練時間数を記入。</t>
    <rPh sb="1" eb="3">
      <t>クンレン</t>
    </rPh>
    <rPh sb="3" eb="5">
      <t>ジッシ</t>
    </rPh>
    <rPh sb="5" eb="6">
      <t>ビ</t>
    </rPh>
    <rPh sb="9" eb="10">
      <t>ニチ</t>
    </rPh>
    <rPh sb="11" eb="12">
      <t>ソウ</t>
    </rPh>
    <rPh sb="12" eb="14">
      <t>クンレン</t>
    </rPh>
    <rPh sb="14" eb="16">
      <t>ジカン</t>
    </rPh>
    <rPh sb="16" eb="17">
      <t>スウ</t>
    </rPh>
    <rPh sb="18" eb="20">
      <t>キニュウ</t>
    </rPh>
    <phoneticPr fontId="4"/>
  </si>
  <si>
    <t>※不要な日については空欄とすること。（訓練実施月が30日までなら、31日の欄の31が入力されているセルを空にする）</t>
    <rPh sb="1" eb="3">
      <t>フヨウ</t>
    </rPh>
    <rPh sb="4" eb="5">
      <t>ヒ</t>
    </rPh>
    <rPh sb="10" eb="12">
      <t>クウラン</t>
    </rPh>
    <rPh sb="19" eb="21">
      <t>クンレン</t>
    </rPh>
    <rPh sb="21" eb="23">
      <t>ジッシ</t>
    </rPh>
    <rPh sb="23" eb="24">
      <t>ツキ</t>
    </rPh>
    <rPh sb="27" eb="28">
      <t>ニチ</t>
    </rPh>
    <rPh sb="35" eb="36">
      <t>ニチ</t>
    </rPh>
    <rPh sb="37" eb="38">
      <t>ラン</t>
    </rPh>
    <rPh sb="42" eb="44">
      <t>ニュウリョク</t>
    </rPh>
    <rPh sb="52" eb="53">
      <t>カラ</t>
    </rPh>
    <phoneticPr fontId="5"/>
  </si>
  <si>
    <t>1月</t>
    <rPh sb="1" eb="2">
      <t>ガツ</t>
    </rPh>
    <phoneticPr fontId="4"/>
  </si>
  <si>
    <t>西暦(26/6/19)又は和暦(R8/6/19）で</t>
    <rPh sb="0" eb="2">
      <t>セイレキ</t>
    </rPh>
    <rPh sb="11" eb="12">
      <t>マタ</t>
    </rPh>
    <rPh sb="13" eb="15">
      <t>ワレキ</t>
    </rPh>
    <phoneticPr fontId="6"/>
  </si>
  <si>
    <t>（集合）</t>
    <phoneticPr fontId="4"/>
  </si>
  <si>
    <t>様式１－１～２</t>
    <rPh sb="0" eb="2">
      <t>ヨウシキ</t>
    </rPh>
    <phoneticPr fontId="4"/>
  </si>
  <si>
    <t>160
以上</t>
    <rPh sb="4" eb="6">
      <t>イジョウ</t>
    </rPh>
    <phoneticPr fontId="4"/>
  </si>
  <si>
    <r>
      <t>委託訓練カリキュラム※ＯＡ事務初級科：</t>
    </r>
    <r>
      <rPr>
        <b/>
        <sz val="14"/>
        <rFont val="ＭＳ 明朝"/>
        <family val="1"/>
        <charset val="128"/>
      </rPr>
      <t>2か月</t>
    </r>
    <r>
      <rPr>
        <sz val="14"/>
        <rFont val="ＭＳ 明朝"/>
        <family val="1"/>
        <charset val="128"/>
      </rPr>
      <t>（自由提案）　</t>
    </r>
    <rPh sb="15" eb="17">
      <t>ショキュウ</t>
    </rPh>
    <rPh sb="21" eb="22">
      <t>ゲツ</t>
    </rPh>
    <rPh sb="23" eb="25">
      <t>ジユウ</t>
    </rPh>
    <rPh sb="25" eb="27">
      <t>テイアン</t>
    </rPh>
    <phoneticPr fontId="3"/>
  </si>
  <si>
    <t>４※2</t>
    <phoneticPr fontId="4"/>
  </si>
  <si>
    <t>※３</t>
    <phoneticPr fontId="4"/>
  </si>
  <si>
    <t>４※４</t>
    <phoneticPr fontId="4"/>
  </si>
  <si>
    <t>様式 １－２</t>
    <rPh sb="0" eb="2">
      <t>ヨウシキ</t>
    </rPh>
    <phoneticPr fontId="4"/>
  </si>
  <si>
    <t>様式8-2</t>
    <rPh sb="0" eb="2">
      <t>ヨウシキ</t>
    </rPh>
    <phoneticPr fontId="4"/>
  </si>
  <si>
    <t>様式１０</t>
    <rPh sb="0" eb="2">
      <t>ヨウシキ</t>
    </rPh>
    <phoneticPr fontId="4"/>
  </si>
  <si>
    <t>様式 9-1</t>
    <rPh sb="0" eb="2">
      <t>ヨウシキ</t>
    </rPh>
    <phoneticPr fontId="4"/>
  </si>
  <si>
    <t>様式 9-2</t>
    <rPh sb="0" eb="2">
      <t>ヨウシキ</t>
    </rPh>
    <phoneticPr fontId="4"/>
  </si>
  <si>
    <t>様式10</t>
    <rPh sb="0" eb="2">
      <t>ヨウシキ</t>
    </rPh>
    <phoneticPr fontId="4"/>
  </si>
  <si>
    <t>産業技術専門学院が実施する障害者委託訓練事業「e-ラーニング</t>
    <rPh sb="13" eb="16">
      <t>ショウガイシャ</t>
    </rPh>
    <rPh sb="16" eb="18">
      <t>イタク</t>
    </rPh>
    <rPh sb="18" eb="20">
      <t>クンレン</t>
    </rPh>
    <rPh sb="20" eb="22">
      <t>ジギョウ</t>
    </rPh>
    <phoneticPr fontId="4"/>
  </si>
  <si>
    <t xml:space="preserve"> コース」に係る業務を受託したく、下記のとおり提案いたします。</t>
    <phoneticPr fontId="4"/>
  </si>
  <si>
    <t>③　科目名は、様式９（委託訓練カリキュラム）に記載の科目名を記入してください。</t>
    <rPh sb="2" eb="5">
      <t>カモクメイ</t>
    </rPh>
    <rPh sb="7" eb="9">
      <t>ヨウシキ</t>
    </rPh>
    <rPh sb="11" eb="13">
      <t>イタク</t>
    </rPh>
    <rPh sb="13" eb="15">
      <t>クンレン</t>
    </rPh>
    <rPh sb="23" eb="25">
      <t>キサイ</t>
    </rPh>
    <rPh sb="26" eb="29">
      <t>カモクメイ</t>
    </rPh>
    <rPh sb="30" eb="32">
      <t>キニュウ</t>
    </rPh>
    <phoneticPr fontId="4"/>
  </si>
  <si>
    <t>様式９－１～２</t>
    <rPh sb="0" eb="2">
      <t>ヨウシキ</t>
    </rPh>
    <phoneticPr fontId="4"/>
  </si>
  <si>
    <t>様式２―１～２</t>
    <rPh sb="0" eb="2">
      <t>ヨウシキ</t>
    </rPh>
    <phoneticPr fontId="4"/>
  </si>
  <si>
    <t>様式８-１～２</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</si>
</sst>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_ "/>
    <numFmt numFmtId="179" formatCode="#,##0.0"/>
    <numFmt numFmtId="180" formatCode="[$-411]ge\.m\.d&quot;(&quot;aaa&quot;)&quot;"/>
    <numFmt numFmtId="181" formatCode="#,###&quot;か月&quot;"/>
    <numFmt numFmtId="182" formatCode="#,###&quot;月&quot;"/>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12"/>
      <name val="ＭＳ Ｐゴシック"/>
      <family val="3"/>
      <charset val="128"/>
      <scheme val="minor"/>
    </font>
    <font>
      <sz val="9"/>
      <color indexed="81"/>
      <name val="MS P ゴシック"/>
      <family val="3"/>
      <charset val="128"/>
    </font>
    <font>
      <sz val="11"/>
      <color theme="1"/>
      <name val="ＭＳ Ｐゴシック"/>
      <family val="2"/>
      <scheme val="minor"/>
    </font>
    <font>
      <sz val="11"/>
      <name val="ＭＳ 明朝"/>
      <family val="1"/>
      <charset val="128"/>
    </font>
    <font>
      <b/>
      <sz val="14"/>
      <name val="ＭＳ 明朝"/>
      <family val="1"/>
      <charset val="128"/>
    </font>
    <font>
      <sz val="12"/>
      <color theme="1"/>
      <name val="ＭＳ 明朝"/>
      <family val="1"/>
      <charset val="128"/>
    </font>
    <font>
      <b/>
      <sz val="12"/>
      <color theme="1"/>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2"/>
      <color indexed="81"/>
      <name val="MS P ゴシック"/>
      <family val="3"/>
      <charset val="128"/>
    </font>
    <font>
      <sz val="14"/>
      <color indexed="81"/>
      <name val="MS P ゴシック"/>
      <family val="3"/>
      <charset val="128"/>
    </font>
    <font>
      <sz val="12"/>
      <color rgb="FFFF0000"/>
      <name val="ＭＳ 明朝"/>
      <family val="1"/>
      <charset val="128"/>
    </font>
    <font>
      <b/>
      <sz val="12"/>
      <name val="ＭＳ 明朝"/>
      <family val="1"/>
      <charset val="128"/>
    </font>
    <font>
      <strike/>
      <sz val="12"/>
      <name val="ＭＳ 明朝"/>
      <family val="1"/>
      <charset val="128"/>
    </font>
    <font>
      <sz val="12"/>
      <name val="ＭＳ Ｐゴシック"/>
      <family val="3"/>
      <charset val="128"/>
    </font>
    <font>
      <sz val="12"/>
      <color theme="0"/>
      <name val="ＭＳ 明朝"/>
      <family val="1"/>
      <charset val="128"/>
    </font>
    <font>
      <u val="double"/>
      <sz val="12"/>
      <name val="ＭＳ 明朝"/>
      <family val="1"/>
      <charset val="128"/>
    </font>
    <font>
      <u val="double"/>
      <sz val="12"/>
      <color rgb="FFFF0000"/>
      <name val="ＭＳ 明朝"/>
      <family val="1"/>
      <charset val="128"/>
    </font>
    <font>
      <u/>
      <sz val="14"/>
      <color theme="1"/>
      <name val="ＭＳ 明朝"/>
      <family val="1"/>
      <charset val="128"/>
    </font>
    <font>
      <b/>
      <sz val="11"/>
      <name val="ＭＳ 明朝"/>
      <family val="1"/>
      <charset val="128"/>
    </font>
    <font>
      <sz val="11"/>
      <color theme="1"/>
      <name val="ＭＳ 明朝"/>
      <family val="1"/>
      <charset val="128"/>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color theme="0"/>
      <name val="ＭＳ ゴシック"/>
      <family val="3"/>
      <charset val="128"/>
    </font>
    <font>
      <sz val="10"/>
      <name val="ＭＳ 明朝"/>
      <family val="1"/>
      <charset val="128"/>
    </font>
    <font>
      <u/>
      <sz val="11"/>
      <color theme="10"/>
      <name val="ＭＳ Ｐゴシック"/>
      <family val="3"/>
      <charset val="128"/>
    </font>
    <font>
      <b/>
      <sz val="10"/>
      <name val="ＭＳ 明朝"/>
      <family val="1"/>
      <charset val="128"/>
    </font>
    <font>
      <sz val="9"/>
      <name val="ＭＳ 明朝"/>
      <family val="1"/>
      <charset val="128"/>
    </font>
    <font>
      <strike/>
      <sz val="11"/>
      <name val="ＭＳ 明朝"/>
      <family val="1"/>
      <charset val="128"/>
    </font>
    <font>
      <sz val="6"/>
      <name val="ＭＳ 明朝"/>
      <family val="1"/>
      <charset val="128"/>
    </font>
    <font>
      <sz val="10.5"/>
      <name val="ＭＳ 明朝"/>
      <family val="1"/>
      <charset val="128"/>
    </font>
    <font>
      <u/>
      <sz val="11"/>
      <color theme="1"/>
      <name val="ＭＳ 明朝"/>
      <family val="1"/>
      <charset val="128"/>
    </font>
    <font>
      <sz val="11"/>
      <color rgb="FFFF0000"/>
      <name val="ＭＳ 明朝"/>
      <family val="1"/>
      <charset val="128"/>
    </font>
    <font>
      <sz val="13"/>
      <name val="ＭＳ 明朝"/>
      <family val="1"/>
      <charset val="128"/>
    </font>
    <font>
      <b/>
      <sz val="13"/>
      <name val="ＭＳ 明朝"/>
      <family val="1"/>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4" tint="0.39997558519241921"/>
        <bgColor indexed="64"/>
      </patternFill>
    </fill>
  </fills>
  <borders count="14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double">
        <color indexed="64"/>
      </bottom>
      <diagonal/>
    </border>
    <border>
      <left style="hair">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ashed">
        <color indexed="64"/>
      </top>
      <bottom style="dotted">
        <color indexed="64"/>
      </bottom>
      <diagonal/>
    </border>
    <border>
      <left/>
      <right/>
      <top/>
      <bottom style="dotted">
        <color indexed="64"/>
      </bottom>
      <diagonal/>
    </border>
    <border>
      <left/>
      <right style="hair">
        <color indexed="64"/>
      </right>
      <top/>
      <bottom style="double">
        <color indexed="64"/>
      </bottom>
      <diagonal/>
    </border>
    <border>
      <left style="hair">
        <color indexed="64"/>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5" fillId="0" borderId="0">
      <alignment vertical="center"/>
    </xf>
    <xf numFmtId="0" fontId="2" fillId="0" borderId="0">
      <alignment vertical="center"/>
    </xf>
    <xf numFmtId="0" fontId="1" fillId="0" borderId="0">
      <alignment vertical="center"/>
    </xf>
    <xf numFmtId="0" fontId="5" fillId="0" borderId="0">
      <alignment vertical="center"/>
    </xf>
    <xf numFmtId="0" fontId="3" fillId="0" borderId="0"/>
    <xf numFmtId="0" fontId="9" fillId="0" borderId="0"/>
    <xf numFmtId="0" fontId="34" fillId="0" borderId="0" applyNumberFormat="0" applyFill="0" applyBorder="0" applyAlignment="0" applyProtection="0">
      <alignment vertical="center"/>
    </xf>
  </cellStyleXfs>
  <cellXfs count="1076">
    <xf numFmtId="0" fontId="0" fillId="0" borderId="0" xfId="0">
      <alignment vertical="center"/>
    </xf>
    <xf numFmtId="0" fontId="7" fillId="0" borderId="0" xfId="0" applyFont="1">
      <alignment vertical="center"/>
    </xf>
    <xf numFmtId="0" fontId="12" fillId="0" borderId="0" xfId="0" applyFont="1">
      <alignment vertical="center"/>
    </xf>
    <xf numFmtId="0" fontId="13" fillId="0" borderId="0" xfId="0" applyFont="1">
      <alignment vertical="center"/>
    </xf>
    <xf numFmtId="176" fontId="12" fillId="0" borderId="0" xfId="0" applyNumberFormat="1" applyFont="1">
      <alignment vertical="center"/>
    </xf>
    <xf numFmtId="0" fontId="12" fillId="0" borderId="0" xfId="0" applyFont="1" applyAlignment="1">
      <alignment horizontal="center" vertical="center"/>
    </xf>
    <xf numFmtId="0" fontId="12" fillId="0" borderId="0" xfId="0" applyFont="1" applyAlignment="1">
      <alignment vertical="center" textRotation="255"/>
    </xf>
    <xf numFmtId="0" fontId="12" fillId="2" borderId="3"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16" xfId="0" applyFont="1" applyFill="1" applyBorder="1" applyAlignment="1">
      <alignment horizontal="left" vertical="center" shrinkToFit="1"/>
    </xf>
    <xf numFmtId="0" fontId="12" fillId="2" borderId="52"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0" xfId="0" applyFont="1" applyFill="1" applyAlignment="1">
      <alignment horizontal="left" vertical="center"/>
    </xf>
    <xf numFmtId="0" fontId="12" fillId="2" borderId="16" xfId="0" applyFont="1" applyFill="1" applyBorder="1" applyAlignment="1">
      <alignment horizontal="lef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5" xfId="0" applyFont="1" applyFill="1" applyBorder="1" applyAlignment="1">
      <alignment horizontal="left" vertical="center"/>
    </xf>
    <xf numFmtId="0" fontId="12" fillId="0" borderId="0" xfId="0" applyFont="1" applyAlignment="1">
      <alignment vertical="center" wrapText="1"/>
    </xf>
    <xf numFmtId="0" fontId="12" fillId="2" borderId="3" xfId="0" applyFont="1" applyFill="1" applyBorder="1">
      <alignment vertical="center"/>
    </xf>
    <xf numFmtId="0" fontId="12" fillId="2" borderId="0" xfId="0" applyFont="1" applyFill="1">
      <alignment vertical="center"/>
    </xf>
    <xf numFmtId="0" fontId="12" fillId="2" borderId="16" xfId="0" applyFont="1" applyFill="1" applyBorder="1">
      <alignment vertical="center"/>
    </xf>
    <xf numFmtId="0" fontId="12" fillId="0" borderId="0" xfId="0" applyFont="1" applyAlignment="1">
      <alignment vertical="center" shrinkToFit="1"/>
    </xf>
    <xf numFmtId="0" fontId="12" fillId="0" borderId="0" xfId="0" applyFont="1" applyAlignment="1">
      <alignment horizontal="right" vertical="center"/>
    </xf>
    <xf numFmtId="0" fontId="12" fillId="7" borderId="0" xfId="0" applyFont="1" applyFill="1">
      <alignmen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13"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 xfId="0" applyFont="1" applyBorder="1">
      <alignment vertical="center"/>
    </xf>
    <xf numFmtId="0" fontId="12" fillId="0" borderId="4" xfId="0" applyFont="1" applyBorder="1">
      <alignment vertical="center"/>
    </xf>
    <xf numFmtId="0" fontId="12" fillId="0" borderId="15" xfId="0" applyFont="1" applyBorder="1">
      <alignment vertical="center"/>
    </xf>
    <xf numFmtId="0" fontId="13" fillId="0" borderId="1" xfId="0" applyFont="1" applyBorder="1">
      <alignment vertical="center"/>
    </xf>
    <xf numFmtId="0" fontId="13" fillId="0" borderId="30" xfId="0" applyFont="1" applyBorder="1">
      <alignment vertical="center"/>
    </xf>
    <xf numFmtId="0" fontId="12" fillId="0" borderId="30" xfId="0" applyFont="1" applyBorder="1">
      <alignment vertical="center"/>
    </xf>
    <xf numFmtId="0" fontId="12" fillId="0" borderId="55" xfId="0" applyFont="1" applyBorder="1">
      <alignment vertical="center"/>
    </xf>
    <xf numFmtId="0" fontId="12" fillId="3" borderId="0" xfId="0" applyFont="1" applyFill="1" applyAlignment="1">
      <alignment horizontal="center" vertical="center"/>
    </xf>
    <xf numFmtId="0" fontId="12" fillId="0" borderId="13" xfId="0" applyFont="1" applyBorder="1" applyAlignment="1">
      <alignment horizontal="left" vertical="center"/>
    </xf>
    <xf numFmtId="0" fontId="10" fillId="3" borderId="0" xfId="0" applyFont="1" applyFill="1" applyAlignment="1">
      <alignment horizontal="left" vertical="center"/>
    </xf>
    <xf numFmtId="0" fontId="12" fillId="3" borderId="0" xfId="0" applyFont="1" applyFill="1">
      <alignment vertical="center"/>
    </xf>
    <xf numFmtId="0" fontId="14" fillId="0" borderId="0" xfId="2" applyFont="1" applyAlignment="1">
      <alignment vertical="center"/>
    </xf>
    <xf numFmtId="0" fontId="10" fillId="3" borderId="23" xfId="0" applyFont="1" applyFill="1" applyBorder="1" applyAlignment="1">
      <alignment horizontal="center" vertical="center" shrinkToFit="1"/>
    </xf>
    <xf numFmtId="0" fontId="10" fillId="3" borderId="0" xfId="0" applyFont="1" applyFill="1">
      <alignment vertical="center"/>
    </xf>
    <xf numFmtId="0" fontId="10" fillId="3" borderId="0" xfId="0" applyFont="1" applyFill="1" applyAlignment="1">
      <alignment horizontal="center" vertical="center"/>
    </xf>
    <xf numFmtId="0" fontId="15" fillId="3" borderId="0" xfId="0" applyFont="1" applyFill="1" applyAlignment="1">
      <alignment horizontal="left" vertical="center"/>
    </xf>
    <xf numFmtId="0" fontId="10" fillId="5" borderId="23" xfId="0" applyFont="1" applyFill="1" applyBorder="1" applyAlignment="1">
      <alignment horizontal="left" vertical="center" wrapText="1" shrinkToFit="1"/>
    </xf>
    <xf numFmtId="180" fontId="10" fillId="5" borderId="23" xfId="0" applyNumberFormat="1" applyFont="1" applyFill="1" applyBorder="1" applyAlignment="1">
      <alignment horizontal="center" vertical="center" shrinkToFit="1"/>
    </xf>
    <xf numFmtId="0" fontId="15" fillId="3" borderId="0" xfId="0" applyFont="1" applyFill="1" applyAlignment="1">
      <alignment horizontal="center" vertical="center"/>
    </xf>
    <xf numFmtId="0" fontId="14" fillId="0" borderId="0" xfId="0" applyFont="1">
      <alignment vertical="center"/>
    </xf>
    <xf numFmtId="0" fontId="10" fillId="3" borderId="23" xfId="0" applyFont="1" applyFill="1" applyBorder="1" applyAlignment="1">
      <alignment horizontal="center" vertical="center" wrapText="1" shrinkToFit="1"/>
    </xf>
    <xf numFmtId="0" fontId="19" fillId="0" borderId="0" xfId="0" applyFont="1" applyAlignment="1">
      <alignment vertical="center" wrapText="1"/>
    </xf>
    <xf numFmtId="0" fontId="19" fillId="0" borderId="0" xfId="0" applyFont="1">
      <alignment vertical="center"/>
    </xf>
    <xf numFmtId="0" fontId="19" fillId="0" borderId="0" xfId="0" applyFont="1" applyAlignment="1">
      <alignment horizontal="center" vertical="center" wrapText="1"/>
    </xf>
    <xf numFmtId="0" fontId="12" fillId="0" borderId="0" xfId="0" applyFont="1" applyAlignment="1">
      <alignment horizontal="left" vertical="center" shrinkToFit="1"/>
    </xf>
    <xf numFmtId="0" fontId="12" fillId="0" borderId="0" xfId="0" applyFont="1" applyAlignment="1">
      <alignment horizontal="distributed" vertical="center"/>
    </xf>
    <xf numFmtId="0" fontId="12" fillId="0" borderId="0" xfId="0" applyFont="1" applyAlignment="1">
      <alignment horizontal="left" vertical="center" wrapText="1"/>
    </xf>
    <xf numFmtId="0" fontId="12" fillId="4" borderId="23"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lignment vertical="center"/>
    </xf>
    <xf numFmtId="0" fontId="12" fillId="0" borderId="81" xfId="0" applyFont="1" applyBorder="1" applyAlignment="1">
      <alignment horizontal="center" vertical="center"/>
    </xf>
    <xf numFmtId="0" fontId="12" fillId="0" borderId="23" xfId="0" applyFont="1" applyBorder="1" applyAlignment="1">
      <alignment vertical="center" wrapText="1"/>
    </xf>
    <xf numFmtId="0" fontId="12" fillId="0" borderId="23" xfId="0" applyFont="1" applyBorder="1" applyAlignment="1">
      <alignment horizontal="left" vertical="center" wrapText="1"/>
    </xf>
    <xf numFmtId="0" fontId="12" fillId="0" borderId="23" xfId="0" applyFont="1" applyBorder="1" applyAlignment="1">
      <alignment vertical="center" wrapText="1" shrinkToFit="1"/>
    </xf>
    <xf numFmtId="0" fontId="14" fillId="0" borderId="23" xfId="0" applyFont="1" applyBorder="1">
      <alignment vertical="center"/>
    </xf>
    <xf numFmtId="0" fontId="14" fillId="0" borderId="23" xfId="0" applyFont="1" applyBorder="1" applyAlignment="1">
      <alignment horizontal="center" vertical="center"/>
    </xf>
    <xf numFmtId="0" fontId="12" fillId="0" borderId="21" xfId="0" applyFont="1" applyBorder="1" applyAlignment="1">
      <alignment vertical="center" wrapText="1"/>
    </xf>
    <xf numFmtId="0" fontId="12" fillId="0" borderId="23" xfId="0" applyFont="1" applyBorder="1" applyAlignment="1">
      <alignment horizontal="left" vertical="center"/>
    </xf>
    <xf numFmtId="0" fontId="14" fillId="7" borderId="43" xfId="0" applyFont="1" applyFill="1" applyBorder="1">
      <alignment vertical="center"/>
    </xf>
    <xf numFmtId="0" fontId="12" fillId="0" borderId="62" xfId="0" applyFont="1" applyBorder="1">
      <alignment vertical="center"/>
    </xf>
    <xf numFmtId="0" fontId="12" fillId="0" borderId="0" xfId="0" applyFont="1" applyAlignment="1">
      <alignment vertical="center" wrapText="1" shrinkToFit="1"/>
    </xf>
    <xf numFmtId="0" fontId="12" fillId="0" borderId="0" xfId="0" applyFont="1" applyAlignment="1">
      <alignment horizontal="distributed" vertical="center" wrapText="1"/>
    </xf>
    <xf numFmtId="0" fontId="12" fillId="7" borderId="0" xfId="0" applyFont="1" applyFill="1" applyAlignment="1">
      <alignment vertical="center" wrapText="1"/>
    </xf>
    <xf numFmtId="0" fontId="14" fillId="0" borderId="0" xfId="0" applyFont="1" applyAlignment="1">
      <alignment horizontal="center" vertical="center"/>
    </xf>
    <xf numFmtId="0" fontId="20" fillId="0" borderId="0" xfId="0" applyFont="1" applyAlignment="1">
      <alignment horizontal="center" vertical="center"/>
    </xf>
    <xf numFmtId="0" fontId="14" fillId="0" borderId="4" xfId="0" applyFont="1" applyBorder="1">
      <alignment vertical="center"/>
    </xf>
    <xf numFmtId="0" fontId="14" fillId="3" borderId="0" xfId="0" applyFont="1" applyFill="1">
      <alignment vertical="center"/>
    </xf>
    <xf numFmtId="0" fontId="14" fillId="3" borderId="0" xfId="0" applyFont="1" applyFill="1" applyAlignment="1">
      <alignment horizontal="center" vertical="center"/>
    </xf>
    <xf numFmtId="0" fontId="14" fillId="0" borderId="10" xfId="0" applyFont="1" applyBorder="1" applyAlignment="1">
      <alignment horizontal="center" vertical="center"/>
    </xf>
    <xf numFmtId="0" fontId="20" fillId="0" borderId="0" xfId="0" applyFont="1">
      <alignment vertical="center"/>
    </xf>
    <xf numFmtId="0" fontId="14" fillId="0" borderId="32" xfId="0" applyFont="1" applyBorder="1" applyAlignment="1">
      <alignment horizontal="center"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pplyAlignment="1">
      <alignment horizontal="center" vertical="center"/>
    </xf>
    <xf numFmtId="0" fontId="14" fillId="0" borderId="7" xfId="0" applyFont="1" applyBorder="1">
      <alignment vertical="center"/>
    </xf>
    <xf numFmtId="0" fontId="14" fillId="0" borderId="10" xfId="0" applyFont="1" applyBorder="1">
      <alignment vertical="center"/>
    </xf>
    <xf numFmtId="0" fontId="14" fillId="0" borderId="37" xfId="0" applyFont="1" applyBorder="1">
      <alignment vertical="center"/>
    </xf>
    <xf numFmtId="0" fontId="14" fillId="0" borderId="38" xfId="0" applyFont="1" applyBorder="1" applyAlignment="1">
      <alignment horizontal="center" vertical="center"/>
    </xf>
    <xf numFmtId="0" fontId="14" fillId="0" borderId="39" xfId="0" applyFont="1" applyBorder="1">
      <alignment vertical="center"/>
    </xf>
    <xf numFmtId="0" fontId="14" fillId="0" borderId="40" xfId="0" applyFont="1" applyBorder="1">
      <alignment vertical="center"/>
    </xf>
    <xf numFmtId="0" fontId="14" fillId="0" borderId="67" xfId="0" applyFont="1" applyBorder="1" applyAlignment="1">
      <alignment horizontal="center" vertical="center"/>
    </xf>
    <xf numFmtId="0" fontId="14" fillId="0" borderId="42" xfId="0" applyFont="1" applyBorder="1" applyAlignment="1">
      <alignment horizontal="center" vertical="center"/>
    </xf>
    <xf numFmtId="0" fontId="14" fillId="0" borderId="49" xfId="0" applyFont="1" applyBorder="1" applyAlignment="1">
      <alignment horizontal="center" vertical="center"/>
    </xf>
    <xf numFmtId="0" fontId="14" fillId="0" borderId="8" xfId="0" applyFont="1" applyBorder="1">
      <alignmen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5" xfId="0" applyFont="1" applyBorder="1">
      <alignment vertical="center"/>
    </xf>
    <xf numFmtId="0" fontId="14" fillId="0" borderId="16" xfId="0" applyFont="1" applyBorder="1">
      <alignmen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47" xfId="0" applyFont="1" applyBorder="1" applyAlignment="1">
      <alignment horizontal="center" vertical="center"/>
    </xf>
    <xf numFmtId="0" fontId="14" fillId="0" borderId="43"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11" xfId="0" applyFont="1" applyBorder="1">
      <alignment vertical="center"/>
    </xf>
    <xf numFmtId="0" fontId="21" fillId="0" borderId="11" xfId="0" applyFont="1" applyBorder="1">
      <alignment vertical="center"/>
    </xf>
    <xf numFmtId="0" fontId="20" fillId="0" borderId="11" xfId="0" applyFont="1" applyBorder="1">
      <alignment vertical="center"/>
    </xf>
    <xf numFmtId="0" fontId="14" fillId="0" borderId="45" xfId="0" applyFont="1" applyBorder="1" applyAlignment="1">
      <alignment horizontal="left" vertical="center"/>
    </xf>
    <xf numFmtId="0" fontId="14" fillId="0" borderId="8" xfId="0" applyFont="1" applyBorder="1" applyAlignment="1">
      <alignment horizontal="left" vertical="center"/>
    </xf>
    <xf numFmtId="176" fontId="14" fillId="0" borderId="10" xfId="0" applyNumberFormat="1" applyFont="1" applyBorder="1">
      <alignment vertical="center"/>
    </xf>
    <xf numFmtId="176" fontId="14" fillId="0" borderId="11" xfId="0" applyNumberFormat="1" applyFont="1" applyBorder="1">
      <alignment vertical="center"/>
    </xf>
    <xf numFmtId="0" fontId="14" fillId="0" borderId="46" xfId="0" applyFont="1" applyBorder="1">
      <alignment vertical="center"/>
    </xf>
    <xf numFmtId="176" fontId="14" fillId="0" borderId="0" xfId="0" applyNumberFormat="1" applyFont="1">
      <alignment vertical="center"/>
    </xf>
    <xf numFmtId="176" fontId="14" fillId="0" borderId="43" xfId="0" applyNumberFormat="1" applyFont="1" applyBorder="1">
      <alignment vertical="center"/>
    </xf>
    <xf numFmtId="0" fontId="14" fillId="0" borderId="51" xfId="0" applyFont="1" applyBorder="1">
      <alignment vertical="center"/>
    </xf>
    <xf numFmtId="176" fontId="14" fillId="0" borderId="4" xfId="0" applyNumberFormat="1" applyFont="1" applyBorder="1">
      <alignment vertical="center"/>
    </xf>
    <xf numFmtId="0" fontId="14" fillId="0" borderId="57" xfId="0" applyFont="1" applyBorder="1" applyAlignment="1">
      <alignment horizontal="center" vertical="center"/>
    </xf>
    <xf numFmtId="0" fontId="14" fillId="0" borderId="1" xfId="0" applyFont="1" applyBorder="1" applyAlignment="1">
      <alignment horizontal="center" vertical="center"/>
    </xf>
    <xf numFmtId="0" fontId="14" fillId="4" borderId="56" xfId="0" applyFont="1" applyFill="1" applyBorder="1" applyAlignment="1">
      <alignment horizontal="center" vertical="center" textRotation="255" shrinkToFit="1"/>
    </xf>
    <xf numFmtId="0" fontId="14" fillId="0" borderId="5" xfId="0" applyFont="1" applyBorder="1" applyAlignment="1">
      <alignment horizontal="left" vertical="center" textRotation="255"/>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horizontal="right" vertical="center"/>
    </xf>
    <xf numFmtId="0" fontId="20" fillId="3" borderId="0" xfId="0" applyFont="1" applyFill="1">
      <alignment vertical="center"/>
    </xf>
    <xf numFmtId="0" fontId="14" fillId="3" borderId="0" xfId="0" applyFont="1" applyFill="1" applyAlignment="1">
      <alignment horizontal="left" vertical="center"/>
    </xf>
    <xf numFmtId="176" fontId="14" fillId="3" borderId="0" xfId="0" applyNumberFormat="1" applyFont="1" applyFill="1">
      <alignment vertical="center"/>
    </xf>
    <xf numFmtId="176" fontId="14" fillId="7" borderId="0" xfId="0" applyNumberFormat="1" applyFont="1" applyFill="1">
      <alignment vertical="center"/>
    </xf>
    <xf numFmtId="0" fontId="14" fillId="3" borderId="0" xfId="0" applyFont="1" applyFill="1" applyAlignment="1">
      <alignment vertical="center" textRotation="255"/>
    </xf>
    <xf numFmtId="0" fontId="14" fillId="3" borderId="0" xfId="0" applyFont="1" applyFill="1" applyAlignment="1">
      <alignment horizontal="distributed" vertical="center"/>
    </xf>
    <xf numFmtId="0" fontId="14" fillId="7" borderId="0" xfId="0" applyFont="1" applyFill="1">
      <alignment vertical="center"/>
    </xf>
    <xf numFmtId="0" fontId="20" fillId="7" borderId="0" xfId="0" applyFont="1" applyFill="1" applyAlignment="1">
      <alignment horizontal="left" vertical="center"/>
    </xf>
    <xf numFmtId="0" fontId="20" fillId="7" borderId="0" xfId="0" applyFont="1" applyFill="1" applyAlignment="1">
      <alignment horizontal="right" vertical="center"/>
    </xf>
    <xf numFmtId="0" fontId="14" fillId="7" borderId="0" xfId="0" applyFont="1" applyFill="1" applyAlignment="1">
      <alignment horizontal="center" vertical="center"/>
    </xf>
    <xf numFmtId="0" fontId="14" fillId="3" borderId="0" xfId="0" applyFont="1" applyFill="1" applyAlignment="1">
      <alignment vertical="center" wrapText="1"/>
    </xf>
    <xf numFmtId="0" fontId="14" fillId="0" borderId="23" xfId="0" applyFont="1" applyBorder="1" applyAlignment="1">
      <alignment horizontal="center" vertical="center" wrapText="1"/>
    </xf>
    <xf numFmtId="0" fontId="14" fillId="3" borderId="0" xfId="0" applyFont="1" applyFill="1" applyAlignment="1">
      <alignment horizontal="left" vertical="center" wrapText="1"/>
    </xf>
    <xf numFmtId="0" fontId="14" fillId="0" borderId="64" xfId="0" applyFont="1" applyBorder="1" applyAlignment="1">
      <alignment vertical="center" wrapText="1"/>
    </xf>
    <xf numFmtId="0" fontId="14" fillId="2" borderId="81" xfId="0" applyFont="1" applyFill="1" applyBorder="1" applyAlignment="1">
      <alignment horizontal="left" vertical="center" wrapText="1"/>
    </xf>
    <xf numFmtId="0" fontId="14" fillId="0" borderId="87" xfId="0" applyFont="1" applyBorder="1" applyAlignment="1">
      <alignment horizontal="left" vertical="center" wrapText="1"/>
    </xf>
    <xf numFmtId="0" fontId="14" fillId="3" borderId="0" xfId="0" applyFont="1" applyFill="1" applyAlignment="1">
      <alignment vertical="center" shrinkToFit="1"/>
    </xf>
    <xf numFmtId="0" fontId="14" fillId="0" borderId="21" xfId="0" applyFont="1" applyBorder="1" applyAlignment="1">
      <alignmen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shrinkToFit="1"/>
    </xf>
    <xf numFmtId="0" fontId="21" fillId="3" borderId="0" xfId="0" applyFont="1" applyFill="1" applyAlignment="1">
      <alignment horizontal="right" vertical="center"/>
    </xf>
    <xf numFmtId="0" fontId="21" fillId="3" borderId="0" xfId="0" applyFont="1" applyFill="1">
      <alignment vertical="center"/>
    </xf>
    <xf numFmtId="0" fontId="14" fillId="3" borderId="0" xfId="0" applyFont="1" applyFill="1" applyAlignment="1">
      <alignment horizontal="center" vertical="center" textRotation="255" shrinkToFit="1"/>
    </xf>
    <xf numFmtId="0" fontId="14" fillId="3" borderId="0" xfId="0" applyFont="1" applyFill="1" applyAlignment="1">
      <alignment horizontal="right" vertical="center"/>
    </xf>
    <xf numFmtId="0" fontId="14" fillId="3" borderId="0" xfId="0" applyFont="1" applyFill="1" applyAlignment="1">
      <alignment vertical="center" textRotation="255" shrinkToFit="1"/>
    </xf>
    <xf numFmtId="0" fontId="14" fillId="3" borderId="0" xfId="0" applyFont="1" applyFill="1" applyAlignment="1">
      <alignment horizontal="left" vertical="center" textRotation="255"/>
    </xf>
    <xf numFmtId="0" fontId="14" fillId="3" borderId="0" xfId="0" applyFont="1" applyFill="1" applyAlignment="1">
      <alignment horizontal="right" vertical="center" textRotation="255"/>
    </xf>
    <xf numFmtId="0" fontId="12" fillId="3" borderId="0" xfId="0" applyFont="1" applyFill="1" applyAlignment="1">
      <alignment vertical="center" wrapText="1"/>
    </xf>
    <xf numFmtId="0" fontId="12" fillId="3" borderId="0" xfId="0" applyFont="1" applyFill="1" applyAlignment="1">
      <alignment horizontal="right" vertical="center" wrapText="1"/>
    </xf>
    <xf numFmtId="0" fontId="12" fillId="3" borderId="0" xfId="0" applyFont="1" applyFill="1" applyAlignment="1">
      <alignment vertical="center" shrinkToFit="1"/>
    </xf>
    <xf numFmtId="0" fontId="14" fillId="3" borderId="0" xfId="0" applyFont="1" applyFill="1" applyAlignment="1">
      <alignment horizontal="left"/>
    </xf>
    <xf numFmtId="0" fontId="14" fillId="0" borderId="0" xfId="0" applyFont="1" applyAlignment="1">
      <alignment horizontal="distributed" vertical="center"/>
    </xf>
    <xf numFmtId="0" fontId="14" fillId="3" borderId="7" xfId="0" applyFont="1" applyFill="1" applyBorder="1" applyAlignment="1">
      <alignment horizontal="center" vertical="center" shrinkToFit="1"/>
    </xf>
    <xf numFmtId="0" fontId="14" fillId="3" borderId="62"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1" xfId="0" applyFont="1" applyFill="1" applyBorder="1">
      <alignment vertical="center"/>
    </xf>
    <xf numFmtId="0" fontId="14" fillId="3" borderId="11" xfId="0" applyFont="1" applyFill="1" applyBorder="1" applyAlignment="1">
      <alignment horizontal="right" vertical="center"/>
    </xf>
    <xf numFmtId="0" fontId="14" fillId="3" borderId="60" xfId="0" applyFont="1" applyFill="1" applyBorder="1" applyAlignment="1">
      <alignment horizontal="left" vertical="center" shrinkToFit="1"/>
    </xf>
    <xf numFmtId="0" fontId="14" fillId="3" borderId="8" xfId="0" applyFont="1" applyFill="1" applyBorder="1" applyAlignment="1">
      <alignment horizontal="center" vertical="center"/>
    </xf>
    <xf numFmtId="0" fontId="14" fillId="3" borderId="43" xfId="0" applyFont="1" applyFill="1" applyBorder="1">
      <alignment vertical="center"/>
    </xf>
    <xf numFmtId="0" fontId="14" fillId="3" borderId="43" xfId="0" applyFont="1" applyFill="1" applyBorder="1" applyAlignment="1">
      <alignment horizontal="right" vertical="center"/>
    </xf>
    <xf numFmtId="0" fontId="14" fillId="3" borderId="50"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3" borderId="10" xfId="0" applyFont="1" applyFill="1" applyBorder="1" applyAlignment="1">
      <alignment horizontal="center" vertical="center"/>
    </xf>
    <xf numFmtId="0" fontId="14" fillId="3" borderId="10" xfId="0" applyFont="1" applyFill="1" applyBorder="1">
      <alignment vertical="center"/>
    </xf>
    <xf numFmtId="0" fontId="14" fillId="3" borderId="10" xfId="0" applyFont="1" applyFill="1" applyBorder="1" applyAlignment="1">
      <alignment horizontal="right" vertical="center"/>
    </xf>
    <xf numFmtId="0" fontId="14" fillId="3" borderId="62" xfId="0" applyFont="1" applyFill="1" applyBorder="1">
      <alignment vertical="center"/>
    </xf>
    <xf numFmtId="0" fontId="14" fillId="3" borderId="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5" xfId="0" applyFont="1" applyFill="1" applyBorder="1" applyAlignment="1">
      <alignment horizontal="right" vertical="center"/>
    </xf>
    <xf numFmtId="0" fontId="14" fillId="3" borderId="23" xfId="0" applyFont="1" applyFill="1" applyBorder="1" applyAlignment="1">
      <alignment horizontal="center" vertical="center"/>
    </xf>
    <xf numFmtId="0" fontId="14" fillId="0" borderId="0" xfId="0" applyFont="1" applyAlignment="1"/>
    <xf numFmtId="0" fontId="14" fillId="0" borderId="0" xfId="0" applyFont="1" applyAlignment="1">
      <alignment horizontal="left" wrapText="1"/>
    </xf>
    <xf numFmtId="0" fontId="14" fillId="0" borderId="0" xfId="0" applyFont="1" applyAlignment="1">
      <alignment vertical="center" shrinkToFit="1"/>
    </xf>
    <xf numFmtId="0" fontId="20" fillId="0" borderId="9" xfId="0" applyFont="1" applyBorder="1" applyAlignment="1">
      <alignment horizontal="center" vertical="center"/>
    </xf>
    <xf numFmtId="0" fontId="14" fillId="0" borderId="0" xfId="0" applyFont="1" applyAlignment="1">
      <alignment horizontal="center"/>
    </xf>
    <xf numFmtId="0" fontId="14" fillId="0" borderId="0" xfId="2" applyFont="1" applyAlignment="1">
      <alignment horizontal="left" vertical="center"/>
    </xf>
    <xf numFmtId="0" fontId="14" fillId="7" borderId="0" xfId="2" applyFont="1" applyFill="1" applyAlignment="1">
      <alignment vertical="center"/>
    </xf>
    <xf numFmtId="0" fontId="14" fillId="3" borderId="0" xfId="2" applyFont="1" applyFill="1" applyAlignment="1">
      <alignment vertical="center"/>
    </xf>
    <xf numFmtId="0" fontId="14" fillId="3" borderId="17" xfId="2" applyFont="1" applyFill="1" applyBorder="1" applyAlignment="1">
      <alignment vertical="center"/>
    </xf>
    <xf numFmtId="0" fontId="14" fillId="0" borderId="17" xfId="2" applyFont="1" applyBorder="1" applyAlignment="1">
      <alignment vertical="center"/>
    </xf>
    <xf numFmtId="0" fontId="14" fillId="0" borderId="99" xfId="2" applyFont="1" applyBorder="1" applyAlignment="1">
      <alignment horizontal="center" vertical="center"/>
    </xf>
    <xf numFmtId="0" fontId="14" fillId="7" borderId="18" xfId="2" applyFont="1" applyFill="1" applyBorder="1" applyAlignment="1">
      <alignment horizontal="center" vertical="center"/>
    </xf>
    <xf numFmtId="0" fontId="14" fillId="0" borderId="17"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3" borderId="20" xfId="2" applyFont="1" applyFill="1" applyBorder="1" applyAlignment="1">
      <alignment horizontal="center" vertical="center"/>
    </xf>
    <xf numFmtId="0" fontId="14" fillId="0" borderId="21" xfId="2" applyFont="1" applyBorder="1" applyAlignment="1">
      <alignment horizontal="center" vertical="center"/>
    </xf>
    <xf numFmtId="0" fontId="14" fillId="0" borderId="22" xfId="2" applyFont="1" applyBorder="1" applyAlignment="1">
      <alignment horizontal="center" vertical="center"/>
    </xf>
    <xf numFmtId="0" fontId="14" fillId="0" borderId="23" xfId="2" applyFont="1" applyBorder="1" applyAlignment="1">
      <alignment horizontal="center" vertical="center"/>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0" fontId="14" fillId="0" borderId="25" xfId="2" applyFont="1" applyBorder="1" applyAlignment="1">
      <alignment horizontal="center" vertical="center"/>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28" xfId="2" applyFont="1" applyFill="1" applyBorder="1" applyAlignment="1">
      <alignment horizontal="center" vertical="center"/>
    </xf>
    <xf numFmtId="0" fontId="14" fillId="0" borderId="25" xfId="2" applyFont="1" applyBorder="1" applyAlignment="1">
      <alignment vertical="center"/>
    </xf>
    <xf numFmtId="0" fontId="14" fillId="0" borderId="29" xfId="2" applyFont="1" applyBorder="1" applyAlignment="1">
      <alignment vertical="center"/>
    </xf>
    <xf numFmtId="3" fontId="14" fillId="0" borderId="0" xfId="2" applyNumberFormat="1" applyFont="1" applyAlignment="1">
      <alignment vertical="center"/>
    </xf>
    <xf numFmtId="0" fontId="14" fillId="0" borderId="0" xfId="2" applyFont="1" applyAlignment="1">
      <alignment horizontal="center" vertical="center"/>
    </xf>
    <xf numFmtId="178" fontId="14" fillId="0" borderId="0" xfId="2" applyNumberFormat="1" applyFont="1" applyAlignment="1">
      <alignment vertical="center"/>
    </xf>
    <xf numFmtId="0" fontId="12" fillId="0" borderId="23" xfId="0" applyFont="1" applyBorder="1" applyAlignment="1">
      <alignment horizontal="center" vertical="center" shrinkToFit="1"/>
    </xf>
    <xf numFmtId="0" fontId="12" fillId="7" borderId="0" xfId="0" applyFont="1" applyFill="1" applyAlignment="1">
      <alignment horizontal="right" vertical="center"/>
    </xf>
    <xf numFmtId="58" fontId="23" fillId="0" borderId="0" xfId="0" applyNumberFormat="1" applyFont="1" applyAlignment="1">
      <alignment horizontal="center" vertical="center"/>
    </xf>
    <xf numFmtId="58" fontId="14" fillId="3" borderId="0" xfId="0" applyNumberFormat="1" applyFont="1" applyFill="1">
      <alignment vertical="center"/>
    </xf>
    <xf numFmtId="0" fontId="19" fillId="0" borderId="0" xfId="0" applyFont="1" applyAlignment="1">
      <alignment horizontal="center" vertical="center"/>
    </xf>
    <xf numFmtId="0" fontId="14" fillId="7" borderId="10" xfId="0" applyFont="1" applyFill="1" applyBorder="1" applyAlignment="1">
      <alignment horizontal="center" vertical="center" shrinkToFit="1"/>
    </xf>
    <xf numFmtId="0" fontId="14" fillId="2" borderId="94" xfId="0" applyFont="1" applyFill="1" applyBorder="1" applyAlignment="1">
      <alignment horizontal="center" vertical="center" wrapText="1"/>
    </xf>
    <xf numFmtId="0" fontId="14" fillId="2" borderId="92"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4" fillId="2" borderId="81" xfId="0" applyFont="1" applyFill="1" applyBorder="1" applyAlignment="1">
      <alignment vertical="center" wrapText="1"/>
    </xf>
    <xf numFmtId="0" fontId="14" fillId="2" borderId="92" xfId="0" applyFont="1" applyFill="1" applyBorder="1" applyAlignment="1">
      <alignment vertical="center" wrapText="1"/>
    </xf>
    <xf numFmtId="0" fontId="14" fillId="2" borderId="86" xfId="0" applyFont="1" applyFill="1" applyBorder="1" applyAlignment="1">
      <alignment vertical="center" wrapText="1"/>
    </xf>
    <xf numFmtId="0" fontId="20" fillId="0" borderId="64" xfId="0" applyFont="1" applyBorder="1" applyAlignment="1">
      <alignment horizontal="center" vertical="center" wrapText="1"/>
    </xf>
    <xf numFmtId="0" fontId="20" fillId="0" borderId="11" xfId="0" applyFont="1" applyBorder="1" applyAlignment="1">
      <alignment horizontal="center" vertical="center" wrapText="1"/>
    </xf>
    <xf numFmtId="58" fontId="14" fillId="0" borderId="0" xfId="0" applyNumberFormat="1" applyFont="1" applyAlignment="1">
      <alignment horizontal="center" vertical="center"/>
    </xf>
    <xf numFmtId="0" fontId="20" fillId="0" borderId="0" xfId="0" applyFont="1" applyAlignment="1">
      <alignment horizontal="left" vertical="center"/>
    </xf>
    <xf numFmtId="0" fontId="14" fillId="0" borderId="0" xfId="0" applyFont="1" applyAlignment="1">
      <alignment vertical="center" textRotation="255"/>
    </xf>
    <xf numFmtId="56" fontId="20" fillId="0" borderId="0" xfId="0" applyNumberFormat="1" applyFont="1" applyAlignment="1">
      <alignment horizontal="left" vertical="center"/>
    </xf>
    <xf numFmtId="56" fontId="20" fillId="0" borderId="0" xfId="0" quotePrefix="1" applyNumberFormat="1" applyFont="1" applyAlignment="1">
      <alignment horizontal="left" vertical="center"/>
    </xf>
    <xf numFmtId="176" fontId="12" fillId="3" borderId="0" xfId="0" applyNumberFormat="1" applyFont="1" applyFill="1">
      <alignment vertical="center"/>
    </xf>
    <xf numFmtId="0" fontId="14" fillId="0" borderId="16" xfId="0" applyFont="1" applyBorder="1" applyAlignment="1">
      <alignment vertical="center" wrapText="1"/>
    </xf>
    <xf numFmtId="0" fontId="14" fillId="0" borderId="11" xfId="0" applyFont="1" applyBorder="1" applyAlignment="1">
      <alignment horizontal="left" vertical="center"/>
    </xf>
    <xf numFmtId="0" fontId="14" fillId="0" borderId="10" xfId="0" applyFont="1" applyBorder="1" applyAlignment="1">
      <alignment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8" xfId="0" applyFont="1" applyBorder="1" applyAlignment="1">
      <alignment horizontal="left" vertical="center" wrapText="1"/>
    </xf>
    <xf numFmtId="0" fontId="14" fillId="0" borderId="50" xfId="0" applyFont="1" applyBorder="1" applyAlignment="1">
      <alignment horizontal="left" vertical="center" wrapText="1"/>
    </xf>
    <xf numFmtId="0" fontId="14" fillId="2" borderId="92" xfId="0" applyFont="1" applyFill="1" applyBorder="1" applyAlignment="1">
      <alignment horizontal="left" vertical="center" wrapText="1"/>
    </xf>
    <xf numFmtId="0" fontId="14" fillId="0" borderId="88" xfId="0" applyFont="1" applyBorder="1" applyAlignment="1">
      <alignment horizontal="left" vertical="center" wrapText="1"/>
    </xf>
    <xf numFmtId="0" fontId="14" fillId="0" borderId="81" xfId="0" applyFont="1" applyBorder="1" applyAlignment="1">
      <alignment horizontal="center" vertical="center" wrapText="1"/>
    </xf>
    <xf numFmtId="0" fontId="20" fillId="0" borderId="1" xfId="0" applyFont="1" applyBorder="1">
      <alignment vertical="center"/>
    </xf>
    <xf numFmtId="0" fontId="20" fillId="0" borderId="55" xfId="0" applyFont="1" applyBorder="1">
      <alignment vertical="center"/>
    </xf>
    <xf numFmtId="0" fontId="12" fillId="0" borderId="1" xfId="0" applyFont="1" applyBorder="1">
      <alignment vertical="center"/>
    </xf>
    <xf numFmtId="0" fontId="12" fillId="3" borderId="7"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62" xfId="0" applyFont="1" applyFill="1" applyBorder="1" applyAlignment="1">
      <alignment horizontal="left" vertical="center"/>
    </xf>
    <xf numFmtId="0" fontId="12" fillId="8" borderId="0" xfId="0" applyFont="1" applyFill="1" applyAlignment="1">
      <alignment vertical="center" wrapText="1"/>
    </xf>
    <xf numFmtId="0" fontId="12" fillId="8" borderId="0" xfId="0" applyFont="1" applyFill="1">
      <alignment vertical="center"/>
    </xf>
    <xf numFmtId="0" fontId="12" fillId="5" borderId="0" xfId="0" applyFont="1" applyFill="1" applyAlignment="1">
      <alignment vertical="center" wrapText="1"/>
    </xf>
    <xf numFmtId="0" fontId="12" fillId="5" borderId="0" xfId="0" applyFont="1" applyFill="1">
      <alignment vertical="center"/>
    </xf>
    <xf numFmtId="176" fontId="12" fillId="0" borderId="0" xfId="0" applyNumberFormat="1" applyFont="1" applyAlignment="1">
      <alignment horizontal="left" vertical="center"/>
    </xf>
    <xf numFmtId="176" fontId="12" fillId="3" borderId="0" xfId="0" applyNumberFormat="1" applyFont="1" applyFill="1" applyAlignment="1">
      <alignment horizontal="left" vertical="center"/>
    </xf>
    <xf numFmtId="0" fontId="16" fillId="0" borderId="0" xfId="0" applyFont="1">
      <alignment vertical="center"/>
    </xf>
    <xf numFmtId="0" fontId="15" fillId="7" borderId="0" xfId="0" applyFont="1" applyFill="1">
      <alignment vertical="center"/>
    </xf>
    <xf numFmtId="0" fontId="16" fillId="7" borderId="0" xfId="0" applyFont="1" applyFill="1">
      <alignment vertical="center"/>
    </xf>
    <xf numFmtId="0" fontId="14" fillId="0" borderId="0" xfId="0" applyFont="1" applyAlignment="1">
      <alignment horizontal="left" vertical="center" wrapText="1"/>
    </xf>
    <xf numFmtId="0" fontId="14" fillId="0" borderId="6" xfId="0" applyFont="1" applyBorder="1" applyAlignment="1">
      <alignment horizontal="center" vertical="center"/>
    </xf>
    <xf numFmtId="0" fontId="14" fillId="0" borderId="0" xfId="0" applyFont="1" applyAlignment="1">
      <alignment horizontal="center" vertical="center" wrapText="1"/>
    </xf>
    <xf numFmtId="0" fontId="14" fillId="0" borderId="30" xfId="0" applyFont="1" applyBorder="1">
      <alignment vertical="center"/>
    </xf>
    <xf numFmtId="0" fontId="14" fillId="2" borderId="23" xfId="0" applyFont="1" applyFill="1" applyBorder="1" applyAlignment="1">
      <alignment horizontal="center" vertical="center"/>
    </xf>
    <xf numFmtId="0" fontId="14" fillId="0" borderId="37" xfId="0" applyFont="1" applyBorder="1" applyAlignment="1">
      <alignment horizontal="center" vertical="center"/>
    </xf>
    <xf numFmtId="0" fontId="14" fillId="0" borderId="93" xfId="0" applyFont="1" applyBorder="1">
      <alignment vertical="center"/>
    </xf>
    <xf numFmtId="0" fontId="14" fillId="0" borderId="14" xfId="0" applyFont="1" applyBorder="1" applyAlignment="1">
      <alignment vertical="center" wrapText="1"/>
    </xf>
    <xf numFmtId="0" fontId="14" fillId="0" borderId="93" xfId="0" applyFont="1" applyBorder="1" applyAlignment="1">
      <alignment horizontal="center" vertical="center"/>
    </xf>
    <xf numFmtId="0" fontId="14" fillId="0" borderId="41" xfId="0" applyFont="1" applyBorder="1" applyAlignment="1">
      <alignment horizontal="center" vertical="center"/>
    </xf>
    <xf numFmtId="179" fontId="14" fillId="7" borderId="11" xfId="0" applyNumberFormat="1" applyFont="1" applyFill="1" applyBorder="1" applyAlignment="1">
      <alignment horizontal="right" vertical="center" wrapText="1"/>
    </xf>
    <xf numFmtId="179" fontId="14" fillId="7" borderId="91" xfId="0" applyNumberFormat="1" applyFont="1" applyFill="1" applyBorder="1" applyAlignment="1">
      <alignment horizontal="right" vertical="center" wrapText="1"/>
    </xf>
    <xf numFmtId="179" fontId="14" fillId="7" borderId="43" xfId="0" applyNumberFormat="1" applyFont="1" applyFill="1" applyBorder="1" applyAlignment="1">
      <alignment horizontal="right" vertical="center" wrapText="1"/>
    </xf>
    <xf numFmtId="179" fontId="14" fillId="3" borderId="0" xfId="0" applyNumberFormat="1" applyFont="1" applyFill="1" applyAlignment="1">
      <alignment vertical="center" wrapText="1"/>
    </xf>
    <xf numFmtId="0" fontId="24" fillId="0" borderId="0" xfId="0" applyFont="1" applyAlignment="1">
      <alignment horizontal="left" vertical="center"/>
    </xf>
    <xf numFmtId="0" fontId="20" fillId="3" borderId="0" xfId="0" applyFont="1" applyFill="1" applyAlignment="1">
      <alignment horizontal="left" vertical="center"/>
    </xf>
    <xf numFmtId="0" fontId="14" fillId="0" borderId="55" xfId="0" applyFont="1" applyBorder="1">
      <alignment vertical="center"/>
    </xf>
    <xf numFmtId="0" fontId="14" fillId="7" borderId="50" xfId="0" applyFont="1" applyFill="1" applyBorder="1">
      <alignment vertical="center"/>
    </xf>
    <xf numFmtId="0" fontId="14" fillId="0" borderId="11" xfId="0" applyFont="1" applyBorder="1" applyAlignment="1">
      <alignment vertical="center" shrinkToFit="1"/>
    </xf>
    <xf numFmtId="0" fontId="14" fillId="0" borderId="31" xfId="0" applyFont="1" applyBorder="1">
      <alignment vertical="center"/>
    </xf>
    <xf numFmtId="177" fontId="14" fillId="2" borderId="23" xfId="1" applyNumberFormat="1" applyFont="1" applyFill="1" applyBorder="1" applyAlignment="1">
      <alignment horizontal="right" vertical="center"/>
    </xf>
    <xf numFmtId="177" fontId="14" fillId="0" borderId="23" xfId="1" applyNumberFormat="1" applyFont="1" applyBorder="1" applyAlignment="1">
      <alignment horizontal="right" vertical="center"/>
    </xf>
    <xf numFmtId="0" fontId="14" fillId="0" borderId="23" xfId="0" applyFont="1" applyBorder="1" applyAlignment="1">
      <alignment horizontal="center" vertical="center" shrinkToFit="1"/>
    </xf>
    <xf numFmtId="0" fontId="14" fillId="7" borderId="8" xfId="0" applyFont="1" applyFill="1" applyBorder="1">
      <alignment vertical="center"/>
    </xf>
    <xf numFmtId="0" fontId="14" fillId="0" borderId="30" xfId="0" applyFont="1" applyBorder="1" applyAlignment="1">
      <alignment vertical="center" wrapText="1" shrinkToFit="1"/>
    </xf>
    <xf numFmtId="0" fontId="11" fillId="7" borderId="0" xfId="0" applyFont="1" applyFill="1" applyAlignment="1">
      <alignment horizontal="left" vertical="center"/>
    </xf>
    <xf numFmtId="0" fontId="11" fillId="7" borderId="0" xfId="0" applyFont="1" applyFill="1" applyAlignment="1">
      <alignment horizontal="right" vertical="center"/>
    </xf>
    <xf numFmtId="0" fontId="11" fillId="3" borderId="0" xfId="0" applyFont="1" applyFill="1" applyAlignment="1">
      <alignment horizontal="left" vertical="center"/>
    </xf>
    <xf numFmtId="0" fontId="11" fillId="3" borderId="0" xfId="0" applyFont="1" applyFill="1" applyAlignment="1">
      <alignment horizontal="right" vertical="center"/>
    </xf>
    <xf numFmtId="0" fontId="14" fillId="3" borderId="23" xfId="0" applyFont="1" applyFill="1" applyBorder="1" applyAlignment="1">
      <alignment horizontal="left" vertical="center" wrapText="1" shrinkToFit="1"/>
    </xf>
    <xf numFmtId="0" fontId="14" fillId="3" borderId="81" xfId="0" applyFont="1" applyFill="1" applyBorder="1" applyAlignment="1">
      <alignment horizontal="left" vertical="center" wrapText="1"/>
    </xf>
    <xf numFmtId="0" fontId="16" fillId="2" borderId="43" xfId="0" applyFont="1" applyFill="1" applyBorder="1">
      <alignment vertical="center"/>
    </xf>
    <xf numFmtId="0" fontId="26" fillId="2" borderId="43" xfId="0" applyFont="1" applyFill="1" applyBorder="1">
      <alignment vertical="center"/>
    </xf>
    <xf numFmtId="0" fontId="16" fillId="2" borderId="0" xfId="0" applyFont="1" applyFill="1">
      <alignment vertical="center"/>
    </xf>
    <xf numFmtId="0" fontId="16" fillId="0" borderId="0" xfId="0" applyFont="1" applyAlignment="1">
      <alignment horizontal="center" vertical="center"/>
    </xf>
    <xf numFmtId="0" fontId="14" fillId="0" borderId="0" xfId="0" applyFont="1" applyAlignment="1">
      <alignment horizontal="center" vertical="center" shrinkToFit="1"/>
    </xf>
    <xf numFmtId="0" fontId="20" fillId="0" borderId="9" xfId="0" applyFont="1" applyBorder="1">
      <alignment vertical="center"/>
    </xf>
    <xf numFmtId="0" fontId="16" fillId="7" borderId="0" xfId="0" applyFont="1" applyFill="1" applyAlignment="1">
      <alignment horizontal="left" vertical="center"/>
    </xf>
    <xf numFmtId="0" fontId="15" fillId="3" borderId="0" xfId="2" applyFont="1" applyFill="1" applyAlignment="1">
      <alignment horizontal="center" vertical="center"/>
    </xf>
    <xf numFmtId="0" fontId="12" fillId="0" borderId="0" xfId="0" applyFont="1" applyAlignment="1">
      <alignment horizontal="center" vertical="center" wrapText="1"/>
    </xf>
    <xf numFmtId="0" fontId="10" fillId="5" borderId="23" xfId="0" applyFont="1" applyFill="1" applyBorder="1" applyAlignment="1">
      <alignment horizontal="center" vertical="center" shrinkToFit="1"/>
    </xf>
    <xf numFmtId="0" fontId="20" fillId="7" borderId="0" xfId="0" applyFont="1" applyFill="1" applyAlignment="1">
      <alignment horizontal="center" vertical="center"/>
    </xf>
    <xf numFmtId="0" fontId="19" fillId="0" borderId="0" xfId="2" applyFont="1" applyAlignment="1">
      <alignment vertical="center"/>
    </xf>
    <xf numFmtId="0" fontId="14" fillId="7" borderId="0" xfId="2" applyFont="1" applyFill="1" applyAlignment="1">
      <alignment horizontal="left" vertical="center"/>
    </xf>
    <xf numFmtId="0" fontId="14" fillId="7" borderId="0" xfId="2" applyFont="1" applyFill="1" applyAlignment="1">
      <alignment horizontal="center" vertical="center"/>
    </xf>
    <xf numFmtId="0" fontId="12" fillId="0" borderId="23" xfId="0" applyFont="1" applyBorder="1" applyAlignment="1">
      <alignment horizontal="left" vertical="top" wrapText="1"/>
    </xf>
    <xf numFmtId="0" fontId="12" fillId="2" borderId="0" xfId="0" applyFont="1" applyFill="1" applyAlignment="1">
      <alignment vertical="center" wrapText="1"/>
    </xf>
    <xf numFmtId="0" fontId="29" fillId="0" borderId="0" xfId="0" applyFont="1">
      <alignment vertical="center"/>
    </xf>
    <xf numFmtId="0" fontId="30" fillId="0" borderId="0" xfId="0" applyFont="1" applyAlignment="1">
      <alignment horizontal="left" vertical="center" shrinkToFit="1"/>
    </xf>
    <xf numFmtId="0" fontId="7" fillId="0" borderId="0" xfId="0" applyFont="1" applyAlignment="1">
      <alignment vertical="center" textRotation="255"/>
    </xf>
    <xf numFmtId="0" fontId="30" fillId="0" borderId="0" xfId="0" applyFont="1" applyAlignment="1">
      <alignment horizontal="left" vertical="center"/>
    </xf>
    <xf numFmtId="0" fontId="30" fillId="0" borderId="16" xfId="0" applyFont="1" applyBorder="1" applyAlignment="1">
      <alignment horizontal="left" vertical="center"/>
    </xf>
    <xf numFmtId="0" fontId="7" fillId="2" borderId="3" xfId="0" applyFont="1" applyFill="1" applyBorder="1" applyAlignment="1">
      <alignment horizontal="left" vertical="center"/>
    </xf>
    <xf numFmtId="0" fontId="7" fillId="2" borderId="0" xfId="0" applyFont="1" applyFill="1" applyAlignment="1">
      <alignment horizontal="left" vertical="center"/>
    </xf>
    <xf numFmtId="0" fontId="7" fillId="2" borderId="16" xfId="0" applyFont="1" applyFill="1" applyBorder="1" applyAlignment="1">
      <alignment horizontal="left" vertical="center"/>
    </xf>
    <xf numFmtId="0" fontId="7" fillId="2" borderId="3"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6" xfId="0" applyFont="1" applyFill="1" applyBorder="1" applyAlignment="1">
      <alignment horizontal="left" vertical="center" shrinkToFit="1"/>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2" borderId="15" xfId="0" applyFont="1" applyFill="1" applyBorder="1" applyAlignment="1">
      <alignment horizontal="left" vertical="center"/>
    </xf>
    <xf numFmtId="0" fontId="7" fillId="0" borderId="0" xfId="0" applyFont="1" applyAlignment="1">
      <alignment vertical="center" wrapText="1"/>
    </xf>
    <xf numFmtId="0" fontId="31" fillId="0" borderId="0" xfId="0" applyFont="1" applyAlignment="1">
      <alignment horizontal="left" vertical="center" wrapText="1"/>
    </xf>
    <xf numFmtId="0" fontId="7" fillId="0" borderId="0" xfId="0" applyFont="1" applyAlignment="1">
      <alignment horizontal="center" vertical="center"/>
    </xf>
    <xf numFmtId="0" fontId="7" fillId="0" borderId="3" xfId="0" applyFont="1" applyBorder="1" applyAlignment="1">
      <alignment horizontal="left" vertical="center"/>
    </xf>
    <xf numFmtId="179" fontId="14" fillId="7" borderId="10" xfId="0" applyNumberFormat="1" applyFont="1" applyFill="1" applyBorder="1" applyAlignment="1">
      <alignment horizontal="right" vertical="center" wrapText="1"/>
    </xf>
    <xf numFmtId="181" fontId="14" fillId="5" borderId="7" xfId="0" applyNumberFormat="1" applyFont="1" applyFill="1" applyBorder="1" applyAlignment="1">
      <alignment vertical="center" shrinkToFit="1"/>
    </xf>
    <xf numFmtId="0" fontId="10" fillId="5" borderId="23" xfId="0" applyFont="1" applyFill="1" applyBorder="1" applyAlignment="1">
      <alignment horizontal="left" vertical="center" shrinkToFit="1"/>
    </xf>
    <xf numFmtId="0" fontId="32" fillId="9" borderId="0" xfId="0" applyFont="1" applyFill="1">
      <alignment vertical="center"/>
    </xf>
    <xf numFmtId="0" fontId="23" fillId="9" borderId="0" xfId="0" applyFont="1" applyFill="1">
      <alignment vertical="center"/>
    </xf>
    <xf numFmtId="0" fontId="13" fillId="3" borderId="0" xfId="0" applyFont="1" applyFill="1">
      <alignment vertical="center"/>
    </xf>
    <xf numFmtId="0" fontId="14" fillId="0" borderId="23" xfId="0" applyFont="1" applyBorder="1" applyAlignment="1">
      <alignment vertical="center" wrapText="1"/>
    </xf>
    <xf numFmtId="0" fontId="10" fillId="0" borderId="0" xfId="0" applyFont="1">
      <alignment vertical="center"/>
    </xf>
    <xf numFmtId="0" fontId="15" fillId="0" borderId="0" xfId="0" applyFont="1" applyAlignment="1">
      <alignment horizontal="center" vertical="center"/>
    </xf>
    <xf numFmtId="0" fontId="14" fillId="0" borderId="62" xfId="0" applyFont="1" applyBorder="1">
      <alignment vertical="center"/>
    </xf>
    <xf numFmtId="0" fontId="12" fillId="2" borderId="7" xfId="0" applyFont="1" applyFill="1" applyBorder="1">
      <alignment vertical="center"/>
    </xf>
    <xf numFmtId="0" fontId="12" fillId="2" borderId="62" xfId="0" applyFont="1" applyFill="1" applyBorder="1">
      <alignment vertical="center"/>
    </xf>
    <xf numFmtId="0" fontId="10" fillId="3" borderId="21" xfId="0" applyFont="1" applyFill="1" applyBorder="1" applyAlignment="1">
      <alignment horizontal="center" vertical="center" shrinkToFit="1"/>
    </xf>
    <xf numFmtId="0" fontId="12" fillId="2" borderId="10" xfId="0" applyFont="1" applyFill="1" applyBorder="1">
      <alignment vertical="center"/>
    </xf>
    <xf numFmtId="0" fontId="14" fillId="7" borderId="7" xfId="0" applyFont="1" applyFill="1" applyBorder="1">
      <alignment vertical="center"/>
    </xf>
    <xf numFmtId="0" fontId="14" fillId="7" borderId="10" xfId="0" applyFont="1" applyFill="1" applyBorder="1">
      <alignment vertical="center"/>
    </xf>
    <xf numFmtId="0" fontId="14" fillId="7" borderId="62" xfId="0" applyFont="1" applyFill="1" applyBorder="1">
      <alignment vertical="center"/>
    </xf>
    <xf numFmtId="0" fontId="14" fillId="11" borderId="31" xfId="0" applyFont="1" applyFill="1" applyBorder="1">
      <alignment vertical="center"/>
    </xf>
    <xf numFmtId="0" fontId="10" fillId="3" borderId="81" xfId="0" applyFont="1" applyFill="1" applyBorder="1" applyAlignment="1">
      <alignment horizontal="center" vertical="center" shrinkToFit="1"/>
    </xf>
    <xf numFmtId="0" fontId="12" fillId="2" borderId="7" xfId="0" applyFont="1" applyFill="1" applyBorder="1" applyAlignment="1">
      <alignment horizontal="left" vertical="center"/>
    </xf>
    <xf numFmtId="0" fontId="12" fillId="2" borderId="10" xfId="0" applyFont="1" applyFill="1" applyBorder="1" applyAlignment="1">
      <alignment horizontal="left" vertical="center"/>
    </xf>
    <xf numFmtId="0" fontId="15" fillId="7" borderId="0" xfId="0" applyFont="1" applyFill="1" applyAlignment="1">
      <alignment horizontal="left" vertical="center"/>
    </xf>
    <xf numFmtId="0" fontId="12" fillId="7" borderId="0" xfId="0" applyFont="1" applyFill="1" applyAlignment="1">
      <alignment horizontal="left" vertical="center"/>
    </xf>
    <xf numFmtId="0" fontId="10" fillId="0" borderId="23" xfId="0" applyFont="1" applyBorder="1" applyAlignment="1">
      <alignment horizontal="center" vertical="center" wrapText="1"/>
    </xf>
    <xf numFmtId="0" fontId="14" fillId="2" borderId="23" xfId="0" applyFont="1" applyFill="1" applyBorder="1" applyAlignment="1">
      <alignment horizontal="left" vertical="center"/>
    </xf>
    <xf numFmtId="0" fontId="12" fillId="3" borderId="0" xfId="0" applyFont="1" applyFill="1" applyAlignment="1">
      <alignment horizontal="left" vertical="center"/>
    </xf>
    <xf numFmtId="0" fontId="14" fillId="2" borderId="23" xfId="0" applyFont="1" applyFill="1" applyBorder="1" applyAlignment="1">
      <alignment horizontal="left" vertical="center" wrapText="1"/>
    </xf>
    <xf numFmtId="182" fontId="14" fillId="0" borderId="23" xfId="0" applyNumberFormat="1" applyFont="1" applyBorder="1" applyAlignment="1">
      <alignment horizontal="center" vertical="center" shrinkToFit="1"/>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28" fillId="7" borderId="0" xfId="0" applyFont="1" applyFill="1">
      <alignment vertical="center"/>
    </xf>
    <xf numFmtId="0" fontId="28" fillId="3" borderId="0" xfId="0" applyFont="1" applyFill="1">
      <alignment vertical="center"/>
    </xf>
    <xf numFmtId="0" fontId="33" fillId="0" borderId="0" xfId="0" applyFont="1">
      <alignment vertical="center"/>
    </xf>
    <xf numFmtId="0" fontId="10" fillId="0" borderId="13"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35" fillId="0" borderId="0" xfId="0" applyFont="1">
      <alignment vertical="center"/>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7" xfId="0" applyFont="1" applyBorder="1">
      <alignment vertical="center"/>
    </xf>
    <xf numFmtId="0" fontId="10" fillId="0" borderId="10"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0" borderId="122" xfId="0" applyFont="1" applyBorder="1" applyAlignment="1">
      <alignment vertical="center" shrinkToFit="1"/>
    </xf>
    <xf numFmtId="0" fontId="10" fillId="0" borderId="124" xfId="0" applyFont="1" applyBorder="1" applyAlignment="1">
      <alignment vertical="center" shrinkToFit="1"/>
    </xf>
    <xf numFmtId="0" fontId="10" fillId="0" borderId="128" xfId="0" applyFont="1" applyBorder="1" applyAlignment="1">
      <alignment horizontal="center" vertical="center"/>
    </xf>
    <xf numFmtId="0" fontId="10" fillId="0" borderId="126" xfId="0" applyFont="1" applyBorder="1">
      <alignment vertical="center"/>
    </xf>
    <xf numFmtId="0" fontId="10" fillId="0" borderId="127" xfId="0" applyFont="1" applyBorder="1">
      <alignment vertical="center"/>
    </xf>
    <xf numFmtId="0" fontId="10" fillId="0" borderId="129" xfId="0" applyFont="1" applyBorder="1">
      <alignment vertical="center"/>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lignment vertical="center"/>
    </xf>
    <xf numFmtId="0" fontId="10" fillId="0" borderId="11" xfId="0" applyFont="1" applyBorder="1">
      <alignment vertical="center"/>
    </xf>
    <xf numFmtId="0" fontId="10" fillId="0" borderId="11" xfId="0" applyFont="1" applyBorder="1" applyAlignment="1">
      <alignment horizontal="center" vertical="center" shrinkToFit="1"/>
    </xf>
    <xf numFmtId="0" fontId="10" fillId="0" borderId="46" xfId="0" applyFont="1" applyBorder="1">
      <alignment vertical="center"/>
    </xf>
    <xf numFmtId="0" fontId="10" fillId="0" borderId="45" xfId="0" applyFont="1" applyBorder="1">
      <alignment vertical="center"/>
    </xf>
    <xf numFmtId="0" fontId="10" fillId="0" borderId="0" xfId="0" applyFont="1" applyAlignment="1">
      <alignment vertical="center" shrinkToFit="1"/>
    </xf>
    <xf numFmtId="0" fontId="10" fillId="0" borderId="0" xfId="0" applyFont="1" applyAlignment="1">
      <alignment horizontal="right" vertical="center"/>
    </xf>
    <xf numFmtId="0" fontId="10" fillId="0" borderId="16" xfId="0" applyFont="1" applyBorder="1" applyAlignment="1">
      <alignment vertical="center" shrinkToFit="1"/>
    </xf>
    <xf numFmtId="0" fontId="10" fillId="0" borderId="3" xfId="0" applyFont="1" applyBorder="1" applyAlignment="1">
      <alignment horizontal="center" vertical="center"/>
    </xf>
    <xf numFmtId="0" fontId="10" fillId="0" borderId="16" xfId="0" applyFont="1" applyBorder="1">
      <alignment vertical="center"/>
    </xf>
    <xf numFmtId="0" fontId="27" fillId="0" borderId="0" xfId="0" applyFo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0" xfId="0" applyFont="1">
      <alignment vertical="center"/>
    </xf>
    <xf numFmtId="0" fontId="27" fillId="0" borderId="16" xfId="0" applyFont="1" applyBorder="1">
      <alignment vertical="center"/>
    </xf>
    <xf numFmtId="0" fontId="38" fillId="0" borderId="16" xfId="0" applyFont="1" applyBorder="1" applyAlignment="1">
      <alignment vertical="center" wrapText="1"/>
    </xf>
    <xf numFmtId="0" fontId="10" fillId="0" borderId="0" xfId="0" applyFont="1" applyAlignment="1">
      <alignment vertical="center" wrapText="1"/>
    </xf>
    <xf numFmtId="0" fontId="10" fillId="0" borderId="43" xfId="0" applyFont="1" applyBorder="1">
      <alignment vertical="center"/>
    </xf>
    <xf numFmtId="0" fontId="10" fillId="0" borderId="130" xfId="0" applyFont="1" applyBorder="1">
      <alignment vertical="center"/>
    </xf>
    <xf numFmtId="0" fontId="10" fillId="0" borderId="131" xfId="0" applyFont="1" applyBorder="1">
      <alignment vertical="center"/>
    </xf>
    <xf numFmtId="0" fontId="10" fillId="0" borderId="45" xfId="0" applyFont="1" applyBorder="1" applyAlignment="1">
      <alignment vertical="center" shrinkToFit="1"/>
    </xf>
    <xf numFmtId="0" fontId="27" fillId="0" borderId="0" xfId="0" applyFont="1" applyAlignment="1">
      <alignment vertical="center" shrinkToFit="1"/>
    </xf>
    <xf numFmtId="0" fontId="37" fillId="0" borderId="0" xfId="0" applyFont="1" applyAlignment="1">
      <alignment horizontal="right" vertical="center" shrinkToFit="1"/>
    </xf>
    <xf numFmtId="0" fontId="37" fillId="0" borderId="0" xfId="0" applyFont="1" applyAlignment="1">
      <alignment horizontal="center" vertical="center" shrinkToFit="1"/>
    </xf>
    <xf numFmtId="0" fontId="37" fillId="0" borderId="0" xfId="0" applyFont="1" applyAlignment="1">
      <alignment vertical="center" shrinkToFit="1"/>
    </xf>
    <xf numFmtId="0" fontId="27" fillId="0" borderId="16" xfId="0" applyFont="1" applyBorder="1" applyAlignment="1">
      <alignment vertical="center" shrinkToFit="1"/>
    </xf>
    <xf numFmtId="0" fontId="10" fillId="0" borderId="133" xfId="0" applyFont="1" applyBorder="1" applyAlignment="1">
      <alignment vertical="center" shrinkToFit="1"/>
    </xf>
    <xf numFmtId="0" fontId="10" fillId="0" borderId="122" xfId="0" applyFont="1" applyBorder="1">
      <alignment vertical="center"/>
    </xf>
    <xf numFmtId="0" fontId="10" fillId="0" borderId="134" xfId="0" applyFont="1" applyBorder="1" applyAlignment="1">
      <alignment vertical="center" shrinkToFit="1"/>
    </xf>
    <xf numFmtId="0" fontId="27" fillId="0" borderId="118" xfId="0" applyFont="1" applyBorder="1" applyAlignment="1">
      <alignment vertical="center" shrinkToFit="1"/>
    </xf>
    <xf numFmtId="0" fontId="10" fillId="0" borderId="93" xfId="0" applyFont="1" applyBorder="1">
      <alignment vertical="center"/>
    </xf>
    <xf numFmtId="0" fontId="10" fillId="0" borderId="12" xfId="0" applyFont="1" applyBorder="1">
      <alignment vertical="center"/>
    </xf>
    <xf numFmtId="0" fontId="10" fillId="0" borderId="4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57" xfId="0" applyFont="1" applyBorder="1" applyAlignment="1">
      <alignment horizontal="right" vertical="center"/>
    </xf>
    <xf numFmtId="0" fontId="10" fillId="0" borderId="6" xfId="0" applyFont="1" applyBorder="1" applyAlignment="1">
      <alignment horizontal="left" vertical="center"/>
    </xf>
    <xf numFmtId="176" fontId="10" fillId="0" borderId="10" xfId="0" applyNumberFormat="1" applyFont="1" applyBorder="1">
      <alignment vertical="center"/>
    </xf>
    <xf numFmtId="176" fontId="10" fillId="0" borderId="11" xfId="0" applyNumberFormat="1" applyFont="1" applyBorder="1">
      <alignment vertical="center"/>
    </xf>
    <xf numFmtId="0" fontId="10" fillId="0" borderId="51" xfId="0" applyFont="1" applyBorder="1">
      <alignment vertical="center"/>
    </xf>
    <xf numFmtId="0" fontId="10" fillId="0" borderId="4" xfId="0" applyFont="1" applyBorder="1">
      <alignment vertical="center"/>
    </xf>
    <xf numFmtId="0" fontId="10" fillId="0" borderId="15" xfId="0" applyFont="1" applyBorder="1">
      <alignment vertical="center"/>
    </xf>
    <xf numFmtId="0" fontId="39" fillId="0" borderId="0" xfId="0" applyFont="1" applyAlignment="1">
      <alignment horizontal="left" vertical="center"/>
    </xf>
    <xf numFmtId="0" fontId="33" fillId="0" borderId="0" xfId="0" applyFont="1" applyAlignment="1">
      <alignment horizontal="left"/>
    </xf>
    <xf numFmtId="0" fontId="33" fillId="0" borderId="0" xfId="0" applyFont="1" applyAlignment="1">
      <alignment horizontal="left" vertical="center"/>
    </xf>
    <xf numFmtId="0" fontId="36" fillId="0" borderId="0" xfId="0" applyFont="1">
      <alignment vertical="center"/>
    </xf>
    <xf numFmtId="0" fontId="33" fillId="0" borderId="0" xfId="0" applyFont="1" applyAlignment="1">
      <alignment vertical="center" wrapText="1"/>
    </xf>
    <xf numFmtId="4" fontId="14" fillId="2" borderId="11" xfId="0" applyNumberFormat="1" applyFont="1" applyFill="1" applyBorder="1" applyAlignment="1">
      <alignment horizontal="right" vertical="center" wrapText="1"/>
    </xf>
    <xf numFmtId="4" fontId="14" fillId="2" borderId="91" xfId="0" applyNumberFormat="1" applyFont="1" applyFill="1" applyBorder="1" applyAlignment="1">
      <alignment horizontal="right" vertical="center" wrapText="1"/>
    </xf>
    <xf numFmtId="4" fontId="14" fillId="2" borderId="43" xfId="0" applyNumberFormat="1" applyFont="1" applyFill="1" applyBorder="1" applyAlignment="1">
      <alignment horizontal="right" vertical="center" wrapText="1"/>
    </xf>
    <xf numFmtId="0" fontId="14" fillId="7" borderId="0" xfId="0" applyFont="1" applyFill="1" applyAlignment="1">
      <alignment horizontal="left" vertical="center"/>
    </xf>
    <xf numFmtId="0" fontId="12" fillId="7" borderId="0" xfId="0" applyFont="1" applyFill="1" applyAlignment="1">
      <alignment horizontal="distributed" vertical="center"/>
    </xf>
    <xf numFmtId="0" fontId="15" fillId="0" borderId="0" xfId="0" applyFont="1" applyAlignment="1">
      <alignment horizontal="left" vertical="center"/>
    </xf>
    <xf numFmtId="176" fontId="15" fillId="7" borderId="0" xfId="2" applyNumberFormat="1" applyFont="1" applyFill="1" applyAlignment="1">
      <alignment horizontal="left" vertical="center"/>
    </xf>
    <xf numFmtId="0" fontId="28" fillId="0" borderId="23" xfId="0" applyFont="1" applyBorder="1" applyAlignment="1">
      <alignment horizontal="center" vertical="center" shrinkToFit="1"/>
    </xf>
    <xf numFmtId="0" fontId="28" fillId="7" borderId="0" xfId="0" applyFont="1" applyFill="1" applyAlignment="1">
      <alignment horizontal="right" vertical="center"/>
    </xf>
    <xf numFmtId="0" fontId="28" fillId="2" borderId="43" xfId="0" applyFont="1" applyFill="1" applyBorder="1">
      <alignment vertical="center"/>
    </xf>
    <xf numFmtId="0" fontId="40" fillId="2" borderId="43" xfId="0" applyFont="1" applyFill="1" applyBorder="1">
      <alignment vertical="center"/>
    </xf>
    <xf numFmtId="0" fontId="28" fillId="2" borderId="0" xfId="0" applyFont="1" applyFill="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23" xfId="0" applyFont="1" applyBorder="1" applyAlignment="1">
      <alignment horizontal="center" vertical="center" wrapText="1"/>
    </xf>
    <xf numFmtId="176" fontId="28" fillId="3" borderId="0" xfId="0" applyNumberFormat="1" applyFont="1" applyFill="1">
      <alignment vertical="center"/>
    </xf>
    <xf numFmtId="176" fontId="15" fillId="0" borderId="0" xfId="2" applyNumberFormat="1" applyFont="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0" fillId="2" borderId="23" xfId="0" applyFont="1" applyFill="1" applyBorder="1" applyAlignment="1">
      <alignment horizontal="center" vertical="center" wrapText="1"/>
    </xf>
    <xf numFmtId="176" fontId="12" fillId="3" borderId="0" xfId="0" applyNumberFormat="1" applyFont="1" applyFill="1" applyAlignment="1">
      <alignment horizontal="center" vertical="center"/>
    </xf>
    <xf numFmtId="0" fontId="14" fillId="0" borderId="11" xfId="0" applyFont="1" applyBorder="1" applyAlignment="1">
      <alignment horizontal="center" vertical="center" shrinkToFit="1"/>
    </xf>
    <xf numFmtId="0" fontId="12" fillId="8" borderId="7"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12" fillId="8" borderId="62" xfId="0" applyFont="1" applyFill="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distributed" vertical="center"/>
    </xf>
    <xf numFmtId="0" fontId="12" fillId="2" borderId="7"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62" xfId="0" applyFont="1" applyFill="1" applyBorder="1" applyAlignment="1">
      <alignment horizontal="left" vertical="center"/>
    </xf>
    <xf numFmtId="0" fontId="12" fillId="5" borderId="7"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2" xfId="0" applyFont="1" applyFill="1" applyBorder="1" applyAlignment="1">
      <alignment horizontal="center" vertical="center" wrapText="1"/>
    </xf>
    <xf numFmtId="176" fontId="12" fillId="2" borderId="7" xfId="0" applyNumberFormat="1" applyFont="1" applyFill="1" applyBorder="1" applyAlignment="1">
      <alignment horizontal="left" vertical="center"/>
    </xf>
    <xf numFmtId="176" fontId="12" fillId="2" borderId="10" xfId="0" applyNumberFormat="1" applyFont="1" applyFill="1" applyBorder="1" applyAlignment="1">
      <alignment horizontal="left" vertical="center"/>
    </xf>
    <xf numFmtId="176" fontId="12" fillId="2" borderId="62" xfId="0" applyNumberFormat="1" applyFont="1" applyFill="1" applyBorder="1" applyAlignment="1">
      <alignment horizontal="left" vertical="center"/>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6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23" xfId="0" applyFont="1" applyFill="1" applyBorder="1" applyAlignment="1">
      <alignment horizontal="left" vertical="center"/>
    </xf>
    <xf numFmtId="176" fontId="12" fillId="2" borderId="23" xfId="0" applyNumberFormat="1" applyFont="1" applyFill="1" applyBorder="1" applyAlignment="1">
      <alignment horizontal="center" vertical="center"/>
    </xf>
    <xf numFmtId="176" fontId="12" fillId="5" borderId="23" xfId="0" applyNumberFormat="1" applyFont="1" applyFill="1" applyBorder="1" applyAlignment="1">
      <alignment horizontal="center" vertical="center"/>
    </xf>
    <xf numFmtId="176" fontId="12" fillId="5" borderId="6" xfId="0" applyNumberFormat="1" applyFont="1" applyFill="1" applyBorder="1" applyAlignment="1">
      <alignment horizontal="center" vertical="center"/>
    </xf>
    <xf numFmtId="176" fontId="12" fillId="5" borderId="11" xfId="0" applyNumberFormat="1" applyFont="1" applyFill="1" applyBorder="1" applyAlignment="1">
      <alignment horizontal="center" vertical="center"/>
    </xf>
    <xf numFmtId="176" fontId="12" fillId="5" borderId="60" xfId="0" applyNumberFormat="1" applyFont="1" applyFill="1" applyBorder="1" applyAlignment="1">
      <alignment horizontal="center" vertical="center"/>
    </xf>
    <xf numFmtId="176" fontId="12" fillId="5" borderId="8" xfId="0" applyNumberFormat="1" applyFont="1" applyFill="1" applyBorder="1" applyAlignment="1">
      <alignment horizontal="center" vertical="center"/>
    </xf>
    <xf numFmtId="176" fontId="12" fillId="5" borderId="43" xfId="0" applyNumberFormat="1" applyFont="1" applyFill="1" applyBorder="1" applyAlignment="1">
      <alignment horizontal="center" vertical="center"/>
    </xf>
    <xf numFmtId="176" fontId="12" fillId="5" borderId="50" xfId="0" applyNumberFormat="1" applyFont="1" applyFill="1" applyBorder="1" applyAlignment="1">
      <alignment horizontal="center" vertical="center"/>
    </xf>
    <xf numFmtId="176" fontId="28" fillId="5" borderId="23" xfId="0" applyNumberFormat="1" applyFont="1" applyFill="1" applyBorder="1" applyAlignment="1">
      <alignment horizontal="center" vertical="center"/>
    </xf>
    <xf numFmtId="0" fontId="12" fillId="0" borderId="23" xfId="0" applyFont="1" applyBorder="1" applyAlignment="1">
      <alignment vertical="center" wrapText="1"/>
    </xf>
    <xf numFmtId="0" fontId="12" fillId="0" borderId="23" xfId="0" applyFont="1" applyBorder="1">
      <alignment vertical="center"/>
    </xf>
    <xf numFmtId="0" fontId="12" fillId="0" borderId="7" xfId="0" applyFont="1" applyBorder="1" applyAlignment="1">
      <alignment horizontal="left" vertical="center" wrapText="1" shrinkToFit="1"/>
    </xf>
    <xf numFmtId="0" fontId="12" fillId="0" borderId="62" xfId="0" applyFont="1" applyBorder="1" applyAlignment="1">
      <alignment horizontal="left" vertical="center" shrinkToFit="1"/>
    </xf>
    <xf numFmtId="0" fontId="14" fillId="0" borderId="81" xfId="0" applyFont="1" applyBorder="1" applyAlignment="1">
      <alignment horizontal="left" vertical="center" wrapText="1"/>
    </xf>
    <xf numFmtId="0" fontId="14" fillId="0" borderId="64" xfId="0" applyFont="1" applyBorder="1" applyAlignment="1">
      <alignment horizontal="left" vertical="center" wrapText="1"/>
    </xf>
    <xf numFmtId="0" fontId="14" fillId="0" borderId="21" xfId="0" applyFont="1" applyBorder="1" applyAlignment="1">
      <alignment horizontal="left" vertical="center" wrapText="1"/>
    </xf>
    <xf numFmtId="0" fontId="12" fillId="0" borderId="23" xfId="0" applyFont="1" applyBorder="1" applyAlignment="1">
      <alignment vertical="center" wrapText="1" shrinkToFit="1"/>
    </xf>
    <xf numFmtId="0" fontId="12" fillId="0" borderId="23" xfId="0" applyFont="1" applyBorder="1" applyAlignment="1">
      <alignment vertical="center" shrinkToFit="1"/>
    </xf>
    <xf numFmtId="0" fontId="12" fillId="0" borderId="81" xfId="0" applyFont="1" applyBorder="1" applyAlignment="1">
      <alignment horizontal="left" vertical="top" wrapText="1"/>
    </xf>
    <xf numFmtId="0" fontId="12" fillId="0" borderId="64" xfId="0" applyFont="1" applyBorder="1" applyAlignment="1">
      <alignment horizontal="left" vertical="top" wrapText="1"/>
    </xf>
    <xf numFmtId="0" fontId="12" fillId="0" borderId="7" xfId="0" applyFont="1" applyBorder="1" applyAlignment="1">
      <alignment vertical="center" wrapText="1" shrinkToFit="1"/>
    </xf>
    <xf numFmtId="0" fontId="12" fillId="0" borderId="62" xfId="0" applyFont="1" applyBorder="1" applyAlignment="1">
      <alignment vertical="center" wrapText="1" shrinkToFit="1"/>
    </xf>
    <xf numFmtId="0" fontId="16" fillId="0" borderId="0" xfId="0" applyFont="1" applyAlignment="1">
      <alignment horizontal="center" vertical="center"/>
    </xf>
    <xf numFmtId="0" fontId="12" fillId="0" borderId="0" xfId="0" applyFont="1" applyAlignment="1">
      <alignment vertical="center" wrapText="1"/>
    </xf>
    <xf numFmtId="0" fontId="12" fillId="0" borderId="81" xfId="0" applyFont="1" applyBorder="1" applyAlignment="1">
      <alignment horizontal="center" vertical="center"/>
    </xf>
    <xf numFmtId="0" fontId="12" fillId="0" borderId="64" xfId="0" applyFont="1" applyBorder="1" applyAlignment="1">
      <alignment horizontal="center" vertical="center"/>
    </xf>
    <xf numFmtId="0" fontId="12" fillId="0" borderId="21" xfId="0" applyFont="1" applyBorder="1" applyAlignment="1">
      <alignment horizontal="center" vertical="center"/>
    </xf>
    <xf numFmtId="0" fontId="12" fillId="4" borderId="7" xfId="0" applyFont="1" applyFill="1" applyBorder="1" applyAlignment="1">
      <alignment horizontal="center" vertical="center"/>
    </xf>
    <xf numFmtId="0" fontId="12" fillId="4" borderId="62" xfId="0" applyFont="1" applyFill="1" applyBorder="1" applyAlignment="1">
      <alignment horizontal="center" vertical="center"/>
    </xf>
    <xf numFmtId="0" fontId="15" fillId="7" borderId="0" xfId="0" applyFont="1" applyFill="1" applyAlignment="1">
      <alignment horizontal="left" vertical="center"/>
    </xf>
    <xf numFmtId="0" fontId="12" fillId="0" borderId="23" xfId="0" applyFont="1" applyBorder="1" applyAlignment="1">
      <alignment horizontal="center" vertical="center"/>
    </xf>
    <xf numFmtId="0" fontId="12" fillId="0" borderId="23" xfId="0" applyFont="1" applyBorder="1" applyAlignment="1">
      <alignment horizontal="left" vertical="center" wrapText="1"/>
    </xf>
    <xf numFmtId="176" fontId="12" fillId="7" borderId="0" xfId="0" applyNumberFormat="1" applyFont="1" applyFill="1" applyAlignment="1">
      <alignment horizontal="center" vertical="center"/>
    </xf>
    <xf numFmtId="0" fontId="12" fillId="3" borderId="0" xfId="0" applyFont="1" applyFill="1" applyAlignment="1">
      <alignment horizontal="center" vertical="center"/>
    </xf>
    <xf numFmtId="0" fontId="12"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55" xfId="0" applyFont="1" applyBorder="1" applyAlignment="1">
      <alignment horizontal="center"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2" fillId="0" borderId="0" xfId="0" applyFont="1">
      <alignment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62" xfId="0" applyFont="1" applyBorder="1" applyAlignment="1">
      <alignment horizontal="center" vertical="center"/>
    </xf>
    <xf numFmtId="0" fontId="14" fillId="0" borderId="36" xfId="0" applyFont="1" applyBorder="1" applyAlignment="1">
      <alignment horizontal="center" vertical="center"/>
    </xf>
    <xf numFmtId="0" fontId="14" fillId="0" borderId="44" xfId="0" applyFont="1" applyBorder="1" applyAlignment="1">
      <alignment horizontal="center" vertical="center"/>
    </xf>
    <xf numFmtId="0" fontId="14" fillId="0" borderId="59" xfId="0" applyFont="1" applyBorder="1" applyAlignment="1">
      <alignment horizontal="center" vertical="center"/>
    </xf>
    <xf numFmtId="0" fontId="14" fillId="4" borderId="63" xfId="0" applyFont="1" applyFill="1" applyBorder="1" applyAlignment="1">
      <alignment horizontal="center" vertical="center" textRotation="255" shrinkToFit="1"/>
    </xf>
    <xf numFmtId="0" fontId="14" fillId="4" borderId="64" xfId="0" applyFont="1" applyFill="1" applyBorder="1" applyAlignment="1">
      <alignment horizontal="center" vertical="center" textRotation="255" shrinkToFit="1"/>
    </xf>
    <xf numFmtId="0" fontId="14" fillId="4" borderId="65" xfId="0" applyFont="1" applyFill="1" applyBorder="1" applyAlignment="1">
      <alignment horizontal="center" vertical="center" textRotation="255" shrinkToFit="1"/>
    </xf>
    <xf numFmtId="0" fontId="14" fillId="0" borderId="10" xfId="0" applyFont="1" applyBorder="1" applyAlignment="1">
      <alignment horizontal="left" vertical="center"/>
    </xf>
    <xf numFmtId="0" fontId="14" fillId="0" borderId="62" xfId="0" applyFont="1" applyBorder="1" applyAlignment="1">
      <alignment horizontal="left" vertical="center"/>
    </xf>
    <xf numFmtId="0" fontId="14" fillId="0" borderId="48" xfId="0" applyFont="1" applyBorder="1" applyAlignment="1">
      <alignment horizontal="center" vertical="center"/>
    </xf>
    <xf numFmtId="0" fontId="14" fillId="0" borderId="34" xfId="0" applyFont="1" applyBorder="1" applyAlignment="1">
      <alignment horizontal="left" vertical="center"/>
    </xf>
    <xf numFmtId="0" fontId="14" fillId="0" borderId="66" xfId="0" applyFont="1" applyBorder="1" applyAlignment="1">
      <alignment horizontal="lef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14" fillId="0" borderId="58" xfId="0" applyFont="1" applyBorder="1" applyAlignment="1">
      <alignment horizontal="center" vertical="center"/>
    </xf>
    <xf numFmtId="0" fontId="14" fillId="0" borderId="11" xfId="0" applyFont="1" applyBorder="1" applyAlignment="1">
      <alignment horizontal="left" vertical="center" shrinkToFit="1"/>
    </xf>
    <xf numFmtId="0" fontId="14" fillId="0" borderId="60" xfId="0" applyFont="1" applyBorder="1" applyAlignment="1">
      <alignment horizontal="left" vertical="center" shrinkToFit="1"/>
    </xf>
    <xf numFmtId="0" fontId="14" fillId="0" borderId="0" xfId="0" applyFont="1" applyAlignment="1">
      <alignment horizontal="left" vertical="center" shrinkToFit="1"/>
    </xf>
    <xf numFmtId="0" fontId="14" fillId="0" borderId="31"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13" xfId="0" applyFont="1" applyBorder="1" applyAlignment="1">
      <alignment horizontal="left" vertical="center" wrapText="1"/>
    </xf>
    <xf numFmtId="0" fontId="14" fillId="0" borderId="68" xfId="0" applyFont="1" applyBorder="1" applyAlignment="1">
      <alignment horizontal="left" vertical="center" wrapText="1"/>
    </xf>
    <xf numFmtId="0" fontId="20" fillId="6" borderId="34" xfId="0" applyFont="1" applyFill="1" applyBorder="1">
      <alignment vertical="center"/>
    </xf>
    <xf numFmtId="0" fontId="27" fillId="6" borderId="10" xfId="0" applyFont="1" applyFill="1" applyBorder="1">
      <alignment vertical="center"/>
    </xf>
    <xf numFmtId="0" fontId="14" fillId="0" borderId="10" xfId="0" applyFont="1" applyBorder="1" applyAlignment="1">
      <alignment horizontal="left" vertical="center" wrapText="1"/>
    </xf>
    <xf numFmtId="0" fontId="14" fillId="0" borderId="62" xfId="0" applyFont="1" applyBorder="1" applyAlignment="1">
      <alignment horizontal="left" vertical="center" wrapText="1"/>
    </xf>
    <xf numFmtId="0" fontId="14" fillId="0" borderId="4" xfId="0" applyFont="1" applyBorder="1" applyAlignment="1">
      <alignment horizontal="left" vertical="center" shrinkToFit="1"/>
    </xf>
    <xf numFmtId="0" fontId="14" fillId="0" borderId="61" xfId="0" applyFont="1" applyBorder="1" applyAlignment="1">
      <alignment horizontal="left" vertical="center" shrinkToFit="1"/>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0" fontId="14" fillId="0" borderId="30" xfId="0" applyFont="1" applyBorder="1" applyAlignment="1">
      <alignment horizontal="center" vertical="center" wrapText="1" shrinkToFit="1"/>
    </xf>
    <xf numFmtId="0" fontId="14" fillId="0" borderId="55" xfId="0" applyFont="1" applyBorder="1" applyAlignment="1">
      <alignment horizontal="center" vertical="center" wrapText="1" shrinkToFit="1"/>
    </xf>
    <xf numFmtId="0" fontId="14" fillId="0" borderId="6" xfId="0" applyFont="1" applyBorder="1" applyAlignment="1">
      <alignment horizontal="center" vertical="center"/>
    </xf>
    <xf numFmtId="0" fontId="14" fillId="0" borderId="51" xfId="0" applyFont="1" applyBorder="1" applyAlignment="1">
      <alignment horizontal="center" vertical="center"/>
    </xf>
    <xf numFmtId="0" fontId="14" fillId="0" borderId="11" xfId="0" applyFont="1" applyBorder="1" applyAlignment="1">
      <alignment horizontal="left" vertical="center"/>
    </xf>
    <xf numFmtId="0" fontId="14" fillId="0" borderId="60" xfId="0" applyFont="1" applyBorder="1" applyAlignment="1">
      <alignment horizontal="left" vertical="center"/>
    </xf>
    <xf numFmtId="0" fontId="14" fillId="0" borderId="4" xfId="0" applyFont="1" applyBorder="1" applyAlignment="1">
      <alignment horizontal="left" vertical="center"/>
    </xf>
    <xf numFmtId="0" fontId="14" fillId="0" borderId="61" xfId="0" applyFont="1" applyBorder="1" applyAlignment="1">
      <alignment horizontal="left" vertical="center"/>
    </xf>
    <xf numFmtId="0" fontId="14" fillId="0" borderId="30" xfId="0" applyFont="1" applyBorder="1" applyAlignment="1">
      <alignment horizontal="left" vertical="center"/>
    </xf>
    <xf numFmtId="0" fontId="14" fillId="0" borderId="30" xfId="0" applyFont="1" applyBorder="1" applyAlignment="1">
      <alignment vertical="center" wrapText="1" shrinkToFit="1"/>
    </xf>
    <xf numFmtId="0" fontId="14" fillId="2" borderId="11"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0" borderId="0" xfId="0" applyFont="1" applyAlignment="1">
      <alignment horizontal="left" vertical="center"/>
    </xf>
    <xf numFmtId="0" fontId="14" fillId="0" borderId="31" xfId="0" applyFont="1" applyBorder="1" applyAlignment="1">
      <alignment horizontal="left" vertical="center"/>
    </xf>
    <xf numFmtId="0" fontId="14" fillId="0" borderId="43" xfId="0" applyFont="1" applyBorder="1" applyAlignment="1">
      <alignment horizontal="left" vertical="center"/>
    </xf>
    <xf numFmtId="0" fontId="14" fillId="0" borderId="50" xfId="0" applyFont="1" applyBorder="1" applyAlignment="1">
      <alignment horizontal="left" vertical="center"/>
    </xf>
    <xf numFmtId="0" fontId="14" fillId="2" borderId="0" xfId="0" applyFont="1" applyFill="1" applyAlignment="1">
      <alignment horizontal="center" vertical="center" shrinkToFi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2" borderId="10" xfId="0" applyFont="1" applyFill="1" applyBorder="1" applyAlignment="1">
      <alignment horizontal="center" vertical="center"/>
    </xf>
    <xf numFmtId="0" fontId="14" fillId="0" borderId="43" xfId="0" applyFont="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horizontal="distributed" vertical="center"/>
    </xf>
    <xf numFmtId="0" fontId="14" fillId="2" borderId="10" xfId="0" applyFont="1" applyFill="1" applyBorder="1" applyAlignment="1">
      <alignment horizontal="center" vertical="center" shrinkToFit="1"/>
    </xf>
    <xf numFmtId="0" fontId="14" fillId="0" borderId="40" xfId="0" applyFont="1" applyBorder="1" applyAlignment="1">
      <alignment horizontal="left" vertical="center" wrapText="1"/>
    </xf>
    <xf numFmtId="0" fontId="14" fillId="0" borderId="71" xfId="0" applyFont="1" applyBorder="1" applyAlignment="1">
      <alignment horizontal="left" vertical="center" wrapText="1"/>
    </xf>
    <xf numFmtId="0" fontId="14" fillId="0" borderId="69" xfId="0" applyFont="1" applyBorder="1" applyAlignment="1">
      <alignment horizontal="center" vertical="center" textRotation="255"/>
    </xf>
    <xf numFmtId="0" fontId="14" fillId="0" borderId="70" xfId="0" applyFont="1" applyBorder="1" applyAlignment="1">
      <alignment horizontal="center" vertical="center" textRotation="255"/>
    </xf>
    <xf numFmtId="0" fontId="39" fillId="0" borderId="0" xfId="0" applyFont="1" applyAlignment="1">
      <alignment vertical="center" wrapText="1"/>
    </xf>
    <xf numFmtId="0" fontId="10" fillId="0" borderId="0" xfId="0" applyFont="1" applyAlignment="1">
      <alignment vertical="center" wrapText="1"/>
    </xf>
    <xf numFmtId="0" fontId="10" fillId="0" borderId="10" xfId="0" applyFont="1" applyBorder="1" applyAlignment="1">
      <alignment horizontal="left" vertical="center"/>
    </xf>
    <xf numFmtId="0" fontId="10" fillId="0" borderId="62" xfId="0" applyFont="1" applyBorder="1" applyAlignment="1">
      <alignment horizontal="left" vertical="center"/>
    </xf>
    <xf numFmtId="0" fontId="10" fillId="0" borderId="36" xfId="0" applyFont="1" applyBorder="1" applyAlignment="1">
      <alignment horizontal="center" vertical="center"/>
    </xf>
    <xf numFmtId="0" fontId="10" fillId="0" borderId="59" xfId="0" applyFont="1" applyBorder="1" applyAlignment="1">
      <alignment horizontal="center" vertical="center"/>
    </xf>
    <xf numFmtId="0" fontId="10" fillId="0" borderId="6" xfId="0" applyFont="1" applyBorder="1" applyAlignment="1">
      <alignment horizontal="center" vertical="center"/>
    </xf>
    <xf numFmtId="0" fontId="10" fillId="0" borderId="51" xfId="0" applyFont="1" applyBorder="1" applyAlignment="1">
      <alignment horizontal="center" vertical="center"/>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4" xfId="0" applyFont="1" applyBorder="1" applyAlignment="1">
      <alignment horizontal="left" vertical="center"/>
    </xf>
    <xf numFmtId="0" fontId="10" fillId="0" borderId="61" xfId="0" applyFont="1" applyBorder="1" applyAlignment="1">
      <alignment horizontal="left" vertical="center"/>
    </xf>
    <xf numFmtId="0" fontId="10" fillId="2" borderId="11"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0" borderId="36" xfId="0" applyFont="1" applyBorder="1" applyAlignment="1">
      <alignment horizontal="right" vertical="center"/>
    </xf>
    <xf numFmtId="0" fontId="10" fillId="0" borderId="48" xfId="0" applyFont="1" applyBorder="1" applyAlignment="1">
      <alignment horizontal="right" vertical="center"/>
    </xf>
    <xf numFmtId="0" fontId="36" fillId="0" borderId="6" xfId="0" applyFont="1" applyBorder="1">
      <alignment vertical="center"/>
    </xf>
    <xf numFmtId="0" fontId="36" fillId="0" borderId="8" xfId="0" applyFont="1" applyBorder="1">
      <alignmen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11" xfId="0" applyFont="1" applyBorder="1" applyAlignment="1">
      <alignment vertical="center" shrinkToFit="1"/>
    </xf>
    <xf numFmtId="0" fontId="10" fillId="2" borderId="11" xfId="0" applyFont="1" applyFill="1" applyBorder="1" applyAlignment="1">
      <alignment vertical="center" shrinkToFit="1"/>
    </xf>
    <xf numFmtId="0" fontId="36" fillId="0" borderId="63" xfId="0" applyFont="1" applyBorder="1" applyAlignment="1">
      <alignment horizontal="center" vertical="center" textRotation="255" shrinkToFit="1"/>
    </xf>
    <xf numFmtId="0" fontId="36" fillId="0" borderId="64" xfId="0" applyFont="1" applyBorder="1" applyAlignment="1">
      <alignment horizontal="center" vertical="center" textRotation="255" shrinkToFit="1"/>
    </xf>
    <xf numFmtId="0" fontId="36" fillId="0" borderId="65" xfId="0" applyFont="1" applyBorder="1" applyAlignment="1">
      <alignment horizontal="center" vertical="center" textRotation="255" shrinkToFit="1"/>
    </xf>
    <xf numFmtId="0" fontId="10" fillId="0" borderId="34"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34" xfId="0" applyFont="1" applyBorder="1" applyAlignment="1">
      <alignment vertical="center" shrinkToFit="1"/>
    </xf>
    <xf numFmtId="0" fontId="10" fillId="2" borderId="13"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0" borderId="122" xfId="0" applyFont="1" applyBorder="1" applyAlignment="1">
      <alignment vertical="center" shrinkToFit="1"/>
    </xf>
    <xf numFmtId="0" fontId="10" fillId="2" borderId="122" xfId="0" applyFont="1" applyFill="1" applyBorder="1" applyAlignment="1">
      <alignment vertical="center" shrinkToFit="1"/>
    </xf>
    <xf numFmtId="0" fontId="10" fillId="0" borderId="43" xfId="0" applyFont="1" applyBorder="1" applyAlignment="1">
      <alignment horizontal="left" vertical="center"/>
    </xf>
    <xf numFmtId="0" fontId="10" fillId="0" borderId="50" xfId="0" applyFont="1" applyBorder="1" applyAlignment="1">
      <alignment horizontal="left" vertical="center"/>
    </xf>
    <xf numFmtId="0" fontId="10" fillId="2" borderId="11" xfId="0" applyFont="1" applyFill="1" applyBorder="1" applyAlignment="1">
      <alignment vertical="center" wrapText="1"/>
    </xf>
    <xf numFmtId="0" fontId="10" fillId="2" borderId="46" xfId="0" applyFont="1" applyFill="1" applyBorder="1" applyAlignment="1">
      <alignment vertical="center" wrapText="1"/>
    </xf>
    <xf numFmtId="0" fontId="10" fillId="2" borderId="43" xfId="0" applyFont="1" applyFill="1" applyBorder="1" applyAlignment="1">
      <alignment vertical="center" wrapText="1"/>
    </xf>
    <xf numFmtId="0" fontId="10" fillId="2" borderId="93" xfId="0" applyFont="1" applyFill="1" applyBorder="1" applyAlignment="1">
      <alignment vertical="center" wrapText="1"/>
    </xf>
    <xf numFmtId="0" fontId="10" fillId="0" borderId="44" xfId="0" applyFont="1" applyBorder="1" applyAlignment="1">
      <alignment horizontal="right" vertical="center"/>
    </xf>
    <xf numFmtId="0" fontId="36" fillId="0" borderId="45" xfId="0" applyFont="1" applyBorder="1">
      <alignment vertical="center"/>
    </xf>
    <xf numFmtId="0" fontId="10" fillId="0" borderId="0" xfId="0" applyFont="1" applyAlignment="1">
      <alignment horizontal="left" vertical="center"/>
    </xf>
    <xf numFmtId="0" fontId="10" fillId="0" borderId="31" xfId="0" applyFont="1" applyBorder="1" applyAlignment="1">
      <alignment horizontal="left" vertical="center"/>
    </xf>
    <xf numFmtId="0" fontId="10" fillId="0" borderId="0" xfId="0" applyFont="1" applyAlignment="1">
      <alignment vertical="center" shrinkToFit="1"/>
    </xf>
    <xf numFmtId="0" fontId="10" fillId="0" borderId="16" xfId="0" applyFont="1" applyBorder="1" applyAlignment="1">
      <alignment vertical="center" shrinkToFit="1"/>
    </xf>
    <xf numFmtId="0" fontId="37" fillId="0" borderId="122" xfId="0" applyFont="1" applyBorder="1" applyAlignment="1">
      <alignment horizontal="center" vertical="center" shrinkToFit="1"/>
    </xf>
    <xf numFmtId="0" fontId="10" fillId="0" borderId="122" xfId="0" applyFont="1" applyBorder="1" applyAlignment="1">
      <alignment horizontal="center" vertical="center" shrinkToFit="1"/>
    </xf>
    <xf numFmtId="0" fontId="10" fillId="0" borderId="124" xfId="0" applyFont="1" applyBorder="1" applyAlignment="1">
      <alignment vertical="center" shrinkToFit="1"/>
    </xf>
    <xf numFmtId="0" fontId="10" fillId="0" borderId="116" xfId="0" applyFont="1" applyBorder="1" applyAlignment="1">
      <alignment vertical="center" shrinkToFit="1"/>
    </xf>
    <xf numFmtId="0" fontId="10" fillId="2" borderId="116" xfId="0" applyFont="1" applyFill="1" applyBorder="1" applyAlignment="1">
      <alignment vertical="center" shrinkToFit="1"/>
    </xf>
    <xf numFmtId="0" fontId="10" fillId="0" borderId="6" xfId="0" applyFont="1" applyBorder="1">
      <alignment vertical="center"/>
    </xf>
    <xf numFmtId="0" fontId="10" fillId="0" borderId="45" xfId="0" applyFont="1" applyBorder="1">
      <alignment vertical="center"/>
    </xf>
    <xf numFmtId="0" fontId="10" fillId="0" borderId="8" xfId="0" applyFont="1" applyBorder="1">
      <alignment vertical="center"/>
    </xf>
    <xf numFmtId="0" fontId="10" fillId="0" borderId="11" xfId="0" applyFont="1" applyBorder="1">
      <alignment vertical="center"/>
    </xf>
    <xf numFmtId="0" fontId="10" fillId="0" borderId="60" xfId="0" applyFont="1" applyBorder="1">
      <alignment vertical="center"/>
    </xf>
    <xf numFmtId="0" fontId="10" fillId="0" borderId="0" xfId="0" applyFont="1">
      <alignment vertical="center"/>
    </xf>
    <xf numFmtId="0" fontId="10" fillId="0" borderId="31" xfId="0" applyFont="1" applyBorder="1">
      <alignment vertical="center"/>
    </xf>
    <xf numFmtId="0" fontId="10" fillId="0" borderId="43" xfId="0" applyFont="1" applyBorder="1">
      <alignment vertical="center"/>
    </xf>
    <xf numFmtId="0" fontId="10" fillId="0" borderId="50" xfId="0" applyFont="1" applyBorder="1">
      <alignment vertical="center"/>
    </xf>
    <xf numFmtId="0" fontId="10" fillId="2" borderId="0" xfId="0" applyFont="1" applyFill="1" applyAlignment="1">
      <alignment vertical="center" shrinkToFit="1"/>
    </xf>
    <xf numFmtId="0" fontId="10" fillId="0" borderId="16" xfId="0" applyFont="1" applyBorder="1" applyAlignment="1">
      <alignment vertical="center" wrapText="1"/>
    </xf>
    <xf numFmtId="0" fontId="10" fillId="0" borderId="131" xfId="0" applyFont="1" applyBorder="1" applyAlignment="1">
      <alignment vertical="center" shrinkToFit="1"/>
    </xf>
    <xf numFmtId="0" fontId="10" fillId="0" borderId="132" xfId="0" applyFont="1" applyBorder="1" applyAlignment="1">
      <alignment vertical="center" shrinkToFit="1"/>
    </xf>
    <xf numFmtId="0" fontId="10" fillId="2" borderId="0" xfId="0" applyFont="1" applyFill="1" applyAlignment="1">
      <alignment horizontal="center" vertical="center" shrinkToFit="1"/>
    </xf>
    <xf numFmtId="0" fontId="10" fillId="0" borderId="0" xfId="0" applyFont="1" applyAlignment="1">
      <alignment horizontal="center" vertical="center" wrapText="1"/>
    </xf>
    <xf numFmtId="0" fontId="10" fillId="0" borderId="126" xfId="0" applyFont="1" applyBorder="1" applyAlignment="1">
      <alignment horizontal="center" vertical="center" shrinkToFit="1"/>
    </xf>
    <xf numFmtId="0" fontId="10" fillId="0" borderId="125" xfId="0" applyFont="1" applyBorder="1" applyAlignment="1">
      <alignment vertical="center" shrinkToFit="1"/>
    </xf>
    <xf numFmtId="0" fontId="10" fillId="0" borderId="126" xfId="0" applyFont="1" applyBorder="1" applyAlignment="1">
      <alignment vertical="center" shrinkToFit="1"/>
    </xf>
    <xf numFmtId="0" fontId="10" fillId="0" borderId="127" xfId="0" applyFont="1" applyBorder="1" applyAlignment="1">
      <alignment vertical="center" shrinkToFit="1"/>
    </xf>
    <xf numFmtId="0" fontId="10" fillId="0" borderId="0" xfId="0" applyFont="1" applyAlignment="1">
      <alignment horizontal="center" vertical="center"/>
    </xf>
    <xf numFmtId="0" fontId="10" fillId="0" borderId="111" xfId="0" applyFont="1" applyBorder="1" applyAlignment="1">
      <alignment vertical="center" shrinkToFit="1"/>
    </xf>
    <xf numFmtId="0" fontId="10" fillId="0" borderId="29" xfId="0" applyFont="1" applyBorder="1" applyAlignment="1">
      <alignment vertical="center" shrinkToFit="1"/>
    </xf>
    <xf numFmtId="0" fontId="10" fillId="0" borderId="112" xfId="0" applyFont="1" applyBorder="1" applyAlignment="1">
      <alignment vertical="center" shrinkToFit="1"/>
    </xf>
    <xf numFmtId="0" fontId="10" fillId="0" borderId="113" xfId="0" applyFont="1" applyBorder="1" applyAlignment="1">
      <alignment vertical="center" shrinkToFit="1"/>
    </xf>
    <xf numFmtId="0" fontId="10" fillId="0" borderId="114" xfId="0" applyFont="1" applyBorder="1" applyAlignment="1">
      <alignment vertical="center" shrinkToFit="1"/>
    </xf>
    <xf numFmtId="0" fontId="10" fillId="0" borderId="40" xfId="0" applyFont="1" applyBorder="1" applyAlignment="1">
      <alignment horizontal="left" vertical="center" wrapText="1"/>
    </xf>
    <xf numFmtId="0" fontId="10" fillId="0" borderId="71" xfId="0" applyFont="1" applyBorder="1" applyAlignment="1">
      <alignment horizontal="left" vertical="center" wrapText="1"/>
    </xf>
    <xf numFmtId="0" fontId="10" fillId="0" borderId="115" xfId="0" applyFont="1" applyBorder="1" applyAlignment="1">
      <alignment vertical="center" shrinkToFit="1"/>
    </xf>
    <xf numFmtId="0" fontId="10" fillId="0" borderId="117" xfId="0" applyFont="1" applyBorder="1" applyAlignment="1">
      <alignment vertical="center" shrinkToFit="1"/>
    </xf>
    <xf numFmtId="0" fontId="10" fillId="0" borderId="121" xfId="0" applyFont="1" applyBorder="1" applyAlignment="1">
      <alignment vertical="center" shrinkToFit="1"/>
    </xf>
    <xf numFmtId="0" fontId="10" fillId="0" borderId="123" xfId="0" applyFont="1" applyBorder="1" applyAlignment="1">
      <alignment vertical="center" shrinkToFit="1"/>
    </xf>
    <xf numFmtId="0" fontId="10" fillId="0" borderId="118" xfId="0" applyFont="1" applyBorder="1" applyAlignment="1">
      <alignment vertical="center" shrinkToFit="1"/>
    </xf>
    <xf numFmtId="0" fontId="10" fillId="0" borderId="119" xfId="0" applyFont="1" applyBorder="1" applyAlignment="1">
      <alignment vertical="center" shrinkToFit="1"/>
    </xf>
    <xf numFmtId="0" fontId="10" fillId="0" borderId="120" xfId="0" applyFont="1" applyBorder="1" applyAlignment="1">
      <alignment vertical="center" shrinkToFit="1"/>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33" fillId="0" borderId="63" xfId="0" applyFont="1" applyBorder="1" applyAlignment="1">
      <alignment horizontal="center" vertical="center" textRotation="255" shrinkToFit="1"/>
    </xf>
    <xf numFmtId="0" fontId="10" fillId="0" borderId="64" xfId="0" applyFont="1" applyBorder="1" applyAlignment="1">
      <alignment horizontal="center" vertical="center" textRotation="255" shrinkToFit="1"/>
    </xf>
    <xf numFmtId="0" fontId="10" fillId="0" borderId="65" xfId="0" applyFont="1" applyBorder="1" applyAlignment="1">
      <alignment horizontal="center" vertical="center" textRotation="255" shrinkToFit="1"/>
    </xf>
    <xf numFmtId="0" fontId="10" fillId="0" borderId="34" xfId="0" applyFont="1" applyBorder="1" applyAlignment="1">
      <alignment horizontal="left" vertical="center"/>
    </xf>
    <xf numFmtId="0" fontId="10" fillId="0" borderId="66" xfId="0" applyFont="1" applyBorder="1" applyAlignment="1">
      <alignment horizontal="left" vertical="center"/>
    </xf>
    <xf numFmtId="0" fontId="10" fillId="0" borderId="10" xfId="0" applyFont="1" applyBorder="1" applyAlignment="1">
      <alignment horizontal="left" vertical="center" wrapText="1"/>
    </xf>
    <xf numFmtId="0" fontId="10" fillId="0" borderId="62" xfId="0" applyFont="1" applyBorder="1" applyAlignment="1">
      <alignment horizontal="left" vertical="center" wrapText="1"/>
    </xf>
    <xf numFmtId="0" fontId="10" fillId="0" borderId="44" xfId="0" applyFont="1" applyBorder="1">
      <alignment vertical="center"/>
    </xf>
    <xf numFmtId="0" fontId="10" fillId="0" borderId="8" xfId="0" applyFont="1" applyBorder="1" applyAlignment="1">
      <alignment horizontal="center" vertical="center"/>
    </xf>
    <xf numFmtId="0" fontId="10" fillId="0" borderId="0" xfId="0" applyFont="1" applyAlignment="1">
      <alignment horizontal="left" vertical="center" wrapText="1"/>
    </xf>
    <xf numFmtId="0" fontId="10" fillId="0" borderId="31" xfId="0" applyFont="1" applyBorder="1" applyAlignment="1">
      <alignment horizontal="left" vertical="center" wrapText="1"/>
    </xf>
    <xf numFmtId="0" fontId="10" fillId="0" borderId="108" xfId="0" applyFont="1" applyBorder="1" applyAlignment="1">
      <alignment horizontal="center" vertical="center" shrinkToFit="1"/>
    </xf>
    <xf numFmtId="0" fontId="10" fillId="0" borderId="0" xfId="0" applyFont="1" applyAlignment="1">
      <alignment horizontal="center" vertical="center" shrinkToFit="1"/>
    </xf>
    <xf numFmtId="0" fontId="27" fillId="0" borderId="1"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55" xfId="0" applyFont="1" applyBorder="1" applyAlignment="1">
      <alignment horizontal="center" vertical="center" shrinkToFit="1"/>
    </xf>
    <xf numFmtId="0" fontId="11" fillId="0" borderId="0" xfId="0" applyFont="1" applyAlignment="1">
      <alignment horizontal="center" vertical="center"/>
    </xf>
    <xf numFmtId="0" fontId="10" fillId="0" borderId="6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5" xfId="0" applyFont="1" applyBorder="1" applyAlignment="1">
      <alignment horizontal="center" vertical="center"/>
    </xf>
    <xf numFmtId="0" fontId="10" fillId="0" borderId="30"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36" fillId="0" borderId="3" xfId="0" applyFont="1" applyBorder="1" applyAlignment="1">
      <alignment horizontal="center" vertical="center" wrapText="1"/>
    </xf>
    <xf numFmtId="0" fontId="36" fillId="0" borderId="0" xfId="0" applyFont="1" applyAlignment="1">
      <alignment horizontal="center" vertical="center"/>
    </xf>
    <xf numFmtId="0" fontId="14" fillId="0" borderId="7"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62" xfId="0" applyFont="1" applyBorder="1" applyAlignment="1">
      <alignment horizontal="right" vertical="center" wrapText="1"/>
    </xf>
    <xf numFmtId="0" fontId="14" fillId="0" borderId="2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2" xfId="0" applyFont="1" applyBorder="1" applyAlignment="1">
      <alignment horizontal="center" vertical="center" wrapText="1"/>
    </xf>
    <xf numFmtId="0" fontId="12" fillId="3" borderId="0" xfId="0" applyFont="1" applyFill="1" applyAlignment="1">
      <alignment horizontal="center" vertical="center" shrinkToFit="1"/>
    </xf>
    <xf numFmtId="176" fontId="14" fillId="3" borderId="0" xfId="0" applyNumberFormat="1" applyFont="1" applyFill="1" applyAlignment="1">
      <alignment horizontal="left" vertical="center"/>
    </xf>
    <xf numFmtId="0" fontId="14" fillId="0" borderId="7" xfId="0" applyFont="1" applyBorder="1" applyAlignment="1">
      <alignment horizontal="center" vertical="center"/>
    </xf>
    <xf numFmtId="0" fontId="14" fillId="0" borderId="62" xfId="0" applyFont="1" applyBorder="1" applyAlignment="1">
      <alignment horizontal="center" vertical="center"/>
    </xf>
    <xf numFmtId="0" fontId="14" fillId="2" borderId="7" xfId="0" applyFont="1" applyFill="1" applyBorder="1" applyAlignment="1">
      <alignment horizontal="center" vertical="center"/>
    </xf>
    <xf numFmtId="0" fontId="14" fillId="3" borderId="81" xfId="0" applyFont="1" applyFill="1" applyBorder="1" applyAlignment="1">
      <alignment horizontal="left" vertical="center" shrinkToFit="1"/>
    </xf>
    <xf numFmtId="0" fontId="14" fillId="3" borderId="64" xfId="0" applyFont="1" applyFill="1" applyBorder="1" applyAlignment="1">
      <alignment horizontal="left" vertical="center" shrinkToFit="1"/>
    </xf>
    <xf numFmtId="0" fontId="14" fillId="3" borderId="21" xfId="0" applyFont="1" applyFill="1" applyBorder="1" applyAlignment="1">
      <alignment horizontal="left" vertical="center" shrinkToFit="1"/>
    </xf>
    <xf numFmtId="0" fontId="14" fillId="3" borderId="6" xfId="0" applyFont="1" applyFill="1" applyBorder="1" applyAlignment="1">
      <alignment horizontal="left" vertical="center" wrapText="1" shrinkToFit="1"/>
    </xf>
    <xf numFmtId="0" fontId="14" fillId="3" borderId="8" xfId="0" applyFont="1" applyFill="1" applyBorder="1" applyAlignment="1">
      <alignment horizontal="left" vertical="center" wrapText="1" shrinkToFit="1"/>
    </xf>
    <xf numFmtId="0" fontId="14" fillId="3" borderId="7" xfId="0" applyFont="1" applyFill="1" applyBorder="1" applyAlignment="1">
      <alignment horizontal="center" vertical="center"/>
    </xf>
    <xf numFmtId="0" fontId="14" fillId="3" borderId="10" xfId="0" applyFont="1" applyFill="1" applyBorder="1" applyAlignment="1">
      <alignment horizontal="center" vertical="center"/>
    </xf>
    <xf numFmtId="0" fontId="14" fillId="2" borderId="11" xfId="0" applyFont="1" applyFill="1" applyBorder="1" applyAlignment="1">
      <alignment vertical="center" shrinkToFit="1"/>
    </xf>
    <xf numFmtId="0" fontId="14" fillId="0" borderId="11" xfId="0" applyFont="1" applyBorder="1" applyAlignment="1">
      <alignment vertical="center" shrinkToFit="1"/>
    </xf>
    <xf numFmtId="0" fontId="14" fillId="0" borderId="60" xfId="0" applyFont="1" applyBorder="1" applyAlignment="1">
      <alignment vertical="center" shrinkToFit="1"/>
    </xf>
    <xf numFmtId="0" fontId="14" fillId="0" borderId="8" xfId="0" applyFont="1" applyBorder="1" applyAlignment="1">
      <alignment horizontal="center" vertical="center"/>
    </xf>
    <xf numFmtId="0" fontId="14" fillId="0" borderId="11" xfId="0" applyFont="1" applyBorder="1" applyAlignment="1">
      <alignment horizontal="left" vertical="center" wrapText="1"/>
    </xf>
    <xf numFmtId="0" fontId="14" fillId="0" borderId="7" xfId="0" applyFont="1" applyBorder="1" applyAlignment="1">
      <alignment horizontal="center" vertical="center" shrinkToFit="1"/>
    </xf>
    <xf numFmtId="0" fontId="14" fillId="0" borderId="10" xfId="0" applyFont="1" applyBorder="1" applyAlignment="1">
      <alignment horizontal="center" vertical="center" shrinkToFit="1"/>
    </xf>
    <xf numFmtId="0" fontId="14" fillId="2" borderId="7" xfId="0" applyFont="1" applyFill="1" applyBorder="1" applyAlignment="1">
      <alignment vertical="center" shrinkToFit="1"/>
    </xf>
    <xf numFmtId="0" fontId="14" fillId="2" borderId="10" xfId="0" applyFont="1" applyFill="1" applyBorder="1" applyAlignment="1">
      <alignment vertical="center" shrinkToFit="1"/>
    </xf>
    <xf numFmtId="0" fontId="14" fillId="2" borderId="62" xfId="0" applyFont="1" applyFill="1" applyBorder="1" applyAlignment="1">
      <alignment vertical="center" shrinkToFit="1"/>
    </xf>
    <xf numFmtId="0" fontId="14" fillId="0" borderId="62" xfId="0" applyFont="1" applyBorder="1" applyAlignment="1">
      <alignment horizontal="center" vertical="center" shrinkToFit="1"/>
    </xf>
    <xf numFmtId="0" fontId="34" fillId="2" borderId="7" xfId="9" applyFill="1" applyBorder="1" applyAlignment="1">
      <alignment horizontal="center" vertical="center" shrinkToFit="1"/>
    </xf>
    <xf numFmtId="0" fontId="34" fillId="2" borderId="10" xfId="9" applyFill="1" applyBorder="1" applyAlignment="1">
      <alignment horizontal="center" vertical="center" shrinkToFit="1"/>
    </xf>
    <xf numFmtId="0" fontId="34" fillId="2" borderId="62" xfId="9" applyFill="1" applyBorder="1" applyAlignment="1">
      <alignment horizontal="center" vertical="center" shrinkToFit="1"/>
    </xf>
    <xf numFmtId="0" fontId="14" fillId="10" borderId="7" xfId="0" applyFont="1" applyFill="1" applyBorder="1" applyAlignment="1">
      <alignment horizontal="center" vertical="center" wrapText="1" shrinkToFit="1"/>
    </xf>
    <xf numFmtId="0" fontId="14" fillId="10" borderId="10" xfId="0" applyFont="1" applyFill="1" applyBorder="1" applyAlignment="1">
      <alignment horizontal="center" vertical="center" shrinkToFit="1"/>
    </xf>
    <xf numFmtId="0" fontId="14" fillId="10" borderId="62" xfId="0" applyFont="1" applyFill="1" applyBorder="1" applyAlignment="1">
      <alignment horizontal="center" vertical="center" shrinkToFit="1"/>
    </xf>
    <xf numFmtId="0" fontId="14" fillId="0" borderId="7"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4" fillId="0" borderId="62" xfId="0" applyFont="1" applyBorder="1" applyAlignment="1">
      <alignment horizontal="left" vertical="center" wrapText="1" shrinkToFit="1"/>
    </xf>
    <xf numFmtId="0" fontId="14" fillId="0" borderId="11" xfId="0" applyFont="1" applyBorder="1" applyAlignment="1">
      <alignment horizontal="distributed" vertical="center" wrapText="1"/>
    </xf>
    <xf numFmtId="0" fontId="14" fillId="0" borderId="60" xfId="0" applyFont="1" applyBorder="1" applyAlignment="1">
      <alignment horizontal="distributed" vertical="center" wrapText="1"/>
    </xf>
    <xf numFmtId="0" fontId="14" fillId="2" borderId="6" xfId="0" applyFont="1" applyFill="1" applyBorder="1" applyAlignment="1">
      <alignment vertical="center" shrinkToFit="1"/>
    </xf>
    <xf numFmtId="0" fontId="14" fillId="2" borderId="60" xfId="0" applyFont="1" applyFill="1" applyBorder="1" applyAlignment="1">
      <alignment vertical="center" shrinkToFit="1"/>
    </xf>
    <xf numFmtId="0" fontId="14" fillId="0" borderId="6"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5" xfId="0" applyFont="1" applyBorder="1" applyAlignment="1">
      <alignment horizontal="center" vertical="center"/>
    </xf>
    <xf numFmtId="0" fontId="14" fillId="0" borderId="50" xfId="0" applyFont="1" applyBorder="1" applyAlignment="1">
      <alignment horizontal="left" vertical="center" wrapText="1"/>
    </xf>
    <xf numFmtId="0" fontId="14" fillId="0" borderId="6" xfId="0" applyFont="1" applyBorder="1" applyAlignment="1">
      <alignment vertical="center" shrinkToFit="1"/>
    </xf>
    <xf numFmtId="0" fontId="14" fillId="0" borderId="11" xfId="0" applyFont="1" applyBorder="1" applyAlignment="1">
      <alignment horizontal="distributed" vertical="center"/>
    </xf>
    <xf numFmtId="0" fontId="14" fillId="0" borderId="60" xfId="0" applyFont="1" applyBorder="1" applyAlignment="1">
      <alignment horizontal="distributed" vertical="center"/>
    </xf>
    <xf numFmtId="0" fontId="14" fillId="0" borderId="43" xfId="0" applyFont="1" applyBorder="1" applyAlignment="1">
      <alignment horizontal="distributed" vertical="center"/>
    </xf>
    <xf numFmtId="0" fontId="14" fillId="0" borderId="50" xfId="0" applyFont="1" applyBorder="1" applyAlignment="1">
      <alignment horizontal="distributed" vertical="center"/>
    </xf>
    <xf numFmtId="0" fontId="14" fillId="0" borderId="10" xfId="0" applyFont="1" applyBorder="1" applyAlignment="1">
      <alignment horizontal="distributed" vertical="center" wrapText="1"/>
    </xf>
    <xf numFmtId="0" fontId="14" fillId="0" borderId="62" xfId="0" applyFont="1" applyBorder="1" applyAlignment="1">
      <alignment horizontal="distributed" vertical="center" wrapText="1"/>
    </xf>
    <xf numFmtId="0" fontId="14" fillId="3" borderId="45" xfId="0" applyFont="1" applyFill="1" applyBorder="1" applyAlignment="1">
      <alignment horizontal="left" vertical="center" shrinkToFit="1"/>
    </xf>
    <xf numFmtId="0" fontId="14" fillId="3" borderId="0" xfId="0" applyFont="1" applyFill="1" applyAlignment="1">
      <alignment horizontal="left" vertical="center" shrinkToFit="1"/>
    </xf>
    <xf numFmtId="0" fontId="14" fillId="7" borderId="11" xfId="0" applyFont="1" applyFill="1" applyBorder="1" applyAlignment="1">
      <alignment horizontal="left" vertical="center" shrinkToFit="1"/>
    </xf>
    <xf numFmtId="0" fontId="14" fillId="7" borderId="60" xfId="0" applyFont="1" applyFill="1" applyBorder="1" applyAlignment="1">
      <alignment horizontal="left" vertical="center" shrinkToFit="1"/>
    </xf>
    <xf numFmtId="0" fontId="14" fillId="0" borderId="10" xfId="0" applyFont="1" applyBorder="1" applyAlignment="1">
      <alignment horizontal="distributed" vertical="center"/>
    </xf>
    <xf numFmtId="0" fontId="14" fillId="0" borderId="62" xfId="0" applyFont="1" applyBorder="1" applyAlignment="1">
      <alignment horizontal="distributed" vertical="center"/>
    </xf>
    <xf numFmtId="0" fontId="14" fillId="7" borderId="7" xfId="0" applyFont="1" applyFill="1" applyBorder="1" applyAlignment="1">
      <alignment vertical="center" shrinkToFit="1"/>
    </xf>
    <xf numFmtId="0" fontId="14" fillId="7" borderId="10" xfId="0" applyFont="1" applyFill="1" applyBorder="1" applyAlignment="1">
      <alignment vertical="center" shrinkToFit="1"/>
    </xf>
    <xf numFmtId="0" fontId="14" fillId="7" borderId="62" xfId="0" applyFont="1" applyFill="1" applyBorder="1" applyAlignment="1">
      <alignment vertical="center" shrinkToFit="1"/>
    </xf>
    <xf numFmtId="0" fontId="14" fillId="0" borderId="102" xfId="0" applyFont="1" applyBorder="1" applyAlignment="1">
      <alignment horizontal="center" vertical="center"/>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14" fillId="0" borderId="107" xfId="0" applyFont="1" applyBorder="1" applyAlignment="1">
      <alignment horizontal="center" vertical="center"/>
    </xf>
    <xf numFmtId="0" fontId="14" fillId="2" borderId="7" xfId="0" applyFont="1" applyFill="1" applyBorder="1" applyAlignment="1">
      <alignment horizontal="center" vertical="center" shrinkToFit="1"/>
    </xf>
    <xf numFmtId="176" fontId="14" fillId="2" borderId="7" xfId="0" applyNumberFormat="1" applyFont="1" applyFill="1" applyBorder="1" applyAlignment="1">
      <alignment vertical="center" shrinkToFit="1"/>
    </xf>
    <xf numFmtId="176" fontId="14" fillId="2" borderId="10" xfId="0" applyNumberFormat="1" applyFont="1" applyFill="1" applyBorder="1" applyAlignment="1">
      <alignment vertical="center" shrinkToFit="1"/>
    </xf>
    <xf numFmtId="176" fontId="14" fillId="2" borderId="62" xfId="0" applyNumberFormat="1" applyFont="1" applyFill="1" applyBorder="1" applyAlignment="1">
      <alignment vertical="center" shrinkToFit="1"/>
    </xf>
    <xf numFmtId="0" fontId="14" fillId="0" borderId="43" xfId="0" applyFont="1" applyBorder="1" applyAlignment="1">
      <alignment vertical="center" shrinkToFit="1"/>
    </xf>
    <xf numFmtId="0" fontId="14" fillId="0" borderId="50" xfId="0" applyFont="1" applyBorder="1" applyAlignment="1">
      <alignment vertical="center" shrinkToFit="1"/>
    </xf>
    <xf numFmtId="176" fontId="14" fillId="2" borderId="43" xfId="0" applyNumberFormat="1" applyFont="1" applyFill="1" applyBorder="1" applyAlignment="1">
      <alignment vertical="center" shrinkToFit="1"/>
    </xf>
    <xf numFmtId="176" fontId="14" fillId="2" borderId="50" xfId="0" applyNumberFormat="1" applyFont="1" applyFill="1" applyBorder="1" applyAlignment="1">
      <alignment vertical="center" shrinkToFit="1"/>
    </xf>
    <xf numFmtId="0" fontId="20" fillId="0" borderId="1" xfId="0" applyFont="1" applyBorder="1" applyAlignment="1">
      <alignment horizontal="center" vertical="center"/>
    </xf>
    <xf numFmtId="0" fontId="20" fillId="0" borderId="30" xfId="0" applyFont="1" applyBorder="1" applyAlignment="1">
      <alignment horizontal="center" vertical="center"/>
    </xf>
    <xf numFmtId="0" fontId="20" fillId="0" borderId="55" xfId="0" applyFont="1" applyBorder="1" applyAlignment="1">
      <alignment horizontal="center" vertical="center"/>
    </xf>
    <xf numFmtId="0" fontId="14" fillId="0" borderId="7" xfId="0" applyFont="1" applyBorder="1" applyAlignment="1">
      <alignment horizontal="left" vertical="center" wrapText="1"/>
    </xf>
    <xf numFmtId="0" fontId="14" fillId="7" borderId="0" xfId="0" applyFont="1" applyFill="1" applyAlignment="1">
      <alignment horizontal="center" vertical="center" shrinkToFit="1"/>
    </xf>
    <xf numFmtId="0" fontId="14" fillId="2" borderId="7" xfId="0" applyFont="1" applyFill="1" applyBorder="1" applyAlignment="1">
      <alignment horizontal="left" vertical="center" shrinkToFit="1"/>
    </xf>
    <xf numFmtId="0" fontId="14" fillId="2" borderId="10" xfId="0" applyFont="1" applyFill="1" applyBorder="1" applyAlignment="1">
      <alignment horizontal="left" vertical="center" shrinkToFit="1"/>
    </xf>
    <xf numFmtId="0" fontId="14" fillId="2" borderId="62" xfId="0" applyFont="1" applyFill="1" applyBorder="1" applyAlignment="1">
      <alignment horizontal="left" vertical="center" shrinkToFit="1"/>
    </xf>
    <xf numFmtId="0" fontId="14" fillId="7" borderId="7" xfId="0" applyFont="1" applyFill="1" applyBorder="1" applyAlignment="1">
      <alignment horizontal="left" vertical="center" shrinkToFit="1"/>
    </xf>
    <xf numFmtId="0" fontId="14" fillId="7" borderId="10" xfId="0" applyFont="1" applyFill="1" applyBorder="1" applyAlignment="1">
      <alignment horizontal="left" vertical="center" shrinkToFit="1"/>
    </xf>
    <xf numFmtId="0" fontId="14" fillId="7" borderId="62" xfId="0" applyFont="1" applyFill="1" applyBorder="1" applyAlignment="1">
      <alignment horizontal="left" vertical="center" shrinkToFit="1"/>
    </xf>
    <xf numFmtId="0" fontId="14" fillId="0" borderId="11" xfId="0" applyFont="1" applyBorder="1" applyAlignment="1">
      <alignment horizontal="center" vertical="center"/>
    </xf>
    <xf numFmtId="0" fontId="14" fillId="7" borderId="45" xfId="0" applyFont="1" applyFill="1" applyBorder="1" applyAlignment="1">
      <alignment horizontal="left" vertical="center" shrinkToFit="1"/>
    </xf>
    <xf numFmtId="0" fontId="14" fillId="7" borderId="0" xfId="0" applyFont="1" applyFill="1" applyAlignment="1">
      <alignment horizontal="left" vertical="center" shrinkToFit="1"/>
    </xf>
    <xf numFmtId="0" fontId="14" fillId="7" borderId="31" xfId="0" applyFont="1" applyFill="1" applyBorder="1" applyAlignment="1">
      <alignment horizontal="left" vertical="center" shrinkToFit="1"/>
    </xf>
    <xf numFmtId="0" fontId="14" fillId="7" borderId="6" xfId="0" applyFont="1" applyFill="1" applyBorder="1" applyAlignment="1">
      <alignment horizontal="left" vertical="center" shrinkToFit="1"/>
    </xf>
    <xf numFmtId="0" fontId="14" fillId="3" borderId="8" xfId="0" applyFont="1" applyFill="1" applyBorder="1" applyAlignment="1">
      <alignment horizontal="left" vertical="center" shrinkToFit="1"/>
    </xf>
    <xf numFmtId="0" fontId="14" fillId="3" borderId="43" xfId="0" applyFont="1" applyFill="1" applyBorder="1" applyAlignment="1">
      <alignment horizontal="left" vertical="center" shrinkToFit="1"/>
    </xf>
    <xf numFmtId="0" fontId="14" fillId="7" borderId="43" xfId="0" applyFont="1" applyFill="1" applyBorder="1" applyAlignment="1">
      <alignment horizontal="center" vertical="center"/>
    </xf>
    <xf numFmtId="0" fontId="14" fillId="0" borderId="0" xfId="0" applyFont="1" applyAlignment="1">
      <alignment horizontal="distributed" vertical="center" wrapText="1"/>
    </xf>
    <xf numFmtId="0" fontId="14" fillId="0" borderId="31" xfId="0" applyFont="1" applyBorder="1" applyAlignment="1">
      <alignment horizontal="distributed" vertical="center"/>
    </xf>
    <xf numFmtId="0" fontId="14" fillId="2" borderId="8" xfId="0" applyFont="1" applyFill="1" applyBorder="1" applyAlignment="1">
      <alignment vertical="center" shrinkToFit="1"/>
    </xf>
    <xf numFmtId="0" fontId="14" fillId="2" borderId="43" xfId="0" applyFont="1" applyFill="1" applyBorder="1" applyAlignment="1">
      <alignment vertical="center" shrinkToFit="1"/>
    </xf>
    <xf numFmtId="0" fontId="14" fillId="2" borderId="50" xfId="0" applyFont="1" applyFill="1" applyBorder="1" applyAlignment="1">
      <alignment vertical="center" shrinkToFit="1"/>
    </xf>
    <xf numFmtId="0" fontId="14" fillId="0" borderId="50" xfId="0" applyFont="1" applyBorder="1" applyAlignment="1">
      <alignment horizontal="center" vertical="center" shrinkToFit="1"/>
    </xf>
    <xf numFmtId="0" fontId="14" fillId="2" borderId="23" xfId="0" applyFont="1" applyFill="1" applyBorder="1" applyAlignment="1">
      <alignment horizontal="center" vertical="center" wrapText="1" shrinkToFit="1"/>
    </xf>
    <xf numFmtId="0" fontId="14" fillId="2" borderId="23" xfId="0" applyFont="1" applyFill="1" applyBorder="1" applyAlignment="1">
      <alignment horizontal="center" vertical="center" shrinkToFit="1"/>
    </xf>
    <xf numFmtId="0" fontId="14" fillId="2" borderId="62" xfId="0" applyFont="1" applyFill="1" applyBorder="1" applyAlignment="1">
      <alignment horizontal="center" vertical="center" shrinkToFit="1"/>
    </xf>
    <xf numFmtId="0" fontId="14" fillId="2" borderId="7" xfId="0" applyFont="1" applyFill="1" applyBorder="1" applyAlignment="1">
      <alignment horizontal="left" vertical="center" wrapText="1" shrinkToFit="1"/>
    </xf>
    <xf numFmtId="0" fontId="14" fillId="2" borderId="10" xfId="0" applyFont="1" applyFill="1" applyBorder="1" applyAlignment="1">
      <alignment horizontal="left" vertical="center" wrapText="1" shrinkToFit="1"/>
    </xf>
    <xf numFmtId="0" fontId="14" fillId="2" borderId="62" xfId="0" applyFont="1" applyFill="1" applyBorder="1" applyAlignment="1">
      <alignment horizontal="left" vertical="center" wrapText="1" shrinkToFit="1"/>
    </xf>
    <xf numFmtId="0" fontId="14" fillId="2" borderId="23" xfId="0" applyFont="1" applyFill="1" applyBorder="1" applyAlignment="1">
      <alignment horizontal="left" vertical="center" wrapText="1" shrinkToFit="1"/>
    </xf>
    <xf numFmtId="0" fontId="14" fillId="0" borderId="23" xfId="0" applyFont="1" applyBorder="1" applyAlignment="1">
      <alignment horizontal="left" vertical="center" wrapText="1" shrinkToFit="1"/>
    </xf>
    <xf numFmtId="0" fontId="14" fillId="0" borderId="7" xfId="0" applyFont="1" applyBorder="1">
      <alignment vertical="center"/>
    </xf>
    <xf numFmtId="0" fontId="22" fillId="0" borderId="10" xfId="0" applyFont="1" applyBorder="1">
      <alignment vertical="center"/>
    </xf>
    <xf numFmtId="0" fontId="22" fillId="0" borderId="62" xfId="0" applyFont="1" applyBorder="1">
      <alignment vertical="center"/>
    </xf>
    <xf numFmtId="0" fontId="14" fillId="0" borderId="6" xfId="0" applyFont="1" applyBorder="1" applyAlignment="1">
      <alignment vertical="center" wrapText="1"/>
    </xf>
    <xf numFmtId="0" fontId="14" fillId="0" borderId="11" xfId="0" applyFont="1" applyBorder="1">
      <alignment vertical="center"/>
    </xf>
    <xf numFmtId="0" fontId="14" fillId="0" borderId="60" xfId="0" applyFont="1" applyBorder="1">
      <alignment vertical="center"/>
    </xf>
    <xf numFmtId="0" fontId="14" fillId="0" borderId="45" xfId="0" applyFont="1" applyBorder="1">
      <alignment vertical="center"/>
    </xf>
    <xf numFmtId="0" fontId="14" fillId="0" borderId="0" xfId="0" applyFont="1">
      <alignment vertical="center"/>
    </xf>
    <xf numFmtId="0" fontId="14" fillId="0" borderId="31" xfId="0" applyFont="1" applyBorder="1">
      <alignment vertical="center"/>
    </xf>
    <xf numFmtId="0" fontId="14" fillId="0" borderId="7"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62"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4" fillId="0" borderId="23" xfId="0" applyFont="1" applyBorder="1" applyAlignment="1">
      <alignment horizontal="center" vertical="center" shrinkToFit="1"/>
    </xf>
    <xf numFmtId="0" fontId="14" fillId="0" borderId="23" xfId="0" applyFont="1" applyBorder="1" applyAlignment="1">
      <alignment horizontal="center" vertical="center"/>
    </xf>
    <xf numFmtId="0" fontId="14" fillId="0" borderId="23" xfId="0" applyFont="1" applyBorder="1" applyAlignment="1">
      <alignment vertical="center" wrapText="1" shrinkToFit="1"/>
    </xf>
    <xf numFmtId="0" fontId="14" fillId="0" borderId="23" xfId="0" applyFont="1" applyBorder="1" applyAlignment="1">
      <alignment vertical="center" shrinkToFit="1"/>
    </xf>
    <xf numFmtId="0" fontId="10" fillId="2" borderId="7"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62" xfId="0" applyFont="1" applyFill="1" applyBorder="1" applyAlignment="1">
      <alignment horizontal="left"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62" xfId="0" applyFont="1" applyBorder="1" applyAlignment="1">
      <alignment horizontal="center" vertical="center"/>
    </xf>
    <xf numFmtId="0" fontId="33" fillId="2" borderId="23" xfId="0" applyFont="1" applyFill="1" applyBorder="1" applyAlignment="1">
      <alignment horizontal="left" vertical="center"/>
    </xf>
    <xf numFmtId="0" fontId="10" fillId="2" borderId="23" xfId="0" applyFont="1" applyFill="1" applyBorder="1" applyAlignment="1">
      <alignment horizontal="center" vertical="center" shrinkToFit="1"/>
    </xf>
    <xf numFmtId="0" fontId="10" fillId="2" borderId="23" xfId="0" applyFont="1" applyFill="1" applyBorder="1" applyAlignment="1">
      <alignment vertical="center" shrinkToFit="1"/>
    </xf>
    <xf numFmtId="0" fontId="10" fillId="2" borderId="23" xfId="0" applyFont="1" applyFill="1" applyBorder="1" applyAlignment="1">
      <alignment horizontal="left" vertical="center" shrinkToFi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0" fontId="14" fillId="2" borderId="23" xfId="0" applyFont="1" applyFill="1" applyBorder="1" applyAlignment="1">
      <alignment horizontal="center" vertical="center"/>
    </xf>
    <xf numFmtId="0" fontId="14" fillId="2" borderId="23" xfId="0" applyFont="1" applyFill="1" applyBorder="1" applyAlignment="1"/>
    <xf numFmtId="0" fontId="14" fillId="2" borderId="23" xfId="0" applyFont="1" applyFill="1" applyBorder="1" applyAlignment="1">
      <alignment horizontal="center" vertical="center" wrapText="1"/>
    </xf>
    <xf numFmtId="0" fontId="14" fillId="2" borderId="23" xfId="0" applyFont="1" applyFill="1" applyBorder="1" applyAlignment="1">
      <alignment horizontal="left" vertical="center"/>
    </xf>
    <xf numFmtId="0" fontId="14" fillId="2" borderId="23" xfId="0" applyFont="1" applyFill="1" applyBorder="1" applyAlignment="1">
      <alignment shrinkToFit="1"/>
    </xf>
    <xf numFmtId="0" fontId="14" fillId="0" borderId="101" xfId="0" applyFont="1" applyBorder="1" applyAlignment="1">
      <alignment horizontal="center" vertical="center"/>
    </xf>
    <xf numFmtId="0" fontId="12" fillId="2" borderId="42" xfId="0" applyFont="1" applyFill="1" applyBorder="1" applyAlignment="1">
      <alignment vertical="center" shrinkToFit="1"/>
    </xf>
    <xf numFmtId="0" fontId="12" fillId="0" borderId="13" xfId="0" applyFont="1" applyBorder="1" applyAlignment="1">
      <alignment vertical="center" shrinkToFit="1"/>
    </xf>
    <xf numFmtId="0" fontId="12" fillId="2" borderId="13" xfId="0" applyFont="1" applyFill="1" applyBorder="1" applyAlignment="1">
      <alignment vertical="center" shrinkToFit="1"/>
    </xf>
    <xf numFmtId="0" fontId="12" fillId="2" borderId="14" xfId="0" applyFont="1" applyFill="1" applyBorder="1" applyAlignment="1">
      <alignment vertical="center" shrinkToFit="1"/>
    </xf>
    <xf numFmtId="0" fontId="12" fillId="2" borderId="45" xfId="0" applyFont="1" applyFill="1" applyBorder="1" applyAlignment="1">
      <alignment vertical="center" shrinkToFit="1"/>
    </xf>
    <xf numFmtId="0" fontId="12" fillId="0" borderId="0" xfId="0" applyFont="1" applyAlignment="1">
      <alignment vertical="center" shrinkToFit="1"/>
    </xf>
    <xf numFmtId="0" fontId="12" fillId="0" borderId="16" xfId="0" applyFont="1" applyBorder="1" applyAlignment="1">
      <alignment vertical="center" shrinkToFit="1"/>
    </xf>
    <xf numFmtId="0" fontId="12" fillId="2" borderId="45" xfId="0" applyFont="1" applyFill="1" applyBorder="1" applyAlignment="1">
      <alignment horizontal="center" vertical="center"/>
    </xf>
    <xf numFmtId="0" fontId="12" fillId="2" borderId="0" xfId="0" applyFont="1" applyFill="1" applyAlignment="1">
      <alignment horizontal="center" vertical="center"/>
    </xf>
    <xf numFmtId="58" fontId="12" fillId="2" borderId="0" xfId="0" applyNumberFormat="1" applyFont="1" applyFill="1" applyAlignment="1">
      <alignment horizontal="center" vertical="center" shrinkToFit="1"/>
    </xf>
    <xf numFmtId="0" fontId="12" fillId="2" borderId="0" xfId="0" applyFont="1" applyFill="1" applyAlignment="1">
      <alignment horizontal="center" vertical="center" shrinkToFit="1"/>
    </xf>
    <xf numFmtId="0" fontId="12" fillId="2" borderId="16" xfId="0" applyFont="1" applyFill="1" applyBorder="1" applyAlignment="1">
      <alignment horizontal="center" vertical="center" shrinkToFit="1"/>
    </xf>
    <xf numFmtId="0" fontId="12" fillId="2" borderId="51" xfId="0" applyFont="1" applyFill="1" applyBorder="1" applyAlignment="1">
      <alignment vertical="center" shrinkToFit="1"/>
    </xf>
    <xf numFmtId="0" fontId="12" fillId="0" borderId="4" xfId="0" applyFont="1" applyBorder="1" applyAlignment="1">
      <alignment vertical="center" shrinkToFit="1"/>
    </xf>
    <xf numFmtId="0" fontId="12" fillId="2" borderId="4" xfId="0" applyFont="1" applyFill="1" applyBorder="1" applyAlignment="1">
      <alignment vertical="center" shrinkToFit="1"/>
    </xf>
    <xf numFmtId="0" fontId="12" fillId="2" borderId="15" xfId="0" applyFont="1" applyFill="1" applyBorder="1" applyAlignment="1">
      <alignmen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58" xfId="0" applyFont="1" applyBorder="1" applyAlignment="1">
      <alignment horizontal="center" vertical="center" wrapText="1"/>
    </xf>
    <xf numFmtId="0" fontId="14" fillId="0" borderId="56" xfId="0" applyFont="1" applyBorder="1" applyAlignment="1">
      <alignment horizontal="center" vertical="center" wrapText="1"/>
    </xf>
    <xf numFmtId="0" fontId="12" fillId="0" borderId="56" xfId="0" applyFont="1" applyBorder="1" applyAlignment="1">
      <alignment horizontal="center" vertical="center" wrapText="1" shrinkToFit="1"/>
    </xf>
    <xf numFmtId="0" fontId="12" fillId="0" borderId="56" xfId="0" applyFont="1" applyBorder="1" applyAlignment="1">
      <alignment horizontal="center" vertical="center" shrinkToFit="1"/>
    </xf>
    <xf numFmtId="0" fontId="12" fillId="0" borderId="72" xfId="0" applyFont="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42" xfId="0" applyFont="1" applyFill="1" applyBorder="1" applyAlignment="1">
      <alignment horizontal="center" vertical="center" shrinkToFit="1"/>
    </xf>
    <xf numFmtId="0" fontId="12" fillId="2" borderId="68"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51" xfId="0" applyFont="1" applyFill="1" applyBorder="1" applyAlignment="1">
      <alignment horizontal="center" vertical="center" shrinkToFit="1"/>
    </xf>
    <xf numFmtId="0" fontId="12" fillId="2" borderId="61" xfId="0" applyFont="1" applyFill="1" applyBorder="1" applyAlignment="1">
      <alignment horizontal="center" vertical="center" shrinkToFi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58" xfId="0" applyFont="1" applyBorder="1" applyAlignment="1">
      <alignment horizontal="center" vertical="center" wrapText="1" shrinkToFit="1"/>
    </xf>
    <xf numFmtId="0" fontId="12" fillId="2" borderId="4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0" borderId="1"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55" xfId="0" applyFont="1" applyBorder="1" applyAlignment="1">
      <alignment horizontal="center" vertical="center" shrinkToFi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3" fillId="0" borderId="0" xfId="0" applyFont="1" applyAlignment="1">
      <alignment horizontal="left" vertical="center" wrapText="1"/>
    </xf>
    <xf numFmtId="0" fontId="7" fillId="0" borderId="4" xfId="0" applyFont="1" applyBorder="1" applyAlignment="1">
      <alignment horizontal="left" vertical="center" shrinkToFit="1"/>
    </xf>
    <xf numFmtId="0" fontId="14" fillId="0" borderId="73" xfId="2" applyFont="1" applyBorder="1" applyAlignment="1">
      <alignment horizontal="center" vertical="center" textRotation="255"/>
    </xf>
    <xf numFmtId="0" fontId="14" fillId="0" borderId="74" xfId="2" applyFont="1" applyBorder="1" applyAlignment="1">
      <alignment horizontal="center" vertical="center" textRotation="255"/>
    </xf>
    <xf numFmtId="0" fontId="14" fillId="0" borderId="0" xfId="2" applyFont="1" applyAlignment="1">
      <alignment vertical="center"/>
    </xf>
    <xf numFmtId="0" fontId="14" fillId="0" borderId="7" xfId="2" applyFont="1" applyBorder="1" applyAlignment="1">
      <alignment horizontal="center" vertical="center"/>
    </xf>
    <xf numFmtId="0" fontId="14" fillId="0" borderId="10" xfId="2" applyFont="1" applyBorder="1" applyAlignment="1">
      <alignment horizontal="center" vertical="center"/>
    </xf>
    <xf numFmtId="0" fontId="14" fillId="0" borderId="62" xfId="2" applyFont="1" applyBorder="1" applyAlignment="1">
      <alignment horizontal="center" vertical="center"/>
    </xf>
    <xf numFmtId="0" fontId="14" fillId="7" borderId="100" xfId="2" applyFont="1" applyFill="1" applyBorder="1" applyAlignment="1">
      <alignment horizontal="center" vertical="center"/>
    </xf>
    <xf numFmtId="0" fontId="14" fillId="7" borderId="99" xfId="2" applyFont="1" applyFill="1" applyBorder="1" applyAlignment="1">
      <alignment horizontal="center" vertical="center"/>
    </xf>
    <xf numFmtId="0" fontId="15" fillId="3" borderId="0" xfId="2" applyFont="1" applyFill="1" applyAlignment="1">
      <alignment horizontal="center" vertical="center"/>
    </xf>
    <xf numFmtId="0" fontId="12" fillId="3" borderId="0" xfId="0" applyFont="1" applyFill="1" applyAlignment="1">
      <alignment horizontal="left" vertical="center"/>
    </xf>
    <xf numFmtId="0" fontId="28" fillId="3" borderId="0" xfId="0" applyFont="1" applyFill="1" applyAlignment="1">
      <alignment horizontal="distributed" vertical="center"/>
    </xf>
    <xf numFmtId="0" fontId="12" fillId="3" borderId="0" xfId="0" applyFont="1" applyFill="1" applyAlignment="1">
      <alignment horizontal="distributed" vertical="center"/>
    </xf>
    <xf numFmtId="0" fontId="14" fillId="0" borderId="0" xfId="2" applyFont="1" applyAlignment="1">
      <alignment horizontal="distributed" vertical="center"/>
    </xf>
    <xf numFmtId="0" fontId="0" fillId="0" borderId="0" xfId="0" applyAlignment="1">
      <alignment horizontal="distributed" vertical="center"/>
    </xf>
    <xf numFmtId="0" fontId="12" fillId="0" borderId="7" xfId="0" applyFont="1" applyBorder="1">
      <alignment vertical="center"/>
    </xf>
    <xf numFmtId="0" fontId="12" fillId="0" borderId="62" xfId="0" applyFont="1" applyBorder="1">
      <alignment vertical="center"/>
    </xf>
    <xf numFmtId="0" fontId="12" fillId="2" borderId="7" xfId="0" applyFont="1" applyFill="1" applyBorder="1">
      <alignment vertical="center"/>
    </xf>
    <xf numFmtId="0" fontId="12" fillId="2" borderId="62" xfId="0" applyFont="1" applyFill="1" applyBorder="1">
      <alignment vertical="center"/>
    </xf>
    <xf numFmtId="0" fontId="12" fillId="0" borderId="10" xfId="0" applyFont="1" applyBorder="1">
      <alignment vertical="center"/>
    </xf>
    <xf numFmtId="0" fontId="12" fillId="0" borderId="78" xfId="0" applyFont="1" applyBorder="1">
      <alignment vertical="center"/>
    </xf>
    <xf numFmtId="0" fontId="12" fillId="0" borderId="79" xfId="0" applyFont="1" applyBorder="1">
      <alignment vertical="center"/>
    </xf>
    <xf numFmtId="0" fontId="12" fillId="2" borderId="78" xfId="0" applyFont="1" applyFill="1" applyBorder="1">
      <alignment vertical="center"/>
    </xf>
    <xf numFmtId="0" fontId="12" fillId="2" borderId="79" xfId="0" applyFont="1" applyFill="1" applyBorder="1">
      <alignment vertical="center"/>
    </xf>
    <xf numFmtId="0" fontId="12" fillId="0" borderId="80" xfId="0" applyFont="1" applyBorder="1">
      <alignment vertical="center"/>
    </xf>
    <xf numFmtId="0" fontId="12" fillId="0" borderId="75" xfId="0" applyFont="1" applyBorder="1">
      <alignment vertical="center"/>
    </xf>
    <xf numFmtId="0" fontId="12" fillId="0" borderId="76" xfId="0" applyFont="1" applyBorder="1">
      <alignment vertical="center"/>
    </xf>
    <xf numFmtId="0" fontId="12" fillId="2" borderId="75" xfId="0" applyFont="1" applyFill="1" applyBorder="1">
      <alignment vertical="center"/>
    </xf>
    <xf numFmtId="0" fontId="12" fillId="2" borderId="76" xfId="0" applyFont="1" applyFill="1" applyBorder="1">
      <alignment vertical="center"/>
    </xf>
    <xf numFmtId="0" fontId="12" fillId="0" borderId="77" xfId="0" applyFont="1" applyBorder="1">
      <alignment vertical="center"/>
    </xf>
    <xf numFmtId="0" fontId="12" fillId="0" borderId="7" xfId="0" applyFont="1" applyBorder="1" applyAlignment="1">
      <alignment horizontal="center" vertical="center"/>
    </xf>
    <xf numFmtId="0" fontId="12" fillId="0" borderId="62" xfId="0" applyFont="1" applyBorder="1" applyAlignment="1">
      <alignment horizontal="center" vertical="center"/>
    </xf>
    <xf numFmtId="58" fontId="16" fillId="7" borderId="0" xfId="0" applyNumberFormat="1" applyFont="1" applyFill="1" applyAlignment="1">
      <alignment horizontal="center" vertical="center"/>
    </xf>
    <xf numFmtId="58" fontId="15" fillId="7" borderId="0" xfId="0" applyNumberFormat="1" applyFont="1" applyFill="1" applyAlignment="1">
      <alignment horizontal="center" vertical="center"/>
    </xf>
    <xf numFmtId="0" fontId="28" fillId="0" borderId="78" xfId="0" applyFont="1" applyBorder="1">
      <alignment vertical="center"/>
    </xf>
    <xf numFmtId="0" fontId="28" fillId="0" borderId="79" xfId="0" applyFont="1" applyBorder="1">
      <alignment vertical="center"/>
    </xf>
    <xf numFmtId="0" fontId="28" fillId="2" borderId="78" xfId="0" applyFont="1" applyFill="1" applyBorder="1">
      <alignment vertical="center"/>
    </xf>
    <xf numFmtId="0" fontId="28" fillId="2" borderId="79" xfId="0" applyFont="1" applyFill="1" applyBorder="1">
      <alignment vertical="center"/>
    </xf>
    <xf numFmtId="0" fontId="28" fillId="0" borderId="80" xfId="0" applyFont="1" applyBorder="1">
      <alignment vertical="center"/>
    </xf>
    <xf numFmtId="0" fontId="28" fillId="0" borderId="7" xfId="0" applyFont="1" applyBorder="1">
      <alignment vertical="center"/>
    </xf>
    <xf numFmtId="0" fontId="28" fillId="0" borderId="62" xfId="0" applyFont="1" applyBorder="1">
      <alignment vertical="center"/>
    </xf>
    <xf numFmtId="0" fontId="28" fillId="2" borderId="7" xfId="0" applyFont="1" applyFill="1" applyBorder="1">
      <alignment vertical="center"/>
    </xf>
    <xf numFmtId="0" fontId="28" fillId="2" borderId="62" xfId="0" applyFont="1" applyFill="1" applyBorder="1">
      <alignment vertical="center"/>
    </xf>
    <xf numFmtId="0" fontId="28" fillId="0" borderId="10" xfId="0" applyFont="1" applyBorder="1">
      <alignment vertical="center"/>
    </xf>
    <xf numFmtId="0" fontId="28" fillId="0" borderId="75" xfId="0" applyFont="1" applyBorder="1">
      <alignment vertical="center"/>
    </xf>
    <xf numFmtId="0" fontId="28" fillId="0" borderId="76" xfId="0" applyFont="1" applyBorder="1">
      <alignment vertical="center"/>
    </xf>
    <xf numFmtId="0" fontId="28" fillId="2" borderId="75" xfId="0" applyFont="1" applyFill="1" applyBorder="1">
      <alignment vertical="center"/>
    </xf>
    <xf numFmtId="0" fontId="28" fillId="2" borderId="76" xfId="0" applyFont="1" applyFill="1" applyBorder="1">
      <alignment vertical="center"/>
    </xf>
    <xf numFmtId="0" fontId="28" fillId="0" borderId="77" xfId="0" applyFont="1" applyBorder="1">
      <alignment vertical="center"/>
    </xf>
    <xf numFmtId="0" fontId="28" fillId="0" borderId="7" xfId="0" applyFont="1" applyBorder="1" applyAlignment="1">
      <alignment horizontal="center" vertical="center"/>
    </xf>
    <xf numFmtId="0" fontId="28" fillId="0" borderId="62" xfId="0" applyFont="1" applyBorder="1" applyAlignment="1">
      <alignment horizontal="center" vertical="center"/>
    </xf>
    <xf numFmtId="58" fontId="28" fillId="7" borderId="0" xfId="0" applyNumberFormat="1" applyFont="1" applyFill="1" applyAlignment="1">
      <alignment horizontal="center" vertical="center"/>
    </xf>
    <xf numFmtId="0" fontId="28" fillId="0" borderId="0" xfId="0" applyFont="1" applyAlignment="1">
      <alignment vertical="center" wrapText="1"/>
    </xf>
    <xf numFmtId="58" fontId="10" fillId="7" borderId="0" xfId="0" applyNumberFormat="1" applyFont="1" applyFill="1" applyAlignment="1">
      <alignment horizontal="center" vertical="center"/>
    </xf>
    <xf numFmtId="0" fontId="14" fillId="2" borderId="7"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62" xfId="0" applyFont="1" applyFill="1" applyBorder="1" applyAlignment="1">
      <alignment horizontal="left" vertical="center" wrapText="1"/>
    </xf>
    <xf numFmtId="0" fontId="14" fillId="0" borderId="23" xfId="0" applyFont="1" applyBorder="1" applyAlignment="1">
      <alignment horizontal="distributed" vertical="center" wrapText="1"/>
    </xf>
    <xf numFmtId="0" fontId="14" fillId="0" borderId="81" xfId="0" applyFont="1" applyBorder="1" applyAlignment="1">
      <alignment horizontal="center" vertical="center" textRotation="255" wrapText="1"/>
    </xf>
    <xf numFmtId="0" fontId="14" fillId="0" borderId="64" xfId="0" applyFont="1" applyBorder="1" applyAlignment="1">
      <alignment horizontal="center" vertical="center" textRotation="255" wrapText="1"/>
    </xf>
    <xf numFmtId="0" fontId="14" fillId="2" borderId="95" xfId="0" applyFont="1" applyFill="1" applyBorder="1" applyAlignment="1">
      <alignment horizontal="left" vertical="center" wrapText="1"/>
    </xf>
    <xf numFmtId="0" fontId="14" fillId="2" borderId="96" xfId="0" applyFont="1" applyFill="1" applyBorder="1" applyAlignment="1">
      <alignment horizontal="left" vertical="center" wrapText="1"/>
    </xf>
    <xf numFmtId="0" fontId="14" fillId="2" borderId="98" xfId="0" applyFont="1" applyFill="1" applyBorder="1" applyAlignment="1">
      <alignment horizontal="left" vertical="center" wrapText="1"/>
    </xf>
    <xf numFmtId="0" fontId="14" fillId="2" borderId="87" xfId="0" applyFont="1" applyFill="1" applyBorder="1" applyAlignment="1">
      <alignment horizontal="left" vertical="center" wrapText="1"/>
    </xf>
    <xf numFmtId="0" fontId="14" fillId="2" borderId="88" xfId="0" applyFont="1" applyFill="1" applyBorder="1" applyAlignment="1">
      <alignment horizontal="left" vertical="center" wrapText="1"/>
    </xf>
    <xf numFmtId="0" fontId="14" fillId="2" borderId="92" xfId="0" applyFont="1" applyFill="1" applyBorder="1" applyAlignment="1">
      <alignment horizontal="left" vertical="center" wrapText="1"/>
    </xf>
    <xf numFmtId="0" fontId="14" fillId="2" borderId="89" xfId="0" applyFont="1" applyFill="1" applyBorder="1" applyAlignment="1">
      <alignment horizontal="left" vertical="center" wrapText="1"/>
    </xf>
    <xf numFmtId="0" fontId="14" fillId="2" borderId="90" xfId="0" applyFont="1" applyFill="1" applyBorder="1" applyAlignment="1">
      <alignment horizontal="left" vertical="center" wrapText="1"/>
    </xf>
    <xf numFmtId="0" fontId="14" fillId="2" borderId="86"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14" fillId="2" borderId="23" xfId="0" applyFont="1" applyFill="1" applyBorder="1" applyAlignment="1">
      <alignment horizontal="left" vertical="center" wrapText="1"/>
    </xf>
    <xf numFmtId="0" fontId="14" fillId="0" borderId="81" xfId="0" applyFont="1" applyBorder="1" applyAlignment="1">
      <alignment horizontal="distributed" vertical="center" textRotation="255" wrapText="1"/>
    </xf>
    <xf numFmtId="0" fontId="14" fillId="0" borderId="64" xfId="0" applyFont="1" applyBorder="1" applyAlignment="1">
      <alignment horizontal="distributed" vertical="center" textRotation="255" wrapText="1"/>
    </xf>
    <xf numFmtId="0" fontId="14" fillId="2" borderId="84" xfId="0" applyFont="1" applyFill="1" applyBorder="1" applyAlignment="1">
      <alignment horizontal="left" vertical="center" wrapText="1"/>
    </xf>
    <xf numFmtId="0" fontId="14" fillId="2" borderId="85" xfId="0" applyFont="1" applyFill="1" applyBorder="1" applyAlignment="1">
      <alignment horizontal="left" vertical="center" wrapText="1"/>
    </xf>
    <xf numFmtId="0" fontId="14" fillId="2" borderId="82" xfId="0" applyFont="1" applyFill="1" applyBorder="1" applyAlignment="1">
      <alignment horizontal="left" vertical="center" wrapText="1"/>
    </xf>
    <xf numFmtId="0" fontId="14" fillId="2" borderId="97" xfId="0" applyFont="1" applyFill="1" applyBorder="1" applyAlignment="1">
      <alignment horizontal="left" vertical="center" wrapText="1"/>
    </xf>
    <xf numFmtId="0" fontId="14" fillId="0" borderId="87" xfId="0" applyFont="1" applyBorder="1" applyAlignment="1">
      <alignment horizontal="left" vertical="center" wrapText="1"/>
    </xf>
    <xf numFmtId="0" fontId="14" fillId="0" borderId="88" xfId="0" applyFont="1" applyBorder="1" applyAlignment="1">
      <alignment horizontal="left" vertical="center" wrapText="1"/>
    </xf>
    <xf numFmtId="0" fontId="14" fillId="0" borderId="92" xfId="0" applyFont="1" applyBorder="1" applyAlignment="1">
      <alignment horizontal="left" vertical="center" wrapText="1"/>
    </xf>
    <xf numFmtId="0" fontId="14" fillId="0" borderId="89" xfId="0" applyFont="1" applyBorder="1" applyAlignment="1">
      <alignment horizontal="left" vertical="center" wrapText="1"/>
    </xf>
    <xf numFmtId="0" fontId="14" fillId="0" borderId="90" xfId="0" applyFont="1" applyBorder="1" applyAlignment="1">
      <alignment horizontal="left" vertical="center" wrapText="1"/>
    </xf>
    <xf numFmtId="0" fontId="14" fillId="0" borderId="86" xfId="0" applyFont="1" applyBorder="1" applyAlignment="1">
      <alignment horizontal="left" vertical="center" wrapText="1"/>
    </xf>
    <xf numFmtId="0" fontId="14" fillId="0" borderId="11" xfId="0" applyFont="1" applyBorder="1" applyAlignment="1">
      <alignment vertical="center" wrapText="1"/>
    </xf>
    <xf numFmtId="0" fontId="14" fillId="0" borderId="60" xfId="0" applyFont="1" applyBorder="1" applyAlignment="1">
      <alignment vertical="center" wrapText="1"/>
    </xf>
    <xf numFmtId="0" fontId="14" fillId="0" borderId="23" xfId="0" applyFont="1" applyBorder="1" applyAlignment="1">
      <alignment vertical="center" wrapText="1"/>
    </xf>
    <xf numFmtId="0" fontId="20" fillId="0" borderId="1" xfId="0" applyFont="1" applyBorder="1" applyAlignment="1">
      <alignment horizontal="center" vertical="center" shrinkToFit="1"/>
    </xf>
    <xf numFmtId="0" fontId="20" fillId="0" borderId="55" xfId="0" applyFont="1" applyBorder="1" applyAlignment="1">
      <alignment horizontal="center" vertical="center" shrinkToFit="1"/>
    </xf>
    <xf numFmtId="0" fontId="15" fillId="0" borderId="43" xfId="0" applyFont="1" applyBorder="1" applyAlignment="1">
      <alignment horizontal="center" vertical="center"/>
    </xf>
    <xf numFmtId="0" fontId="14" fillId="0" borderId="81" xfId="0" applyFont="1" applyBorder="1" applyAlignment="1">
      <alignment horizontal="distributed" vertical="center" wrapText="1"/>
    </xf>
    <xf numFmtId="0" fontId="14" fillId="7" borderId="6"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60"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45" xfId="0" applyFont="1" applyBorder="1" applyAlignment="1">
      <alignment horizontal="left" vertical="center" wrapText="1"/>
    </xf>
    <xf numFmtId="0" fontId="14" fillId="0" borderId="8" xfId="0" applyFont="1" applyBorder="1" applyAlignment="1">
      <alignment horizontal="left" vertical="center" wrapText="1"/>
    </xf>
    <xf numFmtId="58" fontId="14" fillId="7" borderId="7" xfId="0" applyNumberFormat="1" applyFont="1" applyFill="1" applyBorder="1" applyAlignment="1">
      <alignment horizontal="center" vertical="center" shrinkToFit="1"/>
    </xf>
    <xf numFmtId="58" fontId="14" fillId="7" borderId="10" xfId="0" applyNumberFormat="1" applyFont="1" applyFill="1" applyBorder="1" applyAlignment="1">
      <alignment horizontal="center" vertical="center" shrinkToFit="1"/>
    </xf>
    <xf numFmtId="0" fontId="42" fillId="0" borderId="11" xfId="0" applyFont="1" applyBorder="1">
      <alignment vertical="center"/>
    </xf>
    <xf numFmtId="0" fontId="42" fillId="0" borderId="11" xfId="0" applyFont="1" applyBorder="1" applyAlignment="1">
      <alignment vertical="center" wrapText="1"/>
    </xf>
    <xf numFmtId="0" fontId="10" fillId="0" borderId="11" xfId="0" applyFont="1" applyBorder="1" applyAlignment="1">
      <alignment vertical="center" wrapText="1"/>
    </xf>
    <xf numFmtId="0" fontId="43" fillId="0" borderId="23" xfId="0" applyFont="1" applyBorder="1" applyAlignment="1">
      <alignment horizontal="center" vertical="center" wrapText="1"/>
    </xf>
    <xf numFmtId="0" fontId="42" fillId="0" borderId="23" xfId="0" applyFont="1" applyBorder="1" applyAlignment="1">
      <alignment horizontal="distributed" vertical="center" wrapText="1"/>
    </xf>
    <xf numFmtId="0" fontId="42" fillId="2" borderId="23" xfId="0" applyFont="1" applyFill="1" applyBorder="1" applyAlignment="1">
      <alignment horizontal="left" vertical="center" wrapText="1"/>
    </xf>
    <xf numFmtId="0" fontId="42" fillId="0" borderId="81" xfId="0" applyFont="1" applyBorder="1" applyAlignment="1">
      <alignment horizontal="center" vertical="center" wrapText="1"/>
    </xf>
    <xf numFmtId="0" fontId="10" fillId="0" borderId="21" xfId="0" applyFont="1" applyBorder="1" applyAlignment="1">
      <alignment horizontal="center" vertical="center" wrapText="1"/>
    </xf>
    <xf numFmtId="0" fontId="42" fillId="0" borderId="8" xfId="0" applyFont="1" applyBorder="1" applyAlignment="1">
      <alignment horizontal="left" vertical="center" wrapText="1"/>
    </xf>
    <xf numFmtId="0" fontId="42" fillId="0" borderId="43" xfId="0" applyFont="1" applyBorder="1" applyAlignment="1">
      <alignment horizontal="left" vertical="center" wrapText="1"/>
    </xf>
    <xf numFmtId="0" fontId="42" fillId="0" borderId="50" xfId="0" applyFont="1" applyBorder="1" applyAlignment="1">
      <alignment horizontal="left" vertical="center" wrapText="1"/>
    </xf>
    <xf numFmtId="0" fontId="15" fillId="0" borderId="0" xfId="0" applyFont="1">
      <alignment vertical="center"/>
    </xf>
    <xf numFmtId="0" fontId="10" fillId="0" borderId="81" xfId="0" applyFont="1" applyBorder="1" applyAlignment="1">
      <alignment horizontal="center" vertical="center" textRotation="255" wrapText="1"/>
    </xf>
    <xf numFmtId="0" fontId="10" fillId="0" borderId="64"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42" fillId="0" borderId="6" xfId="0" applyFont="1" applyBorder="1" applyAlignment="1">
      <alignment horizontal="left" vertical="center" wrapText="1"/>
    </xf>
    <xf numFmtId="0" fontId="42" fillId="0" borderId="60" xfId="0" applyFont="1" applyBorder="1" applyAlignment="1">
      <alignment horizontal="left" vertical="center" wrapText="1"/>
    </xf>
    <xf numFmtId="0" fontId="10" fillId="0" borderId="8" xfId="0" applyFont="1" applyBorder="1" applyAlignment="1">
      <alignment horizontal="left" vertical="center" wrapText="1"/>
    </xf>
    <xf numFmtId="0" fontId="10" fillId="0" borderId="50" xfId="0" applyFont="1" applyBorder="1" applyAlignment="1">
      <alignment horizontal="left" vertical="center" wrapText="1"/>
    </xf>
    <xf numFmtId="0" fontId="42" fillId="0" borderId="11" xfId="0" applyFont="1" applyBorder="1" applyAlignment="1">
      <alignment horizontal="left" vertical="center" wrapText="1"/>
    </xf>
    <xf numFmtId="0" fontId="10" fillId="0" borderId="43" xfId="0" applyFont="1" applyBorder="1" applyAlignment="1">
      <alignment horizontal="left" vertical="center" wrapText="1"/>
    </xf>
    <xf numFmtId="0" fontId="42" fillId="0" borderId="64"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95" xfId="0" applyFont="1" applyBorder="1" applyAlignment="1">
      <alignment horizontal="left" vertical="center" wrapText="1"/>
    </xf>
    <xf numFmtId="0" fontId="42" fillId="0" borderId="96" xfId="0" applyFont="1" applyBorder="1" applyAlignment="1">
      <alignment horizontal="left" vertical="center" wrapText="1"/>
    </xf>
    <xf numFmtId="0" fontId="42" fillId="0" borderId="98" xfId="0" applyFont="1" applyBorder="1" applyAlignment="1">
      <alignment horizontal="left" vertical="center" wrapText="1"/>
    </xf>
    <xf numFmtId="0" fontId="42" fillId="0" borderId="87" xfId="0" applyFont="1" applyBorder="1" applyAlignment="1">
      <alignment horizontal="left" vertical="center" wrapText="1"/>
    </xf>
    <xf numFmtId="0" fontId="42" fillId="0" borderId="88" xfId="0" applyFont="1" applyBorder="1" applyAlignment="1">
      <alignment horizontal="left" vertical="center" wrapText="1"/>
    </xf>
    <xf numFmtId="0" fontId="42" fillId="0" borderId="92" xfId="0" applyFont="1" applyBorder="1" applyAlignment="1">
      <alignment horizontal="left" vertical="center" wrapText="1"/>
    </xf>
    <xf numFmtId="0" fontId="42" fillId="0" borderId="89" xfId="0" applyFont="1" applyBorder="1" applyAlignment="1">
      <alignment horizontal="left" vertical="center" wrapText="1"/>
    </xf>
    <xf numFmtId="0" fontId="42" fillId="0" borderId="90" xfId="0" applyFont="1" applyBorder="1" applyAlignment="1">
      <alignment horizontal="left" vertical="center" wrapText="1"/>
    </xf>
    <xf numFmtId="0" fontId="42" fillId="0" borderId="86" xfId="0" applyFont="1" applyBorder="1" applyAlignment="1">
      <alignment horizontal="left" vertical="center" wrapText="1"/>
    </xf>
    <xf numFmtId="0" fontId="10" fillId="0" borderId="64" xfId="0" applyFont="1" applyBorder="1" applyAlignment="1">
      <alignment horizontal="center" vertical="center" wrapText="1"/>
    </xf>
    <xf numFmtId="0" fontId="42" fillId="0" borderId="83" xfId="0" applyFont="1" applyBorder="1" applyAlignment="1">
      <alignment horizontal="left" vertical="center" wrapText="1"/>
    </xf>
    <xf numFmtId="0" fontId="42" fillId="0" borderId="135" xfId="0" applyFont="1" applyBorder="1" applyAlignment="1">
      <alignment horizontal="left" vertical="center" wrapText="1"/>
    </xf>
    <xf numFmtId="0" fontId="42" fillId="0" borderId="136"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42" fillId="0" borderId="137" xfId="0" applyFont="1" applyBorder="1" applyAlignment="1">
      <alignment horizontal="left" vertical="center" wrapText="1"/>
    </xf>
    <xf numFmtId="0" fontId="42" fillId="0" borderId="138" xfId="0" applyFont="1" applyBorder="1" applyAlignment="1">
      <alignment horizontal="left"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2" xfId="0" applyFont="1" applyBorder="1" applyAlignment="1">
      <alignment horizontal="center" vertical="center" wrapText="1"/>
    </xf>
    <xf numFmtId="0" fontId="42" fillId="0" borderId="81" xfId="0" applyFont="1" applyBorder="1" applyAlignment="1">
      <alignment horizontal="distributed" vertical="center" textRotation="255" wrapText="1"/>
    </xf>
    <xf numFmtId="0" fontId="42" fillId="0" borderId="64" xfId="0" applyFont="1" applyBorder="1" applyAlignment="1">
      <alignment horizontal="distributed" vertical="center" textRotation="255" wrapText="1"/>
    </xf>
    <xf numFmtId="0" fontId="42" fillId="0" borderId="81" xfId="0" applyFont="1" applyBorder="1" applyAlignment="1">
      <alignment horizontal="center" vertical="center" textRotation="255" wrapText="1"/>
    </xf>
    <xf numFmtId="0" fontId="10" fillId="0" borderId="98" xfId="0" applyFont="1" applyBorder="1" applyAlignment="1">
      <alignment horizontal="left" vertical="center" wrapText="1"/>
    </xf>
    <xf numFmtId="0" fontId="10" fillId="0" borderId="60" xfId="0" applyFont="1" applyBorder="1" applyAlignment="1">
      <alignment horizontal="left" vertical="center" wrapText="1"/>
    </xf>
    <xf numFmtId="0" fontId="42" fillId="0" borderId="139" xfId="0" applyFont="1" applyBorder="1" applyAlignment="1">
      <alignment horizontal="left" vertical="center" wrapText="1"/>
    </xf>
    <xf numFmtId="0" fontId="42" fillId="0" borderId="140" xfId="0" applyFont="1" applyBorder="1" applyAlignment="1">
      <alignment horizontal="left" vertical="center" wrapText="1"/>
    </xf>
    <xf numFmtId="0" fontId="42" fillId="0" borderId="141" xfId="0" applyFont="1" applyBorder="1" applyAlignment="1">
      <alignment horizontal="left" vertical="center" wrapText="1"/>
    </xf>
    <xf numFmtId="0" fontId="10" fillId="0" borderId="23" xfId="0" applyFont="1" applyBorder="1" applyAlignment="1">
      <alignment horizontal="distributed" vertical="center" wrapText="1"/>
    </xf>
    <xf numFmtId="0" fontId="42" fillId="0" borderId="6" xfId="0" applyFont="1" applyBorder="1" applyAlignment="1">
      <alignment vertical="center" wrapText="1"/>
    </xf>
    <xf numFmtId="0" fontId="42" fillId="0" borderId="60" xfId="0" applyFont="1" applyBorder="1" applyAlignment="1">
      <alignment vertical="center" wrapText="1"/>
    </xf>
    <xf numFmtId="0" fontId="10" fillId="0" borderId="6"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60" xfId="0" applyFont="1" applyBorder="1" applyAlignment="1">
      <alignment horizontal="distributed" vertical="center" wrapText="1"/>
    </xf>
    <xf numFmtId="0" fontId="42" fillId="0" borderId="23" xfId="0" applyFont="1" applyBorder="1" applyAlignment="1">
      <alignmen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45" xfId="0" applyFont="1" applyBorder="1" applyAlignment="1">
      <alignment horizontal="left" vertical="center" wrapText="1"/>
    </xf>
    <xf numFmtId="0" fontId="14" fillId="7" borderId="8" xfId="0" applyFont="1" applyFill="1" applyBorder="1" applyAlignment="1">
      <alignment horizontal="center" vertical="center"/>
    </xf>
    <xf numFmtId="0" fontId="14" fillId="7" borderId="50" xfId="0" applyFont="1" applyFill="1" applyBorder="1" applyAlignment="1">
      <alignment horizontal="center" vertical="center"/>
    </xf>
    <xf numFmtId="58" fontId="14" fillId="7" borderId="62" xfId="0" applyNumberFormat="1" applyFont="1" applyFill="1" applyBorder="1" applyAlignment="1">
      <alignment horizontal="center" vertical="center" shrinkToFit="1"/>
    </xf>
    <xf numFmtId="58" fontId="14" fillId="7" borderId="0" xfId="0" applyNumberFormat="1" applyFont="1" applyFill="1" applyAlignment="1">
      <alignment horizontal="center" vertical="center"/>
    </xf>
    <xf numFmtId="0" fontId="14" fillId="0" borderId="1" xfId="0" applyFont="1" applyBorder="1" applyAlignment="1">
      <alignment horizontal="center" vertical="center"/>
    </xf>
    <xf numFmtId="0" fontId="14" fillId="0" borderId="55" xfId="0" applyFont="1" applyBorder="1" applyAlignment="1">
      <alignment horizontal="center" vertical="center"/>
    </xf>
    <xf numFmtId="0" fontId="15" fillId="0" borderId="0" xfId="0" applyFont="1" applyAlignment="1">
      <alignment horizontal="center" vertical="center" wrapText="1"/>
    </xf>
  </cellXfs>
  <cellStyles count="10">
    <cellStyle name="ハイパーリンク" xfId="9" builtinId="8"/>
    <cellStyle name="桁区切り" xfId="1" builtinId="6"/>
    <cellStyle name="標準" xfId="0" builtinId="0"/>
    <cellStyle name="標準 16" xfId="5" xr:uid="{00000000-0005-0000-0000-000003000000}"/>
    <cellStyle name="標準 2" xfId="2" xr:uid="{00000000-0005-0000-0000-000004000000}"/>
    <cellStyle name="標準 2 2" xfId="6" xr:uid="{00000000-0005-0000-0000-000005000000}"/>
    <cellStyle name="標準 3" xfId="3" xr:uid="{00000000-0005-0000-0000-000006000000}"/>
    <cellStyle name="標準 4" xfId="4" xr:uid="{00000000-0005-0000-0000-000007000000}"/>
    <cellStyle name="標準 5" xfId="7" xr:uid="{00000000-0005-0000-0000-000008000000}"/>
    <cellStyle name="標準 6"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68036</xdr:colOff>
      <xdr:row>4</xdr:row>
      <xdr:rowOff>122464</xdr:rowOff>
    </xdr:from>
    <xdr:to>
      <xdr:col>4</xdr:col>
      <xdr:colOff>3755571</xdr:colOff>
      <xdr:row>5</xdr:row>
      <xdr:rowOff>154781</xdr:rowOff>
    </xdr:to>
    <xdr:sp macro="" textlink="">
      <xdr:nvSpPr>
        <xdr:cNvPr id="2" name="テキスト ボックス 1">
          <a:extLst>
            <a:ext uri="{FF2B5EF4-FFF2-40B4-BE49-F238E27FC236}">
              <a16:creationId xmlns:a16="http://schemas.microsoft.com/office/drawing/2014/main" id="{ABB48C04-E970-4CB1-93A4-A0E64C4342B3}"/>
            </a:ext>
          </a:extLst>
        </xdr:cNvPr>
        <xdr:cNvSpPr txBox="1"/>
      </xdr:nvSpPr>
      <xdr:spPr>
        <a:xfrm>
          <a:off x="191861" y="2065564"/>
          <a:ext cx="5840185" cy="546667"/>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133350" indent="-133350" algn="just" hangingPunct="0">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※１　地域は、和歌山・橋本・海南・湯浅公共職業安定所管轄内</a:t>
          </a:r>
        </a:p>
        <a:p>
          <a:pPr marL="133350" indent="-133350" algn="just" hangingPunct="0">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※２　定員は、田辺産業専門学院が行う同様の訓練コースとの合計である</a:t>
          </a:r>
          <a:r>
            <a:rPr lang="ja-JP" sz="1050">
              <a:solidFill>
                <a:srgbClr val="FF0000"/>
              </a:solidFill>
              <a:effectLst/>
              <a:latin typeface="ＭＳ 明朝" panose="02020609040205080304" pitchFamily="17" charset="-128"/>
              <a:ea typeface="ＭＳ 明朝" panose="02020609040205080304" pitchFamily="17" charset="-128"/>
              <a:cs typeface="ＭＳ ゴシック" panose="020B0609070205080204" pitchFamily="49" charset="-128"/>
            </a:rPr>
            <a:t>。</a:t>
          </a:r>
        </a:p>
      </xdr:txBody>
    </xdr:sp>
    <xdr:clientData/>
  </xdr:twoCellAnchor>
  <xdr:twoCellAnchor>
    <xdr:from>
      <xdr:col>1</xdr:col>
      <xdr:colOff>81643</xdr:colOff>
      <xdr:row>11</xdr:row>
      <xdr:rowOff>8505</xdr:rowOff>
    </xdr:from>
    <xdr:to>
      <xdr:col>4</xdr:col>
      <xdr:colOff>3619500</xdr:colOff>
      <xdr:row>14</xdr:row>
      <xdr:rowOff>103755</xdr:rowOff>
    </xdr:to>
    <xdr:sp macro="" textlink="">
      <xdr:nvSpPr>
        <xdr:cNvPr id="3" name="テキスト ボックス 2">
          <a:extLst>
            <a:ext uri="{FF2B5EF4-FFF2-40B4-BE49-F238E27FC236}">
              <a16:creationId xmlns:a16="http://schemas.microsoft.com/office/drawing/2014/main" id="{D0689B4F-8077-4B7A-B9E6-1382C43177E0}"/>
            </a:ext>
          </a:extLst>
        </xdr:cNvPr>
        <xdr:cNvSpPr txBox="1"/>
      </xdr:nvSpPr>
      <xdr:spPr>
        <a:xfrm>
          <a:off x="205468" y="7247505"/>
          <a:ext cx="5690507" cy="60960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133350" indent="-133350" algn="just" hangingPunct="0">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３</a:t>
          </a: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　地域は、御坊・田辺・新宮公共職業安定所管轄内</a:t>
          </a:r>
        </a:p>
        <a:p>
          <a:pPr marL="133350" indent="-133350" algn="just" hangingPunct="0">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４</a:t>
          </a:r>
          <a:r>
            <a:rPr lang="ja-JP" sz="105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　定員は、和歌山産業専門学院が行う同様の訓練コースとの合計である。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99393</xdr:rowOff>
    </xdr:from>
    <xdr:to>
      <xdr:col>13</xdr:col>
      <xdr:colOff>74545</xdr:colOff>
      <xdr:row>3</xdr:row>
      <xdr:rowOff>178594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85750" y="325612"/>
          <a:ext cx="2015264" cy="412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和歌山</a:t>
          </a:r>
          <a:r>
            <a:rPr kumimoji="1" lang="en-US" altLang="ja-JP" sz="900"/>
            <a:t>/</a:t>
          </a:r>
          <a:r>
            <a:rPr kumimoji="1" lang="ja-JP" altLang="en-US" sz="900"/>
            <a:t>田辺をプルダウンで選択</a:t>
          </a:r>
        </a:p>
      </xdr:txBody>
    </xdr:sp>
    <xdr:clientData/>
  </xdr:twoCellAnchor>
  <xdr:twoCellAnchor>
    <xdr:from>
      <xdr:col>1</xdr:col>
      <xdr:colOff>74543</xdr:colOff>
      <xdr:row>10</xdr:row>
      <xdr:rowOff>66260</xdr:rowOff>
    </xdr:from>
    <xdr:to>
      <xdr:col>16</xdr:col>
      <xdr:colOff>115956</xdr:colOff>
      <xdr:row>15</xdr:row>
      <xdr:rowOff>157370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4239" y="1797325"/>
          <a:ext cx="2286000" cy="91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このシートに各種情報を入力ください。各様式の青塗セルにデータを自動反映します。</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762000</xdr:colOff>
      <xdr:row>19</xdr:row>
      <xdr:rowOff>238126</xdr:rowOff>
    </xdr:from>
    <xdr:to>
      <xdr:col>11</xdr:col>
      <xdr:colOff>117887</xdr:colOff>
      <xdr:row>20</xdr:row>
      <xdr:rowOff>458463</xdr:rowOff>
    </xdr:to>
    <xdr:sp macro="" textlink="">
      <xdr:nvSpPr>
        <xdr:cNvPr id="2" name="楕円 1">
          <a:extLst>
            <a:ext uri="{FF2B5EF4-FFF2-40B4-BE49-F238E27FC236}">
              <a16:creationId xmlns:a16="http://schemas.microsoft.com/office/drawing/2014/main" id="{10FAD352-70C8-426F-A0D3-009EF7DA14E5}"/>
            </a:ext>
          </a:extLst>
        </xdr:cNvPr>
        <xdr:cNvSpPr/>
      </xdr:nvSpPr>
      <xdr:spPr>
        <a:xfrm>
          <a:off x="6858000" y="7727157"/>
          <a:ext cx="1427575" cy="47036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12</xdr:row>
      <xdr:rowOff>309562</xdr:rowOff>
    </xdr:from>
    <xdr:to>
      <xdr:col>6</xdr:col>
      <xdr:colOff>345282</xdr:colOff>
      <xdr:row>17</xdr:row>
      <xdr:rowOff>111125</xdr:rowOff>
    </xdr:to>
    <xdr:sp macro="" textlink="">
      <xdr:nvSpPr>
        <xdr:cNvPr id="2" name="テキスト ボックス 1">
          <a:extLst>
            <a:ext uri="{FF2B5EF4-FFF2-40B4-BE49-F238E27FC236}">
              <a16:creationId xmlns:a16="http://schemas.microsoft.com/office/drawing/2014/main" id="{3962807D-AED6-42A0-91B8-AED97F413139}"/>
            </a:ext>
          </a:extLst>
        </xdr:cNvPr>
        <xdr:cNvSpPr txBox="1"/>
      </xdr:nvSpPr>
      <xdr:spPr>
        <a:xfrm>
          <a:off x="87314" y="3944937"/>
          <a:ext cx="7100093" cy="2182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・在宅ワーカー養成科の使用教材一覧表記載時の注意点</a:t>
          </a:r>
          <a:endParaRPr kumimoji="1" lang="en-US" altLang="ja-JP" sz="2000"/>
        </a:p>
        <a:p>
          <a:r>
            <a:rPr kumimoji="1" lang="ja-JP" altLang="en-US" sz="2000"/>
            <a:t>　講座ごとに、教材名、出版社名、価格（税込）、教材使用科目（分野）をとりまとめて表記してください。価格（税込）は講座ごとに集計してください。</a:t>
          </a:r>
          <a:endParaRPr kumimoji="1" lang="en-US" altLang="ja-JP" sz="2000"/>
        </a:p>
        <a:p>
          <a:endParaRPr kumimoji="1" lang="en-US" altLang="ja-JP"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107156</xdr:colOff>
      <xdr:row>15</xdr:row>
      <xdr:rowOff>35718</xdr:rowOff>
    </xdr:from>
    <xdr:to>
      <xdr:col>59</xdr:col>
      <xdr:colOff>132369</xdr:colOff>
      <xdr:row>37</xdr:row>
      <xdr:rowOff>190499</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64344" y="3488531"/>
          <a:ext cx="8169088" cy="5012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・シート文字サイズは「１２ポイント」に設定しています。</a:t>
          </a:r>
          <a:endParaRPr kumimoji="1" lang="en-US" altLang="ja-JP" sz="2000"/>
        </a:p>
        <a:p>
          <a:r>
            <a:rPr kumimoji="1" lang="ja-JP" altLang="en-US" sz="2000"/>
            <a:t>・文字サイズを「１２ポイント以下」に変更しないようにしてください。</a:t>
          </a:r>
          <a:endParaRPr kumimoji="1" lang="en-US" altLang="ja-JP" sz="2000"/>
        </a:p>
        <a:p>
          <a:r>
            <a:rPr kumimoji="1" lang="ja-JP" altLang="en-US" sz="2000"/>
            <a:t>・例えば、</a:t>
          </a:r>
          <a:r>
            <a:rPr kumimoji="1" lang="en-US" altLang="ja-JP" sz="2000"/>
            <a:t>1</a:t>
          </a:r>
          <a:r>
            <a:rPr kumimoji="1" lang="ja-JP" altLang="en-US" sz="2000"/>
            <a:t>頁下段「②　これまでのノウハウを生かした訓練効果を高めるための工夫等」の記載で、</a:t>
          </a:r>
          <a:r>
            <a:rPr kumimoji="1" lang="en-US" altLang="ja-JP" sz="2000"/>
            <a:t>1</a:t>
          </a:r>
          <a:r>
            <a:rPr kumimoji="1" lang="ja-JP" altLang="en-US" sz="2000"/>
            <a:t>頁内に収まらない場合、縮小率を下げ、</a:t>
          </a:r>
          <a:r>
            <a:rPr kumimoji="1" lang="en-US" altLang="ja-JP" sz="2000"/>
            <a:t>1</a:t>
          </a:r>
          <a:r>
            <a:rPr kumimoji="1" lang="ja-JP" altLang="en-US" sz="2000"/>
            <a:t>頁に収める必要はありません。</a:t>
          </a:r>
          <a:endParaRPr kumimoji="1" lang="en-US" altLang="ja-JP" sz="2000"/>
        </a:p>
        <a:p>
          <a:r>
            <a:rPr kumimoji="1" lang="ja-JP" altLang="en-US" sz="2000"/>
            <a:t>・読みやすさ、見やすさに注意して作成してください。</a:t>
          </a:r>
          <a:endParaRPr kumimoji="1" lang="en-US" altLang="ja-JP" sz="2000"/>
        </a:p>
        <a:p>
          <a:endParaRPr kumimoji="1" lang="en-US" altLang="ja-JP" sz="2000"/>
        </a:p>
        <a:p>
          <a:r>
            <a:rPr kumimoji="1" lang="ja-JP" altLang="en-US" sz="2000"/>
            <a:t>・</a:t>
          </a:r>
          <a:r>
            <a:rPr kumimoji="1" lang="en-US" altLang="ja-JP" sz="2000"/>
            <a:t>【</a:t>
          </a:r>
          <a:r>
            <a:rPr kumimoji="1" lang="ja-JP" altLang="en-US" sz="2000"/>
            <a:t>訓練効果を高めるための工夫等</a:t>
          </a:r>
          <a:r>
            <a:rPr kumimoji="1" lang="en-US" altLang="ja-JP" sz="2000"/>
            <a:t>】</a:t>
          </a:r>
          <a:r>
            <a:rPr kumimoji="1" lang="ja-JP" altLang="en-US" sz="2000"/>
            <a:t>、</a:t>
          </a:r>
          <a:r>
            <a:rPr kumimoji="1" lang="en-US" altLang="ja-JP" sz="2000"/>
            <a:t>【</a:t>
          </a:r>
          <a:r>
            <a:rPr kumimoji="1" lang="ja-JP" altLang="en-US" sz="2000"/>
            <a:t>過去の職業訓練で実施した就職支援の内容等</a:t>
          </a:r>
          <a:r>
            <a:rPr kumimoji="1" lang="en-US" altLang="ja-JP" sz="2000"/>
            <a:t>】</a:t>
          </a:r>
          <a:r>
            <a:rPr kumimoji="1" lang="ja-JP" altLang="en-US" sz="2000"/>
            <a:t>、</a:t>
          </a:r>
          <a:r>
            <a:rPr kumimoji="1" lang="en-US" altLang="ja-JP" sz="2000"/>
            <a:t>【</a:t>
          </a:r>
          <a:r>
            <a:rPr kumimoji="1" lang="ja-JP" altLang="en-US" sz="2000"/>
            <a:t>今回実施を予定している就職支援の内容等</a:t>
          </a:r>
          <a:r>
            <a:rPr kumimoji="1" lang="en-US" altLang="ja-JP" sz="2000"/>
            <a:t>】</a:t>
          </a:r>
          <a:r>
            <a:rPr kumimoji="1" lang="ja-JP" altLang="en-US" sz="2000"/>
            <a:t>の記載については、障害者委託訓練であることを前提に記載してください。</a:t>
          </a:r>
          <a:endParaRPr kumimoji="1" lang="en-US" altLang="ja-JP"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881062</xdr:colOff>
      <xdr:row>12</xdr:row>
      <xdr:rowOff>595311</xdr:rowOff>
    </xdr:from>
    <xdr:to>
      <xdr:col>15</xdr:col>
      <xdr:colOff>547686</xdr:colOff>
      <xdr:row>15</xdr:row>
      <xdr:rowOff>273844</xdr:rowOff>
    </xdr:to>
    <xdr:sp macro="" textlink="">
      <xdr:nvSpPr>
        <xdr:cNvPr id="2" name="テキスト ボックス 1">
          <a:extLst>
            <a:ext uri="{FF2B5EF4-FFF2-40B4-BE49-F238E27FC236}">
              <a16:creationId xmlns:a16="http://schemas.microsoft.com/office/drawing/2014/main" id="{B0AF5B6D-5169-4491-8E3D-E8CCBD36A8D7}"/>
            </a:ext>
          </a:extLst>
        </xdr:cNvPr>
        <xdr:cNvSpPr txBox="1"/>
      </xdr:nvSpPr>
      <xdr:spPr>
        <a:xfrm>
          <a:off x="1821656" y="7822405"/>
          <a:ext cx="8370093" cy="1500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・ＯＡ事務初級科（２か月コース）のカリキュラム記入シートです。</a:t>
          </a:r>
          <a:endParaRPr kumimoji="1" lang="en-US" altLang="ja-JP" sz="2000"/>
        </a:p>
        <a:p>
          <a:r>
            <a:rPr kumimoji="1" lang="ja-JP" altLang="en-US" sz="2000"/>
            <a:t>・訓練内容の学科・実技（演習）は記載例です。</a:t>
          </a:r>
          <a:endParaRPr kumimoji="1" lang="en-US" altLang="ja-JP" sz="2000"/>
        </a:p>
        <a:p>
          <a:r>
            <a:rPr kumimoji="1" lang="ja-JP" altLang="en-US" sz="2000"/>
            <a:t>　必要な内容で実施計画を立てて記載してください。</a:t>
          </a:r>
        </a:p>
        <a:p>
          <a:r>
            <a:rPr kumimoji="1" lang="ja-JP" altLang="en-US" sz="2000"/>
            <a:t>・パソコン基本操作は原則毎日実施してください。</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L23"/>
  <sheetViews>
    <sheetView showGridLines="0" view="pageBreakPreview" zoomScale="80" zoomScaleNormal="70" zoomScaleSheetLayoutView="80" workbookViewId="0">
      <selection activeCell="L4" sqref="L4"/>
    </sheetView>
  </sheetViews>
  <sheetFormatPr defaultColWidth="9" defaultRowHeight="13.5"/>
  <cols>
    <col min="1" max="1" width="1.625" style="45" customWidth="1"/>
    <col min="2" max="2" width="4.625" style="46" customWidth="1"/>
    <col min="3" max="3" width="8.625" style="41" customWidth="1"/>
    <col min="4" max="4" width="15" style="46" bestFit="1" customWidth="1"/>
    <col min="5" max="5" width="52.375" style="45" customWidth="1"/>
    <col min="6" max="6" width="5.625" style="45" customWidth="1"/>
    <col min="7" max="7" width="9.25" style="45" customWidth="1"/>
    <col min="8" max="9" width="12.625" style="41" customWidth="1"/>
    <col min="10" max="11" width="9" style="45"/>
    <col min="12" max="12" width="9" style="46"/>
    <col min="13" max="13" width="42.375" style="45" bestFit="1" customWidth="1"/>
    <col min="14" max="14" width="6.625" style="45" bestFit="1" customWidth="1"/>
    <col min="15" max="15" width="10.75" style="45" bestFit="1" customWidth="1"/>
    <col min="16" max="17" width="15.5" style="45" bestFit="1" customWidth="1"/>
    <col min="18" max="16384" width="9" style="45"/>
  </cols>
  <sheetData>
    <row r="1" spans="2:12" ht="36" customHeight="1">
      <c r="C1" s="47" t="s">
        <v>338</v>
      </c>
      <c r="D1" s="50"/>
    </row>
    <row r="2" spans="2:12" ht="36" customHeight="1">
      <c r="B2" s="47" t="s">
        <v>491</v>
      </c>
      <c r="C2" s="47"/>
      <c r="D2" s="50"/>
    </row>
    <row r="3" spans="2:12" ht="40.5" customHeight="1">
      <c r="B3" s="44"/>
      <c r="C3" s="44" t="s">
        <v>301</v>
      </c>
      <c r="D3" s="52" t="s">
        <v>361</v>
      </c>
      <c r="E3" s="44" t="s">
        <v>302</v>
      </c>
      <c r="F3" s="44" t="s">
        <v>303</v>
      </c>
      <c r="G3" s="44" t="s">
        <v>55</v>
      </c>
      <c r="H3" s="44" t="s">
        <v>304</v>
      </c>
      <c r="I3" s="44" t="s">
        <v>305</v>
      </c>
    </row>
    <row r="4" spans="2:12" ht="40.5" customHeight="1">
      <c r="B4" s="349" t="s">
        <v>495</v>
      </c>
      <c r="C4" s="44" t="s">
        <v>492</v>
      </c>
      <c r="D4" s="44" t="s">
        <v>493</v>
      </c>
      <c r="E4" s="48" t="s">
        <v>494</v>
      </c>
      <c r="F4" s="297" t="s">
        <v>605</v>
      </c>
      <c r="G4" s="323">
        <v>3</v>
      </c>
      <c r="H4" s="49">
        <v>46296</v>
      </c>
      <c r="I4" s="49">
        <v>46468</v>
      </c>
    </row>
    <row r="5" spans="2:12" ht="40.5" customHeight="1">
      <c r="L5" s="45"/>
    </row>
    <row r="6" spans="2:12" ht="40.5" customHeight="1">
      <c r="L6" s="45"/>
    </row>
    <row r="7" spans="2:12" ht="40.5" customHeight="1">
      <c r="B7" s="47" t="s">
        <v>339</v>
      </c>
      <c r="C7" s="50"/>
      <c r="D7" s="50"/>
      <c r="L7" s="45"/>
    </row>
    <row r="8" spans="2:12" ht="40.5" customHeight="1">
      <c r="B8" s="44"/>
      <c r="C8" s="44" t="s">
        <v>301</v>
      </c>
      <c r="D8" s="52" t="s">
        <v>361</v>
      </c>
      <c r="E8" s="44" t="s">
        <v>302</v>
      </c>
      <c r="F8" s="44" t="s">
        <v>303</v>
      </c>
      <c r="G8" s="44" t="s">
        <v>55</v>
      </c>
      <c r="H8" s="44" t="s">
        <v>304</v>
      </c>
      <c r="I8" s="44" t="s">
        <v>305</v>
      </c>
    </row>
    <row r="9" spans="2:12" ht="40.5" customHeight="1">
      <c r="B9" s="340" t="s">
        <v>495</v>
      </c>
      <c r="C9" s="44" t="s">
        <v>606</v>
      </c>
      <c r="D9" s="44" t="s">
        <v>493</v>
      </c>
      <c r="E9" s="48" t="s">
        <v>494</v>
      </c>
      <c r="F9" s="297" t="s">
        <v>607</v>
      </c>
      <c r="G9" s="323">
        <v>3</v>
      </c>
      <c r="H9" s="49">
        <v>46296</v>
      </c>
      <c r="I9" s="49">
        <v>46468</v>
      </c>
    </row>
    <row r="10" spans="2:12" ht="40.5" customHeight="1">
      <c r="B10" s="44" t="s">
        <v>599</v>
      </c>
      <c r="C10" s="334" t="s">
        <v>487</v>
      </c>
      <c r="D10" s="334" t="s">
        <v>360</v>
      </c>
      <c r="E10" s="324" t="s">
        <v>488</v>
      </c>
      <c r="F10" s="297">
        <v>8</v>
      </c>
      <c r="G10" s="323">
        <v>2</v>
      </c>
      <c r="H10" s="49">
        <v>46406</v>
      </c>
      <c r="I10" s="49">
        <v>46464</v>
      </c>
    </row>
    <row r="23" spans="5:5">
      <c r="E23" s="45" t="s">
        <v>170</v>
      </c>
    </row>
  </sheetData>
  <phoneticPr fontId="4"/>
  <pageMargins left="0.7" right="0.7" top="0.75" bottom="0.75" header="0.3" footer="0.3"/>
  <pageSetup paperSize="9" scale="65" orientation="portrait" r:id="rId1"/>
  <colBreaks count="1" manualBreakCount="1">
    <brk id="10" max="1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X52"/>
  <sheetViews>
    <sheetView view="pageBreakPreview" zoomScale="80" zoomScaleNormal="100" zoomScaleSheetLayoutView="80" workbookViewId="0">
      <selection activeCell="B40" sqref="B40:AX40"/>
    </sheetView>
  </sheetViews>
  <sheetFormatPr defaultColWidth="9" defaultRowHeight="14.25"/>
  <cols>
    <col min="1" max="1" width="1" style="51" customWidth="1"/>
    <col min="2" max="5" width="2.375" style="51" customWidth="1"/>
    <col min="6" max="8" width="2.875" style="51" customWidth="1"/>
    <col min="9" max="9" width="3.75" style="51" customWidth="1"/>
    <col min="10" max="10" width="2.375" style="51" customWidth="1"/>
    <col min="11" max="11" width="1.875" style="51" customWidth="1"/>
    <col min="12" max="12" width="2.375" style="51" customWidth="1"/>
    <col min="13" max="13" width="4.125" style="51" customWidth="1"/>
    <col min="14" max="34" width="1.875" style="51" customWidth="1"/>
    <col min="35" max="38" width="4.125" style="51" customWidth="1"/>
    <col min="39" max="41" width="1.875" style="51" customWidth="1"/>
    <col min="42" max="42" width="4.625" style="51" customWidth="1"/>
    <col min="43" max="49" width="1.875" style="51" customWidth="1"/>
    <col min="50" max="50" width="2.25" style="51" customWidth="1"/>
    <col min="51" max="51" width="0.875" style="51" customWidth="1"/>
    <col min="52" max="16384" width="9" style="51"/>
  </cols>
  <sheetData>
    <row r="1" spans="2:50" ht="15" thickBot="1">
      <c r="B1" s="82"/>
      <c r="AT1" s="770" t="s">
        <v>113</v>
      </c>
      <c r="AU1" s="771"/>
      <c r="AV1" s="771"/>
      <c r="AW1" s="771"/>
      <c r="AX1" s="772"/>
    </row>
    <row r="2" spans="2:50">
      <c r="B2" s="82"/>
      <c r="AT2" s="77"/>
      <c r="AU2" s="77"/>
      <c r="AV2" s="77"/>
      <c r="AW2" s="77"/>
      <c r="AX2" s="77"/>
    </row>
    <row r="3" spans="2:50" ht="21.75" customHeight="1">
      <c r="B3" s="572" t="s">
        <v>61</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row>
    <row r="4" spans="2:50" ht="18.75" customHeight="1">
      <c r="B4" s="51" t="s">
        <v>103</v>
      </c>
    </row>
    <row r="5" spans="2:50" ht="32.25" customHeight="1">
      <c r="B5" s="102" t="s">
        <v>40</v>
      </c>
      <c r="C5" s="751" t="s">
        <v>104</v>
      </c>
      <c r="D5" s="751"/>
      <c r="E5" s="751"/>
      <c r="F5" s="751"/>
      <c r="G5" s="751"/>
      <c r="H5" s="751"/>
      <c r="I5" s="751"/>
      <c r="J5" s="751"/>
      <c r="K5" s="751"/>
      <c r="L5" s="751"/>
      <c r="M5" s="752"/>
      <c r="N5" s="336" t="str">
        <f>団体名</f>
        <v>和歌山委託訓練センター</v>
      </c>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8"/>
    </row>
    <row r="6" spans="2:50" ht="24.75" customHeight="1">
      <c r="B6" s="699" t="s">
        <v>41</v>
      </c>
      <c r="C6" s="751" t="s">
        <v>77</v>
      </c>
      <c r="D6" s="751"/>
      <c r="E6" s="751"/>
      <c r="F6" s="751"/>
      <c r="G6" s="751"/>
      <c r="H6" s="751"/>
      <c r="I6" s="751"/>
      <c r="J6" s="751"/>
      <c r="K6" s="751"/>
      <c r="L6" s="751"/>
      <c r="M6" s="752"/>
      <c r="N6" s="553" t="s">
        <v>42</v>
      </c>
      <c r="O6" s="781"/>
      <c r="P6" s="749" t="str">
        <f>団体郵便番号</f>
        <v>640-8269</v>
      </c>
      <c r="Q6" s="749"/>
      <c r="R6" s="749"/>
      <c r="S6" s="749"/>
      <c r="T6" s="749"/>
      <c r="U6" s="749"/>
      <c r="V6" s="749"/>
      <c r="W6" s="749"/>
      <c r="X6" s="749"/>
      <c r="Y6" s="749"/>
      <c r="Z6" s="749"/>
      <c r="AA6" s="749"/>
      <c r="AB6" s="749"/>
      <c r="AC6" s="749"/>
      <c r="AD6" s="749"/>
      <c r="AE6" s="749"/>
      <c r="AF6" s="749"/>
      <c r="AG6" s="749"/>
      <c r="AH6" s="749"/>
      <c r="AI6" s="749"/>
      <c r="AJ6" s="749"/>
      <c r="AK6" s="749"/>
      <c r="AL6" s="749"/>
      <c r="AM6" s="749"/>
      <c r="AN6" s="749"/>
      <c r="AO6" s="749"/>
      <c r="AP6" s="749"/>
      <c r="AQ6" s="749"/>
      <c r="AR6" s="749"/>
      <c r="AS6" s="749"/>
      <c r="AT6" s="749"/>
      <c r="AU6" s="749"/>
      <c r="AV6" s="749"/>
      <c r="AW6" s="749"/>
      <c r="AX6" s="750"/>
    </row>
    <row r="7" spans="2:50" ht="24.75" customHeight="1">
      <c r="B7" s="699"/>
      <c r="C7" s="751"/>
      <c r="D7" s="751"/>
      <c r="E7" s="751"/>
      <c r="F7" s="751"/>
      <c r="G7" s="751"/>
      <c r="H7" s="751"/>
      <c r="I7" s="751"/>
      <c r="J7" s="751"/>
      <c r="K7" s="751"/>
      <c r="L7" s="751"/>
      <c r="M7" s="752"/>
      <c r="N7" s="782" t="str">
        <f>団体所在地</f>
        <v>和歌山市小松原通１丁目１番地</v>
      </c>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4"/>
    </row>
    <row r="8" spans="2:50" ht="24.75" customHeight="1">
      <c r="B8" s="699"/>
      <c r="C8" s="751"/>
      <c r="D8" s="751"/>
      <c r="E8" s="751"/>
      <c r="F8" s="751"/>
      <c r="G8" s="751"/>
      <c r="H8" s="751"/>
      <c r="I8" s="751"/>
      <c r="J8" s="751"/>
      <c r="K8" s="751"/>
      <c r="L8" s="751"/>
      <c r="M8" s="752"/>
      <c r="N8" s="786"/>
      <c r="O8" s="787"/>
      <c r="P8" s="787"/>
      <c r="Q8" s="787"/>
      <c r="R8" s="787"/>
      <c r="S8" s="787"/>
      <c r="T8" s="787"/>
      <c r="U8" s="787"/>
      <c r="V8" s="787"/>
      <c r="W8" s="787"/>
      <c r="X8" s="787"/>
      <c r="Y8" s="787"/>
      <c r="Z8" s="787"/>
      <c r="AA8" s="787"/>
      <c r="AB8" s="105" t="s">
        <v>57</v>
      </c>
      <c r="AC8" s="105"/>
      <c r="AD8" s="105"/>
      <c r="AE8" s="105"/>
      <c r="AF8" s="788" t="str">
        <f>団体電話番号</f>
        <v>073-441-2802</v>
      </c>
      <c r="AG8" s="788"/>
      <c r="AH8" s="788"/>
      <c r="AI8" s="788"/>
      <c r="AJ8" s="788"/>
      <c r="AK8" s="788"/>
      <c r="AL8" s="788"/>
      <c r="AM8" s="788"/>
      <c r="AN8" s="788"/>
      <c r="AO8" s="788"/>
      <c r="AP8" s="788"/>
      <c r="AQ8" s="788"/>
      <c r="AR8" s="788"/>
      <c r="AS8" s="788"/>
      <c r="AT8" s="788"/>
      <c r="AU8" s="788"/>
      <c r="AV8" s="788"/>
      <c r="AW8" s="788"/>
      <c r="AX8" s="274"/>
    </row>
    <row r="9" spans="2:50" ht="33" customHeight="1">
      <c r="B9" s="102" t="s">
        <v>43</v>
      </c>
      <c r="C9" s="751" t="s">
        <v>44</v>
      </c>
      <c r="D9" s="751"/>
      <c r="E9" s="751"/>
      <c r="F9" s="751"/>
      <c r="G9" s="751"/>
      <c r="H9" s="751"/>
      <c r="I9" s="751"/>
      <c r="J9" s="751"/>
      <c r="K9" s="751"/>
      <c r="L9" s="751"/>
      <c r="M9" s="752"/>
      <c r="N9" s="778" t="str">
        <f>代表者職氏名</f>
        <v>代表取締役　和歌山　太郎</v>
      </c>
      <c r="O9" s="779"/>
      <c r="P9" s="779"/>
      <c r="Q9" s="779"/>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80"/>
    </row>
    <row r="10" spans="2:50" ht="61.5" customHeight="1">
      <c r="B10" s="102" t="s">
        <v>45</v>
      </c>
      <c r="C10" s="751" t="s">
        <v>46</v>
      </c>
      <c r="D10" s="751"/>
      <c r="E10" s="751"/>
      <c r="F10" s="751"/>
      <c r="G10" s="751"/>
      <c r="H10" s="751"/>
      <c r="I10" s="751"/>
      <c r="J10" s="751"/>
      <c r="K10" s="751"/>
      <c r="L10" s="751"/>
      <c r="M10" s="752"/>
      <c r="N10" s="773" t="s">
        <v>429</v>
      </c>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8"/>
    </row>
    <row r="11" spans="2:50" ht="29.25" customHeight="1">
      <c r="B11" s="102" t="s">
        <v>9</v>
      </c>
      <c r="C11" s="751" t="s">
        <v>47</v>
      </c>
      <c r="D11" s="751"/>
      <c r="E11" s="751"/>
      <c r="F11" s="751"/>
      <c r="G11" s="751"/>
      <c r="H11" s="751"/>
      <c r="I11" s="751"/>
      <c r="J11" s="751"/>
      <c r="K11" s="751"/>
      <c r="L11" s="751"/>
      <c r="M11" s="752"/>
      <c r="N11" s="775"/>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7"/>
    </row>
    <row r="12" spans="2:50" ht="26.25" customHeight="1">
      <c r="B12" s="97" t="s">
        <v>53</v>
      </c>
      <c r="C12" s="743" t="s">
        <v>54</v>
      </c>
      <c r="D12" s="743"/>
      <c r="E12" s="743"/>
      <c r="F12" s="743"/>
      <c r="G12" s="743"/>
      <c r="H12" s="743"/>
      <c r="I12" s="743"/>
      <c r="J12" s="743"/>
      <c r="K12" s="743"/>
      <c r="L12" s="743"/>
      <c r="M12" s="744"/>
      <c r="N12" s="763"/>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5"/>
    </row>
    <row r="13" spans="2:50" ht="30" customHeight="1">
      <c r="B13" s="97" t="s">
        <v>484</v>
      </c>
      <c r="C13" s="766" t="s">
        <v>79</v>
      </c>
      <c r="D13" s="766"/>
      <c r="E13" s="766"/>
      <c r="F13" s="766"/>
      <c r="G13" s="766"/>
      <c r="H13" s="766"/>
      <c r="I13" s="766"/>
      <c r="J13" s="766"/>
      <c r="K13" s="766"/>
      <c r="L13" s="766"/>
      <c r="M13" s="766"/>
      <c r="N13" s="766"/>
      <c r="O13" s="766"/>
      <c r="P13" s="766"/>
      <c r="Q13" s="766"/>
      <c r="R13" s="766"/>
      <c r="S13" s="766"/>
      <c r="T13" s="766"/>
      <c r="U13" s="766"/>
      <c r="V13" s="766"/>
      <c r="W13" s="766"/>
      <c r="X13" s="766"/>
      <c r="Y13" s="767"/>
      <c r="Z13" s="768"/>
      <c r="AA13" s="768"/>
      <c r="AB13" s="768"/>
      <c r="AC13" s="768"/>
      <c r="AD13" s="768"/>
      <c r="AE13" s="768"/>
      <c r="AF13" s="768"/>
      <c r="AG13" s="768"/>
      <c r="AH13" s="768"/>
      <c r="AI13" s="768"/>
      <c r="AJ13" s="768"/>
      <c r="AK13" s="768"/>
      <c r="AL13" s="768"/>
      <c r="AM13" s="768"/>
      <c r="AN13" s="768"/>
      <c r="AO13" s="768"/>
      <c r="AP13" s="768"/>
      <c r="AQ13" s="768"/>
      <c r="AR13" s="768"/>
      <c r="AS13" s="768"/>
      <c r="AT13" s="768"/>
      <c r="AU13" s="768"/>
      <c r="AV13" s="768"/>
      <c r="AW13" s="768"/>
      <c r="AX13" s="769"/>
    </row>
    <row r="14" spans="2:50" ht="15.75" customHeight="1">
      <c r="B14" s="180" t="s">
        <v>231</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row>
    <row r="15" spans="2:50" ht="15" customHeight="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row>
    <row r="16" spans="2:50" ht="18.75" customHeight="1">
      <c r="B16" s="51" t="s">
        <v>48</v>
      </c>
      <c r="M16" s="51" t="s">
        <v>351</v>
      </c>
    </row>
    <row r="17" spans="2:50" ht="27" customHeight="1">
      <c r="B17" s="258" t="s">
        <v>40</v>
      </c>
      <c r="C17" s="741" t="s">
        <v>49</v>
      </c>
      <c r="D17" s="741"/>
      <c r="E17" s="741"/>
      <c r="F17" s="741"/>
      <c r="G17" s="741"/>
      <c r="H17" s="741"/>
      <c r="I17" s="741"/>
      <c r="J17" s="741"/>
      <c r="K17" s="741"/>
      <c r="L17" s="741"/>
      <c r="M17" s="742"/>
      <c r="N17" s="785" t="str">
        <f>実施施設名</f>
        <v>和産技訓練センター小倉分室</v>
      </c>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49"/>
      <c r="AS17" s="749"/>
      <c r="AT17" s="749"/>
      <c r="AU17" s="749"/>
      <c r="AV17" s="749"/>
      <c r="AW17" s="749"/>
      <c r="AX17" s="750"/>
    </row>
    <row r="18" spans="2:50" ht="15" customHeight="1">
      <c r="B18" s="699" t="s">
        <v>41</v>
      </c>
      <c r="C18" s="745" t="s">
        <v>62</v>
      </c>
      <c r="D18" s="745"/>
      <c r="E18" s="745"/>
      <c r="F18" s="745"/>
      <c r="G18" s="745"/>
      <c r="H18" s="745"/>
      <c r="I18" s="745"/>
      <c r="J18" s="745"/>
      <c r="K18" s="745"/>
      <c r="L18" s="745"/>
      <c r="M18" s="746"/>
      <c r="N18" s="553" t="s">
        <v>42</v>
      </c>
      <c r="O18" s="781"/>
      <c r="P18" s="749" t="str">
        <f>実施施設郵便番号</f>
        <v>649-6261</v>
      </c>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49"/>
      <c r="AS18" s="749"/>
      <c r="AT18" s="749"/>
      <c r="AU18" s="749"/>
      <c r="AV18" s="749"/>
      <c r="AW18" s="749"/>
      <c r="AX18" s="750"/>
    </row>
    <row r="19" spans="2:50" ht="18.75" customHeight="1">
      <c r="B19" s="699"/>
      <c r="C19" s="745"/>
      <c r="D19" s="745"/>
      <c r="E19" s="745"/>
      <c r="F19" s="745"/>
      <c r="G19" s="745"/>
      <c r="H19" s="745"/>
      <c r="I19" s="745"/>
      <c r="J19" s="745"/>
      <c r="K19" s="745"/>
      <c r="L19" s="745"/>
      <c r="M19" s="746"/>
      <c r="N19" s="782" t="str">
        <f>実施施設住所</f>
        <v>和歌山市小倉９０</v>
      </c>
      <c r="O19" s="783"/>
      <c r="P19" s="783"/>
      <c r="Q19" s="783"/>
      <c r="R19" s="783"/>
      <c r="S19" s="783"/>
      <c r="T19" s="783"/>
      <c r="U19" s="783"/>
      <c r="V19" s="783"/>
      <c r="W19" s="783"/>
      <c r="X19" s="783"/>
      <c r="Y19" s="783"/>
      <c r="Z19" s="783"/>
      <c r="AA19" s="783"/>
      <c r="AB19" s="783"/>
      <c r="AC19" s="783"/>
      <c r="AD19" s="783"/>
      <c r="AE19" s="783"/>
      <c r="AF19" s="783"/>
      <c r="AG19" s="783"/>
      <c r="AH19" s="783"/>
      <c r="AI19" s="783"/>
      <c r="AJ19" s="783"/>
      <c r="AK19" s="783"/>
      <c r="AL19" s="783"/>
      <c r="AM19" s="783"/>
      <c r="AN19" s="783"/>
      <c r="AO19" s="783"/>
      <c r="AP19" s="783"/>
      <c r="AQ19" s="783"/>
      <c r="AR19" s="783"/>
      <c r="AS19" s="783"/>
      <c r="AT19" s="783"/>
      <c r="AU19" s="783"/>
      <c r="AV19" s="783"/>
      <c r="AW19" s="783"/>
      <c r="AX19" s="784"/>
    </row>
    <row r="20" spans="2:50" ht="18.75" customHeight="1">
      <c r="B20" s="699"/>
      <c r="C20" s="745"/>
      <c r="D20" s="745"/>
      <c r="E20" s="745"/>
      <c r="F20" s="745"/>
      <c r="G20" s="745"/>
      <c r="H20" s="745"/>
      <c r="I20" s="745"/>
      <c r="J20" s="745"/>
      <c r="K20" s="745"/>
      <c r="L20" s="745"/>
      <c r="M20" s="746"/>
      <c r="N20" s="747"/>
      <c r="O20" s="748"/>
      <c r="P20" s="748"/>
      <c r="Q20" s="748"/>
      <c r="R20" s="748"/>
      <c r="S20" s="748"/>
      <c r="T20" s="748"/>
      <c r="U20" s="748"/>
      <c r="V20" s="748"/>
      <c r="W20" s="748"/>
      <c r="X20" s="748"/>
      <c r="Y20" s="748"/>
      <c r="Z20" s="748"/>
      <c r="AA20" s="748"/>
      <c r="AB20" s="51" t="s">
        <v>57</v>
      </c>
      <c r="AF20" s="774" t="str">
        <f>実施施設電話番号</f>
        <v>073-477-1253</v>
      </c>
      <c r="AG20" s="774"/>
      <c r="AH20" s="774"/>
      <c r="AI20" s="774"/>
      <c r="AJ20" s="774"/>
      <c r="AK20" s="774"/>
      <c r="AL20" s="774"/>
      <c r="AM20" s="774"/>
      <c r="AN20" s="774"/>
      <c r="AO20" s="774"/>
      <c r="AP20" s="774"/>
      <c r="AQ20" s="774"/>
      <c r="AR20" s="774"/>
      <c r="AS20" s="774"/>
      <c r="AT20" s="774"/>
      <c r="AU20" s="774"/>
      <c r="AV20" s="774"/>
      <c r="AW20" s="774"/>
      <c r="AX20" s="339"/>
    </row>
    <row r="21" spans="2:50" ht="27.75" customHeight="1">
      <c r="B21" s="102" t="s">
        <v>43</v>
      </c>
      <c r="C21" s="751" t="s">
        <v>290</v>
      </c>
      <c r="D21" s="751"/>
      <c r="E21" s="751"/>
      <c r="F21" s="751"/>
      <c r="G21" s="751"/>
      <c r="H21" s="751"/>
      <c r="I21" s="751"/>
      <c r="J21" s="751"/>
      <c r="K21" s="751"/>
      <c r="L21" s="751"/>
      <c r="M21" s="752"/>
      <c r="N21" s="753" t="str">
        <f>訓練実施責任者役職・氏名</f>
        <v>〇〇　和歌山　花子</v>
      </c>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4"/>
      <c r="AL21" s="754"/>
      <c r="AM21" s="754"/>
      <c r="AN21" s="754"/>
      <c r="AO21" s="754"/>
      <c r="AP21" s="754"/>
      <c r="AQ21" s="754"/>
      <c r="AR21" s="754"/>
      <c r="AS21" s="754"/>
      <c r="AT21" s="754"/>
      <c r="AU21" s="754"/>
      <c r="AV21" s="754"/>
      <c r="AW21" s="754"/>
      <c r="AX21" s="755"/>
    </row>
    <row r="22" spans="2:50" ht="29.25" customHeight="1">
      <c r="B22" s="699" t="s">
        <v>45</v>
      </c>
      <c r="C22" s="751" t="s">
        <v>63</v>
      </c>
      <c r="D22" s="751"/>
      <c r="E22" s="751"/>
      <c r="F22" s="751"/>
      <c r="G22" s="751"/>
      <c r="H22" s="751"/>
      <c r="I22" s="751"/>
      <c r="J22" s="751"/>
      <c r="K22" s="751"/>
      <c r="L22" s="751"/>
      <c r="M22" s="752"/>
      <c r="N22" s="699" t="s">
        <v>50</v>
      </c>
      <c r="O22" s="550"/>
      <c r="P22" s="550"/>
      <c r="Q22" s="550"/>
      <c r="R22" s="550"/>
      <c r="S22" s="550"/>
      <c r="T22" s="550"/>
      <c r="U22" s="550"/>
      <c r="V22" s="700"/>
      <c r="W22" s="699" t="s">
        <v>51</v>
      </c>
      <c r="X22" s="550"/>
      <c r="Y22" s="550"/>
      <c r="Z22" s="550"/>
      <c r="AA22" s="550"/>
      <c r="AB22" s="550"/>
      <c r="AC22" s="550"/>
      <c r="AD22" s="550"/>
      <c r="AE22" s="700"/>
      <c r="AF22" s="699" t="s">
        <v>204</v>
      </c>
      <c r="AG22" s="550"/>
      <c r="AH22" s="550"/>
      <c r="AI22" s="550"/>
      <c r="AJ22" s="550"/>
      <c r="AK22" s="550"/>
      <c r="AL22" s="550"/>
      <c r="AM22" s="550"/>
      <c r="AN22" s="550"/>
      <c r="AO22" s="550"/>
      <c r="AP22" s="756"/>
      <c r="AQ22" s="757"/>
      <c r="AR22" s="757"/>
      <c r="AS22" s="757"/>
      <c r="AT22" s="757"/>
      <c r="AU22" s="757"/>
      <c r="AV22" s="757"/>
      <c r="AW22" s="757"/>
      <c r="AX22" s="758"/>
    </row>
    <row r="23" spans="2:50" ht="29.25" customHeight="1">
      <c r="B23" s="699"/>
      <c r="C23" s="751"/>
      <c r="D23" s="751"/>
      <c r="E23" s="751"/>
      <c r="F23" s="751"/>
      <c r="G23" s="751"/>
      <c r="H23" s="751"/>
      <c r="I23" s="751"/>
      <c r="J23" s="751"/>
      <c r="K23" s="751"/>
      <c r="L23" s="751"/>
      <c r="M23" s="752"/>
      <c r="N23" s="762"/>
      <c r="O23" s="574"/>
      <c r="P23" s="574"/>
      <c r="Q23" s="574"/>
      <c r="R23" s="574"/>
      <c r="S23" s="574"/>
      <c r="T23" s="574"/>
      <c r="U23" s="89" t="s">
        <v>52</v>
      </c>
      <c r="V23" s="331"/>
      <c r="W23" s="762"/>
      <c r="X23" s="574"/>
      <c r="Y23" s="574"/>
      <c r="Z23" s="574"/>
      <c r="AA23" s="574"/>
      <c r="AB23" s="574"/>
      <c r="AC23" s="574"/>
      <c r="AD23" s="89" t="s">
        <v>52</v>
      </c>
      <c r="AE23" s="331"/>
      <c r="AF23" s="762">
        <f>W23+N23</f>
        <v>0</v>
      </c>
      <c r="AG23" s="574"/>
      <c r="AH23" s="574"/>
      <c r="AI23" s="574"/>
      <c r="AJ23" s="574"/>
      <c r="AK23" s="574"/>
      <c r="AL23" s="574"/>
      <c r="AM23" s="574"/>
      <c r="AN23" s="89" t="s">
        <v>52</v>
      </c>
      <c r="AO23" s="89"/>
      <c r="AP23" s="759"/>
      <c r="AQ23" s="760"/>
      <c r="AR23" s="760"/>
      <c r="AS23" s="760"/>
      <c r="AT23" s="760"/>
      <c r="AU23" s="760"/>
      <c r="AV23" s="760"/>
      <c r="AW23" s="760"/>
      <c r="AX23" s="761"/>
    </row>
    <row r="24" spans="2:50" ht="19.5" customHeight="1">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row>
    <row r="25" spans="2:50" ht="18.75" customHeight="1">
      <c r="B25" s="51" t="s">
        <v>56</v>
      </c>
    </row>
    <row r="26" spans="2:50" ht="33.75" customHeight="1">
      <c r="B26" s="107" t="s">
        <v>40</v>
      </c>
      <c r="C26" s="741" t="s">
        <v>141</v>
      </c>
      <c r="D26" s="741"/>
      <c r="E26" s="741"/>
      <c r="F26" s="741"/>
      <c r="G26" s="741"/>
      <c r="H26" s="741"/>
      <c r="I26" s="741"/>
      <c r="J26" s="741"/>
      <c r="K26" s="741"/>
      <c r="L26" s="741"/>
      <c r="M26" s="742"/>
      <c r="N26" s="731"/>
      <c r="O26" s="709"/>
      <c r="P26" s="709"/>
      <c r="Q26" s="709"/>
      <c r="R26" s="709"/>
      <c r="S26" s="709"/>
      <c r="T26" s="709"/>
      <c r="U26" s="709"/>
      <c r="V26" s="709"/>
      <c r="W26" s="709"/>
      <c r="X26" s="709"/>
      <c r="Y26" s="709"/>
      <c r="Z26" s="709"/>
      <c r="AA26" s="709"/>
      <c r="AB26" s="709"/>
      <c r="AC26" s="709"/>
      <c r="AD26" s="732"/>
      <c r="AE26" s="740" t="s">
        <v>142</v>
      </c>
      <c r="AF26" s="710"/>
      <c r="AG26" s="710"/>
      <c r="AH26" s="710"/>
      <c r="AI26" s="710"/>
      <c r="AJ26" s="710"/>
      <c r="AK26" s="710"/>
      <c r="AL26" s="710"/>
      <c r="AM26" s="710"/>
      <c r="AN26" s="710"/>
      <c r="AO26" s="710"/>
      <c r="AP26" s="275"/>
      <c r="AQ26" s="710" t="s">
        <v>143</v>
      </c>
      <c r="AR26" s="710"/>
      <c r="AS26" s="710"/>
      <c r="AT26" s="709"/>
      <c r="AU26" s="709"/>
      <c r="AV26" s="709"/>
      <c r="AW26" s="710" t="s">
        <v>144</v>
      </c>
      <c r="AX26" s="711"/>
    </row>
    <row r="27" spans="2:50" ht="33.75" customHeight="1">
      <c r="B27" s="553" t="s">
        <v>41</v>
      </c>
      <c r="C27" s="729" t="s">
        <v>157</v>
      </c>
      <c r="D27" s="741"/>
      <c r="E27" s="741"/>
      <c r="F27" s="741"/>
      <c r="G27" s="741"/>
      <c r="H27" s="741"/>
      <c r="I27" s="741"/>
      <c r="J27" s="741"/>
      <c r="K27" s="741"/>
      <c r="L27" s="741"/>
      <c r="M27" s="742"/>
      <c r="N27" s="714" t="s">
        <v>65</v>
      </c>
      <c r="O27" s="715"/>
      <c r="P27" s="715"/>
      <c r="Q27" s="715"/>
      <c r="R27" s="715"/>
      <c r="S27" s="715"/>
      <c r="T27" s="715"/>
      <c r="U27" s="716"/>
      <c r="V27" s="717"/>
      <c r="W27" s="717"/>
      <c r="X27" s="717"/>
      <c r="Y27" s="717"/>
      <c r="Z27" s="717"/>
      <c r="AA27" s="717"/>
      <c r="AB27" s="717"/>
      <c r="AC27" s="717"/>
      <c r="AD27" s="717"/>
      <c r="AE27" s="717"/>
      <c r="AF27" s="717"/>
      <c r="AG27" s="717"/>
      <c r="AH27" s="717"/>
      <c r="AI27" s="717"/>
      <c r="AJ27" s="718"/>
      <c r="AK27" s="714" t="s">
        <v>57</v>
      </c>
      <c r="AL27" s="715"/>
      <c r="AM27" s="715"/>
      <c r="AN27" s="719"/>
      <c r="AO27" s="716"/>
      <c r="AP27" s="717"/>
      <c r="AQ27" s="717"/>
      <c r="AR27" s="717"/>
      <c r="AS27" s="717"/>
      <c r="AT27" s="717"/>
      <c r="AU27" s="717"/>
      <c r="AV27" s="717"/>
      <c r="AW27" s="717"/>
      <c r="AX27" s="718"/>
    </row>
    <row r="28" spans="2:50" ht="33.75" customHeight="1">
      <c r="B28" s="712"/>
      <c r="C28" s="743"/>
      <c r="D28" s="743"/>
      <c r="E28" s="743"/>
      <c r="F28" s="743"/>
      <c r="G28" s="743"/>
      <c r="H28" s="743"/>
      <c r="I28" s="743"/>
      <c r="J28" s="743"/>
      <c r="K28" s="743"/>
      <c r="L28" s="743"/>
      <c r="M28" s="744"/>
      <c r="N28" s="714" t="s">
        <v>58</v>
      </c>
      <c r="O28" s="715"/>
      <c r="P28" s="715"/>
      <c r="Q28" s="715"/>
      <c r="R28" s="715"/>
      <c r="S28" s="715"/>
      <c r="T28" s="715"/>
      <c r="U28" s="716"/>
      <c r="V28" s="717"/>
      <c r="W28" s="717"/>
      <c r="X28" s="717"/>
      <c r="Y28" s="717"/>
      <c r="Z28" s="717"/>
      <c r="AA28" s="717"/>
      <c r="AB28" s="717"/>
      <c r="AC28" s="717"/>
      <c r="AD28" s="717"/>
      <c r="AE28" s="717"/>
      <c r="AF28" s="717"/>
      <c r="AG28" s="717"/>
      <c r="AH28" s="717"/>
      <c r="AI28" s="717"/>
      <c r="AJ28" s="718"/>
      <c r="AK28" s="714" t="s">
        <v>59</v>
      </c>
      <c r="AL28" s="715"/>
      <c r="AM28" s="715"/>
      <c r="AN28" s="719"/>
      <c r="AO28" s="716"/>
      <c r="AP28" s="717"/>
      <c r="AQ28" s="717"/>
      <c r="AR28" s="717"/>
      <c r="AS28" s="717"/>
      <c r="AT28" s="717"/>
      <c r="AU28" s="717"/>
      <c r="AV28" s="717"/>
      <c r="AW28" s="717"/>
      <c r="AX28" s="718"/>
    </row>
    <row r="29" spans="2:50" ht="33.75" customHeight="1">
      <c r="B29" s="107" t="s">
        <v>43</v>
      </c>
      <c r="C29" s="729" t="s">
        <v>66</v>
      </c>
      <c r="D29" s="729"/>
      <c r="E29" s="729"/>
      <c r="F29" s="729"/>
      <c r="G29" s="729"/>
      <c r="H29" s="729"/>
      <c r="I29" s="729"/>
      <c r="J29" s="729"/>
      <c r="K29" s="729"/>
      <c r="L29" s="729"/>
      <c r="M29" s="730"/>
      <c r="N29" s="714" t="s">
        <v>65</v>
      </c>
      <c r="O29" s="715"/>
      <c r="P29" s="715"/>
      <c r="Q29" s="715"/>
      <c r="R29" s="715"/>
      <c r="S29" s="715"/>
      <c r="T29" s="715"/>
      <c r="U29" s="716"/>
      <c r="V29" s="717"/>
      <c r="W29" s="717"/>
      <c r="X29" s="717"/>
      <c r="Y29" s="717"/>
      <c r="Z29" s="717"/>
      <c r="AA29" s="717"/>
      <c r="AB29" s="717"/>
      <c r="AC29" s="717"/>
      <c r="AD29" s="717"/>
      <c r="AE29" s="717"/>
      <c r="AF29" s="717"/>
      <c r="AG29" s="717"/>
      <c r="AH29" s="717"/>
      <c r="AI29" s="717"/>
      <c r="AJ29" s="718"/>
      <c r="AK29" s="714" t="s">
        <v>57</v>
      </c>
      <c r="AL29" s="715"/>
      <c r="AM29" s="715"/>
      <c r="AN29" s="719"/>
      <c r="AO29" s="716"/>
      <c r="AP29" s="717"/>
      <c r="AQ29" s="717"/>
      <c r="AR29" s="717"/>
      <c r="AS29" s="717"/>
      <c r="AT29" s="717"/>
      <c r="AU29" s="717"/>
      <c r="AV29" s="717"/>
      <c r="AW29" s="717"/>
      <c r="AX29" s="718"/>
    </row>
    <row r="30" spans="2:50" ht="33.75" customHeight="1">
      <c r="B30" s="100"/>
      <c r="C30" s="568" t="s">
        <v>60</v>
      </c>
      <c r="D30" s="568"/>
      <c r="E30" s="568"/>
      <c r="F30" s="568"/>
      <c r="G30" s="568"/>
      <c r="H30" s="568"/>
      <c r="I30" s="568"/>
      <c r="J30" s="568"/>
      <c r="K30" s="568"/>
      <c r="L30" s="568"/>
      <c r="M30" s="569"/>
      <c r="N30" s="733" t="s">
        <v>58</v>
      </c>
      <c r="O30" s="734"/>
      <c r="P30" s="734"/>
      <c r="Q30" s="734"/>
      <c r="R30" s="734"/>
      <c r="S30" s="734"/>
      <c r="T30" s="734"/>
      <c r="U30" s="731"/>
      <c r="V30" s="709"/>
      <c r="W30" s="709"/>
      <c r="X30" s="709"/>
      <c r="Y30" s="709"/>
      <c r="Z30" s="709"/>
      <c r="AA30" s="709"/>
      <c r="AB30" s="709"/>
      <c r="AC30" s="709"/>
      <c r="AD30" s="709"/>
      <c r="AE30" s="709"/>
      <c r="AF30" s="709"/>
      <c r="AG30" s="709"/>
      <c r="AH30" s="709"/>
      <c r="AI30" s="709"/>
      <c r="AJ30" s="732"/>
      <c r="AK30" s="733" t="s">
        <v>59</v>
      </c>
      <c r="AL30" s="734"/>
      <c r="AM30" s="734"/>
      <c r="AN30" s="735"/>
      <c r="AO30" s="731"/>
      <c r="AP30" s="709"/>
      <c r="AQ30" s="709"/>
      <c r="AR30" s="709"/>
      <c r="AS30" s="709"/>
      <c r="AT30" s="709"/>
      <c r="AU30" s="709"/>
      <c r="AV30" s="709"/>
      <c r="AW30" s="709"/>
      <c r="AX30" s="732"/>
    </row>
    <row r="31" spans="2:50" ht="33.75" customHeight="1">
      <c r="B31" s="100"/>
      <c r="C31" s="568"/>
      <c r="D31" s="568"/>
      <c r="E31" s="568"/>
      <c r="F31" s="568"/>
      <c r="G31" s="568"/>
      <c r="H31" s="568"/>
      <c r="I31" s="568"/>
      <c r="J31" s="568"/>
      <c r="K31" s="568"/>
      <c r="L31" s="568"/>
      <c r="M31" s="569"/>
      <c r="N31" s="714" t="s">
        <v>65</v>
      </c>
      <c r="O31" s="715"/>
      <c r="P31" s="715"/>
      <c r="Q31" s="715"/>
      <c r="R31" s="715"/>
      <c r="S31" s="715"/>
      <c r="T31" s="715"/>
      <c r="U31" s="716"/>
      <c r="V31" s="717"/>
      <c r="W31" s="717"/>
      <c r="X31" s="717"/>
      <c r="Y31" s="717"/>
      <c r="Z31" s="717"/>
      <c r="AA31" s="717"/>
      <c r="AB31" s="717"/>
      <c r="AC31" s="717"/>
      <c r="AD31" s="717"/>
      <c r="AE31" s="717"/>
      <c r="AF31" s="717"/>
      <c r="AG31" s="717"/>
      <c r="AH31" s="717"/>
      <c r="AI31" s="717"/>
      <c r="AJ31" s="718"/>
      <c r="AK31" s="714" t="s">
        <v>57</v>
      </c>
      <c r="AL31" s="715"/>
      <c r="AM31" s="715"/>
      <c r="AN31" s="719"/>
      <c r="AO31" s="716"/>
      <c r="AP31" s="717"/>
      <c r="AQ31" s="717"/>
      <c r="AR31" s="717"/>
      <c r="AS31" s="717"/>
      <c r="AT31" s="717"/>
      <c r="AU31" s="717"/>
      <c r="AV31" s="717"/>
      <c r="AW31" s="717"/>
      <c r="AX31" s="718"/>
    </row>
    <row r="32" spans="2:50" ht="33.75" customHeight="1">
      <c r="B32" s="97"/>
      <c r="C32" s="571"/>
      <c r="D32" s="571"/>
      <c r="E32" s="571"/>
      <c r="F32" s="571"/>
      <c r="G32" s="571"/>
      <c r="H32" s="571"/>
      <c r="I32" s="571"/>
      <c r="J32" s="571"/>
      <c r="K32" s="571"/>
      <c r="L32" s="571"/>
      <c r="M32" s="739"/>
      <c r="N32" s="714" t="s">
        <v>58</v>
      </c>
      <c r="O32" s="715"/>
      <c r="P32" s="715"/>
      <c r="Q32" s="715"/>
      <c r="R32" s="715"/>
      <c r="S32" s="715"/>
      <c r="T32" s="715"/>
      <c r="U32" s="716"/>
      <c r="V32" s="717"/>
      <c r="W32" s="717"/>
      <c r="X32" s="717"/>
      <c r="Y32" s="717"/>
      <c r="Z32" s="717"/>
      <c r="AA32" s="717"/>
      <c r="AB32" s="717"/>
      <c r="AC32" s="717"/>
      <c r="AD32" s="717"/>
      <c r="AE32" s="717"/>
      <c r="AF32" s="717"/>
      <c r="AG32" s="717"/>
      <c r="AH32" s="717"/>
      <c r="AI32" s="717"/>
      <c r="AJ32" s="718"/>
      <c r="AK32" s="714" t="s">
        <v>59</v>
      </c>
      <c r="AL32" s="715"/>
      <c r="AM32" s="715"/>
      <c r="AN32" s="719"/>
      <c r="AO32" s="716"/>
      <c r="AP32" s="717"/>
      <c r="AQ32" s="717"/>
      <c r="AR32" s="717"/>
      <c r="AS32" s="717"/>
      <c r="AT32" s="717"/>
      <c r="AU32" s="717"/>
      <c r="AV32" s="717"/>
      <c r="AW32" s="717"/>
      <c r="AX32" s="718"/>
    </row>
    <row r="33" spans="2:50" ht="33.75" customHeight="1">
      <c r="B33" s="738" t="s">
        <v>45</v>
      </c>
      <c r="C33" s="789" t="s">
        <v>158</v>
      </c>
      <c r="D33" s="573"/>
      <c r="E33" s="573"/>
      <c r="F33" s="573"/>
      <c r="G33" s="573"/>
      <c r="H33" s="573"/>
      <c r="I33" s="573"/>
      <c r="J33" s="573"/>
      <c r="K33" s="573"/>
      <c r="L33" s="573"/>
      <c r="M33" s="790"/>
      <c r="N33" s="736" t="s">
        <v>65</v>
      </c>
      <c r="O33" s="737"/>
      <c r="P33" s="737"/>
      <c r="Q33" s="737"/>
      <c r="R33" s="737"/>
      <c r="S33" s="737"/>
      <c r="T33" s="737"/>
      <c r="U33" s="791"/>
      <c r="V33" s="792"/>
      <c r="W33" s="792"/>
      <c r="X33" s="792"/>
      <c r="Y33" s="792"/>
      <c r="Z33" s="792"/>
      <c r="AA33" s="792"/>
      <c r="AB33" s="792"/>
      <c r="AC33" s="792"/>
      <c r="AD33" s="792"/>
      <c r="AE33" s="792"/>
      <c r="AF33" s="792"/>
      <c r="AG33" s="792"/>
      <c r="AH33" s="792"/>
      <c r="AI33" s="792"/>
      <c r="AJ33" s="793"/>
      <c r="AK33" s="736" t="s">
        <v>57</v>
      </c>
      <c r="AL33" s="737"/>
      <c r="AM33" s="737"/>
      <c r="AN33" s="794"/>
      <c r="AO33" s="791"/>
      <c r="AP33" s="792"/>
      <c r="AQ33" s="792"/>
      <c r="AR33" s="792"/>
      <c r="AS33" s="792"/>
      <c r="AT33" s="792"/>
      <c r="AU33" s="792"/>
      <c r="AV33" s="792"/>
      <c r="AW33" s="792"/>
      <c r="AX33" s="793"/>
    </row>
    <row r="34" spans="2:50" ht="33.75" customHeight="1">
      <c r="B34" s="712"/>
      <c r="C34" s="743"/>
      <c r="D34" s="743"/>
      <c r="E34" s="743"/>
      <c r="F34" s="743"/>
      <c r="G34" s="743"/>
      <c r="H34" s="743"/>
      <c r="I34" s="743"/>
      <c r="J34" s="743"/>
      <c r="K34" s="743"/>
      <c r="L34" s="743"/>
      <c r="M34" s="744"/>
      <c r="N34" s="714" t="s">
        <v>58</v>
      </c>
      <c r="O34" s="715"/>
      <c r="P34" s="715"/>
      <c r="Q34" s="715"/>
      <c r="R34" s="715"/>
      <c r="S34" s="715"/>
      <c r="T34" s="715"/>
      <c r="U34" s="716"/>
      <c r="V34" s="717"/>
      <c r="W34" s="717"/>
      <c r="X34" s="717"/>
      <c r="Y34" s="717"/>
      <c r="Z34" s="717"/>
      <c r="AA34" s="717"/>
      <c r="AB34" s="717"/>
      <c r="AC34" s="717"/>
      <c r="AD34" s="717"/>
      <c r="AE34" s="717"/>
      <c r="AF34" s="717"/>
      <c r="AG34" s="717"/>
      <c r="AH34" s="717"/>
      <c r="AI34" s="717"/>
      <c r="AJ34" s="718"/>
      <c r="AK34" s="714" t="s">
        <v>59</v>
      </c>
      <c r="AL34" s="715"/>
      <c r="AM34" s="715"/>
      <c r="AN34" s="719"/>
      <c r="AO34" s="716"/>
      <c r="AP34" s="717"/>
      <c r="AQ34" s="717"/>
      <c r="AR34" s="717"/>
      <c r="AS34" s="717"/>
      <c r="AT34" s="717"/>
      <c r="AU34" s="717"/>
      <c r="AV34" s="717"/>
      <c r="AW34" s="717"/>
      <c r="AX34" s="718"/>
    </row>
    <row r="35" spans="2:50" ht="41.25" customHeight="1">
      <c r="B35" s="107" t="s">
        <v>9</v>
      </c>
      <c r="C35" s="555" t="s">
        <v>464</v>
      </c>
      <c r="D35" s="555"/>
      <c r="E35" s="555"/>
      <c r="F35" s="555"/>
      <c r="G35" s="555"/>
      <c r="H35" s="555"/>
      <c r="I35" s="555"/>
      <c r="J35" s="555"/>
      <c r="K35" s="555"/>
      <c r="L35" s="555"/>
      <c r="M35" s="556"/>
      <c r="N35" s="731"/>
      <c r="O35" s="709"/>
      <c r="P35" s="709"/>
      <c r="Q35" s="709"/>
      <c r="R35" s="709"/>
      <c r="S35" s="709"/>
      <c r="T35" s="709"/>
      <c r="U35" s="709"/>
      <c r="V35" s="709"/>
      <c r="W35" s="709"/>
      <c r="X35" s="709"/>
      <c r="Y35" s="709"/>
      <c r="Z35" s="709"/>
      <c r="AA35" s="709"/>
      <c r="AB35" s="709"/>
      <c r="AC35" s="709"/>
      <c r="AD35" s="732"/>
      <c r="AE35" s="740" t="s">
        <v>142</v>
      </c>
      <c r="AF35" s="710"/>
      <c r="AG35" s="710"/>
      <c r="AH35" s="710"/>
      <c r="AI35" s="710"/>
      <c r="AJ35" s="710"/>
      <c r="AK35" s="710"/>
      <c r="AL35" s="710"/>
      <c r="AM35" s="710"/>
      <c r="AN35" s="710"/>
      <c r="AO35" s="710"/>
      <c r="AP35" s="275"/>
      <c r="AQ35" s="710" t="s">
        <v>143</v>
      </c>
      <c r="AR35" s="710"/>
      <c r="AS35" s="710"/>
      <c r="AT35" s="709"/>
      <c r="AU35" s="709"/>
      <c r="AV35" s="709"/>
      <c r="AW35" s="710" t="s">
        <v>144</v>
      </c>
      <c r="AX35" s="711"/>
    </row>
    <row r="36" spans="2:50" ht="41.25" customHeight="1">
      <c r="B36" s="553" t="s">
        <v>53</v>
      </c>
      <c r="C36" s="713" t="s">
        <v>465</v>
      </c>
      <c r="D36" s="555"/>
      <c r="E36" s="555"/>
      <c r="F36" s="555"/>
      <c r="G36" s="555"/>
      <c r="H36" s="555"/>
      <c r="I36" s="555"/>
      <c r="J36" s="555"/>
      <c r="K36" s="555"/>
      <c r="L36" s="555"/>
      <c r="M36" s="556"/>
      <c r="N36" s="714" t="s">
        <v>65</v>
      </c>
      <c r="O36" s="715"/>
      <c r="P36" s="715"/>
      <c r="Q36" s="715"/>
      <c r="R36" s="715"/>
      <c r="S36" s="715"/>
      <c r="T36" s="715"/>
      <c r="U36" s="716"/>
      <c r="V36" s="717"/>
      <c r="W36" s="717"/>
      <c r="X36" s="717"/>
      <c r="Y36" s="717"/>
      <c r="Z36" s="717"/>
      <c r="AA36" s="717"/>
      <c r="AB36" s="717"/>
      <c r="AC36" s="717"/>
      <c r="AD36" s="717"/>
      <c r="AE36" s="717"/>
      <c r="AF36" s="717"/>
      <c r="AG36" s="717"/>
      <c r="AH36" s="717"/>
      <c r="AI36" s="717"/>
      <c r="AJ36" s="718"/>
      <c r="AK36" s="714" t="s">
        <v>466</v>
      </c>
      <c r="AL36" s="715"/>
      <c r="AM36" s="715"/>
      <c r="AN36" s="719"/>
      <c r="AO36" s="716"/>
      <c r="AP36" s="717"/>
      <c r="AQ36" s="717"/>
      <c r="AR36" s="717"/>
      <c r="AS36" s="717"/>
      <c r="AT36" s="717"/>
      <c r="AU36" s="717"/>
      <c r="AV36" s="717"/>
      <c r="AW36" s="717"/>
      <c r="AX36" s="718"/>
    </row>
    <row r="37" spans="2:50" ht="41.25" customHeight="1">
      <c r="B37" s="712"/>
      <c r="C37" s="565"/>
      <c r="D37" s="565"/>
      <c r="E37" s="565"/>
      <c r="F37" s="565"/>
      <c r="G37" s="565"/>
      <c r="H37" s="565"/>
      <c r="I37" s="565"/>
      <c r="J37" s="565"/>
      <c r="K37" s="565"/>
      <c r="L37" s="565"/>
      <c r="M37" s="566"/>
      <c r="N37" s="714" t="s">
        <v>58</v>
      </c>
      <c r="O37" s="715"/>
      <c r="P37" s="715"/>
      <c r="Q37" s="715"/>
      <c r="R37" s="715"/>
      <c r="S37" s="715"/>
      <c r="T37" s="715"/>
      <c r="U37" s="720"/>
      <c r="V37" s="721"/>
      <c r="W37" s="721"/>
      <c r="X37" s="721"/>
      <c r="Y37" s="721"/>
      <c r="Z37" s="721"/>
      <c r="AA37" s="721"/>
      <c r="AB37" s="721"/>
      <c r="AC37" s="721"/>
      <c r="AD37" s="721"/>
      <c r="AE37" s="721"/>
      <c r="AF37" s="721"/>
      <c r="AG37" s="721"/>
      <c r="AH37" s="721"/>
      <c r="AI37" s="721"/>
      <c r="AJ37" s="721"/>
      <c r="AK37" s="721"/>
      <c r="AL37" s="721"/>
      <c r="AM37" s="721"/>
      <c r="AN37" s="721"/>
      <c r="AO37" s="721"/>
      <c r="AP37" s="721"/>
      <c r="AQ37" s="721"/>
      <c r="AR37" s="721"/>
      <c r="AS37" s="721"/>
      <c r="AT37" s="721"/>
      <c r="AU37" s="721"/>
      <c r="AV37" s="721"/>
      <c r="AW37" s="721"/>
      <c r="AX37" s="722"/>
    </row>
    <row r="38" spans="2:50" ht="19.5" customHeight="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row>
    <row r="39" spans="2:50" s="1" customFormat="1" ht="30" customHeight="1">
      <c r="B39" s="51" t="s">
        <v>419</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row>
    <row r="40" spans="2:50" ht="30" customHeight="1">
      <c r="B40" s="803" t="s">
        <v>428</v>
      </c>
      <c r="C40" s="804"/>
      <c r="D40" s="804"/>
      <c r="E40" s="804"/>
      <c r="F40" s="804"/>
      <c r="G40" s="804"/>
      <c r="H40" s="804"/>
      <c r="I40" s="804"/>
      <c r="J40" s="804"/>
      <c r="K40" s="804"/>
      <c r="L40" s="804"/>
      <c r="M40" s="804"/>
      <c r="N40" s="804"/>
      <c r="O40" s="804"/>
      <c r="P40" s="804"/>
      <c r="Q40" s="804"/>
      <c r="R40" s="804"/>
      <c r="S40" s="804"/>
      <c r="T40" s="804"/>
      <c r="U40" s="804"/>
      <c r="V40" s="804"/>
      <c r="W40" s="804"/>
      <c r="X40" s="804"/>
      <c r="Y40" s="804"/>
      <c r="Z40" s="804"/>
      <c r="AA40" s="804"/>
      <c r="AB40" s="804"/>
      <c r="AC40" s="804"/>
      <c r="AD40" s="804"/>
      <c r="AE40" s="804"/>
      <c r="AF40" s="804"/>
      <c r="AG40" s="804"/>
      <c r="AH40" s="804"/>
      <c r="AI40" s="804"/>
      <c r="AJ40" s="804"/>
      <c r="AK40" s="804"/>
      <c r="AL40" s="804"/>
      <c r="AM40" s="804"/>
      <c r="AN40" s="804"/>
      <c r="AO40" s="804"/>
      <c r="AP40" s="804"/>
      <c r="AQ40" s="804"/>
      <c r="AR40" s="804"/>
      <c r="AS40" s="804"/>
      <c r="AT40" s="804"/>
      <c r="AU40" s="804"/>
      <c r="AV40" s="804"/>
      <c r="AW40" s="804"/>
      <c r="AX40" s="805"/>
    </row>
    <row r="41" spans="2:50" s="1" customFormat="1" ht="31.5" customHeight="1">
      <c r="B41" s="806" t="s">
        <v>561</v>
      </c>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807"/>
      <c r="AI41" s="807"/>
      <c r="AJ41" s="807"/>
      <c r="AK41" s="807"/>
      <c r="AL41" s="807"/>
      <c r="AM41" s="807"/>
      <c r="AN41" s="807"/>
      <c r="AO41" s="807"/>
      <c r="AP41" s="807"/>
      <c r="AQ41" s="807"/>
      <c r="AR41" s="807"/>
      <c r="AS41" s="807"/>
      <c r="AT41" s="807"/>
      <c r="AU41" s="807"/>
      <c r="AV41" s="807"/>
      <c r="AW41" s="807"/>
      <c r="AX41" s="808"/>
    </row>
    <row r="42" spans="2:50" s="1" customFormat="1" ht="31.5" customHeight="1">
      <c r="B42" s="809"/>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0"/>
      <c r="AR42" s="810"/>
      <c r="AS42" s="810"/>
      <c r="AT42" s="810"/>
      <c r="AU42" s="810"/>
      <c r="AV42" s="810"/>
      <c r="AW42" s="810"/>
      <c r="AX42" s="811"/>
    </row>
    <row r="43" spans="2:50" s="1" customFormat="1" ht="31.5" customHeight="1">
      <c r="B43" s="809"/>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0"/>
      <c r="AR43" s="810"/>
      <c r="AS43" s="810"/>
      <c r="AT43" s="810"/>
      <c r="AU43" s="810"/>
      <c r="AV43" s="810"/>
      <c r="AW43" s="810"/>
      <c r="AX43" s="811"/>
    </row>
    <row r="44" spans="2:50" s="1" customFormat="1" ht="31.5" customHeight="1">
      <c r="B44" s="809"/>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810"/>
      <c r="AM44" s="810"/>
      <c r="AN44" s="810"/>
      <c r="AO44" s="810"/>
      <c r="AP44" s="810"/>
      <c r="AQ44" s="810"/>
      <c r="AR44" s="810"/>
      <c r="AS44" s="810"/>
      <c r="AT44" s="810"/>
      <c r="AU44" s="810"/>
      <c r="AV44" s="810"/>
      <c r="AW44" s="810"/>
      <c r="AX44" s="811"/>
    </row>
    <row r="45" spans="2:50" s="1" customFormat="1" ht="31.5" customHeight="1">
      <c r="B45" s="809"/>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1"/>
    </row>
    <row r="46" spans="2:50" s="1" customFormat="1" ht="31.5" customHeight="1">
      <c r="B46" s="809"/>
      <c r="C46" s="810"/>
      <c r="D46" s="810"/>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0"/>
      <c r="AL46" s="810"/>
      <c r="AM46" s="810"/>
      <c r="AN46" s="810"/>
      <c r="AO46" s="810"/>
      <c r="AP46" s="810"/>
      <c r="AQ46" s="810"/>
      <c r="AR46" s="810"/>
      <c r="AS46" s="810"/>
      <c r="AT46" s="810"/>
      <c r="AU46" s="810"/>
      <c r="AV46" s="810"/>
      <c r="AW46" s="810"/>
      <c r="AX46" s="811"/>
    </row>
    <row r="47" spans="2:50" s="1" customFormat="1" ht="19.5" customHeight="1">
      <c r="B47" s="10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276"/>
    </row>
    <row r="48" spans="2:50" s="1" customFormat="1" ht="60" customHeight="1">
      <c r="B48" s="812" t="s">
        <v>415</v>
      </c>
      <c r="C48" s="813"/>
      <c r="D48" s="813"/>
      <c r="E48" s="814"/>
      <c r="F48" s="812" t="s">
        <v>411</v>
      </c>
      <c r="G48" s="813"/>
      <c r="H48" s="814"/>
      <c r="I48" s="714" t="s">
        <v>412</v>
      </c>
      <c r="J48" s="715"/>
      <c r="K48" s="715"/>
      <c r="L48" s="715"/>
      <c r="M48" s="715"/>
      <c r="N48" s="715"/>
      <c r="O48" s="715"/>
      <c r="P48" s="719"/>
      <c r="Q48" s="714" t="s">
        <v>413</v>
      </c>
      <c r="R48" s="715"/>
      <c r="S48" s="715"/>
      <c r="T48" s="715"/>
      <c r="U48" s="715"/>
      <c r="V48" s="715"/>
      <c r="W48" s="715"/>
      <c r="X48" s="715"/>
      <c r="Y48" s="715"/>
      <c r="Z48" s="715"/>
      <c r="AA48" s="715"/>
      <c r="AB48" s="715"/>
      <c r="AC48" s="715"/>
      <c r="AD48" s="715"/>
      <c r="AE48" s="715"/>
      <c r="AF48" s="715"/>
      <c r="AG48" s="715"/>
      <c r="AH48" s="719"/>
      <c r="AI48" s="815" t="s">
        <v>432</v>
      </c>
      <c r="AJ48" s="816"/>
      <c r="AK48" s="816"/>
      <c r="AL48" s="816"/>
      <c r="AM48" s="816" t="s">
        <v>414</v>
      </c>
      <c r="AN48" s="816"/>
      <c r="AO48" s="816"/>
      <c r="AP48" s="816"/>
      <c r="AQ48" s="816"/>
      <c r="AR48" s="816"/>
      <c r="AS48" s="694" t="s">
        <v>430</v>
      </c>
      <c r="AT48" s="817"/>
      <c r="AU48" s="817"/>
      <c r="AV48" s="694" t="s">
        <v>431</v>
      </c>
      <c r="AW48" s="817"/>
      <c r="AX48" s="817"/>
    </row>
    <row r="49" spans="2:50" s="1" customFormat="1" ht="84.75" customHeight="1">
      <c r="B49" s="815" t="s">
        <v>416</v>
      </c>
      <c r="C49" s="816"/>
      <c r="D49" s="816"/>
      <c r="E49" s="816"/>
      <c r="F49" s="699" t="s">
        <v>417</v>
      </c>
      <c r="G49" s="550"/>
      <c r="H49" s="700"/>
      <c r="I49" s="723" t="s">
        <v>483</v>
      </c>
      <c r="J49" s="724"/>
      <c r="K49" s="724"/>
      <c r="L49" s="724"/>
      <c r="M49" s="724"/>
      <c r="N49" s="724"/>
      <c r="O49" s="724"/>
      <c r="P49" s="725"/>
      <c r="Q49" s="726" t="s">
        <v>418</v>
      </c>
      <c r="R49" s="727"/>
      <c r="S49" s="727"/>
      <c r="T49" s="727"/>
      <c r="U49" s="727"/>
      <c r="V49" s="727"/>
      <c r="W49" s="727"/>
      <c r="X49" s="727"/>
      <c r="Y49" s="727"/>
      <c r="Z49" s="727"/>
      <c r="AA49" s="727"/>
      <c r="AB49" s="727"/>
      <c r="AC49" s="727"/>
      <c r="AD49" s="727"/>
      <c r="AE49" s="727"/>
      <c r="AF49" s="727"/>
      <c r="AG49" s="727"/>
      <c r="AH49" s="728"/>
      <c r="AI49" s="818" t="s">
        <v>433</v>
      </c>
      <c r="AJ49" s="818"/>
      <c r="AK49" s="818"/>
      <c r="AL49" s="818"/>
      <c r="AM49" s="819" t="s">
        <v>420</v>
      </c>
      <c r="AN49" s="819"/>
      <c r="AO49" s="819"/>
      <c r="AP49" s="819"/>
      <c r="AQ49" s="819"/>
      <c r="AR49" s="819"/>
      <c r="AS49" s="819">
        <v>15</v>
      </c>
      <c r="AT49" s="819"/>
      <c r="AU49" s="819"/>
      <c r="AV49" s="819">
        <v>13</v>
      </c>
      <c r="AW49" s="819"/>
      <c r="AX49" s="819"/>
    </row>
    <row r="50" spans="2:50" s="1" customFormat="1" ht="75.75" customHeight="1">
      <c r="B50" s="795" t="s">
        <v>558</v>
      </c>
      <c r="C50" s="796"/>
      <c r="D50" s="796"/>
      <c r="E50" s="796"/>
      <c r="F50" s="762"/>
      <c r="G50" s="574"/>
      <c r="H50" s="797"/>
      <c r="I50" s="798"/>
      <c r="J50" s="799"/>
      <c r="K50" s="799"/>
      <c r="L50" s="799"/>
      <c r="M50" s="799"/>
      <c r="N50" s="799"/>
      <c r="O50" s="799"/>
      <c r="P50" s="800"/>
      <c r="Q50" s="798"/>
      <c r="R50" s="799"/>
      <c r="S50" s="799"/>
      <c r="T50" s="799"/>
      <c r="U50" s="799"/>
      <c r="V50" s="799"/>
      <c r="W50" s="799"/>
      <c r="X50" s="799"/>
      <c r="Y50" s="799"/>
      <c r="Z50" s="799"/>
      <c r="AA50" s="799"/>
      <c r="AB50" s="799"/>
      <c r="AC50" s="799"/>
      <c r="AD50" s="799"/>
      <c r="AE50" s="799"/>
      <c r="AF50" s="799"/>
      <c r="AG50" s="799"/>
      <c r="AH50" s="800"/>
      <c r="AI50" s="801"/>
      <c r="AJ50" s="801"/>
      <c r="AK50" s="801"/>
      <c r="AL50" s="801"/>
      <c r="AM50" s="801"/>
      <c r="AN50" s="801"/>
      <c r="AO50" s="801"/>
      <c r="AP50" s="801"/>
      <c r="AQ50" s="801"/>
      <c r="AR50" s="801"/>
      <c r="AS50" s="801"/>
      <c r="AT50" s="802"/>
      <c r="AU50" s="802"/>
      <c r="AV50" s="801"/>
      <c r="AW50" s="802"/>
      <c r="AX50" s="802"/>
    </row>
    <row r="51" spans="2:50" s="1" customFormat="1" ht="75.75" customHeight="1">
      <c r="B51" s="795" t="s">
        <v>559</v>
      </c>
      <c r="C51" s="796"/>
      <c r="D51" s="796"/>
      <c r="E51" s="796"/>
      <c r="F51" s="762"/>
      <c r="G51" s="574"/>
      <c r="H51" s="797"/>
      <c r="I51" s="798"/>
      <c r="J51" s="799"/>
      <c r="K51" s="799"/>
      <c r="L51" s="799"/>
      <c r="M51" s="799"/>
      <c r="N51" s="799"/>
      <c r="O51" s="799"/>
      <c r="P51" s="800"/>
      <c r="Q51" s="798"/>
      <c r="R51" s="799"/>
      <c r="S51" s="799"/>
      <c r="T51" s="799"/>
      <c r="U51" s="799"/>
      <c r="V51" s="799"/>
      <c r="W51" s="799"/>
      <c r="X51" s="799"/>
      <c r="Y51" s="799"/>
      <c r="Z51" s="799"/>
      <c r="AA51" s="799"/>
      <c r="AB51" s="799"/>
      <c r="AC51" s="799"/>
      <c r="AD51" s="799"/>
      <c r="AE51" s="799"/>
      <c r="AF51" s="799"/>
      <c r="AG51" s="799"/>
      <c r="AH51" s="800"/>
      <c r="AI51" s="801"/>
      <c r="AJ51" s="801"/>
      <c r="AK51" s="801"/>
      <c r="AL51" s="801"/>
      <c r="AM51" s="801"/>
      <c r="AN51" s="801"/>
      <c r="AO51" s="801"/>
      <c r="AP51" s="801"/>
      <c r="AQ51" s="801"/>
      <c r="AR51" s="801"/>
      <c r="AS51" s="801"/>
      <c r="AT51" s="802"/>
      <c r="AU51" s="802"/>
      <c r="AV51" s="801"/>
      <c r="AW51" s="802"/>
      <c r="AX51" s="802"/>
    </row>
    <row r="52" spans="2:50" s="1" customFormat="1" ht="75.75" customHeight="1">
      <c r="B52" s="795" t="s">
        <v>560</v>
      </c>
      <c r="C52" s="796"/>
      <c r="D52" s="796"/>
      <c r="E52" s="796"/>
      <c r="F52" s="762"/>
      <c r="G52" s="574"/>
      <c r="H52" s="797"/>
      <c r="I52" s="798"/>
      <c r="J52" s="799"/>
      <c r="K52" s="799"/>
      <c r="L52" s="799"/>
      <c r="M52" s="799"/>
      <c r="N52" s="799"/>
      <c r="O52" s="799"/>
      <c r="P52" s="800"/>
      <c r="Q52" s="798"/>
      <c r="R52" s="799"/>
      <c r="S52" s="799"/>
      <c r="T52" s="799"/>
      <c r="U52" s="799"/>
      <c r="V52" s="799"/>
      <c r="W52" s="799"/>
      <c r="X52" s="799"/>
      <c r="Y52" s="799"/>
      <c r="Z52" s="799"/>
      <c r="AA52" s="799"/>
      <c r="AB52" s="799"/>
      <c r="AC52" s="799"/>
      <c r="AD52" s="799"/>
      <c r="AE52" s="799"/>
      <c r="AF52" s="799"/>
      <c r="AG52" s="799"/>
      <c r="AH52" s="800"/>
      <c r="AI52" s="801"/>
      <c r="AJ52" s="801"/>
      <c r="AK52" s="801"/>
      <c r="AL52" s="801"/>
      <c r="AM52" s="801"/>
      <c r="AN52" s="801"/>
      <c r="AO52" s="801"/>
      <c r="AP52" s="801"/>
      <c r="AQ52" s="801"/>
      <c r="AR52" s="801"/>
      <c r="AS52" s="801"/>
      <c r="AT52" s="802"/>
      <c r="AU52" s="802"/>
      <c r="AV52" s="801"/>
      <c r="AW52" s="802"/>
      <c r="AX52" s="802"/>
    </row>
  </sheetData>
  <mergeCells count="140">
    <mergeCell ref="F50:H50"/>
    <mergeCell ref="I50:P50"/>
    <mergeCell ref="Q50:AH50"/>
    <mergeCell ref="AI50:AL50"/>
    <mergeCell ref="AM50:AR50"/>
    <mergeCell ref="AS50:AU50"/>
    <mergeCell ref="AV50:AX50"/>
    <mergeCell ref="B51:E51"/>
    <mergeCell ref="F51:H51"/>
    <mergeCell ref="I51:P51"/>
    <mergeCell ref="Q51:AH51"/>
    <mergeCell ref="AI51:AL51"/>
    <mergeCell ref="AM51:AR51"/>
    <mergeCell ref="AS51:AU51"/>
    <mergeCell ref="AV51:AX51"/>
    <mergeCell ref="B52:E52"/>
    <mergeCell ref="F52:H52"/>
    <mergeCell ref="I52:P52"/>
    <mergeCell ref="Q52:AH52"/>
    <mergeCell ref="AI52:AL52"/>
    <mergeCell ref="AM52:AR52"/>
    <mergeCell ref="AS52:AU52"/>
    <mergeCell ref="B40:AX40"/>
    <mergeCell ref="B41:AX46"/>
    <mergeCell ref="B48:E48"/>
    <mergeCell ref="F48:H48"/>
    <mergeCell ref="I48:P48"/>
    <mergeCell ref="Q48:AH48"/>
    <mergeCell ref="AI48:AL48"/>
    <mergeCell ref="AM48:AR48"/>
    <mergeCell ref="AS48:AU48"/>
    <mergeCell ref="AV48:AX48"/>
    <mergeCell ref="AI49:AL49"/>
    <mergeCell ref="AM49:AR49"/>
    <mergeCell ref="AS49:AU49"/>
    <mergeCell ref="AV49:AX49"/>
    <mergeCell ref="B49:E49"/>
    <mergeCell ref="AV52:AX52"/>
    <mergeCell ref="B50:E50"/>
    <mergeCell ref="N34:T34"/>
    <mergeCell ref="U34:AJ34"/>
    <mergeCell ref="AK34:AN34"/>
    <mergeCell ref="AO34:AX34"/>
    <mergeCell ref="C33:M34"/>
    <mergeCell ref="N31:T31"/>
    <mergeCell ref="AO29:AX29"/>
    <mergeCell ref="U31:AJ31"/>
    <mergeCell ref="AK31:AN31"/>
    <mergeCell ref="U33:AJ33"/>
    <mergeCell ref="AK33:AN33"/>
    <mergeCell ref="AO33:AX33"/>
    <mergeCell ref="AK32:AN32"/>
    <mergeCell ref="AO32:AX32"/>
    <mergeCell ref="N30:T30"/>
    <mergeCell ref="AO30:AX30"/>
    <mergeCell ref="AT1:AX1"/>
    <mergeCell ref="AT26:AV26"/>
    <mergeCell ref="AW26:AX26"/>
    <mergeCell ref="C10:M10"/>
    <mergeCell ref="N10:AX10"/>
    <mergeCell ref="AF20:AW20"/>
    <mergeCell ref="N11:AX11"/>
    <mergeCell ref="C9:M9"/>
    <mergeCell ref="N9:AX9"/>
    <mergeCell ref="C11:M11"/>
    <mergeCell ref="N18:O18"/>
    <mergeCell ref="N19:AX19"/>
    <mergeCell ref="N17:AX17"/>
    <mergeCell ref="C12:M12"/>
    <mergeCell ref="C26:M26"/>
    <mergeCell ref="N26:AD26"/>
    <mergeCell ref="C6:M8"/>
    <mergeCell ref="C5:M5"/>
    <mergeCell ref="N6:O6"/>
    <mergeCell ref="P6:AX6"/>
    <mergeCell ref="N7:AX7"/>
    <mergeCell ref="B3:AX3"/>
    <mergeCell ref="N8:AA8"/>
    <mergeCell ref="AF8:AW8"/>
    <mergeCell ref="B22:B23"/>
    <mergeCell ref="N22:V22"/>
    <mergeCell ref="C22:M23"/>
    <mergeCell ref="AF22:AO22"/>
    <mergeCell ref="AF23:AM23"/>
    <mergeCell ref="N23:T23"/>
    <mergeCell ref="B6:B8"/>
    <mergeCell ref="B18:B20"/>
    <mergeCell ref="W22:AE22"/>
    <mergeCell ref="N12:AX12"/>
    <mergeCell ref="W23:AC23"/>
    <mergeCell ref="C13:Y13"/>
    <mergeCell ref="Z13:AX13"/>
    <mergeCell ref="AE26:AO26"/>
    <mergeCell ref="AQ26:AS26"/>
    <mergeCell ref="C27:M28"/>
    <mergeCell ref="N27:T27"/>
    <mergeCell ref="AK28:AN28"/>
    <mergeCell ref="AO28:AX28"/>
    <mergeCell ref="C17:M17"/>
    <mergeCell ref="C18:M20"/>
    <mergeCell ref="N20:AA20"/>
    <mergeCell ref="P18:AX18"/>
    <mergeCell ref="C21:M21"/>
    <mergeCell ref="N21:AX21"/>
    <mergeCell ref="U27:AJ27"/>
    <mergeCell ref="AP22:AX23"/>
    <mergeCell ref="F49:H49"/>
    <mergeCell ref="I49:P49"/>
    <mergeCell ref="Q49:AH49"/>
    <mergeCell ref="AO31:AX31"/>
    <mergeCell ref="N32:T32"/>
    <mergeCell ref="U32:AJ32"/>
    <mergeCell ref="B27:B28"/>
    <mergeCell ref="U29:AJ29"/>
    <mergeCell ref="C29:M29"/>
    <mergeCell ref="N29:T29"/>
    <mergeCell ref="AK29:AN29"/>
    <mergeCell ref="U30:AJ30"/>
    <mergeCell ref="AK30:AN30"/>
    <mergeCell ref="AK27:AN27"/>
    <mergeCell ref="AO27:AX27"/>
    <mergeCell ref="N28:T28"/>
    <mergeCell ref="U28:AJ28"/>
    <mergeCell ref="N33:T33"/>
    <mergeCell ref="B33:B34"/>
    <mergeCell ref="C30:M32"/>
    <mergeCell ref="C35:M35"/>
    <mergeCell ref="N35:AD35"/>
    <mergeCell ref="AE35:AO35"/>
    <mergeCell ref="AQ35:AS35"/>
    <mergeCell ref="AT35:AV35"/>
    <mergeCell ref="AW35:AX35"/>
    <mergeCell ref="B36:B37"/>
    <mergeCell ref="C36:M37"/>
    <mergeCell ref="N36:T36"/>
    <mergeCell ref="U36:AJ36"/>
    <mergeCell ref="AK36:AN36"/>
    <mergeCell ref="AO36:AX36"/>
    <mergeCell ref="N37:T37"/>
    <mergeCell ref="U37:AX37"/>
  </mergeCells>
  <phoneticPr fontId="4"/>
  <printOptions horizontalCentered="1" verticalCentered="1"/>
  <pageMargins left="0.51181102362204722" right="0.31496062992125984" top="0.55118110236220474" bottom="0.35433070866141736" header="0" footer="0"/>
  <pageSetup paperSize="9" scale="77" orientation="portrait" r:id="rId1"/>
  <rowBreaks count="1" manualBreakCount="1">
    <brk id="38" max="4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BI52"/>
  <sheetViews>
    <sheetView view="pageBreakPreview" zoomScale="80" zoomScaleNormal="100" zoomScaleSheetLayoutView="80" workbookViewId="0">
      <selection activeCell="E34" sqref="E34"/>
    </sheetView>
  </sheetViews>
  <sheetFormatPr defaultColWidth="9" defaultRowHeight="14.25"/>
  <cols>
    <col min="1" max="1" width="1" style="51" customWidth="1"/>
    <col min="2" max="11" width="1.875" style="51" customWidth="1"/>
    <col min="12" max="12" width="3.125" style="51" customWidth="1"/>
    <col min="13" max="28" width="1.875" style="51" customWidth="1"/>
    <col min="29" max="30" width="4" style="51" customWidth="1"/>
    <col min="31" max="49" width="1.875" style="51" customWidth="1"/>
    <col min="50" max="51" width="3.875" style="51" customWidth="1"/>
    <col min="52" max="53" width="1.875" style="51" customWidth="1"/>
    <col min="54" max="54" width="0.875" style="51" customWidth="1"/>
    <col min="55" max="55" width="6.25" style="51" customWidth="1"/>
    <col min="56" max="16384" width="9" style="51"/>
  </cols>
  <sheetData>
    <row r="1" spans="2:61" ht="20.25" customHeight="1" thickBot="1">
      <c r="B1" s="82"/>
      <c r="C1" s="82"/>
      <c r="D1" s="82"/>
      <c r="E1" s="82"/>
      <c r="F1" s="82"/>
      <c r="G1" s="82"/>
      <c r="H1" s="82"/>
      <c r="I1" s="82"/>
      <c r="J1" s="82"/>
      <c r="K1" s="82"/>
      <c r="L1" s="82"/>
      <c r="M1" s="82"/>
      <c r="AW1" s="770" t="s">
        <v>114</v>
      </c>
      <c r="AX1" s="771"/>
      <c r="AY1" s="771"/>
      <c r="AZ1" s="771"/>
      <c r="BA1" s="772"/>
    </row>
    <row r="2" spans="2:61" ht="21.75" customHeight="1">
      <c r="F2" s="572" t="s">
        <v>102</v>
      </c>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row>
    <row r="3" spans="2:61" ht="19.5" customHeight="1">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row>
    <row r="4" spans="2:61" s="2" customFormat="1" ht="32.25" customHeight="1">
      <c r="B4" s="5"/>
      <c r="C4" s="458" t="s">
        <v>452</v>
      </c>
      <c r="D4" s="458"/>
      <c r="E4" s="458"/>
      <c r="F4" s="458"/>
      <c r="G4" s="458"/>
      <c r="H4" s="458"/>
      <c r="I4" s="458"/>
      <c r="J4" s="458"/>
      <c r="K4" s="458"/>
      <c r="L4" s="5" t="s">
        <v>7</v>
      </c>
      <c r="M4" s="256" t="str">
        <f>団体名</f>
        <v>和歌山委託訓練センター</v>
      </c>
      <c r="N4" s="256"/>
      <c r="O4" s="256"/>
      <c r="P4" s="256"/>
      <c r="Q4" s="256"/>
      <c r="R4" s="256"/>
      <c r="S4" s="256"/>
      <c r="T4" s="256"/>
      <c r="U4" s="256"/>
      <c r="V4" s="256"/>
      <c r="W4" s="256"/>
      <c r="X4" s="256"/>
      <c r="Y4" s="256"/>
      <c r="Z4" s="256"/>
      <c r="AA4" s="256"/>
      <c r="AB4" s="256"/>
      <c r="AC4" s="25"/>
      <c r="AD4" s="25"/>
      <c r="AE4" s="25"/>
      <c r="AF4" s="25"/>
      <c r="AG4" s="25"/>
      <c r="AH4" s="25"/>
      <c r="AI4" s="25"/>
      <c r="AJ4" s="25"/>
      <c r="AK4" s="25"/>
      <c r="AL4" s="25"/>
      <c r="AM4" s="25"/>
      <c r="AN4" s="25"/>
      <c r="AO4" s="25"/>
      <c r="AP4" s="25"/>
      <c r="AQ4" s="25"/>
      <c r="AR4" s="25"/>
      <c r="AS4" s="25"/>
      <c r="AT4" s="25"/>
      <c r="AU4" s="25"/>
      <c r="AV4" s="25"/>
      <c r="AW4" s="25"/>
      <c r="AX4" s="25"/>
      <c r="AY4" s="25"/>
    </row>
    <row r="5" spans="2:61" s="2" customFormat="1" ht="32.25" customHeight="1">
      <c r="C5" s="458" t="s">
        <v>68</v>
      </c>
      <c r="D5" s="458"/>
      <c r="E5" s="458"/>
      <c r="F5" s="458"/>
      <c r="G5" s="458"/>
      <c r="H5" s="458"/>
      <c r="I5" s="458"/>
      <c r="J5" s="458"/>
      <c r="K5" s="458"/>
      <c r="L5" s="5" t="s">
        <v>7</v>
      </c>
      <c r="M5" s="255" t="str">
        <f>科名</f>
        <v>あいうえお＊あいうえお＊あいうえお＊あいうえお＊あいうえお＊あいう</v>
      </c>
      <c r="N5" s="256"/>
      <c r="O5" s="256"/>
      <c r="P5" s="256"/>
      <c r="Q5" s="256"/>
      <c r="R5" s="256"/>
      <c r="S5" s="256"/>
      <c r="T5" s="256"/>
      <c r="U5" s="256"/>
      <c r="V5" s="256"/>
      <c r="W5" s="256"/>
      <c r="X5" s="256"/>
      <c r="Y5" s="256"/>
      <c r="Z5" s="256"/>
      <c r="AA5" s="256"/>
      <c r="AB5" s="256"/>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row>
    <row r="6" spans="2:61" s="2" customFormat="1" ht="32.25" customHeight="1">
      <c r="C6" s="458"/>
      <c r="D6" s="458"/>
      <c r="E6" s="458"/>
      <c r="F6" s="458"/>
      <c r="G6" s="458"/>
      <c r="H6" s="458"/>
      <c r="I6" s="458"/>
      <c r="J6" s="458"/>
      <c r="K6" s="458"/>
      <c r="L6" s="5"/>
      <c r="M6" s="255" t="str">
        <f>提案左括弧&amp;提案科名&amp;提案右括弧</f>
        <v>(アイウエオ＊アイウエオ＊アイウエオ＊アイウエオ＊アイウエオ＊アイウ）</v>
      </c>
      <c r="N6" s="294"/>
      <c r="O6" s="256"/>
      <c r="P6" s="256"/>
      <c r="Q6" s="256"/>
      <c r="R6" s="256"/>
      <c r="S6" s="256"/>
      <c r="T6" s="256"/>
      <c r="U6" s="256"/>
      <c r="V6" s="256"/>
      <c r="W6" s="256"/>
      <c r="X6" s="256"/>
      <c r="Y6" s="256"/>
      <c r="Z6" s="256"/>
      <c r="AA6" s="256"/>
      <c r="AB6" s="256"/>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row>
    <row r="7" spans="2:61" s="2" customFormat="1" ht="32.25" customHeight="1">
      <c r="C7" s="57"/>
      <c r="D7" s="57"/>
      <c r="E7" s="57"/>
      <c r="F7" s="57"/>
      <c r="G7" s="57"/>
      <c r="H7" s="57"/>
      <c r="I7" s="57"/>
      <c r="J7" s="57"/>
      <c r="K7" s="57"/>
      <c r="L7" s="5"/>
      <c r="M7" s="255"/>
      <c r="N7" s="294"/>
      <c r="O7" s="256"/>
      <c r="P7" s="256"/>
      <c r="Q7" s="256"/>
      <c r="R7" s="256"/>
      <c r="S7" s="256"/>
      <c r="T7" s="256"/>
      <c r="U7" s="256"/>
      <c r="V7" s="256"/>
      <c r="W7" s="256"/>
      <c r="X7" s="256"/>
      <c r="Y7" s="256"/>
      <c r="Z7" s="256"/>
      <c r="AA7" s="256"/>
      <c r="AB7" s="256"/>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row>
    <row r="8" spans="2:61" s="125" customFormat="1" ht="25.5" customHeight="1">
      <c r="B8" s="134"/>
      <c r="C8" s="458" t="s">
        <v>55</v>
      </c>
      <c r="D8" s="458"/>
      <c r="E8" s="458"/>
      <c r="F8" s="458"/>
      <c r="G8" s="458"/>
      <c r="H8" s="458"/>
      <c r="I8" s="458"/>
      <c r="J8" s="458"/>
      <c r="K8" s="458"/>
      <c r="L8" s="5" t="s">
        <v>7</v>
      </c>
      <c r="M8" s="343" t="str">
        <f>TEXT(開講日,"ggge")&amp;"年"&amp;TEXT(開講日,"m")&amp;"月"&amp;TEXT(開講日,"d")&amp;"日"&amp;"～"&amp;TEXT(修了日,"ggge")&amp;"年"&amp;TEXT(修了日,"m")&amp;"月"&amp;TEXT(修了日,"d")&amp;"日"</f>
        <v>令和8年10月15日～令和9年1月14日</v>
      </c>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row>
    <row r="9" spans="2:61" ht="19.5" customHeight="1">
      <c r="B9" s="227" t="s">
        <v>80</v>
      </c>
      <c r="C9" s="76"/>
      <c r="D9" s="76"/>
      <c r="E9" s="76"/>
      <c r="F9" s="76"/>
      <c r="G9" s="76"/>
      <c r="H9" s="76"/>
      <c r="I9" s="76"/>
      <c r="J9" s="292"/>
      <c r="K9" s="292"/>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125"/>
      <c r="AS9" s="125"/>
      <c r="AT9" s="125"/>
      <c r="AU9" s="125"/>
      <c r="AV9" s="125"/>
      <c r="AW9" s="125"/>
      <c r="AX9" s="125"/>
      <c r="AY9" s="125"/>
      <c r="AZ9" s="125"/>
      <c r="BA9" s="125"/>
    </row>
    <row r="10" spans="2:61" s="329" customFormat="1" ht="33.75" customHeight="1">
      <c r="B10" s="830" t="s">
        <v>1</v>
      </c>
      <c r="C10" s="830"/>
      <c r="D10" s="830"/>
      <c r="E10" s="830"/>
      <c r="F10" s="830"/>
      <c r="G10" s="830"/>
      <c r="H10" s="830"/>
      <c r="I10" s="830"/>
      <c r="J10" s="831" t="s">
        <v>67</v>
      </c>
      <c r="K10" s="831"/>
      <c r="L10" s="831"/>
      <c r="M10" s="831"/>
      <c r="N10" s="831"/>
      <c r="O10" s="831"/>
      <c r="P10" s="831"/>
      <c r="Q10" s="831"/>
      <c r="R10" s="831"/>
      <c r="S10" s="831"/>
      <c r="T10" s="831"/>
      <c r="U10" s="831"/>
      <c r="V10" s="831" t="s">
        <v>467</v>
      </c>
      <c r="W10" s="831"/>
      <c r="X10" s="831"/>
      <c r="Y10" s="831"/>
      <c r="Z10" s="831"/>
      <c r="AA10" s="831"/>
      <c r="AB10" s="831"/>
      <c r="AC10" s="831"/>
      <c r="AD10" s="831"/>
      <c r="AE10" s="831"/>
      <c r="AF10" s="831"/>
      <c r="AG10" s="831"/>
      <c r="AH10" s="831"/>
      <c r="AI10" s="831"/>
      <c r="AJ10" s="831"/>
      <c r="AK10" s="831"/>
      <c r="AL10" s="831"/>
      <c r="AM10" s="831" t="s">
        <v>468</v>
      </c>
      <c r="AN10" s="831"/>
      <c r="AO10" s="831"/>
      <c r="AP10" s="831"/>
      <c r="AQ10" s="831"/>
      <c r="AR10" s="823" t="s">
        <v>6</v>
      </c>
      <c r="AS10" s="824"/>
      <c r="AT10" s="824"/>
      <c r="AU10" s="824"/>
      <c r="AV10" s="824"/>
      <c r="AW10" s="824"/>
      <c r="AX10" s="824"/>
      <c r="AY10" s="824"/>
      <c r="AZ10" s="824"/>
      <c r="BA10" s="824"/>
      <c r="BB10" s="824"/>
      <c r="BC10" s="825"/>
    </row>
    <row r="11" spans="2:61" ht="24.95" customHeight="1">
      <c r="B11" s="829"/>
      <c r="C11" s="829"/>
      <c r="D11" s="829"/>
      <c r="E11" s="829"/>
      <c r="F11" s="829"/>
      <c r="G11" s="829"/>
      <c r="H11" s="829"/>
      <c r="I11" s="829"/>
      <c r="J11" s="828"/>
      <c r="K11" s="828"/>
      <c r="L11" s="828"/>
      <c r="M11" s="828"/>
      <c r="N11" s="828"/>
      <c r="O11" s="828"/>
      <c r="P11" s="828"/>
      <c r="Q11" s="828"/>
      <c r="R11" s="828"/>
      <c r="S11" s="828"/>
      <c r="T11" s="828"/>
      <c r="U11" s="828"/>
      <c r="V11" s="826"/>
      <c r="W11" s="826"/>
      <c r="X11" s="826"/>
      <c r="Y11" s="826"/>
      <c r="Z11" s="826"/>
      <c r="AA11" s="826"/>
      <c r="AB11" s="826"/>
      <c r="AC11" s="826"/>
      <c r="AD11" s="826"/>
      <c r="AE11" s="826"/>
      <c r="AF11" s="826"/>
      <c r="AG11" s="826"/>
      <c r="AH11" s="826"/>
      <c r="AI11" s="826"/>
      <c r="AJ11" s="826"/>
      <c r="AK11" s="826"/>
      <c r="AL11" s="826"/>
      <c r="AM11" s="827"/>
      <c r="AN11" s="827"/>
      <c r="AO11" s="827"/>
      <c r="AP11" s="827"/>
      <c r="AQ11" s="827"/>
      <c r="AR11" s="820"/>
      <c r="AS11" s="821"/>
      <c r="AT11" s="821"/>
      <c r="AU11" s="821"/>
      <c r="AV11" s="821"/>
      <c r="AW11" s="821"/>
      <c r="AX11" s="821"/>
      <c r="AY11" s="821"/>
      <c r="AZ11" s="821"/>
      <c r="BA11" s="821"/>
      <c r="BB11" s="821"/>
      <c r="BC11" s="822"/>
    </row>
    <row r="12" spans="2:61" ht="24.95" customHeight="1">
      <c r="B12" s="829"/>
      <c r="C12" s="829"/>
      <c r="D12" s="829"/>
      <c r="E12" s="829"/>
      <c r="F12" s="829"/>
      <c r="G12" s="829"/>
      <c r="H12" s="829"/>
      <c r="I12" s="829"/>
      <c r="J12" s="828"/>
      <c r="K12" s="828"/>
      <c r="L12" s="828"/>
      <c r="M12" s="828"/>
      <c r="N12" s="828"/>
      <c r="O12" s="828"/>
      <c r="P12" s="828"/>
      <c r="Q12" s="828"/>
      <c r="R12" s="828"/>
      <c r="S12" s="828"/>
      <c r="T12" s="828"/>
      <c r="U12" s="828"/>
      <c r="V12" s="826"/>
      <c r="W12" s="826"/>
      <c r="X12" s="826"/>
      <c r="Y12" s="826"/>
      <c r="Z12" s="826"/>
      <c r="AA12" s="826"/>
      <c r="AB12" s="826"/>
      <c r="AC12" s="826"/>
      <c r="AD12" s="826"/>
      <c r="AE12" s="826"/>
      <c r="AF12" s="826"/>
      <c r="AG12" s="826"/>
      <c r="AH12" s="826"/>
      <c r="AI12" s="826"/>
      <c r="AJ12" s="826"/>
      <c r="AK12" s="826"/>
      <c r="AL12" s="826"/>
      <c r="AM12" s="827"/>
      <c r="AN12" s="827"/>
      <c r="AO12" s="827"/>
      <c r="AP12" s="827"/>
      <c r="AQ12" s="827"/>
      <c r="AR12" s="820"/>
      <c r="AS12" s="821"/>
      <c r="AT12" s="821"/>
      <c r="AU12" s="821"/>
      <c r="AV12" s="821"/>
      <c r="AW12" s="821"/>
      <c r="AX12" s="821"/>
      <c r="AY12" s="821"/>
      <c r="AZ12" s="821"/>
      <c r="BA12" s="821"/>
      <c r="BB12" s="821"/>
      <c r="BC12" s="822"/>
    </row>
    <row r="13" spans="2:61" ht="24.95" customHeight="1">
      <c r="B13" s="829"/>
      <c r="C13" s="829"/>
      <c r="D13" s="829"/>
      <c r="E13" s="829"/>
      <c r="F13" s="829"/>
      <c r="G13" s="829"/>
      <c r="H13" s="829"/>
      <c r="I13" s="829"/>
      <c r="J13" s="828"/>
      <c r="K13" s="828"/>
      <c r="L13" s="828"/>
      <c r="M13" s="828"/>
      <c r="N13" s="828"/>
      <c r="O13" s="828"/>
      <c r="P13" s="828"/>
      <c r="Q13" s="828"/>
      <c r="R13" s="828"/>
      <c r="S13" s="828"/>
      <c r="T13" s="828"/>
      <c r="U13" s="828"/>
      <c r="V13" s="826"/>
      <c r="W13" s="826"/>
      <c r="X13" s="826"/>
      <c r="Y13" s="826"/>
      <c r="Z13" s="826"/>
      <c r="AA13" s="826"/>
      <c r="AB13" s="826"/>
      <c r="AC13" s="826"/>
      <c r="AD13" s="826"/>
      <c r="AE13" s="826"/>
      <c r="AF13" s="826"/>
      <c r="AG13" s="826"/>
      <c r="AH13" s="826"/>
      <c r="AI13" s="826"/>
      <c r="AJ13" s="826"/>
      <c r="AK13" s="826"/>
      <c r="AL13" s="826"/>
      <c r="AM13" s="827"/>
      <c r="AN13" s="827"/>
      <c r="AO13" s="827"/>
      <c r="AP13" s="827"/>
      <c r="AQ13" s="827"/>
      <c r="AR13" s="820"/>
      <c r="AS13" s="821"/>
      <c r="AT13" s="821"/>
      <c r="AU13" s="821"/>
      <c r="AV13" s="821"/>
      <c r="AW13" s="821"/>
      <c r="AX13" s="821"/>
      <c r="AY13" s="821"/>
      <c r="AZ13" s="821"/>
      <c r="BA13" s="821"/>
      <c r="BB13" s="821"/>
      <c r="BC13" s="822"/>
    </row>
    <row r="14" spans="2:61" ht="24.95" customHeight="1">
      <c r="B14" s="829"/>
      <c r="C14" s="829"/>
      <c r="D14" s="829"/>
      <c r="E14" s="829"/>
      <c r="F14" s="829"/>
      <c r="G14" s="829"/>
      <c r="H14" s="829"/>
      <c r="I14" s="829"/>
      <c r="J14" s="828"/>
      <c r="K14" s="828"/>
      <c r="L14" s="828"/>
      <c r="M14" s="828"/>
      <c r="N14" s="828"/>
      <c r="O14" s="828"/>
      <c r="P14" s="828"/>
      <c r="Q14" s="828"/>
      <c r="R14" s="828"/>
      <c r="S14" s="828"/>
      <c r="T14" s="828"/>
      <c r="U14" s="828"/>
      <c r="V14" s="826"/>
      <c r="W14" s="826"/>
      <c r="X14" s="826"/>
      <c r="Y14" s="826"/>
      <c r="Z14" s="826"/>
      <c r="AA14" s="826"/>
      <c r="AB14" s="826"/>
      <c r="AC14" s="826"/>
      <c r="AD14" s="826"/>
      <c r="AE14" s="826"/>
      <c r="AF14" s="826"/>
      <c r="AG14" s="826"/>
      <c r="AH14" s="826"/>
      <c r="AI14" s="826"/>
      <c r="AJ14" s="826"/>
      <c r="AK14" s="826"/>
      <c r="AL14" s="826"/>
      <c r="AM14" s="827"/>
      <c r="AN14" s="827"/>
      <c r="AO14" s="827"/>
      <c r="AP14" s="827"/>
      <c r="AQ14" s="827"/>
      <c r="AR14" s="820"/>
      <c r="AS14" s="821"/>
      <c r="AT14" s="821"/>
      <c r="AU14" s="821"/>
      <c r="AV14" s="821"/>
      <c r="AW14" s="821"/>
      <c r="AX14" s="821"/>
      <c r="AY14" s="821"/>
      <c r="AZ14" s="821"/>
      <c r="BA14" s="821"/>
      <c r="BB14" s="821"/>
      <c r="BC14" s="822"/>
    </row>
    <row r="15" spans="2:61" ht="24.95" customHeight="1">
      <c r="B15" s="829"/>
      <c r="C15" s="829"/>
      <c r="D15" s="829"/>
      <c r="E15" s="829"/>
      <c r="F15" s="829"/>
      <c r="G15" s="829"/>
      <c r="H15" s="829"/>
      <c r="I15" s="829"/>
      <c r="J15" s="828"/>
      <c r="K15" s="828"/>
      <c r="L15" s="828"/>
      <c r="M15" s="828"/>
      <c r="N15" s="828"/>
      <c r="O15" s="828"/>
      <c r="P15" s="828"/>
      <c r="Q15" s="828"/>
      <c r="R15" s="828"/>
      <c r="S15" s="828"/>
      <c r="T15" s="828"/>
      <c r="U15" s="828"/>
      <c r="V15" s="826"/>
      <c r="W15" s="826"/>
      <c r="X15" s="826"/>
      <c r="Y15" s="826"/>
      <c r="Z15" s="826"/>
      <c r="AA15" s="826"/>
      <c r="AB15" s="826"/>
      <c r="AC15" s="826"/>
      <c r="AD15" s="826"/>
      <c r="AE15" s="826"/>
      <c r="AF15" s="826"/>
      <c r="AG15" s="826"/>
      <c r="AH15" s="826"/>
      <c r="AI15" s="826"/>
      <c r="AJ15" s="826"/>
      <c r="AK15" s="826"/>
      <c r="AL15" s="826"/>
      <c r="AM15" s="827"/>
      <c r="AN15" s="827"/>
      <c r="AO15" s="827"/>
      <c r="AP15" s="827"/>
      <c r="AQ15" s="827"/>
      <c r="AR15" s="820"/>
      <c r="AS15" s="821"/>
      <c r="AT15" s="821"/>
      <c r="AU15" s="821"/>
      <c r="AV15" s="821"/>
      <c r="AW15" s="821"/>
      <c r="AX15" s="821"/>
      <c r="AY15" s="821"/>
      <c r="AZ15" s="821"/>
      <c r="BA15" s="821"/>
      <c r="BB15" s="821"/>
      <c r="BC15" s="822"/>
    </row>
    <row r="16" spans="2:61" ht="24.95" customHeight="1">
      <c r="B16" s="829"/>
      <c r="C16" s="829"/>
      <c r="D16" s="829"/>
      <c r="E16" s="829"/>
      <c r="F16" s="829"/>
      <c r="G16" s="829"/>
      <c r="H16" s="829"/>
      <c r="I16" s="829"/>
      <c r="J16" s="828"/>
      <c r="K16" s="828"/>
      <c r="L16" s="828"/>
      <c r="M16" s="828"/>
      <c r="N16" s="828"/>
      <c r="O16" s="828"/>
      <c r="P16" s="828"/>
      <c r="Q16" s="828"/>
      <c r="R16" s="828"/>
      <c r="S16" s="828"/>
      <c r="T16" s="828"/>
      <c r="U16" s="828"/>
      <c r="V16" s="826"/>
      <c r="W16" s="826"/>
      <c r="X16" s="826"/>
      <c r="Y16" s="826"/>
      <c r="Z16" s="826"/>
      <c r="AA16" s="826"/>
      <c r="AB16" s="826"/>
      <c r="AC16" s="826"/>
      <c r="AD16" s="826"/>
      <c r="AE16" s="826"/>
      <c r="AF16" s="826"/>
      <c r="AG16" s="826"/>
      <c r="AH16" s="826"/>
      <c r="AI16" s="826"/>
      <c r="AJ16" s="826"/>
      <c r="AK16" s="826"/>
      <c r="AL16" s="826"/>
      <c r="AM16" s="827"/>
      <c r="AN16" s="827"/>
      <c r="AO16" s="827"/>
      <c r="AP16" s="827"/>
      <c r="AQ16" s="827"/>
      <c r="AR16" s="820"/>
      <c r="AS16" s="821"/>
      <c r="AT16" s="821"/>
      <c r="AU16" s="821"/>
      <c r="AV16" s="821"/>
      <c r="AW16" s="821"/>
      <c r="AX16" s="821"/>
      <c r="AY16" s="821"/>
      <c r="AZ16" s="821"/>
      <c r="BA16" s="821"/>
      <c r="BB16" s="821"/>
      <c r="BC16" s="822"/>
    </row>
    <row r="17" spans="2:55" ht="24.95" customHeight="1">
      <c r="B17" s="829"/>
      <c r="C17" s="829"/>
      <c r="D17" s="829"/>
      <c r="E17" s="829"/>
      <c r="F17" s="829"/>
      <c r="G17" s="829"/>
      <c r="H17" s="829"/>
      <c r="I17" s="829"/>
      <c r="J17" s="828"/>
      <c r="K17" s="828"/>
      <c r="L17" s="828"/>
      <c r="M17" s="828"/>
      <c r="N17" s="828"/>
      <c r="O17" s="828"/>
      <c r="P17" s="828"/>
      <c r="Q17" s="828"/>
      <c r="R17" s="828"/>
      <c r="S17" s="828"/>
      <c r="T17" s="828"/>
      <c r="U17" s="828"/>
      <c r="V17" s="826"/>
      <c r="W17" s="826"/>
      <c r="X17" s="826"/>
      <c r="Y17" s="826"/>
      <c r="Z17" s="826"/>
      <c r="AA17" s="826"/>
      <c r="AB17" s="826"/>
      <c r="AC17" s="826"/>
      <c r="AD17" s="826"/>
      <c r="AE17" s="826"/>
      <c r="AF17" s="826"/>
      <c r="AG17" s="826"/>
      <c r="AH17" s="826"/>
      <c r="AI17" s="826"/>
      <c r="AJ17" s="826"/>
      <c r="AK17" s="826"/>
      <c r="AL17" s="826"/>
      <c r="AM17" s="827"/>
      <c r="AN17" s="827"/>
      <c r="AO17" s="827"/>
      <c r="AP17" s="827"/>
      <c r="AQ17" s="827"/>
      <c r="AR17" s="820"/>
      <c r="AS17" s="821"/>
      <c r="AT17" s="821"/>
      <c r="AU17" s="821"/>
      <c r="AV17" s="821"/>
      <c r="AW17" s="821"/>
      <c r="AX17" s="821"/>
      <c r="AY17" s="821"/>
      <c r="AZ17" s="821"/>
      <c r="BA17" s="821"/>
      <c r="BB17" s="821"/>
      <c r="BC17" s="822"/>
    </row>
    <row r="18" spans="2:55" ht="24.95" customHeight="1">
      <c r="B18" s="829"/>
      <c r="C18" s="829"/>
      <c r="D18" s="829"/>
      <c r="E18" s="829"/>
      <c r="F18" s="829"/>
      <c r="G18" s="829"/>
      <c r="H18" s="829"/>
      <c r="I18" s="829"/>
      <c r="J18" s="828"/>
      <c r="K18" s="828"/>
      <c r="L18" s="828"/>
      <c r="M18" s="828"/>
      <c r="N18" s="828"/>
      <c r="O18" s="828"/>
      <c r="P18" s="828"/>
      <c r="Q18" s="828"/>
      <c r="R18" s="828"/>
      <c r="S18" s="828"/>
      <c r="T18" s="828"/>
      <c r="U18" s="828"/>
      <c r="V18" s="826"/>
      <c r="W18" s="826"/>
      <c r="X18" s="826"/>
      <c r="Y18" s="826"/>
      <c r="Z18" s="826"/>
      <c r="AA18" s="826"/>
      <c r="AB18" s="826"/>
      <c r="AC18" s="826"/>
      <c r="AD18" s="826"/>
      <c r="AE18" s="826"/>
      <c r="AF18" s="826"/>
      <c r="AG18" s="826"/>
      <c r="AH18" s="826"/>
      <c r="AI18" s="826"/>
      <c r="AJ18" s="826"/>
      <c r="AK18" s="826"/>
      <c r="AL18" s="826"/>
      <c r="AM18" s="827"/>
      <c r="AN18" s="827"/>
      <c r="AO18" s="827"/>
      <c r="AP18" s="827"/>
      <c r="AQ18" s="827"/>
      <c r="AR18" s="820"/>
      <c r="AS18" s="821"/>
      <c r="AT18" s="821"/>
      <c r="AU18" s="821"/>
      <c r="AV18" s="821"/>
      <c r="AW18" s="821"/>
      <c r="AX18" s="821"/>
      <c r="AY18" s="821"/>
      <c r="AZ18" s="821"/>
      <c r="BA18" s="821"/>
      <c r="BB18" s="821"/>
      <c r="BC18" s="822"/>
    </row>
    <row r="19" spans="2:55" ht="24.95" customHeight="1">
      <c r="B19" s="829"/>
      <c r="C19" s="829"/>
      <c r="D19" s="829"/>
      <c r="E19" s="829"/>
      <c r="F19" s="829"/>
      <c r="G19" s="829"/>
      <c r="H19" s="829"/>
      <c r="I19" s="829"/>
      <c r="J19" s="828"/>
      <c r="K19" s="828"/>
      <c r="L19" s="828"/>
      <c r="M19" s="828"/>
      <c r="N19" s="828"/>
      <c r="O19" s="828"/>
      <c r="P19" s="828"/>
      <c r="Q19" s="828"/>
      <c r="R19" s="828"/>
      <c r="S19" s="828"/>
      <c r="T19" s="828"/>
      <c r="U19" s="828"/>
      <c r="V19" s="826"/>
      <c r="W19" s="826"/>
      <c r="X19" s="826"/>
      <c r="Y19" s="826"/>
      <c r="Z19" s="826"/>
      <c r="AA19" s="826"/>
      <c r="AB19" s="826"/>
      <c r="AC19" s="826"/>
      <c r="AD19" s="826"/>
      <c r="AE19" s="826"/>
      <c r="AF19" s="826"/>
      <c r="AG19" s="826"/>
      <c r="AH19" s="826"/>
      <c r="AI19" s="826"/>
      <c r="AJ19" s="826"/>
      <c r="AK19" s="826"/>
      <c r="AL19" s="826"/>
      <c r="AM19" s="827"/>
      <c r="AN19" s="827"/>
      <c r="AO19" s="827"/>
      <c r="AP19" s="827"/>
      <c r="AQ19" s="827"/>
      <c r="AR19" s="820"/>
      <c r="AS19" s="821"/>
      <c r="AT19" s="821"/>
      <c r="AU19" s="821"/>
      <c r="AV19" s="821"/>
      <c r="AW19" s="821"/>
      <c r="AX19" s="821"/>
      <c r="AY19" s="821"/>
      <c r="AZ19" s="821"/>
      <c r="BA19" s="821"/>
      <c r="BB19" s="821"/>
      <c r="BC19" s="822"/>
    </row>
    <row r="20" spans="2:55" ht="24.95" customHeight="1">
      <c r="B20" s="829"/>
      <c r="C20" s="829"/>
      <c r="D20" s="829"/>
      <c r="E20" s="829"/>
      <c r="F20" s="829"/>
      <c r="G20" s="829"/>
      <c r="H20" s="829"/>
      <c r="I20" s="829"/>
      <c r="J20" s="828"/>
      <c r="K20" s="828"/>
      <c r="L20" s="828"/>
      <c r="M20" s="828"/>
      <c r="N20" s="828"/>
      <c r="O20" s="828"/>
      <c r="P20" s="828"/>
      <c r="Q20" s="828"/>
      <c r="R20" s="828"/>
      <c r="S20" s="828"/>
      <c r="T20" s="828"/>
      <c r="U20" s="828"/>
      <c r="V20" s="826"/>
      <c r="W20" s="826"/>
      <c r="X20" s="826"/>
      <c r="Y20" s="826"/>
      <c r="Z20" s="826"/>
      <c r="AA20" s="826"/>
      <c r="AB20" s="826"/>
      <c r="AC20" s="826"/>
      <c r="AD20" s="826"/>
      <c r="AE20" s="826"/>
      <c r="AF20" s="826"/>
      <c r="AG20" s="826"/>
      <c r="AH20" s="826"/>
      <c r="AI20" s="826"/>
      <c r="AJ20" s="826"/>
      <c r="AK20" s="826"/>
      <c r="AL20" s="826"/>
      <c r="AM20" s="827"/>
      <c r="AN20" s="827"/>
      <c r="AO20" s="827"/>
      <c r="AP20" s="827"/>
      <c r="AQ20" s="827"/>
      <c r="AR20" s="820"/>
      <c r="AS20" s="821"/>
      <c r="AT20" s="821"/>
      <c r="AU20" s="821"/>
      <c r="AV20" s="821"/>
      <c r="AW20" s="821"/>
      <c r="AX20" s="821"/>
      <c r="AY20" s="821"/>
      <c r="AZ20" s="821"/>
      <c r="BA20" s="821"/>
      <c r="BB20" s="821"/>
      <c r="BC20" s="822"/>
    </row>
    <row r="21" spans="2:55" ht="24.95" customHeight="1">
      <c r="B21" s="829"/>
      <c r="C21" s="829"/>
      <c r="D21" s="829"/>
      <c r="E21" s="829"/>
      <c r="F21" s="829"/>
      <c r="G21" s="829"/>
      <c r="H21" s="829"/>
      <c r="I21" s="829"/>
      <c r="J21" s="828"/>
      <c r="K21" s="828"/>
      <c r="L21" s="828"/>
      <c r="M21" s="828"/>
      <c r="N21" s="828"/>
      <c r="O21" s="828"/>
      <c r="P21" s="828"/>
      <c r="Q21" s="828"/>
      <c r="R21" s="828"/>
      <c r="S21" s="828"/>
      <c r="T21" s="828"/>
      <c r="U21" s="828"/>
      <c r="V21" s="826"/>
      <c r="W21" s="826"/>
      <c r="X21" s="826"/>
      <c r="Y21" s="826"/>
      <c r="Z21" s="826"/>
      <c r="AA21" s="826"/>
      <c r="AB21" s="826"/>
      <c r="AC21" s="826"/>
      <c r="AD21" s="826"/>
      <c r="AE21" s="826"/>
      <c r="AF21" s="826"/>
      <c r="AG21" s="826"/>
      <c r="AH21" s="826"/>
      <c r="AI21" s="826"/>
      <c r="AJ21" s="826"/>
      <c r="AK21" s="826"/>
      <c r="AL21" s="826"/>
      <c r="AM21" s="827"/>
      <c r="AN21" s="827"/>
      <c r="AO21" s="827"/>
      <c r="AP21" s="827"/>
      <c r="AQ21" s="827"/>
      <c r="AR21" s="820"/>
      <c r="AS21" s="821"/>
      <c r="AT21" s="821"/>
      <c r="AU21" s="821"/>
      <c r="AV21" s="821"/>
      <c r="AW21" s="821"/>
      <c r="AX21" s="821"/>
      <c r="AY21" s="821"/>
      <c r="AZ21" s="821"/>
      <c r="BA21" s="821"/>
      <c r="BB21" s="821"/>
      <c r="BC21" s="822"/>
    </row>
    <row r="22" spans="2:55" ht="24.95" customHeight="1">
      <c r="B22" s="829"/>
      <c r="C22" s="829"/>
      <c r="D22" s="829"/>
      <c r="E22" s="829"/>
      <c r="F22" s="829"/>
      <c r="G22" s="829"/>
      <c r="H22" s="829"/>
      <c r="I22" s="829"/>
      <c r="J22" s="828"/>
      <c r="K22" s="828"/>
      <c r="L22" s="828"/>
      <c r="M22" s="828"/>
      <c r="N22" s="828"/>
      <c r="O22" s="828"/>
      <c r="P22" s="828"/>
      <c r="Q22" s="828"/>
      <c r="R22" s="828"/>
      <c r="S22" s="828"/>
      <c r="T22" s="828"/>
      <c r="U22" s="828"/>
      <c r="V22" s="826"/>
      <c r="W22" s="826"/>
      <c r="X22" s="826"/>
      <c r="Y22" s="826"/>
      <c r="Z22" s="826"/>
      <c r="AA22" s="826"/>
      <c r="AB22" s="826"/>
      <c r="AC22" s="826"/>
      <c r="AD22" s="826"/>
      <c r="AE22" s="826"/>
      <c r="AF22" s="826"/>
      <c r="AG22" s="826"/>
      <c r="AH22" s="826"/>
      <c r="AI22" s="826"/>
      <c r="AJ22" s="826"/>
      <c r="AK22" s="826"/>
      <c r="AL22" s="826"/>
      <c r="AM22" s="827"/>
      <c r="AN22" s="827"/>
      <c r="AO22" s="827"/>
      <c r="AP22" s="827"/>
      <c r="AQ22" s="827"/>
      <c r="AR22" s="820"/>
      <c r="AS22" s="821"/>
      <c r="AT22" s="821"/>
      <c r="AU22" s="821"/>
      <c r="AV22" s="821"/>
      <c r="AW22" s="821"/>
      <c r="AX22" s="821"/>
      <c r="AY22" s="821"/>
      <c r="AZ22" s="821"/>
      <c r="BA22" s="821"/>
      <c r="BB22" s="821"/>
      <c r="BC22" s="822"/>
    </row>
    <row r="23" spans="2:55" ht="24.95" customHeight="1">
      <c r="B23" s="829"/>
      <c r="C23" s="829"/>
      <c r="D23" s="829"/>
      <c r="E23" s="829"/>
      <c r="F23" s="829"/>
      <c r="G23" s="829"/>
      <c r="H23" s="829"/>
      <c r="I23" s="829"/>
      <c r="J23" s="828"/>
      <c r="K23" s="828"/>
      <c r="L23" s="828"/>
      <c r="M23" s="828"/>
      <c r="N23" s="828"/>
      <c r="O23" s="828"/>
      <c r="P23" s="828"/>
      <c r="Q23" s="828"/>
      <c r="R23" s="828"/>
      <c r="S23" s="828"/>
      <c r="T23" s="828"/>
      <c r="U23" s="828"/>
      <c r="V23" s="826"/>
      <c r="W23" s="826"/>
      <c r="X23" s="826"/>
      <c r="Y23" s="826"/>
      <c r="Z23" s="826"/>
      <c r="AA23" s="826"/>
      <c r="AB23" s="826"/>
      <c r="AC23" s="826"/>
      <c r="AD23" s="826"/>
      <c r="AE23" s="826"/>
      <c r="AF23" s="826"/>
      <c r="AG23" s="826"/>
      <c r="AH23" s="826"/>
      <c r="AI23" s="826"/>
      <c r="AJ23" s="826"/>
      <c r="AK23" s="826"/>
      <c r="AL23" s="826"/>
      <c r="AM23" s="827"/>
      <c r="AN23" s="827"/>
      <c r="AO23" s="827"/>
      <c r="AP23" s="827"/>
      <c r="AQ23" s="827"/>
      <c r="AR23" s="820"/>
      <c r="AS23" s="821"/>
      <c r="AT23" s="821"/>
      <c r="AU23" s="821"/>
      <c r="AV23" s="821"/>
      <c r="AW23" s="821"/>
      <c r="AX23" s="821"/>
      <c r="AY23" s="821"/>
      <c r="AZ23" s="821"/>
      <c r="BA23" s="821"/>
      <c r="BB23" s="821"/>
      <c r="BC23" s="822"/>
    </row>
    <row r="24" spans="2:55" ht="24.95" customHeight="1">
      <c r="B24" s="829"/>
      <c r="C24" s="829"/>
      <c r="D24" s="829"/>
      <c r="E24" s="829"/>
      <c r="F24" s="829"/>
      <c r="G24" s="829"/>
      <c r="H24" s="829"/>
      <c r="I24" s="829"/>
      <c r="J24" s="828"/>
      <c r="K24" s="828"/>
      <c r="L24" s="828"/>
      <c r="M24" s="828"/>
      <c r="N24" s="828"/>
      <c r="O24" s="828"/>
      <c r="P24" s="828"/>
      <c r="Q24" s="828"/>
      <c r="R24" s="828"/>
      <c r="S24" s="828"/>
      <c r="T24" s="828"/>
      <c r="U24" s="828"/>
      <c r="V24" s="826"/>
      <c r="W24" s="826"/>
      <c r="X24" s="826"/>
      <c r="Y24" s="826"/>
      <c r="Z24" s="826"/>
      <c r="AA24" s="826"/>
      <c r="AB24" s="826"/>
      <c r="AC24" s="826"/>
      <c r="AD24" s="826"/>
      <c r="AE24" s="826"/>
      <c r="AF24" s="826"/>
      <c r="AG24" s="826"/>
      <c r="AH24" s="826"/>
      <c r="AI24" s="826"/>
      <c r="AJ24" s="826"/>
      <c r="AK24" s="826"/>
      <c r="AL24" s="826"/>
      <c r="AM24" s="827"/>
      <c r="AN24" s="827"/>
      <c r="AO24" s="827"/>
      <c r="AP24" s="827"/>
      <c r="AQ24" s="827"/>
      <c r="AR24" s="820"/>
      <c r="AS24" s="821"/>
      <c r="AT24" s="821"/>
      <c r="AU24" s="821"/>
      <c r="AV24" s="821"/>
      <c r="AW24" s="821"/>
      <c r="AX24" s="821"/>
      <c r="AY24" s="821"/>
      <c r="AZ24" s="821"/>
      <c r="BA24" s="821"/>
      <c r="BB24" s="821"/>
      <c r="BC24" s="822"/>
    </row>
    <row r="25" spans="2:55" ht="24.95" customHeight="1">
      <c r="B25" s="829"/>
      <c r="C25" s="829"/>
      <c r="D25" s="829"/>
      <c r="E25" s="829"/>
      <c r="F25" s="829"/>
      <c r="G25" s="829"/>
      <c r="H25" s="829"/>
      <c r="I25" s="829"/>
      <c r="J25" s="828"/>
      <c r="K25" s="828"/>
      <c r="L25" s="828"/>
      <c r="M25" s="828"/>
      <c r="N25" s="828"/>
      <c r="O25" s="828"/>
      <c r="P25" s="828"/>
      <c r="Q25" s="828"/>
      <c r="R25" s="828"/>
      <c r="S25" s="828"/>
      <c r="T25" s="828"/>
      <c r="U25" s="828"/>
      <c r="V25" s="826"/>
      <c r="W25" s="826"/>
      <c r="X25" s="826"/>
      <c r="Y25" s="826"/>
      <c r="Z25" s="826"/>
      <c r="AA25" s="826"/>
      <c r="AB25" s="826"/>
      <c r="AC25" s="826"/>
      <c r="AD25" s="826"/>
      <c r="AE25" s="826"/>
      <c r="AF25" s="826"/>
      <c r="AG25" s="826"/>
      <c r="AH25" s="826"/>
      <c r="AI25" s="826"/>
      <c r="AJ25" s="826"/>
      <c r="AK25" s="826"/>
      <c r="AL25" s="826"/>
      <c r="AM25" s="827"/>
      <c r="AN25" s="827"/>
      <c r="AO25" s="827"/>
      <c r="AP25" s="827"/>
      <c r="AQ25" s="827"/>
      <c r="AR25" s="820"/>
      <c r="AS25" s="821"/>
      <c r="AT25" s="821"/>
      <c r="AU25" s="821"/>
      <c r="AV25" s="821"/>
      <c r="AW25" s="821"/>
      <c r="AX25" s="821"/>
      <c r="AY25" s="821"/>
      <c r="AZ25" s="821"/>
      <c r="BA25" s="821"/>
      <c r="BB25" s="821"/>
      <c r="BC25" s="822"/>
    </row>
    <row r="26" spans="2:55" ht="24.95" customHeight="1">
      <c r="B26" s="829"/>
      <c r="C26" s="829"/>
      <c r="D26" s="829"/>
      <c r="E26" s="829"/>
      <c r="F26" s="829"/>
      <c r="G26" s="829"/>
      <c r="H26" s="829"/>
      <c r="I26" s="829"/>
      <c r="J26" s="828"/>
      <c r="K26" s="828"/>
      <c r="L26" s="828"/>
      <c r="M26" s="828"/>
      <c r="N26" s="828"/>
      <c r="O26" s="828"/>
      <c r="P26" s="828"/>
      <c r="Q26" s="828"/>
      <c r="R26" s="828"/>
      <c r="S26" s="828"/>
      <c r="T26" s="828"/>
      <c r="U26" s="828"/>
      <c r="V26" s="826"/>
      <c r="W26" s="826"/>
      <c r="X26" s="826"/>
      <c r="Y26" s="826"/>
      <c r="Z26" s="826"/>
      <c r="AA26" s="826"/>
      <c r="AB26" s="826"/>
      <c r="AC26" s="826"/>
      <c r="AD26" s="826"/>
      <c r="AE26" s="826"/>
      <c r="AF26" s="826"/>
      <c r="AG26" s="826"/>
      <c r="AH26" s="826"/>
      <c r="AI26" s="826"/>
      <c r="AJ26" s="826"/>
      <c r="AK26" s="826"/>
      <c r="AL26" s="826"/>
      <c r="AM26" s="827"/>
      <c r="AN26" s="827"/>
      <c r="AO26" s="827"/>
      <c r="AP26" s="827"/>
      <c r="AQ26" s="827"/>
      <c r="AR26" s="820"/>
      <c r="AS26" s="821"/>
      <c r="AT26" s="821"/>
      <c r="AU26" s="821"/>
      <c r="AV26" s="821"/>
      <c r="AW26" s="821"/>
      <c r="AX26" s="821"/>
      <c r="AY26" s="821"/>
      <c r="AZ26" s="821"/>
      <c r="BA26" s="821"/>
      <c r="BB26" s="821"/>
      <c r="BC26" s="822"/>
    </row>
    <row r="27" spans="2:55" ht="24.95" customHeight="1">
      <c r="B27" s="829"/>
      <c r="C27" s="829"/>
      <c r="D27" s="829"/>
      <c r="E27" s="829"/>
      <c r="F27" s="829"/>
      <c r="G27" s="829"/>
      <c r="H27" s="829"/>
      <c r="I27" s="829"/>
      <c r="J27" s="828"/>
      <c r="K27" s="828"/>
      <c r="L27" s="828"/>
      <c r="M27" s="828"/>
      <c r="N27" s="828"/>
      <c r="O27" s="828"/>
      <c r="P27" s="828"/>
      <c r="Q27" s="828"/>
      <c r="R27" s="828"/>
      <c r="S27" s="828"/>
      <c r="T27" s="828"/>
      <c r="U27" s="828"/>
      <c r="V27" s="826"/>
      <c r="W27" s="826"/>
      <c r="X27" s="826"/>
      <c r="Y27" s="826"/>
      <c r="Z27" s="826"/>
      <c r="AA27" s="826"/>
      <c r="AB27" s="826"/>
      <c r="AC27" s="826"/>
      <c r="AD27" s="826"/>
      <c r="AE27" s="826"/>
      <c r="AF27" s="826"/>
      <c r="AG27" s="826"/>
      <c r="AH27" s="826"/>
      <c r="AI27" s="826"/>
      <c r="AJ27" s="826"/>
      <c r="AK27" s="826"/>
      <c r="AL27" s="826"/>
      <c r="AM27" s="827"/>
      <c r="AN27" s="827"/>
      <c r="AO27" s="827"/>
      <c r="AP27" s="827"/>
      <c r="AQ27" s="827"/>
      <c r="AR27" s="820"/>
      <c r="AS27" s="821"/>
      <c r="AT27" s="821"/>
      <c r="AU27" s="821"/>
      <c r="AV27" s="821"/>
      <c r="AW27" s="821"/>
      <c r="AX27" s="821"/>
      <c r="AY27" s="821"/>
      <c r="AZ27" s="821"/>
      <c r="BA27" s="821"/>
      <c r="BB27" s="821"/>
      <c r="BC27" s="822"/>
    </row>
    <row r="28" spans="2:55" ht="24.95" customHeight="1">
      <c r="B28" s="829"/>
      <c r="C28" s="829"/>
      <c r="D28" s="829"/>
      <c r="E28" s="829"/>
      <c r="F28" s="829"/>
      <c r="G28" s="829"/>
      <c r="H28" s="829"/>
      <c r="I28" s="829"/>
      <c r="J28" s="828"/>
      <c r="K28" s="828"/>
      <c r="L28" s="828"/>
      <c r="M28" s="828"/>
      <c r="N28" s="828"/>
      <c r="O28" s="828"/>
      <c r="P28" s="828"/>
      <c r="Q28" s="828"/>
      <c r="R28" s="828"/>
      <c r="S28" s="828"/>
      <c r="T28" s="828"/>
      <c r="U28" s="828"/>
      <c r="V28" s="826"/>
      <c r="W28" s="826"/>
      <c r="X28" s="826"/>
      <c r="Y28" s="826"/>
      <c r="Z28" s="826"/>
      <c r="AA28" s="826"/>
      <c r="AB28" s="826"/>
      <c r="AC28" s="826"/>
      <c r="AD28" s="826"/>
      <c r="AE28" s="826"/>
      <c r="AF28" s="826"/>
      <c r="AG28" s="826"/>
      <c r="AH28" s="826"/>
      <c r="AI28" s="826"/>
      <c r="AJ28" s="826"/>
      <c r="AK28" s="826"/>
      <c r="AL28" s="826"/>
      <c r="AM28" s="827"/>
      <c r="AN28" s="827"/>
      <c r="AO28" s="827"/>
      <c r="AP28" s="827"/>
      <c r="AQ28" s="827"/>
      <c r="AR28" s="820"/>
      <c r="AS28" s="821"/>
      <c r="AT28" s="821"/>
      <c r="AU28" s="821"/>
      <c r="AV28" s="821"/>
      <c r="AW28" s="821"/>
      <c r="AX28" s="821"/>
      <c r="AY28" s="821"/>
      <c r="AZ28" s="821"/>
      <c r="BA28" s="821"/>
      <c r="BB28" s="821"/>
      <c r="BC28" s="822"/>
    </row>
    <row r="29" spans="2:55" ht="22.5" customHeight="1">
      <c r="B29" s="829"/>
      <c r="C29" s="829"/>
      <c r="D29" s="829"/>
      <c r="E29" s="829"/>
      <c r="F29" s="829"/>
      <c r="G29" s="829"/>
      <c r="H29" s="829"/>
      <c r="I29" s="829"/>
      <c r="J29" s="828"/>
      <c r="K29" s="828"/>
      <c r="L29" s="828"/>
      <c r="M29" s="828"/>
      <c r="N29" s="828"/>
      <c r="O29" s="828"/>
      <c r="P29" s="828"/>
      <c r="Q29" s="828"/>
      <c r="R29" s="828"/>
      <c r="S29" s="828"/>
      <c r="T29" s="828"/>
      <c r="U29" s="828"/>
      <c r="V29" s="826"/>
      <c r="W29" s="826"/>
      <c r="X29" s="826"/>
      <c r="Y29" s="826"/>
      <c r="Z29" s="826"/>
      <c r="AA29" s="826"/>
      <c r="AB29" s="826"/>
      <c r="AC29" s="826"/>
      <c r="AD29" s="826"/>
      <c r="AE29" s="826"/>
      <c r="AF29" s="826"/>
      <c r="AG29" s="826"/>
      <c r="AH29" s="826"/>
      <c r="AI29" s="826"/>
      <c r="AJ29" s="826"/>
      <c r="AK29" s="826"/>
      <c r="AL29" s="826"/>
      <c r="AM29" s="827"/>
      <c r="AN29" s="827"/>
      <c r="AO29" s="827"/>
      <c r="AP29" s="827"/>
      <c r="AQ29" s="827"/>
      <c r="AR29" s="820"/>
      <c r="AS29" s="821"/>
      <c r="AT29" s="821"/>
      <c r="AU29" s="821"/>
      <c r="AV29" s="821"/>
      <c r="AW29" s="821"/>
      <c r="AX29" s="821"/>
      <c r="AY29" s="821"/>
      <c r="AZ29" s="821"/>
      <c r="BA29" s="821"/>
      <c r="BB29" s="821"/>
      <c r="BC29" s="822"/>
    </row>
    <row r="30" spans="2:55" ht="22.5" customHeight="1">
      <c r="B30" s="829"/>
      <c r="C30" s="829"/>
      <c r="D30" s="829"/>
      <c r="E30" s="829"/>
      <c r="F30" s="829"/>
      <c r="G30" s="829"/>
      <c r="H30" s="829"/>
      <c r="I30" s="829"/>
      <c r="J30" s="828"/>
      <c r="K30" s="828"/>
      <c r="L30" s="828"/>
      <c r="M30" s="828"/>
      <c r="N30" s="828"/>
      <c r="O30" s="828"/>
      <c r="P30" s="828"/>
      <c r="Q30" s="828"/>
      <c r="R30" s="828"/>
      <c r="S30" s="828"/>
      <c r="T30" s="828"/>
      <c r="U30" s="828"/>
      <c r="V30" s="826"/>
      <c r="W30" s="826"/>
      <c r="X30" s="826"/>
      <c r="Y30" s="826"/>
      <c r="Z30" s="826"/>
      <c r="AA30" s="826"/>
      <c r="AB30" s="826"/>
      <c r="AC30" s="826"/>
      <c r="AD30" s="826"/>
      <c r="AE30" s="826"/>
      <c r="AF30" s="826"/>
      <c r="AG30" s="826"/>
      <c r="AH30" s="826"/>
      <c r="AI30" s="826"/>
      <c r="AJ30" s="826"/>
      <c r="AK30" s="826"/>
      <c r="AL30" s="826"/>
      <c r="AM30" s="827"/>
      <c r="AN30" s="827"/>
      <c r="AO30" s="827"/>
      <c r="AP30" s="827"/>
      <c r="AQ30" s="827"/>
      <c r="AR30" s="820"/>
      <c r="AS30" s="821"/>
      <c r="AT30" s="821"/>
      <c r="AU30" s="821"/>
      <c r="AV30" s="821"/>
      <c r="AW30" s="821"/>
      <c r="AX30" s="821"/>
      <c r="AY30" s="821"/>
      <c r="AZ30" s="821"/>
      <c r="BA30" s="821"/>
      <c r="BB30" s="821"/>
      <c r="BC30" s="822"/>
    </row>
    <row r="31" spans="2:55" ht="11.25" customHeight="1"/>
    <row r="32" spans="2:55" ht="15" customHeight="1">
      <c r="C32" s="76" t="s">
        <v>10</v>
      </c>
      <c r="D32" s="51" t="s">
        <v>562</v>
      </c>
    </row>
    <row r="33" spans="2:53" ht="15" customHeight="1">
      <c r="C33" s="76"/>
      <c r="D33" s="51" t="s">
        <v>480</v>
      </c>
    </row>
    <row r="34" spans="2:53" ht="15" customHeight="1">
      <c r="B34" s="128"/>
      <c r="D34" s="51" t="s">
        <v>616</v>
      </c>
    </row>
    <row r="35" spans="2:53" ht="15" customHeight="1">
      <c r="D35" s="51" t="s">
        <v>481</v>
      </c>
    </row>
    <row r="36" spans="2:53" ht="15" customHeight="1">
      <c r="D36" s="125" t="s">
        <v>482</v>
      </c>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row>
    <row r="37" spans="2:53" ht="15" customHeight="1">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row>
    <row r="38" spans="2:53" ht="15" customHeight="1">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N38" s="563"/>
      <c r="AO38" s="563"/>
      <c r="AP38" s="563"/>
      <c r="AQ38" s="563"/>
      <c r="AR38" s="563"/>
      <c r="AS38" s="563"/>
      <c r="AT38" s="563"/>
      <c r="AU38" s="563"/>
      <c r="AV38" s="563"/>
      <c r="AW38" s="563"/>
      <c r="AX38" s="563"/>
      <c r="AY38" s="563"/>
      <c r="AZ38" s="563"/>
      <c r="BA38" s="563"/>
    </row>
    <row r="39" spans="2:53" ht="15" customHeight="1">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row>
    <row r="40" spans="2:53" ht="15" customHeight="1">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row>
    <row r="41" spans="2:53" ht="5.25" customHeight="1"/>
    <row r="42" spans="2:53" ht="18.75" customHeight="1">
      <c r="C42" s="127"/>
      <c r="D42" s="127"/>
      <c r="E42" s="127"/>
      <c r="F42" s="127"/>
      <c r="G42" s="127"/>
      <c r="H42" s="127"/>
      <c r="I42" s="127"/>
      <c r="J42" s="127"/>
    </row>
    <row r="43" spans="2:53" ht="18.75" customHeight="1">
      <c r="C43" s="127"/>
      <c r="D43" s="127"/>
      <c r="E43" s="127"/>
      <c r="F43" s="127"/>
      <c r="G43" s="127"/>
      <c r="H43" s="127"/>
      <c r="I43" s="127"/>
      <c r="J43" s="127"/>
      <c r="AH43" s="182"/>
      <c r="AI43" s="182"/>
      <c r="AJ43" s="182"/>
      <c r="AK43" s="182"/>
    </row>
    <row r="44" spans="2:53" ht="18.75" customHeight="1">
      <c r="C44" s="127"/>
      <c r="D44" s="127"/>
      <c r="E44" s="127"/>
      <c r="F44" s="127"/>
      <c r="G44" s="127"/>
      <c r="H44" s="127"/>
      <c r="I44" s="127"/>
      <c r="J44" s="127"/>
    </row>
    <row r="45" spans="2:53" ht="18.75" customHeight="1">
      <c r="C45" s="127"/>
      <c r="AH45" s="182"/>
      <c r="AI45" s="182"/>
      <c r="AJ45" s="182"/>
      <c r="AK45" s="182"/>
    </row>
    <row r="46" spans="2:53" ht="18.75" customHeight="1"/>
    <row r="47" spans="2:53" ht="26.25" customHeight="1">
      <c r="C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row>
    <row r="48" spans="2:53" ht="7.5" customHeight="1"/>
    <row r="49" ht="18.75" customHeight="1"/>
    <row r="50" ht="18.75" customHeight="1"/>
    <row r="51" ht="18.75" customHeight="1"/>
    <row r="52" ht="18.75" customHeight="1"/>
  </sheetData>
  <mergeCells count="62">
    <mergeCell ref="E38:BA38"/>
    <mergeCell ref="B25:I26"/>
    <mergeCell ref="B29:I30"/>
    <mergeCell ref="B27:I28"/>
    <mergeCell ref="J21:U22"/>
    <mergeCell ref="V21:AL22"/>
    <mergeCell ref="AM21:AQ22"/>
    <mergeCell ref="J23:U24"/>
    <mergeCell ref="B23:I24"/>
    <mergeCell ref="B21:I22"/>
    <mergeCell ref="V23:AL24"/>
    <mergeCell ref="AM23:AQ24"/>
    <mergeCell ref="J25:U26"/>
    <mergeCell ref="V25:AL26"/>
    <mergeCell ref="J29:U30"/>
    <mergeCell ref="V29:AL30"/>
    <mergeCell ref="B19:I20"/>
    <mergeCell ref="B17:I18"/>
    <mergeCell ref="B15:I16"/>
    <mergeCell ref="AW1:BA1"/>
    <mergeCell ref="B10:I10"/>
    <mergeCell ref="B13:I14"/>
    <mergeCell ref="B11:I12"/>
    <mergeCell ref="F2:AU2"/>
    <mergeCell ref="C4:K4"/>
    <mergeCell ref="C5:K5"/>
    <mergeCell ref="C6:K6"/>
    <mergeCell ref="J10:U10"/>
    <mergeCell ref="V10:AL10"/>
    <mergeCell ref="AM10:AQ10"/>
    <mergeCell ref="J11:U12"/>
    <mergeCell ref="AR17:BC18"/>
    <mergeCell ref="AR19:BC20"/>
    <mergeCell ref="J15:U16"/>
    <mergeCell ref="V15:AL16"/>
    <mergeCell ref="AM15:AQ16"/>
    <mergeCell ref="AM17:AQ18"/>
    <mergeCell ref="J19:U20"/>
    <mergeCell ref="V19:AL20"/>
    <mergeCell ref="AM19:AQ20"/>
    <mergeCell ref="J17:U18"/>
    <mergeCell ref="V17:AL18"/>
    <mergeCell ref="AM29:AQ30"/>
    <mergeCell ref="AM25:AQ26"/>
    <mergeCell ref="J27:U28"/>
    <mergeCell ref="V27:AL28"/>
    <mergeCell ref="AM27:AQ28"/>
    <mergeCell ref="C8:K8"/>
    <mergeCell ref="AR10:BC10"/>
    <mergeCell ref="AR11:BC12"/>
    <mergeCell ref="AR13:BC14"/>
    <mergeCell ref="AR15:BC16"/>
    <mergeCell ref="V11:AL12"/>
    <mergeCell ref="AM11:AQ12"/>
    <mergeCell ref="J13:U14"/>
    <mergeCell ref="V13:AL14"/>
    <mergeCell ref="AM13:AQ14"/>
    <mergeCell ref="AR21:BC22"/>
    <mergeCell ref="AR23:BC24"/>
    <mergeCell ref="AR25:BC26"/>
    <mergeCell ref="AR27:BC28"/>
    <mergeCell ref="AR29:BC30"/>
  </mergeCells>
  <phoneticPr fontId="4"/>
  <pageMargins left="0.70866141732283472" right="0.31496062992125984" top="0.94488188976377963" bottom="0.35433070866141736" header="0" footer="0"/>
  <pageSetup paperSize="9" scale="81"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M33"/>
  <sheetViews>
    <sheetView view="pageBreakPreview" topLeftCell="A13" zoomScale="80" zoomScaleNormal="100" zoomScaleSheetLayoutView="80" workbookViewId="0">
      <selection activeCell="E2" sqref="E2"/>
    </sheetView>
  </sheetViews>
  <sheetFormatPr defaultColWidth="9" defaultRowHeight="14.25"/>
  <cols>
    <col min="1" max="1" width="1.25" style="51" customWidth="1"/>
    <col min="2" max="2" width="35.625" style="51" customWidth="1"/>
    <col min="3" max="3" width="6.625" style="51" customWidth="1"/>
    <col min="4" max="4" width="11.875" style="51" customWidth="1"/>
    <col min="5" max="5" width="14.5" style="51" bestFit="1" customWidth="1"/>
    <col min="6" max="6" width="28.125" style="51" customWidth="1"/>
    <col min="7" max="7" width="10" style="51" customWidth="1"/>
    <col min="8" max="8" width="1.25" style="51" customWidth="1"/>
    <col min="9" max="11" width="15.625" style="51" customWidth="1"/>
    <col min="12" max="16384" width="9" style="51"/>
  </cols>
  <sheetData>
    <row r="1" spans="2:13" ht="16.5" customHeight="1" thickBot="1">
      <c r="G1" s="183" t="s">
        <v>115</v>
      </c>
    </row>
    <row r="2" spans="2:13" ht="15.75" customHeight="1"/>
    <row r="3" spans="2:13" ht="18" customHeight="1">
      <c r="B3" s="572" t="s">
        <v>91</v>
      </c>
      <c r="C3" s="572"/>
      <c r="D3" s="572"/>
      <c r="E3" s="572"/>
      <c r="F3" s="572"/>
      <c r="G3" s="184"/>
    </row>
    <row r="4" spans="2:13" ht="12.75" customHeight="1"/>
    <row r="5" spans="2:13" ht="21" customHeight="1">
      <c r="B5" s="256" t="str">
        <f>"受託希望機関名："&amp;団体名</f>
        <v>受託希望機関名：和歌山委託訓練センター</v>
      </c>
      <c r="C5" s="135"/>
      <c r="D5" s="135"/>
      <c r="E5" s="135"/>
      <c r="G5" s="77"/>
    </row>
    <row r="6" spans="2:13" ht="21" customHeight="1">
      <c r="B6" s="255" t="str">
        <f>"訓練科名："&amp;科名</f>
        <v>訓練科名：あいうえお＊あいうえお＊あいうえお＊あいうえお＊あいうえお＊あいう</v>
      </c>
      <c r="C6" s="135"/>
      <c r="D6" s="135"/>
      <c r="E6" s="135"/>
      <c r="F6" s="135"/>
      <c r="G6" s="298"/>
    </row>
    <row r="7" spans="2:13" ht="21" customHeight="1">
      <c r="B7" s="255" t="str">
        <f>提案左括弧&amp;提案科名&amp;提案右括弧</f>
        <v>(アイウエオ＊アイウエオ＊アイウエオ＊アイウエオ＊アイウエオ＊アイウ）</v>
      </c>
      <c r="C7" s="135"/>
      <c r="D7" s="135"/>
      <c r="E7" s="135"/>
      <c r="F7" s="135"/>
      <c r="G7" s="298"/>
    </row>
    <row r="8" spans="2:13" s="125" customFormat="1" ht="25.5" customHeight="1">
      <c r="B8" s="431" t="str">
        <f>"訓練期間："&amp;TEXT(開講日,"ggge")&amp;"年"&amp;TEXT(開講日,"m")&amp;"月"&amp;TEXT(開講日,"d")&amp;"日"&amp;"～"&amp;TEXT(修了日,"ggge")&amp;"年"&amp;TEXT(修了日,"m")&amp;"月"&amp;TEXT(修了日,"d")&amp;"日"</f>
        <v>訓練期間：令和8年10月15日～令和9年1月14日</v>
      </c>
      <c r="C8" s="432"/>
      <c r="D8" s="432"/>
      <c r="E8" s="432"/>
      <c r="F8" s="432"/>
      <c r="G8" s="432"/>
      <c r="H8" s="57"/>
      <c r="I8" s="57"/>
      <c r="J8" s="57"/>
      <c r="K8" s="57"/>
      <c r="L8" s="5"/>
      <c r="M8" s="433"/>
    </row>
    <row r="9" spans="2:13" ht="19.5" customHeight="1">
      <c r="B9" s="180" t="s">
        <v>92</v>
      </c>
    </row>
    <row r="10" spans="2:13" ht="39.950000000000003" customHeight="1">
      <c r="B10" s="68" t="s">
        <v>69</v>
      </c>
      <c r="C10" s="817" t="s">
        <v>70</v>
      </c>
      <c r="D10" s="817"/>
      <c r="E10" s="179" t="s">
        <v>224</v>
      </c>
      <c r="F10" s="817" t="s">
        <v>71</v>
      </c>
      <c r="G10" s="817"/>
    </row>
    <row r="11" spans="2:13" ht="37.5" customHeight="1">
      <c r="B11" s="348"/>
      <c r="C11" s="832"/>
      <c r="D11" s="833"/>
      <c r="E11" s="277"/>
      <c r="F11" s="832"/>
      <c r="G11" s="832"/>
    </row>
    <row r="12" spans="2:13" ht="37.5" customHeight="1">
      <c r="B12" s="346"/>
      <c r="C12" s="832"/>
      <c r="D12" s="833"/>
      <c r="E12" s="277"/>
      <c r="F12" s="832"/>
      <c r="G12" s="832"/>
    </row>
    <row r="13" spans="2:13" ht="37.5" customHeight="1">
      <c r="B13" s="346"/>
      <c r="C13" s="832"/>
      <c r="D13" s="833"/>
      <c r="E13" s="277"/>
      <c r="F13" s="832"/>
      <c r="G13" s="832"/>
    </row>
    <row r="14" spans="2:13" ht="37.5" customHeight="1">
      <c r="B14" s="346"/>
      <c r="C14" s="834"/>
      <c r="D14" s="834"/>
      <c r="E14" s="277"/>
      <c r="F14" s="832"/>
      <c r="G14" s="832"/>
    </row>
    <row r="15" spans="2:13" ht="37.5" customHeight="1">
      <c r="B15" s="348"/>
      <c r="C15" s="834"/>
      <c r="D15" s="834"/>
      <c r="E15" s="277"/>
      <c r="F15" s="832"/>
      <c r="G15" s="832"/>
    </row>
    <row r="16" spans="2:13" ht="37.5" customHeight="1">
      <c r="B16" s="348"/>
      <c r="C16" s="834"/>
      <c r="D16" s="834"/>
      <c r="E16" s="277"/>
      <c r="F16" s="832"/>
      <c r="G16" s="832"/>
    </row>
    <row r="17" spans="2:7" ht="37.5" customHeight="1">
      <c r="B17" s="348"/>
      <c r="C17" s="834"/>
      <c r="D17" s="834"/>
      <c r="E17" s="277"/>
      <c r="F17" s="832"/>
      <c r="G17" s="832"/>
    </row>
    <row r="18" spans="2:7" ht="37.5" customHeight="1">
      <c r="B18" s="348"/>
      <c r="C18" s="834"/>
      <c r="D18" s="834"/>
      <c r="E18" s="277"/>
      <c r="F18" s="832"/>
      <c r="G18" s="832"/>
    </row>
    <row r="19" spans="2:7" ht="37.5" customHeight="1">
      <c r="B19" s="348"/>
      <c r="C19" s="834"/>
      <c r="D19" s="834"/>
      <c r="E19" s="277"/>
      <c r="F19" s="832"/>
      <c r="G19" s="832"/>
    </row>
    <row r="20" spans="2:7" ht="37.5" customHeight="1">
      <c r="B20" s="348"/>
      <c r="C20" s="834"/>
      <c r="D20" s="834"/>
      <c r="E20" s="277"/>
      <c r="F20" s="832"/>
      <c r="G20" s="832"/>
    </row>
    <row r="21" spans="2:7" ht="37.5" customHeight="1">
      <c r="B21" s="346"/>
      <c r="C21" s="834"/>
      <c r="D21" s="834"/>
      <c r="E21" s="277"/>
      <c r="F21" s="832"/>
      <c r="G21" s="832"/>
    </row>
    <row r="22" spans="2:7" ht="37.5" customHeight="1">
      <c r="B22" s="348"/>
      <c r="C22" s="832"/>
      <c r="D22" s="833"/>
      <c r="E22" s="277"/>
      <c r="F22" s="832"/>
      <c r="G22" s="832"/>
    </row>
    <row r="23" spans="2:7" ht="37.5" customHeight="1">
      <c r="B23" s="346"/>
      <c r="C23" s="836"/>
      <c r="D23" s="836"/>
      <c r="E23" s="277"/>
      <c r="F23" s="832"/>
      <c r="G23" s="832"/>
    </row>
    <row r="24" spans="2:7" ht="39.950000000000003" customHeight="1">
      <c r="B24" s="817" t="s">
        <v>72</v>
      </c>
      <c r="C24" s="817"/>
      <c r="D24" s="817"/>
      <c r="E24" s="278">
        <f>SUM(E11:E23)</f>
        <v>0</v>
      </c>
      <c r="F24" s="837"/>
      <c r="G24" s="837"/>
    </row>
    <row r="25" spans="2:7" ht="24.95" customHeight="1">
      <c r="B25" s="125" t="s">
        <v>93</v>
      </c>
      <c r="C25" s="125"/>
      <c r="D25" s="125"/>
      <c r="E25" s="125"/>
      <c r="F25" s="125"/>
      <c r="G25" s="125"/>
    </row>
    <row r="26" spans="2:7" ht="36" customHeight="1">
      <c r="B26" s="68" t="s">
        <v>69</v>
      </c>
      <c r="C26" s="279" t="s">
        <v>73</v>
      </c>
      <c r="D26" s="817" t="s">
        <v>74</v>
      </c>
      <c r="E26" s="817"/>
      <c r="F26" s="817" t="s">
        <v>71</v>
      </c>
      <c r="G26" s="817"/>
    </row>
    <row r="27" spans="2:7" ht="24.95" customHeight="1">
      <c r="B27" s="261"/>
      <c r="C27" s="261"/>
      <c r="D27" s="835"/>
      <c r="E27" s="835"/>
      <c r="F27" s="832"/>
      <c r="G27" s="832"/>
    </row>
    <row r="28" spans="2:7" ht="24.95" customHeight="1">
      <c r="B28" s="261"/>
      <c r="C28" s="261"/>
      <c r="D28" s="835"/>
      <c r="E28" s="835"/>
      <c r="F28" s="832"/>
      <c r="G28" s="832"/>
    </row>
    <row r="29" spans="2:7" ht="27" customHeight="1">
      <c r="B29" s="261"/>
      <c r="C29" s="261"/>
      <c r="D29" s="834"/>
      <c r="E29" s="834"/>
      <c r="F29" s="832"/>
      <c r="G29" s="832"/>
    </row>
    <row r="30" spans="2:7" ht="20.100000000000001" hidden="1" customHeight="1">
      <c r="B30" s="125" t="s">
        <v>75</v>
      </c>
      <c r="C30" s="125"/>
      <c r="D30" s="125"/>
      <c r="E30" s="125"/>
      <c r="F30" s="125"/>
      <c r="G30" s="125"/>
    </row>
    <row r="31" spans="2:7" ht="7.5" customHeight="1">
      <c r="B31" s="125"/>
      <c r="C31" s="125"/>
      <c r="D31" s="125"/>
      <c r="E31" s="125"/>
      <c r="F31" s="125"/>
      <c r="G31" s="125"/>
    </row>
    <row r="32" spans="2:7" ht="20.100000000000001" customHeight="1">
      <c r="B32" s="563"/>
      <c r="C32" s="563"/>
      <c r="D32" s="563"/>
      <c r="E32" s="563"/>
      <c r="F32" s="563"/>
      <c r="G32" s="125"/>
    </row>
    <row r="33" ht="20.100000000000001" customHeight="1"/>
  </sheetData>
  <mergeCells count="40">
    <mergeCell ref="F23:G23"/>
    <mergeCell ref="F21:G21"/>
    <mergeCell ref="F22:G22"/>
    <mergeCell ref="B32:F32"/>
    <mergeCell ref="F24:G24"/>
    <mergeCell ref="F26:G26"/>
    <mergeCell ref="F27:G27"/>
    <mergeCell ref="F28:G28"/>
    <mergeCell ref="F29:G29"/>
    <mergeCell ref="D26:E26"/>
    <mergeCell ref="B24:D24"/>
    <mergeCell ref="D29:E29"/>
    <mergeCell ref="C18:D18"/>
    <mergeCell ref="D28:E28"/>
    <mergeCell ref="D27:E27"/>
    <mergeCell ref="C20:D20"/>
    <mergeCell ref="C23:D23"/>
    <mergeCell ref="C13:D13"/>
    <mergeCell ref="C14:D14"/>
    <mergeCell ref="F18:G18"/>
    <mergeCell ref="C17:D17"/>
    <mergeCell ref="C22:D22"/>
    <mergeCell ref="C21:D21"/>
    <mergeCell ref="C19:D19"/>
    <mergeCell ref="F19:G19"/>
    <mergeCell ref="F20:G20"/>
    <mergeCell ref="F15:G15"/>
    <mergeCell ref="F13:G13"/>
    <mergeCell ref="F17:G17"/>
    <mergeCell ref="F16:G16"/>
    <mergeCell ref="F14:G14"/>
    <mergeCell ref="C15:D15"/>
    <mergeCell ref="C16:D16"/>
    <mergeCell ref="C10:D10"/>
    <mergeCell ref="F10:G10"/>
    <mergeCell ref="B3:F3"/>
    <mergeCell ref="C11:D11"/>
    <mergeCell ref="C12:D12"/>
    <mergeCell ref="F11:G11"/>
    <mergeCell ref="F12:G12"/>
  </mergeCells>
  <phoneticPr fontId="4"/>
  <pageMargins left="0.70866141732283472" right="0.31496062992125984" top="0.94488188976377963" bottom="0.35433070866141736" header="0" footer="0"/>
  <pageSetup paperSize="9" scale="87" orientation="portrait"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1:BP342"/>
  <sheetViews>
    <sheetView view="pageBreakPreview" zoomScale="80" zoomScaleNormal="100" zoomScaleSheetLayoutView="80" workbookViewId="0">
      <selection activeCell="M7" sqref="M7"/>
    </sheetView>
  </sheetViews>
  <sheetFormatPr defaultColWidth="9" defaultRowHeight="14.25"/>
  <cols>
    <col min="1" max="1" width="1" style="2" customWidth="1"/>
    <col min="2" max="4" width="1.875" style="2" customWidth="1"/>
    <col min="5" max="5" width="2.625" style="2" customWidth="1"/>
    <col min="6" max="38" width="1.875" style="2" customWidth="1"/>
    <col min="39" max="39" width="1.375" style="2" customWidth="1"/>
    <col min="40" max="45" width="1.875" style="2" customWidth="1"/>
    <col min="46" max="46" width="3.375" style="2" customWidth="1"/>
    <col min="47" max="65" width="1.875" style="2" customWidth="1"/>
    <col min="66" max="66" width="0.875" style="2" customWidth="1"/>
    <col min="67" max="16384" width="9" style="2"/>
  </cols>
  <sheetData>
    <row r="1" spans="2:65" ht="15" thickBot="1">
      <c r="B1" s="3"/>
      <c r="BI1" s="896" t="s">
        <v>306</v>
      </c>
      <c r="BJ1" s="897"/>
      <c r="BK1" s="897"/>
      <c r="BL1" s="897"/>
      <c r="BM1" s="898"/>
    </row>
    <row r="2" spans="2:65" ht="21.75" customHeight="1">
      <c r="B2" s="499" t="s">
        <v>176</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row>
    <row r="3" spans="2:65" ht="15" customHeight="1">
      <c r="AJ3" s="4"/>
      <c r="AK3" s="4"/>
      <c r="AL3" s="4"/>
      <c r="AM3" s="4"/>
      <c r="AN3" s="4"/>
      <c r="AO3" s="4"/>
      <c r="AP3" s="4"/>
      <c r="AQ3" s="4"/>
      <c r="AR3" s="4"/>
      <c r="AS3" s="4"/>
      <c r="AT3" s="4"/>
      <c r="AU3" s="4"/>
      <c r="AV3" s="4"/>
      <c r="AW3" s="4"/>
      <c r="AX3" s="4"/>
      <c r="AY3" s="4"/>
      <c r="AZ3" s="4"/>
      <c r="BA3" s="231"/>
      <c r="BB3" s="231"/>
      <c r="BC3" s="231"/>
      <c r="BD3" s="231"/>
      <c r="BE3" s="231"/>
      <c r="BF3" s="231"/>
      <c r="BG3" s="231"/>
      <c r="BH3" s="231"/>
      <c r="BI3" s="231"/>
      <c r="BJ3" s="231"/>
      <c r="BK3" s="231"/>
      <c r="BL3" s="231"/>
      <c r="BM3" s="4"/>
    </row>
    <row r="4" spans="2:65" ht="30.75" customHeight="1">
      <c r="B4" s="5"/>
      <c r="C4" s="458" t="s">
        <v>49</v>
      </c>
      <c r="D4" s="458"/>
      <c r="E4" s="458"/>
      <c r="F4" s="458"/>
      <c r="G4" s="458"/>
      <c r="H4" s="458"/>
      <c r="I4" s="458"/>
      <c r="J4" s="458"/>
      <c r="K4" s="458"/>
      <c r="L4" s="5" t="s">
        <v>7</v>
      </c>
      <c r="M4" s="256" t="str">
        <f>IF(基礎データ入力票!M45="","",基礎データ入力票!M45)</f>
        <v>和産技訓練センター小倉分室</v>
      </c>
      <c r="N4" s="256"/>
      <c r="O4" s="256"/>
      <c r="P4" s="256"/>
      <c r="Q4" s="256"/>
      <c r="R4" s="256"/>
      <c r="S4" s="256"/>
      <c r="T4" s="256"/>
      <c r="U4" s="256"/>
      <c r="V4" s="256"/>
      <c r="W4" s="256"/>
      <c r="X4" s="256"/>
      <c r="Y4" s="256"/>
      <c r="Z4" s="256"/>
      <c r="AA4" s="256"/>
      <c r="AB4" s="256"/>
      <c r="AC4" s="25"/>
      <c r="AD4" s="25"/>
      <c r="AE4" s="25"/>
      <c r="AF4" s="25"/>
      <c r="AG4" s="25"/>
      <c r="AH4" s="25"/>
      <c r="AI4" s="25"/>
      <c r="AJ4" s="25"/>
      <c r="AK4" s="25"/>
      <c r="AL4" s="25"/>
      <c r="AM4" s="25"/>
      <c r="AN4" s="25"/>
      <c r="AO4" s="25"/>
      <c r="AP4" s="25"/>
      <c r="AQ4" s="25"/>
      <c r="AR4" s="25"/>
      <c r="AS4" s="25"/>
      <c r="AT4" s="25"/>
      <c r="AU4" s="25"/>
      <c r="AV4" s="25"/>
      <c r="AW4" s="25"/>
      <c r="AX4" s="25"/>
      <c r="AY4" s="25"/>
    </row>
    <row r="5" spans="2:65" ht="30.75" customHeight="1">
      <c r="C5" s="458" t="s">
        <v>68</v>
      </c>
      <c r="D5" s="458"/>
      <c r="E5" s="458"/>
      <c r="F5" s="458"/>
      <c r="G5" s="458"/>
      <c r="H5" s="458"/>
      <c r="I5" s="458"/>
      <c r="J5" s="458"/>
      <c r="K5" s="458"/>
      <c r="L5" s="5" t="s">
        <v>7</v>
      </c>
      <c r="M5" s="255" t="str">
        <f>科名</f>
        <v>あいうえお＊あいうえお＊あいうえお＊あいうえお＊あいうえお＊あいう</v>
      </c>
      <c r="N5" s="256"/>
      <c r="O5" s="256"/>
      <c r="P5" s="256"/>
      <c r="Q5" s="256"/>
      <c r="R5" s="256"/>
      <c r="S5" s="256"/>
      <c r="T5" s="256"/>
      <c r="U5" s="256"/>
      <c r="V5" s="256"/>
      <c r="W5" s="256"/>
      <c r="X5" s="256"/>
      <c r="Y5" s="256"/>
      <c r="Z5" s="256"/>
      <c r="AA5" s="256"/>
      <c r="AB5" s="256"/>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row>
    <row r="6" spans="2:65" ht="30.75" customHeight="1">
      <c r="C6" s="458"/>
      <c r="D6" s="458"/>
      <c r="E6" s="458"/>
      <c r="F6" s="458"/>
      <c r="G6" s="458"/>
      <c r="H6" s="458"/>
      <c r="I6" s="458"/>
      <c r="J6" s="458"/>
      <c r="K6" s="458"/>
      <c r="L6" s="5"/>
      <c r="M6" s="255" t="str">
        <f>提案左括弧&amp;提案科名&amp;提案右括弧</f>
        <v>(アイウエオ＊アイウエオ＊アイウエオ＊アイウエオ＊アイウエオ＊アイウ）</v>
      </c>
      <c r="N6" s="256"/>
      <c r="O6" s="256"/>
      <c r="P6" s="256"/>
      <c r="Q6" s="256"/>
      <c r="R6" s="256"/>
      <c r="S6" s="256"/>
      <c r="T6" s="256"/>
      <c r="U6" s="256"/>
      <c r="V6" s="256"/>
      <c r="W6" s="256"/>
      <c r="X6" s="256"/>
      <c r="Y6" s="256"/>
      <c r="Z6" s="256"/>
      <c r="AA6" s="256"/>
      <c r="AB6" s="256"/>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row>
    <row r="7" spans="2:65" s="125" customFormat="1" ht="25.5" customHeight="1">
      <c r="C7" s="458" t="s">
        <v>55</v>
      </c>
      <c r="D7" s="458"/>
      <c r="E7" s="458"/>
      <c r="F7" s="458"/>
      <c r="G7" s="458"/>
      <c r="H7" s="458"/>
      <c r="I7" s="458"/>
      <c r="J7" s="458"/>
      <c r="K7" s="458"/>
      <c r="L7" s="5" t="s">
        <v>563</v>
      </c>
      <c r="M7" s="343" t="str">
        <f>TEXT(開講日,"ggge")&amp;"年"&amp;TEXT(開講日,"m")&amp;"月"&amp;TEXT(開講日,"d")&amp;"日"&amp;"～"&amp;TEXT(修了日,"ggge")&amp;"年"&amp;TEXT(修了日,"m")&amp;"月"&amp;TEXT(修了日,"d")&amp;"日"</f>
        <v>令和8年10月15日～令和9年1月14日</v>
      </c>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row>
    <row r="8" spans="2:65" ht="16.5" customHeight="1">
      <c r="B8" s="3" t="s">
        <v>136</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row>
    <row r="9" spans="2:65" ht="15" customHeight="1" thickBot="1">
      <c r="B9" s="6"/>
      <c r="C9" s="854"/>
      <c r="D9" s="854"/>
      <c r="E9" s="854"/>
      <c r="F9" s="854"/>
      <c r="G9" s="854"/>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4"/>
      <c r="AY9" s="854"/>
      <c r="AZ9" s="854"/>
      <c r="BA9" s="854"/>
      <c r="BB9" s="854"/>
      <c r="BC9" s="854"/>
      <c r="BD9" s="854"/>
      <c r="BE9" s="854"/>
      <c r="BF9" s="854"/>
      <c r="BG9" s="854"/>
      <c r="BH9" s="854"/>
      <c r="BI9" s="854"/>
      <c r="BJ9" s="854"/>
      <c r="BK9" s="854"/>
      <c r="BL9" s="854"/>
      <c r="BM9" s="854"/>
    </row>
    <row r="10" spans="2:65" ht="16.5" customHeight="1">
      <c r="C10" s="899" t="s">
        <v>174</v>
      </c>
      <c r="D10" s="900"/>
      <c r="E10" s="900"/>
      <c r="F10" s="900"/>
      <c r="G10" s="900"/>
      <c r="H10" s="900"/>
      <c r="I10" s="900"/>
      <c r="J10" s="900"/>
      <c r="K10" s="900"/>
      <c r="L10" s="900"/>
      <c r="M10" s="900"/>
      <c r="N10" s="900"/>
      <c r="O10" s="900"/>
      <c r="P10" s="900"/>
      <c r="Q10" s="900"/>
      <c r="R10" s="900"/>
      <c r="S10" s="900"/>
      <c r="T10" s="900"/>
      <c r="U10" s="900"/>
      <c r="V10" s="900"/>
      <c r="W10" s="900"/>
      <c r="X10" s="900"/>
      <c r="Y10" s="900"/>
      <c r="Z10" s="900"/>
      <c r="AA10" s="900"/>
      <c r="AB10" s="900"/>
      <c r="AC10" s="900"/>
      <c r="AD10" s="900"/>
      <c r="AE10" s="900"/>
      <c r="AF10" s="900"/>
      <c r="AG10" s="900"/>
      <c r="AH10" s="900"/>
      <c r="AI10" s="900"/>
      <c r="AJ10" s="900"/>
      <c r="AK10" s="900"/>
      <c r="AL10" s="900"/>
      <c r="AM10" s="900"/>
      <c r="AN10" s="900"/>
      <c r="AO10" s="900"/>
      <c r="AP10" s="900"/>
      <c r="AQ10" s="900"/>
      <c r="AR10" s="900"/>
      <c r="AS10" s="900"/>
      <c r="AT10" s="900"/>
      <c r="AU10" s="900"/>
      <c r="AV10" s="900"/>
      <c r="AW10" s="900"/>
      <c r="AX10" s="900"/>
      <c r="AY10" s="900"/>
      <c r="AZ10" s="900"/>
      <c r="BA10" s="900"/>
      <c r="BB10" s="900"/>
      <c r="BC10" s="900"/>
      <c r="BD10" s="900"/>
      <c r="BE10" s="900"/>
      <c r="BF10" s="900"/>
      <c r="BG10" s="900"/>
      <c r="BH10" s="900"/>
      <c r="BI10" s="900"/>
      <c r="BJ10" s="900"/>
      <c r="BK10" s="900"/>
      <c r="BL10" s="900"/>
      <c r="BM10" s="901"/>
    </row>
    <row r="11" spans="2:65" ht="16.5" customHeight="1">
      <c r="C11" s="902"/>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903"/>
      <c r="AK11" s="903"/>
      <c r="AL11" s="903"/>
      <c r="AM11" s="903"/>
      <c r="AN11" s="903"/>
      <c r="AO11" s="903"/>
      <c r="AP11" s="903"/>
      <c r="AQ11" s="903"/>
      <c r="AR11" s="903"/>
      <c r="AS11" s="903"/>
      <c r="AT11" s="903"/>
      <c r="AU11" s="903"/>
      <c r="AV11" s="903"/>
      <c r="AW11" s="903"/>
      <c r="AX11" s="903"/>
      <c r="AY11" s="903"/>
      <c r="AZ11" s="903"/>
      <c r="BA11" s="903"/>
      <c r="BB11" s="903"/>
      <c r="BC11" s="903"/>
      <c r="BD11" s="903"/>
      <c r="BE11" s="903"/>
      <c r="BF11" s="903"/>
      <c r="BG11" s="903"/>
      <c r="BH11" s="903"/>
      <c r="BI11" s="903"/>
      <c r="BJ11" s="903"/>
      <c r="BK11" s="903"/>
      <c r="BL11" s="903"/>
      <c r="BM11" s="904"/>
    </row>
    <row r="12" spans="2:65" ht="7.5" customHeight="1">
      <c r="B12" s="6"/>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8"/>
    </row>
    <row r="13" spans="2:65" ht="18.75" customHeight="1">
      <c r="B13" s="6"/>
      <c r="C13" s="26" t="s">
        <v>162</v>
      </c>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8"/>
    </row>
    <row r="14" spans="2:65" ht="18.75" customHeight="1">
      <c r="B14" s="6"/>
      <c r="C14" s="26" t="s">
        <v>105</v>
      </c>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8"/>
    </row>
    <row r="15" spans="2:65" ht="16.5" customHeight="1">
      <c r="C15" s="7"/>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9"/>
    </row>
    <row r="16" spans="2:65" ht="16.5" customHeight="1">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9"/>
    </row>
    <row r="17" spans="3:65" ht="16.5" customHeight="1">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9"/>
    </row>
    <row r="18" spans="3:65" ht="16.5" customHeight="1">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9"/>
    </row>
    <row r="19" spans="3:65" ht="16.5" customHeight="1">
      <c r="C19" s="7"/>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9"/>
    </row>
    <row r="20" spans="3:65" ht="16.5" customHeight="1">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9"/>
    </row>
    <row r="21" spans="3:65" ht="16.5" customHeight="1">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9"/>
    </row>
    <row r="22" spans="3:65" ht="16.5" customHeight="1">
      <c r="C22" s="7"/>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9"/>
    </row>
    <row r="23" spans="3:65" ht="16.5" customHeight="1">
      <c r="C23" s="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9"/>
    </row>
    <row r="24" spans="3:65" ht="16.5" customHeight="1">
      <c r="C24" s="7"/>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9"/>
    </row>
    <row r="25" spans="3:65" ht="16.5" customHeight="1">
      <c r="C25" s="7"/>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9"/>
    </row>
    <row r="26" spans="3:65" ht="16.5" customHeight="1">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9"/>
    </row>
    <row r="27" spans="3:65" ht="1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9"/>
    </row>
    <row r="28" spans="3:65" ht="16.5" customHeight="1">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9"/>
    </row>
    <row r="29" spans="3:65" ht="16.5" customHeight="1">
      <c r="C29" s="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9"/>
    </row>
    <row r="30" spans="3:65" ht="16.5" customHeight="1">
      <c r="C30" s="7"/>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9"/>
    </row>
    <row r="31" spans="3:65" ht="16.5" customHeight="1">
      <c r="C31" s="7"/>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3:65" ht="16.5" customHeight="1">
      <c r="C32" s="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9"/>
    </row>
    <row r="33" spans="2:65" ht="16.5" customHeight="1">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2"/>
    </row>
    <row r="34" spans="2:65" ht="22.5" customHeight="1">
      <c r="B34" s="6"/>
      <c r="C34" s="26" t="s">
        <v>163</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8"/>
    </row>
    <row r="35" spans="2:65" ht="22.5" customHeight="1">
      <c r="B35" s="6"/>
      <c r="C35" s="26" t="s">
        <v>105</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8"/>
    </row>
    <row r="36" spans="2:65" ht="16.5" customHeight="1">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9"/>
    </row>
    <row r="37" spans="2:65" ht="16.5" customHeight="1">
      <c r="C37" s="7"/>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9"/>
    </row>
    <row r="38" spans="2:65" ht="16.5" customHeight="1">
      <c r="C38" s="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9"/>
    </row>
    <row r="39" spans="2:65" ht="16.5" customHeight="1">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9"/>
    </row>
    <row r="40" spans="2:65" ht="16.5" customHeight="1">
      <c r="C40" s="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9"/>
    </row>
    <row r="41" spans="2:65" ht="16.5" customHeight="1">
      <c r="C41" s="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9"/>
    </row>
    <row r="42" spans="2:65" ht="16.5" customHeight="1">
      <c r="C42" s="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9"/>
    </row>
    <row r="43" spans="2:65" ht="16.5" customHeight="1">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9"/>
    </row>
    <row r="44" spans="2:65" ht="16.5" customHeight="1">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9"/>
    </row>
    <row r="45" spans="2:65" ht="16.5" customHeight="1">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9"/>
    </row>
    <row r="46" spans="2:65" ht="16.5" customHeight="1">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9"/>
    </row>
    <row r="47" spans="2:65" ht="16.5" customHeight="1">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9"/>
    </row>
    <row r="48" spans="2:65" ht="16.5" customHeight="1">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9"/>
    </row>
    <row r="49" spans="2:65" ht="16.5" customHeight="1">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9"/>
    </row>
    <row r="50" spans="2:65" ht="16.5" customHeight="1">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9"/>
    </row>
    <row r="51" spans="2:65" ht="16.5" customHeight="1">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9"/>
    </row>
    <row r="52" spans="2:65" ht="16.5" customHeight="1">
      <c r="C52" s="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9"/>
    </row>
    <row r="53" spans="2:65" ht="16.5" customHeight="1">
      <c r="C53" s="7"/>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9"/>
    </row>
    <row r="54" spans="2:65" ht="16.5" customHeight="1">
      <c r="C54" s="7"/>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9"/>
    </row>
    <row r="55" spans="2:65" ht="16.5" customHeight="1">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9"/>
    </row>
    <row r="56" spans="2:65" ht="16.5" customHeight="1">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9"/>
    </row>
    <row r="57" spans="2:65" ht="16.5" customHeight="1">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9"/>
    </row>
    <row r="58" spans="2:65" ht="16.5" customHeight="1">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9"/>
    </row>
    <row r="59" spans="2:65" ht="14.25" customHeight="1">
      <c r="B59" s="6"/>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5"/>
    </row>
    <row r="60" spans="2:65" ht="14.25" customHeight="1">
      <c r="B60" s="6"/>
      <c r="C60" s="13"/>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5"/>
    </row>
    <row r="61" spans="2:65" ht="14.25" customHeight="1">
      <c r="B61" s="6"/>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5"/>
    </row>
    <row r="62" spans="2:65" ht="14.25" customHeight="1">
      <c r="B62" s="6"/>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5"/>
    </row>
    <row r="63" spans="2:65" ht="14.25" customHeight="1">
      <c r="B63" s="6"/>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5"/>
    </row>
    <row r="64" spans="2:65" ht="14.25" customHeight="1" thickBot="1">
      <c r="B64" s="6"/>
      <c r="C64" s="16"/>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8"/>
    </row>
    <row r="65" spans="2:65" ht="7.5" customHeight="1">
      <c r="C65" s="19"/>
      <c r="D65" s="58"/>
      <c r="E65" s="58"/>
      <c r="F65" s="58"/>
      <c r="G65" s="58"/>
      <c r="H65" s="58"/>
      <c r="I65" s="58"/>
      <c r="J65" s="58"/>
      <c r="K65" s="58"/>
      <c r="L65" s="58"/>
      <c r="M65" s="58"/>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2:65" ht="19.5" customHeight="1">
      <c r="B66" s="3" t="s">
        <v>151</v>
      </c>
    </row>
    <row r="67" spans="2:65" ht="15" customHeight="1" thickBot="1">
      <c r="B67" s="6"/>
      <c r="C67" s="854"/>
      <c r="D67" s="854"/>
      <c r="E67" s="854"/>
      <c r="F67" s="854"/>
      <c r="G67" s="854"/>
      <c r="H67" s="854"/>
      <c r="I67" s="854"/>
      <c r="J67" s="854"/>
      <c r="K67" s="854"/>
      <c r="L67" s="854"/>
      <c r="M67" s="854"/>
      <c r="N67" s="854"/>
      <c r="O67" s="854"/>
      <c r="P67" s="854"/>
      <c r="Q67" s="854"/>
      <c r="R67" s="854"/>
      <c r="S67" s="854"/>
      <c r="T67" s="854"/>
      <c r="U67" s="854"/>
      <c r="V67" s="854"/>
      <c r="W67" s="854"/>
      <c r="X67" s="854"/>
      <c r="Y67" s="854"/>
      <c r="Z67" s="854"/>
      <c r="AA67" s="854"/>
      <c r="AB67" s="854"/>
      <c r="AC67" s="854"/>
      <c r="AD67" s="854"/>
      <c r="AE67" s="854"/>
      <c r="AF67" s="854"/>
      <c r="AG67" s="854"/>
      <c r="AH67" s="854"/>
      <c r="AI67" s="854"/>
      <c r="AJ67" s="854"/>
      <c r="AK67" s="854"/>
      <c r="AL67" s="854"/>
      <c r="AM67" s="854"/>
      <c r="AN67" s="854"/>
      <c r="AO67" s="854"/>
      <c r="AP67" s="854"/>
      <c r="AQ67" s="854"/>
      <c r="AR67" s="854"/>
      <c r="AS67" s="854"/>
      <c r="AT67" s="854"/>
      <c r="AU67" s="854"/>
      <c r="AV67" s="854"/>
      <c r="AW67" s="854"/>
      <c r="AX67" s="854"/>
      <c r="AY67" s="854"/>
      <c r="AZ67" s="854"/>
      <c r="BA67" s="854"/>
      <c r="BB67" s="854"/>
      <c r="BC67" s="854"/>
      <c r="BD67" s="854"/>
      <c r="BE67" s="854"/>
      <c r="BF67" s="854"/>
      <c r="BG67" s="854"/>
      <c r="BH67" s="854"/>
      <c r="BI67" s="854"/>
      <c r="BJ67" s="854"/>
      <c r="BK67" s="854"/>
      <c r="BL67" s="854"/>
      <c r="BM67" s="854"/>
    </row>
    <row r="68" spans="2:65" ht="30.75" customHeight="1">
      <c r="C68" s="29" t="s">
        <v>137</v>
      </c>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1"/>
    </row>
    <row r="69" spans="2:65" ht="11.25" customHeight="1">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2"/>
    </row>
    <row r="70" spans="2:65" ht="11.25" customHeight="1">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2"/>
    </row>
    <row r="71" spans="2:65" ht="11.25" customHeight="1">
      <c r="C71" s="20"/>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2"/>
    </row>
    <row r="72" spans="2:65" ht="11.25" customHeight="1">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2"/>
    </row>
    <row r="73" spans="2:65" ht="11.25" customHeight="1">
      <c r="C73" s="20"/>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2"/>
    </row>
    <row r="74" spans="2:65" ht="11.25" customHeight="1">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2"/>
    </row>
    <row r="75" spans="2:65" ht="11.25" customHeight="1">
      <c r="C75" s="20"/>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2"/>
    </row>
    <row r="76" spans="2:65" ht="11.25" customHeight="1">
      <c r="C76" s="20"/>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2"/>
    </row>
    <row r="77" spans="2:65" ht="11.25" customHeight="1">
      <c r="C77" s="20"/>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2"/>
    </row>
    <row r="78" spans="2:65" ht="11.25" customHeight="1">
      <c r="C78" s="20"/>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2"/>
    </row>
    <row r="79" spans="2:65" ht="11.25" customHeight="1">
      <c r="C79" s="20"/>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2"/>
    </row>
    <row r="80" spans="2:65" ht="11.25" customHeight="1">
      <c r="C80" s="20"/>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2"/>
    </row>
    <row r="81" spans="2:65" ht="11.25" customHeight="1">
      <c r="C81" s="20"/>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2"/>
    </row>
    <row r="82" spans="2:65" ht="11.25" customHeight="1">
      <c r="C82" s="20"/>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2"/>
    </row>
    <row r="83" spans="2:65" ht="11.25" customHeight="1" thickBot="1">
      <c r="C83" s="32"/>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4"/>
    </row>
    <row r="84" spans="2:65" ht="11.25" customHeight="1"/>
    <row r="85" spans="2:65" s="3" customFormat="1" ht="19.5" customHeight="1">
      <c r="B85" s="3" t="s">
        <v>177</v>
      </c>
    </row>
    <row r="86" spans="2:65" ht="15" customHeight="1" thickBot="1">
      <c r="B86" s="6"/>
      <c r="C86" s="854"/>
      <c r="D86" s="854"/>
      <c r="E86" s="854"/>
      <c r="F86" s="854"/>
      <c r="G86" s="854"/>
      <c r="H86" s="854"/>
      <c r="I86" s="854"/>
      <c r="J86" s="854"/>
      <c r="K86" s="854"/>
      <c r="L86" s="854"/>
      <c r="M86" s="854"/>
      <c r="N86" s="854"/>
      <c r="O86" s="854"/>
      <c r="P86" s="854"/>
      <c r="Q86" s="854"/>
      <c r="R86" s="854"/>
      <c r="S86" s="854"/>
      <c r="T86" s="854"/>
      <c r="U86" s="854"/>
      <c r="V86" s="854"/>
      <c r="W86" s="854"/>
      <c r="X86" s="854"/>
      <c r="Y86" s="854"/>
      <c r="Z86" s="854"/>
      <c r="AA86" s="854"/>
      <c r="AB86" s="854"/>
      <c r="AC86" s="854"/>
      <c r="AD86" s="854"/>
      <c r="AE86" s="854"/>
      <c r="AF86" s="854"/>
      <c r="AG86" s="854"/>
      <c r="AH86" s="854"/>
      <c r="AI86" s="854"/>
      <c r="AJ86" s="854"/>
      <c r="AK86" s="854"/>
      <c r="AL86" s="854"/>
      <c r="AM86" s="854"/>
      <c r="AN86" s="854"/>
      <c r="AO86" s="854"/>
      <c r="AP86" s="854"/>
      <c r="AQ86" s="854"/>
      <c r="AR86" s="854"/>
      <c r="AS86" s="854"/>
      <c r="AT86" s="854"/>
      <c r="AU86" s="854"/>
      <c r="AV86" s="854"/>
      <c r="AW86" s="854"/>
      <c r="AX86" s="854"/>
      <c r="AY86" s="854"/>
      <c r="AZ86" s="854"/>
      <c r="BA86" s="854"/>
      <c r="BB86" s="854"/>
      <c r="BC86" s="854"/>
      <c r="BD86" s="854"/>
      <c r="BE86" s="854"/>
      <c r="BF86" s="854"/>
      <c r="BG86" s="854"/>
      <c r="BH86" s="854"/>
      <c r="BI86" s="854"/>
      <c r="BJ86" s="854"/>
      <c r="BK86" s="854"/>
      <c r="BL86" s="854"/>
      <c r="BM86" s="854"/>
    </row>
    <row r="87" spans="2:65" ht="18.75" customHeight="1">
      <c r="B87" s="6"/>
      <c r="C87" s="29" t="s">
        <v>135</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1"/>
    </row>
    <row r="88" spans="2:65" ht="7.5" customHeight="1">
      <c r="B88" s="6"/>
      <c r="C88" s="26"/>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8"/>
    </row>
    <row r="89" spans="2:65" ht="20.25" customHeight="1">
      <c r="B89" s="6"/>
      <c r="C89" s="26" t="s">
        <v>232</v>
      </c>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8"/>
    </row>
    <row r="90" spans="2:65" ht="20.25" customHeight="1">
      <c r="B90" s="6"/>
      <c r="C90" s="26" t="s">
        <v>105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8"/>
    </row>
    <row r="91" spans="2:65" ht="14.25" customHeight="1">
      <c r="B91" s="6"/>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5"/>
    </row>
    <row r="92" spans="2:65" ht="14.25" customHeight="1">
      <c r="B92" s="6"/>
      <c r="C92" s="13"/>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5"/>
    </row>
    <row r="93" spans="2:65" ht="14.25" customHeight="1">
      <c r="B93" s="6"/>
      <c r="C93" s="13"/>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5"/>
    </row>
    <row r="94" spans="2:65" ht="14.25" customHeight="1">
      <c r="B94" s="6"/>
      <c r="C94" s="13"/>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5"/>
    </row>
    <row r="95" spans="2:65" ht="14.25" customHeight="1">
      <c r="B95" s="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5"/>
    </row>
    <row r="96" spans="2:65" ht="14.25" customHeight="1">
      <c r="B96" s="6"/>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5"/>
    </row>
    <row r="97" spans="2:65" ht="14.25" customHeight="1">
      <c r="B97" s="6"/>
      <c r="C97" s="13"/>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5"/>
    </row>
    <row r="98" spans="2:65" ht="14.25" customHeight="1">
      <c r="B98" s="6"/>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2"/>
    </row>
    <row r="99" spans="2:65" ht="14.25" customHeight="1">
      <c r="B99" s="6"/>
      <c r="C99" s="26" t="s">
        <v>106</v>
      </c>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8"/>
    </row>
    <row r="100" spans="2:65" ht="14.25" customHeight="1">
      <c r="B100" s="6"/>
      <c r="C100" s="26" t="s">
        <v>105</v>
      </c>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8"/>
    </row>
    <row r="101" spans="2:65" ht="14.25" customHeight="1">
      <c r="B101" s="6"/>
      <c r="C101" s="13"/>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5"/>
    </row>
    <row r="102" spans="2:65" ht="14.25" customHeight="1">
      <c r="B102" s="6"/>
      <c r="C102" s="13"/>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5"/>
    </row>
    <row r="103" spans="2:65" ht="14.25" customHeight="1">
      <c r="B103" s="6"/>
      <c r="C103" s="13"/>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5"/>
    </row>
    <row r="104" spans="2:65" ht="14.25" customHeight="1">
      <c r="B104" s="6"/>
      <c r="C104" s="13"/>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5"/>
    </row>
    <row r="105" spans="2:65" ht="14.25" customHeight="1">
      <c r="B105" s="6"/>
      <c r="C105" s="13"/>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5"/>
    </row>
    <row r="106" spans="2:65" ht="14.25" customHeight="1">
      <c r="B106" s="6"/>
      <c r="C106" s="13"/>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5"/>
    </row>
    <row r="107" spans="2:65" ht="14.25" customHeight="1">
      <c r="B107" s="6"/>
      <c r="C107" s="10"/>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2"/>
    </row>
    <row r="108" spans="2:65" ht="14.25" customHeight="1">
      <c r="B108" s="6"/>
      <c r="C108" s="26" t="s">
        <v>111</v>
      </c>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8"/>
    </row>
    <row r="109" spans="2:65" ht="14.25" customHeight="1">
      <c r="B109" s="6"/>
      <c r="C109" s="26" t="s">
        <v>105</v>
      </c>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8"/>
    </row>
    <row r="110" spans="2:65" ht="14.25" customHeight="1">
      <c r="B110" s="6"/>
      <c r="C110" s="13"/>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5"/>
    </row>
    <row r="111" spans="2:65" ht="14.25" customHeight="1">
      <c r="B111" s="6"/>
      <c r="C111" s="13"/>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5"/>
    </row>
    <row r="112" spans="2:65" ht="14.25" customHeight="1">
      <c r="B112" s="6"/>
      <c r="C112" s="13"/>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5"/>
    </row>
    <row r="113" spans="2:65" ht="14.25" customHeight="1">
      <c r="B113" s="6"/>
      <c r="C113" s="13"/>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5"/>
    </row>
    <row r="114" spans="2:65" ht="14.25" customHeight="1">
      <c r="B114" s="6"/>
      <c r="C114" s="13"/>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5"/>
    </row>
    <row r="115" spans="2:65" ht="14.25" customHeight="1">
      <c r="B115" s="6"/>
      <c r="C115" s="13"/>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5"/>
    </row>
    <row r="116" spans="2:65" ht="14.25" customHeight="1">
      <c r="B116" s="6"/>
      <c r="C116" s="13"/>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5"/>
    </row>
    <row r="117" spans="2:65" ht="14.25" customHeight="1">
      <c r="B117" s="6"/>
      <c r="C117" s="13"/>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5"/>
    </row>
    <row r="118" spans="2:65" ht="14.25" customHeight="1">
      <c r="B118" s="6"/>
      <c r="C118" s="10"/>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2"/>
    </row>
    <row r="119" spans="2:65" ht="14.25" customHeight="1">
      <c r="B119" s="6"/>
      <c r="C119" s="26" t="s">
        <v>107</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8"/>
    </row>
    <row r="120" spans="2:65" ht="14.25" customHeight="1">
      <c r="B120" s="6"/>
      <c r="C120" s="26" t="s">
        <v>108</v>
      </c>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8"/>
    </row>
    <row r="121" spans="2:65" ht="14.25" customHeight="1">
      <c r="B121" s="6"/>
      <c r="C121" s="26"/>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8"/>
    </row>
    <row r="122" spans="2:65" ht="14.25" customHeight="1">
      <c r="B122" s="6"/>
      <c r="C122" s="13"/>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5"/>
    </row>
    <row r="123" spans="2:65" ht="14.25" customHeight="1">
      <c r="B123" s="6"/>
      <c r="C123" s="13"/>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5"/>
    </row>
    <row r="124" spans="2:65" ht="14.25" customHeight="1">
      <c r="B124" s="6"/>
      <c r="C124" s="13"/>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5"/>
    </row>
    <row r="125" spans="2:65" ht="14.25" customHeight="1">
      <c r="B125" s="6"/>
      <c r="C125" s="13"/>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5"/>
    </row>
    <row r="126" spans="2:65" ht="14.25" customHeight="1">
      <c r="B126" s="6"/>
      <c r="C126" s="13"/>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5"/>
    </row>
    <row r="127" spans="2:65" ht="14.25" customHeight="1">
      <c r="B127" s="6"/>
      <c r="C127" s="13"/>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5"/>
    </row>
    <row r="128" spans="2:65" ht="14.25" customHeight="1">
      <c r="B128" s="6"/>
      <c r="C128" s="10"/>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2"/>
    </row>
    <row r="129" spans="2:65" ht="14.25" customHeight="1">
      <c r="B129" s="6"/>
      <c r="C129" s="26" t="s">
        <v>166</v>
      </c>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8"/>
    </row>
    <row r="130" spans="2:65" ht="14.25" customHeight="1">
      <c r="B130" s="6"/>
      <c r="C130" s="26" t="s">
        <v>105</v>
      </c>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8"/>
    </row>
    <row r="131" spans="2:65" ht="14.25" customHeight="1">
      <c r="B131" s="6"/>
      <c r="C131" s="13"/>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5"/>
    </row>
    <row r="132" spans="2:65" ht="14.25" customHeight="1">
      <c r="B132" s="6"/>
      <c r="C132" s="13"/>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5"/>
    </row>
    <row r="133" spans="2:65" ht="14.25" customHeight="1">
      <c r="B133" s="6"/>
      <c r="C133" s="13"/>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5"/>
    </row>
    <row r="134" spans="2:65" ht="14.25" customHeight="1">
      <c r="B134" s="6"/>
      <c r="C134" s="13"/>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5"/>
    </row>
    <row r="135" spans="2:65" ht="14.25" customHeight="1">
      <c r="B135" s="6"/>
      <c r="C135" s="13"/>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5"/>
    </row>
    <row r="136" spans="2:65" ht="14.25" customHeight="1">
      <c r="B136" s="6"/>
      <c r="C136" s="13"/>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5"/>
    </row>
    <row r="137" spans="2:65" ht="14.25" customHeight="1">
      <c r="B137" s="6"/>
      <c r="C137" s="13"/>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5"/>
    </row>
    <row r="138" spans="2:65" ht="14.25" customHeight="1">
      <c r="B138" s="6"/>
      <c r="C138" s="13"/>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5"/>
    </row>
    <row r="139" spans="2:65" ht="14.25" customHeight="1" thickBot="1">
      <c r="B139" s="6"/>
      <c r="C139" s="16"/>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8"/>
    </row>
    <row r="140" spans="2:65" ht="14.25" customHeight="1">
      <c r="B140" s="6"/>
      <c r="C140" s="854" t="s">
        <v>159</v>
      </c>
      <c r="D140" s="854"/>
      <c r="E140" s="854"/>
      <c r="F140" s="854"/>
      <c r="G140" s="854"/>
      <c r="H140" s="854"/>
      <c r="I140" s="854"/>
      <c r="J140" s="854"/>
      <c r="K140" s="854"/>
      <c r="L140" s="854"/>
      <c r="M140" s="854"/>
      <c r="N140" s="854"/>
      <c r="O140" s="854"/>
      <c r="P140" s="854"/>
      <c r="Q140" s="854"/>
      <c r="R140" s="854"/>
      <c r="S140" s="854"/>
      <c r="T140" s="854"/>
      <c r="U140" s="854"/>
      <c r="V140" s="854"/>
      <c r="W140" s="854"/>
      <c r="X140" s="854"/>
      <c r="Y140" s="854"/>
      <c r="Z140" s="854"/>
      <c r="AA140" s="854"/>
      <c r="AB140" s="854"/>
      <c r="AC140" s="854"/>
      <c r="AD140" s="854"/>
      <c r="AE140" s="854"/>
      <c r="AF140" s="854"/>
      <c r="AG140" s="854"/>
      <c r="AH140" s="854"/>
      <c r="AI140" s="854"/>
      <c r="AJ140" s="854"/>
      <c r="AK140" s="854"/>
      <c r="AL140" s="854"/>
      <c r="AM140" s="854"/>
      <c r="AN140" s="854"/>
      <c r="AO140" s="854"/>
      <c r="AP140" s="854"/>
      <c r="AQ140" s="854"/>
      <c r="AR140" s="854"/>
      <c r="AS140" s="854"/>
      <c r="AT140" s="854"/>
      <c r="AU140" s="854"/>
      <c r="AV140" s="854"/>
      <c r="AW140" s="854"/>
      <c r="AX140" s="854"/>
      <c r="AY140" s="854"/>
      <c r="AZ140" s="854"/>
      <c r="BA140" s="854"/>
      <c r="BB140" s="854"/>
      <c r="BC140" s="854"/>
      <c r="BD140" s="854"/>
      <c r="BE140" s="854"/>
      <c r="BF140" s="854"/>
      <c r="BG140" s="854"/>
      <c r="BH140" s="854"/>
      <c r="BI140" s="854"/>
      <c r="BJ140" s="854"/>
      <c r="BK140" s="854"/>
      <c r="BL140" s="854"/>
      <c r="BM140" s="854"/>
    </row>
    <row r="141" spans="2:65" ht="9" customHeight="1">
      <c r="B141" s="6"/>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row>
    <row r="142" spans="2:65" s="1" customFormat="1" ht="16.5" customHeight="1">
      <c r="B142" s="304" t="s">
        <v>460</v>
      </c>
      <c r="C142" s="305"/>
      <c r="D142" s="305"/>
      <c r="E142" s="305"/>
      <c r="F142" s="305"/>
      <c r="G142" s="305"/>
      <c r="H142" s="305"/>
      <c r="I142" s="305"/>
      <c r="J142" s="305"/>
      <c r="K142" s="305"/>
      <c r="L142" s="305"/>
      <c r="M142" s="305"/>
      <c r="N142" s="305"/>
      <c r="O142" s="305"/>
      <c r="P142" s="305"/>
      <c r="Q142" s="305"/>
      <c r="R142" s="305"/>
      <c r="S142" s="305"/>
      <c r="T142" s="305"/>
      <c r="U142" s="305"/>
      <c r="V142" s="305"/>
      <c r="W142" s="305"/>
      <c r="X142" s="305"/>
      <c r="Y142" s="305"/>
      <c r="Z142" s="305"/>
      <c r="AA142" s="305"/>
      <c r="AB142" s="305"/>
      <c r="AC142" s="305"/>
      <c r="AD142" s="305"/>
      <c r="AE142" s="305"/>
      <c r="AF142" s="305"/>
      <c r="AG142" s="305"/>
      <c r="AH142" s="305"/>
      <c r="AI142" s="305"/>
      <c r="AJ142" s="305"/>
      <c r="AK142" s="305"/>
      <c r="AL142" s="305"/>
      <c r="AM142" s="305"/>
      <c r="AN142" s="305"/>
      <c r="AO142" s="305"/>
      <c r="AP142" s="305"/>
      <c r="AQ142" s="305"/>
      <c r="AR142" s="305"/>
      <c r="AS142" s="305"/>
      <c r="AT142" s="305"/>
      <c r="AU142" s="305"/>
      <c r="AV142" s="305"/>
      <c r="AW142" s="305"/>
      <c r="AX142" s="305"/>
      <c r="AY142" s="305"/>
      <c r="AZ142" s="305"/>
      <c r="BA142" s="305"/>
      <c r="BB142" s="305"/>
      <c r="BC142" s="305"/>
      <c r="BD142" s="305"/>
      <c r="BE142" s="305"/>
      <c r="BF142" s="305"/>
      <c r="BG142" s="305"/>
      <c r="BH142" s="305"/>
      <c r="BI142" s="305"/>
      <c r="BJ142" s="305"/>
      <c r="BK142" s="305"/>
      <c r="BL142" s="305"/>
      <c r="BM142" s="305"/>
    </row>
    <row r="143" spans="2:65" s="1" customFormat="1" ht="15" customHeight="1" thickBot="1">
      <c r="B143" s="306"/>
      <c r="C143" s="906" t="s">
        <v>461</v>
      </c>
      <c r="D143" s="906"/>
      <c r="E143" s="906"/>
      <c r="F143" s="906"/>
      <c r="G143" s="906"/>
      <c r="H143" s="906"/>
      <c r="I143" s="906"/>
      <c r="J143" s="906"/>
      <c r="K143" s="906"/>
      <c r="L143" s="906"/>
      <c r="M143" s="906"/>
      <c r="N143" s="906"/>
      <c r="O143" s="906"/>
      <c r="P143" s="906"/>
      <c r="Q143" s="906"/>
      <c r="R143" s="906"/>
      <c r="S143" s="906"/>
      <c r="T143" s="906"/>
      <c r="U143" s="906"/>
      <c r="V143" s="906"/>
      <c r="W143" s="906"/>
      <c r="X143" s="906"/>
      <c r="Y143" s="906"/>
      <c r="Z143" s="906"/>
      <c r="AA143" s="906"/>
      <c r="AB143" s="906"/>
      <c r="AC143" s="906"/>
      <c r="AD143" s="906"/>
      <c r="AE143" s="906"/>
      <c r="AF143" s="906"/>
      <c r="AG143" s="906"/>
      <c r="AH143" s="906"/>
      <c r="AI143" s="906"/>
      <c r="AJ143" s="906"/>
      <c r="AK143" s="906"/>
      <c r="AL143" s="906"/>
      <c r="AM143" s="906"/>
      <c r="AN143" s="906"/>
      <c r="AO143" s="906"/>
      <c r="AP143" s="906"/>
      <c r="AQ143" s="906"/>
      <c r="AR143" s="906"/>
      <c r="AS143" s="906"/>
      <c r="AT143" s="906"/>
      <c r="AU143" s="906"/>
      <c r="AV143" s="906"/>
      <c r="AW143" s="906"/>
      <c r="AX143" s="906"/>
      <c r="AY143" s="906"/>
      <c r="AZ143" s="906"/>
      <c r="BA143" s="906"/>
      <c r="BB143" s="906"/>
      <c r="BC143" s="906"/>
      <c r="BD143" s="906"/>
      <c r="BE143" s="906"/>
      <c r="BF143" s="906"/>
      <c r="BG143" s="906"/>
      <c r="BH143" s="906"/>
      <c r="BI143" s="906"/>
      <c r="BJ143" s="906"/>
      <c r="BK143" s="906"/>
      <c r="BL143" s="906"/>
      <c r="BM143" s="906"/>
    </row>
    <row r="144" spans="2:65" s="1" customFormat="1" ht="16.5" customHeight="1">
      <c r="C144" s="321" t="s">
        <v>462</v>
      </c>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307"/>
      <c r="AL144" s="307"/>
      <c r="AM144" s="307"/>
      <c r="AN144" s="307"/>
      <c r="AO144" s="307"/>
      <c r="AP144" s="307"/>
      <c r="AQ144" s="307"/>
      <c r="AR144" s="307"/>
      <c r="AS144" s="307"/>
      <c r="AT144" s="307"/>
      <c r="AU144" s="307"/>
      <c r="AV144" s="307"/>
      <c r="AW144" s="307"/>
      <c r="AX144" s="307"/>
      <c r="AY144" s="307"/>
      <c r="AZ144" s="307"/>
      <c r="BA144" s="307"/>
      <c r="BB144" s="307"/>
      <c r="BC144" s="307"/>
      <c r="BD144" s="307"/>
      <c r="BE144" s="307"/>
      <c r="BF144" s="307"/>
      <c r="BG144" s="307"/>
      <c r="BH144" s="307"/>
      <c r="BI144" s="307"/>
      <c r="BJ144" s="307"/>
      <c r="BK144" s="307"/>
      <c r="BL144" s="307"/>
      <c r="BM144" s="308"/>
    </row>
    <row r="145" spans="2:65" s="1" customFormat="1" ht="7.5" customHeight="1">
      <c r="B145" s="306"/>
      <c r="C145" s="309"/>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1"/>
    </row>
    <row r="146" spans="2:65" s="1" customFormat="1" ht="14.25" customHeight="1">
      <c r="B146" s="306"/>
      <c r="C146" s="309"/>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1"/>
    </row>
    <row r="147" spans="2:65" s="1" customFormat="1" ht="16.5" customHeight="1">
      <c r="C147" s="312"/>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3"/>
      <c r="BA147" s="313"/>
      <c r="BB147" s="313"/>
      <c r="BC147" s="313"/>
      <c r="BD147" s="313"/>
      <c r="BE147" s="313"/>
      <c r="BF147" s="313"/>
      <c r="BG147" s="313"/>
      <c r="BH147" s="313"/>
      <c r="BI147" s="313"/>
      <c r="BJ147" s="313"/>
      <c r="BK147" s="313"/>
      <c r="BL147" s="313"/>
      <c r="BM147" s="314"/>
    </row>
    <row r="148" spans="2:65" s="1" customFormat="1" ht="16.5" customHeight="1">
      <c r="C148" s="312"/>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3"/>
      <c r="BA148" s="313"/>
      <c r="BB148" s="313"/>
      <c r="BC148" s="313"/>
      <c r="BD148" s="313"/>
      <c r="BE148" s="313"/>
      <c r="BF148" s="313"/>
      <c r="BG148" s="313"/>
      <c r="BH148" s="313"/>
      <c r="BI148" s="313"/>
      <c r="BJ148" s="313"/>
      <c r="BK148" s="313"/>
      <c r="BL148" s="313"/>
      <c r="BM148" s="314"/>
    </row>
    <row r="149" spans="2:65" s="1" customFormat="1" ht="16.5" customHeight="1">
      <c r="C149" s="312"/>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3"/>
      <c r="BA149" s="313"/>
      <c r="BB149" s="313"/>
      <c r="BC149" s="313"/>
      <c r="BD149" s="313"/>
      <c r="BE149" s="313"/>
      <c r="BF149" s="313"/>
      <c r="BG149" s="313"/>
      <c r="BH149" s="313"/>
      <c r="BI149" s="313"/>
      <c r="BJ149" s="313"/>
      <c r="BK149" s="313"/>
      <c r="BL149" s="313"/>
      <c r="BM149" s="314"/>
    </row>
    <row r="150" spans="2:65" s="1" customFormat="1" ht="16.5" customHeight="1">
      <c r="C150" s="312"/>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3"/>
      <c r="BA150" s="313"/>
      <c r="BB150" s="313"/>
      <c r="BC150" s="313"/>
      <c r="BD150" s="313"/>
      <c r="BE150" s="313"/>
      <c r="BF150" s="313"/>
      <c r="BG150" s="313"/>
      <c r="BH150" s="313"/>
      <c r="BI150" s="313"/>
      <c r="BJ150" s="313"/>
      <c r="BK150" s="313"/>
      <c r="BL150" s="313"/>
      <c r="BM150" s="314"/>
    </row>
    <row r="151" spans="2:65" s="1" customFormat="1" ht="16.5" customHeight="1">
      <c r="C151" s="309"/>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1"/>
    </row>
    <row r="152" spans="2:65" s="1" customFormat="1" ht="14.25" customHeight="1">
      <c r="B152" s="306"/>
      <c r="C152" s="309"/>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0"/>
      <c r="AD152" s="310"/>
      <c r="AE152" s="310"/>
      <c r="AF152" s="310"/>
      <c r="AG152" s="310"/>
      <c r="AH152" s="310"/>
      <c r="AI152" s="310"/>
      <c r="AJ152" s="310"/>
      <c r="AK152" s="310"/>
      <c r="AL152" s="310"/>
      <c r="AM152" s="310"/>
      <c r="AN152" s="310"/>
      <c r="AO152" s="310"/>
      <c r="AP152" s="310"/>
      <c r="AQ152" s="310"/>
      <c r="AR152" s="310"/>
      <c r="AS152" s="310"/>
      <c r="AT152" s="310"/>
      <c r="AU152" s="310"/>
      <c r="AV152" s="310"/>
      <c r="AW152" s="310"/>
      <c r="AX152" s="310"/>
      <c r="AY152" s="310"/>
      <c r="AZ152" s="310"/>
      <c r="BA152" s="310"/>
      <c r="BB152" s="310"/>
      <c r="BC152" s="310"/>
      <c r="BD152" s="310"/>
      <c r="BE152" s="310"/>
      <c r="BF152" s="310"/>
      <c r="BG152" s="310"/>
      <c r="BH152" s="310"/>
      <c r="BI152" s="310"/>
      <c r="BJ152" s="310"/>
      <c r="BK152" s="310"/>
      <c r="BL152" s="310"/>
      <c r="BM152" s="311"/>
    </row>
    <row r="153" spans="2:65" s="1" customFormat="1" ht="16.5" customHeight="1">
      <c r="C153" s="312"/>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3"/>
      <c r="BA153" s="313"/>
      <c r="BB153" s="313"/>
      <c r="BC153" s="313"/>
      <c r="BD153" s="313"/>
      <c r="BE153" s="313"/>
      <c r="BF153" s="313"/>
      <c r="BG153" s="313"/>
      <c r="BH153" s="313"/>
      <c r="BI153" s="313"/>
      <c r="BJ153" s="313"/>
      <c r="BK153" s="313"/>
      <c r="BL153" s="313"/>
      <c r="BM153" s="314"/>
    </row>
    <row r="154" spans="2:65" s="1" customFormat="1" ht="16.5" customHeight="1">
      <c r="C154" s="312"/>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3"/>
      <c r="BA154" s="313"/>
      <c r="BB154" s="313"/>
      <c r="BC154" s="313"/>
      <c r="BD154" s="313"/>
      <c r="BE154" s="313"/>
      <c r="BF154" s="313"/>
      <c r="BG154" s="313"/>
      <c r="BH154" s="313"/>
      <c r="BI154" s="313"/>
      <c r="BJ154" s="313"/>
      <c r="BK154" s="313"/>
      <c r="BL154" s="313"/>
      <c r="BM154" s="314"/>
    </row>
    <row r="155" spans="2:65" s="1" customFormat="1" ht="16.5" customHeight="1">
      <c r="C155" s="312"/>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3"/>
      <c r="BA155" s="313"/>
      <c r="BB155" s="313"/>
      <c r="BC155" s="313"/>
      <c r="BD155" s="313"/>
      <c r="BE155" s="313"/>
      <c r="BF155" s="313"/>
      <c r="BG155" s="313"/>
      <c r="BH155" s="313"/>
      <c r="BI155" s="313"/>
      <c r="BJ155" s="313"/>
      <c r="BK155" s="313"/>
      <c r="BL155" s="313"/>
      <c r="BM155" s="314"/>
    </row>
    <row r="156" spans="2:65" s="1" customFormat="1" ht="16.5" customHeight="1">
      <c r="C156" s="312"/>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3"/>
      <c r="BA156" s="313"/>
      <c r="BB156" s="313"/>
      <c r="BC156" s="313"/>
      <c r="BD156" s="313"/>
      <c r="BE156" s="313"/>
      <c r="BF156" s="313"/>
      <c r="BG156" s="313"/>
      <c r="BH156" s="313"/>
      <c r="BI156" s="313"/>
      <c r="BJ156" s="313"/>
      <c r="BK156" s="313"/>
      <c r="BL156" s="313"/>
      <c r="BM156" s="314"/>
    </row>
    <row r="157" spans="2:65" s="1" customFormat="1" ht="14.25" customHeight="1">
      <c r="B157" s="306"/>
      <c r="C157" s="309"/>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0"/>
      <c r="AD157" s="310"/>
      <c r="AE157" s="310"/>
      <c r="AF157" s="310"/>
      <c r="AG157" s="310"/>
      <c r="AH157" s="310"/>
      <c r="AI157" s="310"/>
      <c r="AJ157" s="310"/>
      <c r="AK157" s="310"/>
      <c r="AL157" s="310"/>
      <c r="AM157" s="310"/>
      <c r="AN157" s="310"/>
      <c r="AO157" s="310"/>
      <c r="AP157" s="310"/>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1"/>
    </row>
    <row r="158" spans="2:65" s="1" customFormat="1" ht="14.25" customHeight="1">
      <c r="B158" s="306"/>
      <c r="C158" s="309"/>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310"/>
      <c r="BM158" s="311"/>
    </row>
    <row r="159" spans="2:65" s="1" customFormat="1" ht="14.25" customHeight="1">
      <c r="B159" s="306"/>
      <c r="C159" s="309"/>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1"/>
    </row>
    <row r="160" spans="2:65" s="1" customFormat="1" ht="14.25" customHeight="1">
      <c r="B160" s="306"/>
      <c r="C160" s="309"/>
      <c r="D160" s="310"/>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311"/>
    </row>
    <row r="161" spans="2:68" s="1" customFormat="1" ht="14.25" customHeight="1">
      <c r="B161" s="306"/>
      <c r="C161" s="309"/>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1"/>
    </row>
    <row r="162" spans="2:68" s="1" customFormat="1" ht="14.25" customHeight="1" thickBot="1">
      <c r="B162" s="306"/>
      <c r="C162" s="315"/>
      <c r="D162" s="316"/>
      <c r="E162" s="316"/>
      <c r="F162" s="316"/>
      <c r="G162" s="316"/>
      <c r="H162" s="316"/>
      <c r="I162" s="316"/>
      <c r="J162" s="316"/>
      <c r="K162" s="316"/>
      <c r="L162" s="316"/>
      <c r="M162" s="316"/>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c r="AO162" s="316"/>
      <c r="AP162" s="316"/>
      <c r="AQ162" s="316"/>
      <c r="AR162" s="316"/>
      <c r="AS162" s="316"/>
      <c r="AT162" s="316"/>
      <c r="AU162" s="316"/>
      <c r="AV162" s="316"/>
      <c r="AW162" s="316"/>
      <c r="AX162" s="316"/>
      <c r="AY162" s="316"/>
      <c r="AZ162" s="316"/>
      <c r="BA162" s="316"/>
      <c r="BB162" s="316"/>
      <c r="BC162" s="316"/>
      <c r="BD162" s="316"/>
      <c r="BE162" s="316"/>
      <c r="BF162" s="316"/>
      <c r="BG162" s="316"/>
      <c r="BH162" s="316"/>
      <c r="BI162" s="316"/>
      <c r="BJ162" s="316"/>
      <c r="BK162" s="316"/>
      <c r="BL162" s="316"/>
      <c r="BM162" s="317"/>
    </row>
    <row r="163" spans="2:68" s="1" customFormat="1" ht="7.5" customHeight="1" thickBot="1">
      <c r="C163" s="318"/>
      <c r="D163" s="319"/>
      <c r="E163" s="319"/>
      <c r="F163" s="319"/>
      <c r="G163" s="319"/>
      <c r="H163" s="319"/>
      <c r="I163" s="319"/>
      <c r="J163" s="319"/>
      <c r="K163" s="319"/>
      <c r="L163" s="319"/>
      <c r="M163" s="319"/>
      <c r="N163" s="320"/>
      <c r="O163" s="320"/>
      <c r="P163" s="320"/>
      <c r="Q163" s="320"/>
      <c r="R163" s="320"/>
      <c r="S163" s="320"/>
      <c r="T163" s="320"/>
      <c r="U163" s="320"/>
      <c r="V163" s="320"/>
      <c r="W163" s="320"/>
      <c r="X163" s="320"/>
      <c r="Y163" s="320"/>
      <c r="Z163" s="320"/>
      <c r="AA163" s="320"/>
      <c r="AB163" s="320"/>
      <c r="AC163" s="320"/>
      <c r="AD163" s="320"/>
      <c r="AE163" s="320"/>
      <c r="AF163" s="320"/>
      <c r="AG163" s="320"/>
      <c r="AH163" s="320"/>
      <c r="AI163" s="320"/>
      <c r="AJ163" s="320"/>
      <c r="AK163" s="320"/>
      <c r="AL163" s="320"/>
      <c r="AM163" s="320"/>
      <c r="AN163" s="320"/>
      <c r="AO163" s="320"/>
      <c r="AP163" s="320"/>
      <c r="AQ163" s="320"/>
      <c r="AR163" s="320"/>
      <c r="AS163" s="320"/>
      <c r="AT163" s="320"/>
      <c r="AU163" s="320"/>
      <c r="AV163" s="320"/>
      <c r="AW163" s="320"/>
      <c r="AX163" s="320"/>
    </row>
    <row r="164" spans="2:68" ht="18.75" customHeight="1" thickBot="1">
      <c r="B164" s="6"/>
      <c r="C164" s="35" t="s">
        <v>109</v>
      </c>
      <c r="D164" s="36"/>
      <c r="E164" s="36"/>
      <c r="F164" s="36"/>
      <c r="G164" s="36"/>
      <c r="H164" s="36"/>
      <c r="I164" s="36"/>
      <c r="J164" s="36"/>
      <c r="K164" s="36"/>
      <c r="L164" s="36"/>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8"/>
    </row>
    <row r="165" spans="2:68" ht="57.75" customHeight="1" thickBot="1">
      <c r="B165" s="6"/>
      <c r="C165" s="511" t="s">
        <v>1</v>
      </c>
      <c r="D165" s="512"/>
      <c r="E165" s="512"/>
      <c r="F165" s="512"/>
      <c r="G165" s="512"/>
      <c r="H165" s="512"/>
      <c r="I165" s="512"/>
      <c r="J165" s="512"/>
      <c r="K165" s="855" t="s">
        <v>64</v>
      </c>
      <c r="L165" s="856"/>
      <c r="M165" s="857"/>
      <c r="N165" s="884" t="s">
        <v>168</v>
      </c>
      <c r="O165" s="885"/>
      <c r="P165" s="885"/>
      <c r="Q165" s="885"/>
      <c r="R165" s="885"/>
      <c r="S165" s="885"/>
      <c r="T165" s="885"/>
      <c r="U165" s="885"/>
      <c r="V165" s="886"/>
      <c r="W165" s="855" t="s">
        <v>110</v>
      </c>
      <c r="X165" s="856"/>
      <c r="Y165" s="856"/>
      <c r="Z165" s="856"/>
      <c r="AA165" s="856"/>
      <c r="AB165" s="856"/>
      <c r="AC165" s="856"/>
      <c r="AD165" s="856"/>
      <c r="AE165" s="856"/>
      <c r="AF165" s="856"/>
      <c r="AG165" s="856"/>
      <c r="AH165" s="856"/>
      <c r="AI165" s="856"/>
      <c r="AJ165" s="856"/>
      <c r="AK165" s="856"/>
      <c r="AL165" s="856"/>
      <c r="AM165" s="857"/>
      <c r="AN165" s="858" t="s">
        <v>348</v>
      </c>
      <c r="AO165" s="858"/>
      <c r="AP165" s="858"/>
      <c r="AQ165" s="858"/>
      <c r="AR165" s="858"/>
      <c r="AS165" s="858"/>
      <c r="AT165" s="858"/>
      <c r="AU165" s="858"/>
      <c r="AV165" s="859" t="s">
        <v>183</v>
      </c>
      <c r="AW165" s="860"/>
      <c r="AX165" s="860"/>
      <c r="AY165" s="860"/>
      <c r="AZ165" s="860"/>
      <c r="BA165" s="860"/>
      <c r="BB165" s="860"/>
      <c r="BC165" s="860"/>
      <c r="BD165" s="860"/>
      <c r="BE165" s="860"/>
      <c r="BF165" s="860"/>
      <c r="BG165" s="860"/>
      <c r="BH165" s="860"/>
      <c r="BI165" s="860"/>
      <c r="BJ165" s="860"/>
      <c r="BK165" s="860"/>
      <c r="BL165" s="860"/>
      <c r="BM165" s="861"/>
      <c r="BN165" s="5"/>
      <c r="BO165" s="39"/>
      <c r="BP165" s="39"/>
    </row>
    <row r="166" spans="2:68" ht="15" customHeight="1">
      <c r="B166" s="6"/>
      <c r="C166" s="862"/>
      <c r="D166" s="863"/>
      <c r="E166" s="863"/>
      <c r="F166" s="863"/>
      <c r="G166" s="863"/>
      <c r="H166" s="863"/>
      <c r="I166" s="863"/>
      <c r="J166" s="863"/>
      <c r="K166" s="870"/>
      <c r="L166" s="863"/>
      <c r="M166" s="871"/>
      <c r="N166" s="876" t="s">
        <v>160</v>
      </c>
      <c r="O166" s="877"/>
      <c r="P166" s="877"/>
      <c r="Q166" s="877"/>
      <c r="R166" s="877"/>
      <c r="S166" s="877"/>
      <c r="T166" s="877"/>
      <c r="U166" s="877"/>
      <c r="V166" s="878"/>
      <c r="W166" s="887"/>
      <c r="X166" s="888"/>
      <c r="Y166" s="888"/>
      <c r="Z166" s="888"/>
      <c r="AA166" s="888"/>
      <c r="AB166" s="888"/>
      <c r="AC166" s="888"/>
      <c r="AD166" s="888"/>
      <c r="AE166" s="888"/>
      <c r="AF166" s="888"/>
      <c r="AG166" s="888"/>
      <c r="AH166" s="888"/>
      <c r="AI166" s="888"/>
      <c r="AJ166" s="888"/>
      <c r="AK166" s="888"/>
      <c r="AL166" s="888"/>
      <c r="AM166" s="889"/>
      <c r="AN166" s="867"/>
      <c r="AO166" s="867"/>
      <c r="AP166" s="867"/>
      <c r="AQ166" s="867"/>
      <c r="AR166" s="867"/>
      <c r="AS166" s="867"/>
      <c r="AT166" s="867"/>
      <c r="AU166" s="867"/>
      <c r="AV166" s="838" t="s">
        <v>184</v>
      </c>
      <c r="AW166" s="839"/>
      <c r="AX166" s="839"/>
      <c r="AY166" s="839"/>
      <c r="AZ166" s="839"/>
      <c r="BA166" s="840"/>
      <c r="BB166" s="840"/>
      <c r="BC166" s="840"/>
      <c r="BD166" s="840"/>
      <c r="BE166" s="840"/>
      <c r="BF166" s="840"/>
      <c r="BG166" s="840"/>
      <c r="BH166" s="840"/>
      <c r="BI166" s="840"/>
      <c r="BJ166" s="840"/>
      <c r="BK166" s="840"/>
      <c r="BL166" s="840"/>
      <c r="BM166" s="841"/>
      <c r="BN166" s="5"/>
      <c r="BO166" s="5"/>
      <c r="BP166" s="5"/>
    </row>
    <row r="167" spans="2:68" ht="15" customHeight="1">
      <c r="B167" s="6"/>
      <c r="C167" s="864"/>
      <c r="D167" s="848"/>
      <c r="E167" s="848"/>
      <c r="F167" s="848"/>
      <c r="G167" s="848"/>
      <c r="H167" s="848"/>
      <c r="I167" s="848"/>
      <c r="J167" s="848"/>
      <c r="K167" s="872"/>
      <c r="L167" s="848"/>
      <c r="M167" s="873"/>
      <c r="N167" s="879"/>
      <c r="O167" s="456"/>
      <c r="P167" s="456"/>
      <c r="Q167" s="456"/>
      <c r="R167" s="456"/>
      <c r="S167" s="456"/>
      <c r="T167" s="456"/>
      <c r="U167" s="456"/>
      <c r="V167" s="880"/>
      <c r="W167" s="890"/>
      <c r="X167" s="891"/>
      <c r="Y167" s="891"/>
      <c r="Z167" s="891"/>
      <c r="AA167" s="891"/>
      <c r="AB167" s="891"/>
      <c r="AC167" s="891"/>
      <c r="AD167" s="891"/>
      <c r="AE167" s="891"/>
      <c r="AF167" s="891"/>
      <c r="AG167" s="891"/>
      <c r="AH167" s="891"/>
      <c r="AI167" s="891"/>
      <c r="AJ167" s="891"/>
      <c r="AK167" s="891"/>
      <c r="AL167" s="891"/>
      <c r="AM167" s="892"/>
      <c r="AN167" s="868"/>
      <c r="AO167" s="868"/>
      <c r="AP167" s="868"/>
      <c r="AQ167" s="868"/>
      <c r="AR167" s="868"/>
      <c r="AS167" s="868"/>
      <c r="AT167" s="868"/>
      <c r="AU167" s="868"/>
      <c r="AV167" s="845" t="s">
        <v>185</v>
      </c>
      <c r="AW167" s="846"/>
      <c r="AX167" s="846"/>
      <c r="AY167" s="846"/>
      <c r="AZ167" s="846"/>
      <c r="BA167" s="846"/>
      <c r="BB167" s="846"/>
      <c r="BC167" s="847" t="s">
        <v>293</v>
      </c>
      <c r="BD167" s="848"/>
      <c r="BE167" s="848"/>
      <c r="BF167" s="848"/>
      <c r="BG167" s="848"/>
      <c r="BH167" s="848"/>
      <c r="BI167" s="848"/>
      <c r="BJ167" s="848"/>
      <c r="BK167" s="848"/>
      <c r="BL167" s="848"/>
      <c r="BM167" s="849"/>
      <c r="BN167" s="5"/>
      <c r="BO167" s="5"/>
      <c r="BP167" s="5"/>
    </row>
    <row r="168" spans="2:68" ht="15" customHeight="1">
      <c r="B168" s="6"/>
      <c r="C168" s="864"/>
      <c r="D168" s="848"/>
      <c r="E168" s="848"/>
      <c r="F168" s="848"/>
      <c r="G168" s="848"/>
      <c r="H168" s="848"/>
      <c r="I168" s="848"/>
      <c r="J168" s="848"/>
      <c r="K168" s="872"/>
      <c r="L168" s="848"/>
      <c r="M168" s="873"/>
      <c r="N168" s="879" t="s">
        <v>161</v>
      </c>
      <c r="O168" s="456"/>
      <c r="P168" s="456"/>
      <c r="Q168" s="456"/>
      <c r="R168" s="456"/>
      <c r="S168" s="456"/>
      <c r="T168" s="456"/>
      <c r="U168" s="456"/>
      <c r="V168" s="880"/>
      <c r="W168" s="890"/>
      <c r="X168" s="891"/>
      <c r="Y168" s="891"/>
      <c r="Z168" s="891"/>
      <c r="AA168" s="891"/>
      <c r="AB168" s="891"/>
      <c r="AC168" s="891"/>
      <c r="AD168" s="891"/>
      <c r="AE168" s="891"/>
      <c r="AF168" s="891"/>
      <c r="AG168" s="891"/>
      <c r="AH168" s="891"/>
      <c r="AI168" s="891"/>
      <c r="AJ168" s="891"/>
      <c r="AK168" s="891"/>
      <c r="AL168" s="891"/>
      <c r="AM168" s="892"/>
      <c r="AN168" s="868"/>
      <c r="AO168" s="868"/>
      <c r="AP168" s="868"/>
      <c r="AQ168" s="868"/>
      <c r="AR168" s="868"/>
      <c r="AS168" s="868"/>
      <c r="AT168" s="868"/>
      <c r="AU168" s="868"/>
      <c r="AV168" s="842" t="s">
        <v>186</v>
      </c>
      <c r="AW168" s="843"/>
      <c r="AX168" s="843"/>
      <c r="AY168" s="843"/>
      <c r="AZ168" s="843"/>
      <c r="BA168" s="843"/>
      <c r="BB168" s="843"/>
      <c r="BC168" s="843"/>
      <c r="BD168" s="843"/>
      <c r="BE168" s="843"/>
      <c r="BF168" s="843"/>
      <c r="BG168" s="843"/>
      <c r="BH168" s="843"/>
      <c r="BI168" s="843"/>
      <c r="BJ168" s="843"/>
      <c r="BK168" s="843"/>
      <c r="BL168" s="843"/>
      <c r="BM168" s="844"/>
      <c r="BN168" s="5"/>
      <c r="BO168" s="5"/>
      <c r="BP168" s="5"/>
    </row>
    <row r="169" spans="2:68" ht="15" customHeight="1" thickBot="1">
      <c r="B169" s="6"/>
      <c r="C169" s="865"/>
      <c r="D169" s="866"/>
      <c r="E169" s="866"/>
      <c r="F169" s="866"/>
      <c r="G169" s="866"/>
      <c r="H169" s="866"/>
      <c r="I169" s="866"/>
      <c r="J169" s="866"/>
      <c r="K169" s="874"/>
      <c r="L169" s="866"/>
      <c r="M169" s="875"/>
      <c r="N169" s="881"/>
      <c r="O169" s="882"/>
      <c r="P169" s="882"/>
      <c r="Q169" s="882"/>
      <c r="R169" s="882"/>
      <c r="S169" s="882"/>
      <c r="T169" s="882"/>
      <c r="U169" s="882"/>
      <c r="V169" s="883"/>
      <c r="W169" s="893"/>
      <c r="X169" s="894"/>
      <c r="Y169" s="894"/>
      <c r="Z169" s="894"/>
      <c r="AA169" s="894"/>
      <c r="AB169" s="894"/>
      <c r="AC169" s="894"/>
      <c r="AD169" s="894"/>
      <c r="AE169" s="894"/>
      <c r="AF169" s="894"/>
      <c r="AG169" s="894"/>
      <c r="AH169" s="894"/>
      <c r="AI169" s="894"/>
      <c r="AJ169" s="894"/>
      <c r="AK169" s="894"/>
      <c r="AL169" s="894"/>
      <c r="AM169" s="895"/>
      <c r="AN169" s="869"/>
      <c r="AO169" s="869"/>
      <c r="AP169" s="869"/>
      <c r="AQ169" s="869"/>
      <c r="AR169" s="869"/>
      <c r="AS169" s="869"/>
      <c r="AT169" s="869"/>
      <c r="AU169" s="869"/>
      <c r="AV169" s="850"/>
      <c r="AW169" s="851"/>
      <c r="AX169" s="851"/>
      <c r="AY169" s="851"/>
      <c r="AZ169" s="851"/>
      <c r="BA169" s="852" t="s">
        <v>187</v>
      </c>
      <c r="BB169" s="852"/>
      <c r="BC169" s="852"/>
      <c r="BD169" s="852"/>
      <c r="BE169" s="852"/>
      <c r="BF169" s="852"/>
      <c r="BG169" s="852"/>
      <c r="BH169" s="852"/>
      <c r="BI169" s="852"/>
      <c r="BJ169" s="852"/>
      <c r="BK169" s="852"/>
      <c r="BL169" s="852"/>
      <c r="BM169" s="853"/>
      <c r="BN169" s="5"/>
      <c r="BO169" s="5"/>
      <c r="BP169" s="5"/>
    </row>
    <row r="170" spans="2:68" ht="15" customHeight="1">
      <c r="B170" s="6"/>
      <c r="C170" s="862"/>
      <c r="D170" s="863"/>
      <c r="E170" s="863"/>
      <c r="F170" s="863"/>
      <c r="G170" s="863"/>
      <c r="H170" s="863"/>
      <c r="I170" s="863"/>
      <c r="J170" s="863"/>
      <c r="K170" s="870"/>
      <c r="L170" s="863"/>
      <c r="M170" s="871"/>
      <c r="N170" s="876" t="s">
        <v>160</v>
      </c>
      <c r="O170" s="877"/>
      <c r="P170" s="877"/>
      <c r="Q170" s="877"/>
      <c r="R170" s="877"/>
      <c r="S170" s="877"/>
      <c r="T170" s="877"/>
      <c r="U170" s="877"/>
      <c r="V170" s="878"/>
      <c r="W170" s="887"/>
      <c r="X170" s="888"/>
      <c r="Y170" s="888"/>
      <c r="Z170" s="888"/>
      <c r="AA170" s="888"/>
      <c r="AB170" s="888"/>
      <c r="AC170" s="888"/>
      <c r="AD170" s="888"/>
      <c r="AE170" s="888"/>
      <c r="AF170" s="888"/>
      <c r="AG170" s="888"/>
      <c r="AH170" s="888"/>
      <c r="AI170" s="888"/>
      <c r="AJ170" s="888"/>
      <c r="AK170" s="888"/>
      <c r="AL170" s="888"/>
      <c r="AM170" s="889"/>
      <c r="AN170" s="867"/>
      <c r="AO170" s="867"/>
      <c r="AP170" s="867"/>
      <c r="AQ170" s="867"/>
      <c r="AR170" s="867"/>
      <c r="AS170" s="867"/>
      <c r="AT170" s="867"/>
      <c r="AU170" s="867"/>
      <c r="AV170" s="838" t="s">
        <v>184</v>
      </c>
      <c r="AW170" s="839"/>
      <c r="AX170" s="839"/>
      <c r="AY170" s="839"/>
      <c r="AZ170" s="839"/>
      <c r="BA170" s="840"/>
      <c r="BB170" s="840"/>
      <c r="BC170" s="840"/>
      <c r="BD170" s="840"/>
      <c r="BE170" s="840"/>
      <c r="BF170" s="840"/>
      <c r="BG170" s="840"/>
      <c r="BH170" s="840"/>
      <c r="BI170" s="840"/>
      <c r="BJ170" s="840"/>
      <c r="BK170" s="840"/>
      <c r="BL170" s="840"/>
      <c r="BM170" s="841"/>
      <c r="BN170" s="5"/>
      <c r="BO170" s="5"/>
      <c r="BP170" s="5"/>
    </row>
    <row r="171" spans="2:68" ht="15" customHeight="1">
      <c r="B171" s="6"/>
      <c r="C171" s="864"/>
      <c r="D171" s="848"/>
      <c r="E171" s="848"/>
      <c r="F171" s="848"/>
      <c r="G171" s="848"/>
      <c r="H171" s="848"/>
      <c r="I171" s="848"/>
      <c r="J171" s="848"/>
      <c r="K171" s="872"/>
      <c r="L171" s="848"/>
      <c r="M171" s="873"/>
      <c r="N171" s="879"/>
      <c r="O171" s="456"/>
      <c r="P171" s="456"/>
      <c r="Q171" s="456"/>
      <c r="R171" s="456"/>
      <c r="S171" s="456"/>
      <c r="T171" s="456"/>
      <c r="U171" s="456"/>
      <c r="V171" s="880"/>
      <c r="W171" s="890"/>
      <c r="X171" s="891"/>
      <c r="Y171" s="891"/>
      <c r="Z171" s="891"/>
      <c r="AA171" s="891"/>
      <c r="AB171" s="891"/>
      <c r="AC171" s="891"/>
      <c r="AD171" s="891"/>
      <c r="AE171" s="891"/>
      <c r="AF171" s="891"/>
      <c r="AG171" s="891"/>
      <c r="AH171" s="891"/>
      <c r="AI171" s="891"/>
      <c r="AJ171" s="891"/>
      <c r="AK171" s="891"/>
      <c r="AL171" s="891"/>
      <c r="AM171" s="892"/>
      <c r="AN171" s="868"/>
      <c r="AO171" s="868"/>
      <c r="AP171" s="868"/>
      <c r="AQ171" s="868"/>
      <c r="AR171" s="868"/>
      <c r="AS171" s="868"/>
      <c r="AT171" s="868"/>
      <c r="AU171" s="868"/>
      <c r="AV171" s="845" t="s">
        <v>185</v>
      </c>
      <c r="AW171" s="846"/>
      <c r="AX171" s="846"/>
      <c r="AY171" s="846"/>
      <c r="AZ171" s="846"/>
      <c r="BA171" s="846"/>
      <c r="BB171" s="846"/>
      <c r="BC171" s="847" t="s">
        <v>293</v>
      </c>
      <c r="BD171" s="848"/>
      <c r="BE171" s="848"/>
      <c r="BF171" s="848"/>
      <c r="BG171" s="848"/>
      <c r="BH171" s="848"/>
      <c r="BI171" s="848"/>
      <c r="BJ171" s="848"/>
      <c r="BK171" s="848"/>
      <c r="BL171" s="848"/>
      <c r="BM171" s="849"/>
      <c r="BN171" s="5"/>
      <c r="BO171" s="5"/>
      <c r="BP171" s="5"/>
    </row>
    <row r="172" spans="2:68" ht="15" customHeight="1">
      <c r="B172" s="6"/>
      <c r="C172" s="864"/>
      <c r="D172" s="848"/>
      <c r="E172" s="848"/>
      <c r="F172" s="848"/>
      <c r="G172" s="848"/>
      <c r="H172" s="848"/>
      <c r="I172" s="848"/>
      <c r="J172" s="848"/>
      <c r="K172" s="872"/>
      <c r="L172" s="848"/>
      <c r="M172" s="873"/>
      <c r="N172" s="879" t="s">
        <v>161</v>
      </c>
      <c r="O172" s="456"/>
      <c r="P172" s="456"/>
      <c r="Q172" s="456"/>
      <c r="R172" s="456"/>
      <c r="S172" s="456"/>
      <c r="T172" s="456"/>
      <c r="U172" s="456"/>
      <c r="V172" s="880"/>
      <c r="W172" s="890"/>
      <c r="X172" s="891"/>
      <c r="Y172" s="891"/>
      <c r="Z172" s="891"/>
      <c r="AA172" s="891"/>
      <c r="AB172" s="891"/>
      <c r="AC172" s="891"/>
      <c r="AD172" s="891"/>
      <c r="AE172" s="891"/>
      <c r="AF172" s="891"/>
      <c r="AG172" s="891"/>
      <c r="AH172" s="891"/>
      <c r="AI172" s="891"/>
      <c r="AJ172" s="891"/>
      <c r="AK172" s="891"/>
      <c r="AL172" s="891"/>
      <c r="AM172" s="892"/>
      <c r="AN172" s="868"/>
      <c r="AO172" s="868"/>
      <c r="AP172" s="868"/>
      <c r="AQ172" s="868"/>
      <c r="AR172" s="868"/>
      <c r="AS172" s="868"/>
      <c r="AT172" s="868"/>
      <c r="AU172" s="868"/>
      <c r="AV172" s="842" t="s">
        <v>186</v>
      </c>
      <c r="AW172" s="843"/>
      <c r="AX172" s="843"/>
      <c r="AY172" s="843"/>
      <c r="AZ172" s="843"/>
      <c r="BA172" s="843"/>
      <c r="BB172" s="843"/>
      <c r="BC172" s="843"/>
      <c r="BD172" s="843"/>
      <c r="BE172" s="843"/>
      <c r="BF172" s="843"/>
      <c r="BG172" s="843"/>
      <c r="BH172" s="843"/>
      <c r="BI172" s="843"/>
      <c r="BJ172" s="843"/>
      <c r="BK172" s="843"/>
      <c r="BL172" s="843"/>
      <c r="BM172" s="844"/>
      <c r="BN172" s="5"/>
      <c r="BO172" s="5"/>
      <c r="BP172" s="5"/>
    </row>
    <row r="173" spans="2:68" ht="15" customHeight="1" thickBot="1">
      <c r="B173" s="6"/>
      <c r="C173" s="865"/>
      <c r="D173" s="866"/>
      <c r="E173" s="866"/>
      <c r="F173" s="866"/>
      <c r="G173" s="866"/>
      <c r="H173" s="866"/>
      <c r="I173" s="866"/>
      <c r="J173" s="866"/>
      <c r="K173" s="874"/>
      <c r="L173" s="866"/>
      <c r="M173" s="875"/>
      <c r="N173" s="881"/>
      <c r="O173" s="882"/>
      <c r="P173" s="882"/>
      <c r="Q173" s="882"/>
      <c r="R173" s="882"/>
      <c r="S173" s="882"/>
      <c r="T173" s="882"/>
      <c r="U173" s="882"/>
      <c r="V173" s="883"/>
      <c r="W173" s="893"/>
      <c r="X173" s="894"/>
      <c r="Y173" s="894"/>
      <c r="Z173" s="894"/>
      <c r="AA173" s="894"/>
      <c r="AB173" s="894"/>
      <c r="AC173" s="894"/>
      <c r="AD173" s="894"/>
      <c r="AE173" s="894"/>
      <c r="AF173" s="894"/>
      <c r="AG173" s="894"/>
      <c r="AH173" s="894"/>
      <c r="AI173" s="894"/>
      <c r="AJ173" s="894"/>
      <c r="AK173" s="894"/>
      <c r="AL173" s="894"/>
      <c r="AM173" s="895"/>
      <c r="AN173" s="869"/>
      <c r="AO173" s="869"/>
      <c r="AP173" s="869"/>
      <c r="AQ173" s="869"/>
      <c r="AR173" s="869"/>
      <c r="AS173" s="869"/>
      <c r="AT173" s="869"/>
      <c r="AU173" s="869"/>
      <c r="AV173" s="850"/>
      <c r="AW173" s="851"/>
      <c r="AX173" s="851"/>
      <c r="AY173" s="851"/>
      <c r="AZ173" s="851"/>
      <c r="BA173" s="852" t="s">
        <v>187</v>
      </c>
      <c r="BB173" s="852"/>
      <c r="BC173" s="852"/>
      <c r="BD173" s="852"/>
      <c r="BE173" s="852"/>
      <c r="BF173" s="852"/>
      <c r="BG173" s="852"/>
      <c r="BH173" s="852"/>
      <c r="BI173" s="852"/>
      <c r="BJ173" s="852"/>
      <c r="BK173" s="852"/>
      <c r="BL173" s="852"/>
      <c r="BM173" s="853"/>
      <c r="BN173" s="5"/>
      <c r="BO173" s="5"/>
      <c r="BP173" s="5"/>
    </row>
    <row r="174" spans="2:68" ht="15" customHeight="1">
      <c r="B174" s="6"/>
      <c r="C174" s="862"/>
      <c r="D174" s="863"/>
      <c r="E174" s="863"/>
      <c r="F174" s="863"/>
      <c r="G174" s="863"/>
      <c r="H174" s="863"/>
      <c r="I174" s="863"/>
      <c r="J174" s="863"/>
      <c r="K174" s="870"/>
      <c r="L174" s="863"/>
      <c r="M174" s="871"/>
      <c r="N174" s="876" t="s">
        <v>160</v>
      </c>
      <c r="O174" s="877"/>
      <c r="P174" s="877"/>
      <c r="Q174" s="877"/>
      <c r="R174" s="877"/>
      <c r="S174" s="877"/>
      <c r="T174" s="877"/>
      <c r="U174" s="877"/>
      <c r="V174" s="878"/>
      <c r="W174" s="887"/>
      <c r="X174" s="888"/>
      <c r="Y174" s="888"/>
      <c r="Z174" s="888"/>
      <c r="AA174" s="888"/>
      <c r="AB174" s="888"/>
      <c r="AC174" s="888"/>
      <c r="AD174" s="888"/>
      <c r="AE174" s="888"/>
      <c r="AF174" s="888"/>
      <c r="AG174" s="888"/>
      <c r="AH174" s="888"/>
      <c r="AI174" s="888"/>
      <c r="AJ174" s="888"/>
      <c r="AK174" s="888"/>
      <c r="AL174" s="888"/>
      <c r="AM174" s="889"/>
      <c r="AN174" s="867"/>
      <c r="AO174" s="867"/>
      <c r="AP174" s="867"/>
      <c r="AQ174" s="867"/>
      <c r="AR174" s="867"/>
      <c r="AS174" s="867"/>
      <c r="AT174" s="867"/>
      <c r="AU174" s="867"/>
      <c r="AV174" s="838" t="s">
        <v>184</v>
      </c>
      <c r="AW174" s="839"/>
      <c r="AX174" s="839"/>
      <c r="AY174" s="839"/>
      <c r="AZ174" s="839"/>
      <c r="BA174" s="840"/>
      <c r="BB174" s="840"/>
      <c r="BC174" s="840"/>
      <c r="BD174" s="840"/>
      <c r="BE174" s="840"/>
      <c r="BF174" s="840"/>
      <c r="BG174" s="840"/>
      <c r="BH174" s="840"/>
      <c r="BI174" s="840"/>
      <c r="BJ174" s="840"/>
      <c r="BK174" s="840"/>
      <c r="BL174" s="840"/>
      <c r="BM174" s="841"/>
      <c r="BN174" s="5"/>
      <c r="BO174" s="5"/>
      <c r="BP174" s="5"/>
    </row>
    <row r="175" spans="2:68" ht="15" customHeight="1">
      <c r="B175" s="6"/>
      <c r="C175" s="864"/>
      <c r="D175" s="848"/>
      <c r="E175" s="848"/>
      <c r="F175" s="848"/>
      <c r="G175" s="848"/>
      <c r="H175" s="848"/>
      <c r="I175" s="848"/>
      <c r="J175" s="848"/>
      <c r="K175" s="872"/>
      <c r="L175" s="848"/>
      <c r="M175" s="873"/>
      <c r="N175" s="879"/>
      <c r="O175" s="456"/>
      <c r="P175" s="456"/>
      <c r="Q175" s="456"/>
      <c r="R175" s="456"/>
      <c r="S175" s="456"/>
      <c r="T175" s="456"/>
      <c r="U175" s="456"/>
      <c r="V175" s="880"/>
      <c r="W175" s="890"/>
      <c r="X175" s="891"/>
      <c r="Y175" s="891"/>
      <c r="Z175" s="891"/>
      <c r="AA175" s="891"/>
      <c r="AB175" s="891"/>
      <c r="AC175" s="891"/>
      <c r="AD175" s="891"/>
      <c r="AE175" s="891"/>
      <c r="AF175" s="891"/>
      <c r="AG175" s="891"/>
      <c r="AH175" s="891"/>
      <c r="AI175" s="891"/>
      <c r="AJ175" s="891"/>
      <c r="AK175" s="891"/>
      <c r="AL175" s="891"/>
      <c r="AM175" s="892"/>
      <c r="AN175" s="868"/>
      <c r="AO175" s="868"/>
      <c r="AP175" s="868"/>
      <c r="AQ175" s="868"/>
      <c r="AR175" s="868"/>
      <c r="AS175" s="868"/>
      <c r="AT175" s="868"/>
      <c r="AU175" s="868"/>
      <c r="AV175" s="845" t="s">
        <v>185</v>
      </c>
      <c r="AW175" s="846"/>
      <c r="AX175" s="846"/>
      <c r="AY175" s="846"/>
      <c r="AZ175" s="846"/>
      <c r="BA175" s="846"/>
      <c r="BB175" s="846"/>
      <c r="BC175" s="847" t="s">
        <v>293</v>
      </c>
      <c r="BD175" s="848"/>
      <c r="BE175" s="848"/>
      <c r="BF175" s="848"/>
      <c r="BG175" s="848"/>
      <c r="BH175" s="848"/>
      <c r="BI175" s="848"/>
      <c r="BJ175" s="848"/>
      <c r="BK175" s="848"/>
      <c r="BL175" s="848"/>
      <c r="BM175" s="849"/>
      <c r="BN175" s="5"/>
      <c r="BO175" s="5"/>
      <c r="BP175" s="5"/>
    </row>
    <row r="176" spans="2:68" ht="15" customHeight="1">
      <c r="B176" s="6"/>
      <c r="C176" s="864"/>
      <c r="D176" s="848"/>
      <c r="E176" s="848"/>
      <c r="F176" s="848"/>
      <c r="G176" s="848"/>
      <c r="H176" s="848"/>
      <c r="I176" s="848"/>
      <c r="J176" s="848"/>
      <c r="K176" s="872"/>
      <c r="L176" s="848"/>
      <c r="M176" s="873"/>
      <c r="N176" s="879" t="s">
        <v>161</v>
      </c>
      <c r="O176" s="456"/>
      <c r="P176" s="456"/>
      <c r="Q176" s="456"/>
      <c r="R176" s="456"/>
      <c r="S176" s="456"/>
      <c r="T176" s="456"/>
      <c r="U176" s="456"/>
      <c r="V176" s="880"/>
      <c r="W176" s="890"/>
      <c r="X176" s="891"/>
      <c r="Y176" s="891"/>
      <c r="Z176" s="891"/>
      <c r="AA176" s="891"/>
      <c r="AB176" s="891"/>
      <c r="AC176" s="891"/>
      <c r="AD176" s="891"/>
      <c r="AE176" s="891"/>
      <c r="AF176" s="891"/>
      <c r="AG176" s="891"/>
      <c r="AH176" s="891"/>
      <c r="AI176" s="891"/>
      <c r="AJ176" s="891"/>
      <c r="AK176" s="891"/>
      <c r="AL176" s="891"/>
      <c r="AM176" s="892"/>
      <c r="AN176" s="868"/>
      <c r="AO176" s="868"/>
      <c r="AP176" s="868"/>
      <c r="AQ176" s="868"/>
      <c r="AR176" s="868"/>
      <c r="AS176" s="868"/>
      <c r="AT176" s="868"/>
      <c r="AU176" s="868"/>
      <c r="AV176" s="842" t="s">
        <v>186</v>
      </c>
      <c r="AW176" s="843"/>
      <c r="AX176" s="843"/>
      <c r="AY176" s="843"/>
      <c r="AZ176" s="843"/>
      <c r="BA176" s="843"/>
      <c r="BB176" s="843"/>
      <c r="BC176" s="843"/>
      <c r="BD176" s="843"/>
      <c r="BE176" s="843"/>
      <c r="BF176" s="843"/>
      <c r="BG176" s="843"/>
      <c r="BH176" s="843"/>
      <c r="BI176" s="843"/>
      <c r="BJ176" s="843"/>
      <c r="BK176" s="843"/>
      <c r="BL176" s="843"/>
      <c r="BM176" s="844"/>
      <c r="BN176" s="5"/>
      <c r="BO176" s="5"/>
      <c r="BP176" s="5"/>
    </row>
    <row r="177" spans="2:68" ht="15" customHeight="1" thickBot="1">
      <c r="B177" s="6"/>
      <c r="C177" s="865"/>
      <c r="D177" s="866"/>
      <c r="E177" s="866"/>
      <c r="F177" s="866"/>
      <c r="G177" s="866"/>
      <c r="H177" s="866"/>
      <c r="I177" s="866"/>
      <c r="J177" s="866"/>
      <c r="K177" s="874"/>
      <c r="L177" s="866"/>
      <c r="M177" s="875"/>
      <c r="N177" s="881"/>
      <c r="O177" s="882"/>
      <c r="P177" s="882"/>
      <c r="Q177" s="882"/>
      <c r="R177" s="882"/>
      <c r="S177" s="882"/>
      <c r="T177" s="882"/>
      <c r="U177" s="882"/>
      <c r="V177" s="883"/>
      <c r="W177" s="893"/>
      <c r="X177" s="894"/>
      <c r="Y177" s="894"/>
      <c r="Z177" s="894"/>
      <c r="AA177" s="894"/>
      <c r="AB177" s="894"/>
      <c r="AC177" s="894"/>
      <c r="AD177" s="894"/>
      <c r="AE177" s="894"/>
      <c r="AF177" s="894"/>
      <c r="AG177" s="894"/>
      <c r="AH177" s="894"/>
      <c r="AI177" s="894"/>
      <c r="AJ177" s="894"/>
      <c r="AK177" s="894"/>
      <c r="AL177" s="894"/>
      <c r="AM177" s="895"/>
      <c r="AN177" s="869"/>
      <c r="AO177" s="869"/>
      <c r="AP177" s="869"/>
      <c r="AQ177" s="869"/>
      <c r="AR177" s="869"/>
      <c r="AS177" s="869"/>
      <c r="AT177" s="869"/>
      <c r="AU177" s="869"/>
      <c r="AV177" s="850"/>
      <c r="AW177" s="851"/>
      <c r="AX177" s="851"/>
      <c r="AY177" s="851"/>
      <c r="AZ177" s="851"/>
      <c r="BA177" s="852" t="s">
        <v>187</v>
      </c>
      <c r="BB177" s="852"/>
      <c r="BC177" s="852"/>
      <c r="BD177" s="852"/>
      <c r="BE177" s="852"/>
      <c r="BF177" s="852"/>
      <c r="BG177" s="852"/>
      <c r="BH177" s="852"/>
      <c r="BI177" s="852"/>
      <c r="BJ177" s="852"/>
      <c r="BK177" s="852"/>
      <c r="BL177" s="852"/>
      <c r="BM177" s="853"/>
      <c r="BN177" s="5"/>
      <c r="BO177" s="5"/>
      <c r="BP177" s="5"/>
    </row>
    <row r="178" spans="2:68" ht="15" customHeight="1">
      <c r="B178" s="6"/>
      <c r="C178" s="862"/>
      <c r="D178" s="863"/>
      <c r="E178" s="863"/>
      <c r="F178" s="863"/>
      <c r="G178" s="863"/>
      <c r="H178" s="863"/>
      <c r="I178" s="863"/>
      <c r="J178" s="863"/>
      <c r="K178" s="870"/>
      <c r="L178" s="863"/>
      <c r="M178" s="871"/>
      <c r="N178" s="876" t="s">
        <v>160</v>
      </c>
      <c r="O178" s="877"/>
      <c r="P178" s="877"/>
      <c r="Q178" s="877"/>
      <c r="R178" s="877"/>
      <c r="S178" s="877"/>
      <c r="T178" s="877"/>
      <c r="U178" s="877"/>
      <c r="V178" s="878"/>
      <c r="W178" s="887"/>
      <c r="X178" s="888"/>
      <c r="Y178" s="888"/>
      <c r="Z178" s="888"/>
      <c r="AA178" s="888"/>
      <c r="AB178" s="888"/>
      <c r="AC178" s="888"/>
      <c r="AD178" s="888"/>
      <c r="AE178" s="888"/>
      <c r="AF178" s="888"/>
      <c r="AG178" s="888"/>
      <c r="AH178" s="888"/>
      <c r="AI178" s="888"/>
      <c r="AJ178" s="888"/>
      <c r="AK178" s="888"/>
      <c r="AL178" s="888"/>
      <c r="AM178" s="889"/>
      <c r="AN178" s="867"/>
      <c r="AO178" s="867"/>
      <c r="AP178" s="867"/>
      <c r="AQ178" s="867"/>
      <c r="AR178" s="867"/>
      <c r="AS178" s="867"/>
      <c r="AT178" s="867"/>
      <c r="AU178" s="867"/>
      <c r="AV178" s="838" t="s">
        <v>184</v>
      </c>
      <c r="AW178" s="839"/>
      <c r="AX178" s="839"/>
      <c r="AY178" s="839"/>
      <c r="AZ178" s="839"/>
      <c r="BA178" s="840"/>
      <c r="BB178" s="840"/>
      <c r="BC178" s="840"/>
      <c r="BD178" s="840"/>
      <c r="BE178" s="840"/>
      <c r="BF178" s="840"/>
      <c r="BG178" s="840"/>
      <c r="BH178" s="840"/>
      <c r="BI178" s="840"/>
      <c r="BJ178" s="840"/>
      <c r="BK178" s="840"/>
      <c r="BL178" s="840"/>
      <c r="BM178" s="841"/>
      <c r="BN178" s="5"/>
      <c r="BO178" s="5"/>
      <c r="BP178" s="5"/>
    </row>
    <row r="179" spans="2:68" ht="15" customHeight="1">
      <c r="B179" s="6"/>
      <c r="C179" s="864"/>
      <c r="D179" s="848"/>
      <c r="E179" s="848"/>
      <c r="F179" s="848"/>
      <c r="G179" s="848"/>
      <c r="H179" s="848"/>
      <c r="I179" s="848"/>
      <c r="J179" s="848"/>
      <c r="K179" s="872"/>
      <c r="L179" s="848"/>
      <c r="M179" s="873"/>
      <c r="N179" s="879"/>
      <c r="O179" s="456"/>
      <c r="P179" s="456"/>
      <c r="Q179" s="456"/>
      <c r="R179" s="456"/>
      <c r="S179" s="456"/>
      <c r="T179" s="456"/>
      <c r="U179" s="456"/>
      <c r="V179" s="880"/>
      <c r="W179" s="890"/>
      <c r="X179" s="891"/>
      <c r="Y179" s="891"/>
      <c r="Z179" s="891"/>
      <c r="AA179" s="891"/>
      <c r="AB179" s="891"/>
      <c r="AC179" s="891"/>
      <c r="AD179" s="891"/>
      <c r="AE179" s="891"/>
      <c r="AF179" s="891"/>
      <c r="AG179" s="891"/>
      <c r="AH179" s="891"/>
      <c r="AI179" s="891"/>
      <c r="AJ179" s="891"/>
      <c r="AK179" s="891"/>
      <c r="AL179" s="891"/>
      <c r="AM179" s="892"/>
      <c r="AN179" s="868"/>
      <c r="AO179" s="868"/>
      <c r="AP179" s="868"/>
      <c r="AQ179" s="868"/>
      <c r="AR179" s="868"/>
      <c r="AS179" s="868"/>
      <c r="AT179" s="868"/>
      <c r="AU179" s="868"/>
      <c r="AV179" s="845" t="s">
        <v>185</v>
      </c>
      <c r="AW179" s="846"/>
      <c r="AX179" s="846"/>
      <c r="AY179" s="846"/>
      <c r="AZ179" s="846"/>
      <c r="BA179" s="846"/>
      <c r="BB179" s="846"/>
      <c r="BC179" s="847" t="s">
        <v>293</v>
      </c>
      <c r="BD179" s="848"/>
      <c r="BE179" s="848"/>
      <c r="BF179" s="848"/>
      <c r="BG179" s="848"/>
      <c r="BH179" s="848"/>
      <c r="BI179" s="848"/>
      <c r="BJ179" s="848"/>
      <c r="BK179" s="848"/>
      <c r="BL179" s="848"/>
      <c r="BM179" s="849"/>
      <c r="BN179" s="5"/>
      <c r="BO179" s="5"/>
      <c r="BP179" s="5"/>
    </row>
    <row r="180" spans="2:68" ht="15" customHeight="1">
      <c r="B180" s="6"/>
      <c r="C180" s="864"/>
      <c r="D180" s="848"/>
      <c r="E180" s="848"/>
      <c r="F180" s="848"/>
      <c r="G180" s="848"/>
      <c r="H180" s="848"/>
      <c r="I180" s="848"/>
      <c r="J180" s="848"/>
      <c r="K180" s="872"/>
      <c r="L180" s="848"/>
      <c r="M180" s="873"/>
      <c r="N180" s="879" t="s">
        <v>161</v>
      </c>
      <c r="O180" s="456"/>
      <c r="P180" s="456"/>
      <c r="Q180" s="456"/>
      <c r="R180" s="456"/>
      <c r="S180" s="456"/>
      <c r="T180" s="456"/>
      <c r="U180" s="456"/>
      <c r="V180" s="880"/>
      <c r="W180" s="890"/>
      <c r="X180" s="891"/>
      <c r="Y180" s="891"/>
      <c r="Z180" s="891"/>
      <c r="AA180" s="891"/>
      <c r="AB180" s="891"/>
      <c r="AC180" s="891"/>
      <c r="AD180" s="891"/>
      <c r="AE180" s="891"/>
      <c r="AF180" s="891"/>
      <c r="AG180" s="891"/>
      <c r="AH180" s="891"/>
      <c r="AI180" s="891"/>
      <c r="AJ180" s="891"/>
      <c r="AK180" s="891"/>
      <c r="AL180" s="891"/>
      <c r="AM180" s="892"/>
      <c r="AN180" s="868"/>
      <c r="AO180" s="868"/>
      <c r="AP180" s="868"/>
      <c r="AQ180" s="868"/>
      <c r="AR180" s="868"/>
      <c r="AS180" s="868"/>
      <c r="AT180" s="868"/>
      <c r="AU180" s="868"/>
      <c r="AV180" s="842" t="s">
        <v>186</v>
      </c>
      <c r="AW180" s="843"/>
      <c r="AX180" s="843"/>
      <c r="AY180" s="843"/>
      <c r="AZ180" s="843"/>
      <c r="BA180" s="843"/>
      <c r="BB180" s="843"/>
      <c r="BC180" s="843"/>
      <c r="BD180" s="843"/>
      <c r="BE180" s="843"/>
      <c r="BF180" s="843"/>
      <c r="BG180" s="843"/>
      <c r="BH180" s="843"/>
      <c r="BI180" s="843"/>
      <c r="BJ180" s="843"/>
      <c r="BK180" s="843"/>
      <c r="BL180" s="843"/>
      <c r="BM180" s="844"/>
      <c r="BN180" s="5"/>
      <c r="BO180" s="5"/>
      <c r="BP180" s="5"/>
    </row>
    <row r="181" spans="2:68" ht="15" customHeight="1" thickBot="1">
      <c r="B181" s="6"/>
      <c r="C181" s="865"/>
      <c r="D181" s="866"/>
      <c r="E181" s="866"/>
      <c r="F181" s="866"/>
      <c r="G181" s="866"/>
      <c r="H181" s="866"/>
      <c r="I181" s="866"/>
      <c r="J181" s="866"/>
      <c r="K181" s="874"/>
      <c r="L181" s="866"/>
      <c r="M181" s="875"/>
      <c r="N181" s="881"/>
      <c r="O181" s="882"/>
      <c r="P181" s="882"/>
      <c r="Q181" s="882"/>
      <c r="R181" s="882"/>
      <c r="S181" s="882"/>
      <c r="T181" s="882"/>
      <c r="U181" s="882"/>
      <c r="V181" s="883"/>
      <c r="W181" s="893"/>
      <c r="X181" s="894"/>
      <c r="Y181" s="894"/>
      <c r="Z181" s="894"/>
      <c r="AA181" s="894"/>
      <c r="AB181" s="894"/>
      <c r="AC181" s="894"/>
      <c r="AD181" s="894"/>
      <c r="AE181" s="894"/>
      <c r="AF181" s="894"/>
      <c r="AG181" s="894"/>
      <c r="AH181" s="894"/>
      <c r="AI181" s="894"/>
      <c r="AJ181" s="894"/>
      <c r="AK181" s="894"/>
      <c r="AL181" s="894"/>
      <c r="AM181" s="895"/>
      <c r="AN181" s="869"/>
      <c r="AO181" s="869"/>
      <c r="AP181" s="869"/>
      <c r="AQ181" s="869"/>
      <c r="AR181" s="869"/>
      <c r="AS181" s="869"/>
      <c r="AT181" s="869"/>
      <c r="AU181" s="869"/>
      <c r="AV181" s="850"/>
      <c r="AW181" s="851"/>
      <c r="AX181" s="851"/>
      <c r="AY181" s="851"/>
      <c r="AZ181" s="851"/>
      <c r="BA181" s="852" t="s">
        <v>187</v>
      </c>
      <c r="BB181" s="852"/>
      <c r="BC181" s="852"/>
      <c r="BD181" s="852"/>
      <c r="BE181" s="852"/>
      <c r="BF181" s="852"/>
      <c r="BG181" s="852"/>
      <c r="BH181" s="852"/>
      <c r="BI181" s="852"/>
      <c r="BJ181" s="852"/>
      <c r="BK181" s="852"/>
      <c r="BL181" s="852"/>
      <c r="BM181" s="853"/>
      <c r="BN181" s="5"/>
      <c r="BO181" s="5"/>
      <c r="BP181" s="5"/>
    </row>
    <row r="182" spans="2:68" ht="15" customHeight="1">
      <c r="B182" s="6"/>
      <c r="C182" s="862"/>
      <c r="D182" s="863"/>
      <c r="E182" s="863"/>
      <c r="F182" s="863"/>
      <c r="G182" s="863"/>
      <c r="H182" s="863"/>
      <c r="I182" s="863"/>
      <c r="J182" s="863"/>
      <c r="K182" s="870"/>
      <c r="L182" s="863"/>
      <c r="M182" s="871"/>
      <c r="N182" s="876" t="s">
        <v>160</v>
      </c>
      <c r="O182" s="877"/>
      <c r="P182" s="877"/>
      <c r="Q182" s="877"/>
      <c r="R182" s="877"/>
      <c r="S182" s="877"/>
      <c r="T182" s="877"/>
      <c r="U182" s="877"/>
      <c r="V182" s="878"/>
      <c r="W182" s="887"/>
      <c r="X182" s="888"/>
      <c r="Y182" s="888"/>
      <c r="Z182" s="888"/>
      <c r="AA182" s="888"/>
      <c r="AB182" s="888"/>
      <c r="AC182" s="888"/>
      <c r="AD182" s="888"/>
      <c r="AE182" s="888"/>
      <c r="AF182" s="888"/>
      <c r="AG182" s="888"/>
      <c r="AH182" s="888"/>
      <c r="AI182" s="888"/>
      <c r="AJ182" s="888"/>
      <c r="AK182" s="888"/>
      <c r="AL182" s="888"/>
      <c r="AM182" s="889"/>
      <c r="AN182" s="867"/>
      <c r="AO182" s="867"/>
      <c r="AP182" s="867"/>
      <c r="AQ182" s="867"/>
      <c r="AR182" s="867"/>
      <c r="AS182" s="867"/>
      <c r="AT182" s="867"/>
      <c r="AU182" s="867"/>
      <c r="AV182" s="838" t="s">
        <v>184</v>
      </c>
      <c r="AW182" s="839"/>
      <c r="AX182" s="839"/>
      <c r="AY182" s="839"/>
      <c r="AZ182" s="839"/>
      <c r="BA182" s="840"/>
      <c r="BB182" s="840"/>
      <c r="BC182" s="840"/>
      <c r="BD182" s="840"/>
      <c r="BE182" s="840"/>
      <c r="BF182" s="840"/>
      <c r="BG182" s="840"/>
      <c r="BH182" s="840"/>
      <c r="BI182" s="840"/>
      <c r="BJ182" s="840"/>
      <c r="BK182" s="840"/>
      <c r="BL182" s="840"/>
      <c r="BM182" s="841"/>
      <c r="BN182" s="5"/>
      <c r="BO182" s="5"/>
      <c r="BP182" s="5"/>
    </row>
    <row r="183" spans="2:68" ht="15" customHeight="1">
      <c r="B183" s="6"/>
      <c r="C183" s="864"/>
      <c r="D183" s="848"/>
      <c r="E183" s="848"/>
      <c r="F183" s="848"/>
      <c r="G183" s="848"/>
      <c r="H183" s="848"/>
      <c r="I183" s="848"/>
      <c r="J183" s="848"/>
      <c r="K183" s="872"/>
      <c r="L183" s="848"/>
      <c r="M183" s="873"/>
      <c r="N183" s="879"/>
      <c r="O183" s="456"/>
      <c r="P183" s="456"/>
      <c r="Q183" s="456"/>
      <c r="R183" s="456"/>
      <c r="S183" s="456"/>
      <c r="T183" s="456"/>
      <c r="U183" s="456"/>
      <c r="V183" s="880"/>
      <c r="W183" s="890"/>
      <c r="X183" s="891"/>
      <c r="Y183" s="891"/>
      <c r="Z183" s="891"/>
      <c r="AA183" s="891"/>
      <c r="AB183" s="891"/>
      <c r="AC183" s="891"/>
      <c r="AD183" s="891"/>
      <c r="AE183" s="891"/>
      <c r="AF183" s="891"/>
      <c r="AG183" s="891"/>
      <c r="AH183" s="891"/>
      <c r="AI183" s="891"/>
      <c r="AJ183" s="891"/>
      <c r="AK183" s="891"/>
      <c r="AL183" s="891"/>
      <c r="AM183" s="892"/>
      <c r="AN183" s="868"/>
      <c r="AO183" s="868"/>
      <c r="AP183" s="868"/>
      <c r="AQ183" s="868"/>
      <c r="AR183" s="868"/>
      <c r="AS183" s="868"/>
      <c r="AT183" s="868"/>
      <c r="AU183" s="868"/>
      <c r="AV183" s="845" t="s">
        <v>185</v>
      </c>
      <c r="AW183" s="846"/>
      <c r="AX183" s="846"/>
      <c r="AY183" s="846"/>
      <c r="AZ183" s="846"/>
      <c r="BA183" s="846"/>
      <c r="BB183" s="846"/>
      <c r="BC183" s="847" t="s">
        <v>293</v>
      </c>
      <c r="BD183" s="848"/>
      <c r="BE183" s="848"/>
      <c r="BF183" s="848"/>
      <c r="BG183" s="848"/>
      <c r="BH183" s="848"/>
      <c r="BI183" s="848"/>
      <c r="BJ183" s="848"/>
      <c r="BK183" s="848"/>
      <c r="BL183" s="848"/>
      <c r="BM183" s="849"/>
      <c r="BN183" s="5"/>
      <c r="BO183" s="5"/>
      <c r="BP183" s="5"/>
    </row>
    <row r="184" spans="2:68" ht="15" customHeight="1">
      <c r="B184" s="6"/>
      <c r="C184" s="864"/>
      <c r="D184" s="848"/>
      <c r="E184" s="848"/>
      <c r="F184" s="848"/>
      <c r="G184" s="848"/>
      <c r="H184" s="848"/>
      <c r="I184" s="848"/>
      <c r="J184" s="848"/>
      <c r="K184" s="872"/>
      <c r="L184" s="848"/>
      <c r="M184" s="873"/>
      <c r="N184" s="879" t="s">
        <v>161</v>
      </c>
      <c r="O184" s="456"/>
      <c r="P184" s="456"/>
      <c r="Q184" s="456"/>
      <c r="R184" s="456"/>
      <c r="S184" s="456"/>
      <c r="T184" s="456"/>
      <c r="U184" s="456"/>
      <c r="V184" s="880"/>
      <c r="W184" s="890"/>
      <c r="X184" s="891"/>
      <c r="Y184" s="891"/>
      <c r="Z184" s="891"/>
      <c r="AA184" s="891"/>
      <c r="AB184" s="891"/>
      <c r="AC184" s="891"/>
      <c r="AD184" s="891"/>
      <c r="AE184" s="891"/>
      <c r="AF184" s="891"/>
      <c r="AG184" s="891"/>
      <c r="AH184" s="891"/>
      <c r="AI184" s="891"/>
      <c r="AJ184" s="891"/>
      <c r="AK184" s="891"/>
      <c r="AL184" s="891"/>
      <c r="AM184" s="892"/>
      <c r="AN184" s="868"/>
      <c r="AO184" s="868"/>
      <c r="AP184" s="868"/>
      <c r="AQ184" s="868"/>
      <c r="AR184" s="868"/>
      <c r="AS184" s="868"/>
      <c r="AT184" s="868"/>
      <c r="AU184" s="868"/>
      <c r="AV184" s="842" t="s">
        <v>186</v>
      </c>
      <c r="AW184" s="843"/>
      <c r="AX184" s="843"/>
      <c r="AY184" s="843"/>
      <c r="AZ184" s="843"/>
      <c r="BA184" s="843"/>
      <c r="BB184" s="843"/>
      <c r="BC184" s="843"/>
      <c r="BD184" s="843"/>
      <c r="BE184" s="843"/>
      <c r="BF184" s="843"/>
      <c r="BG184" s="843"/>
      <c r="BH184" s="843"/>
      <c r="BI184" s="843"/>
      <c r="BJ184" s="843"/>
      <c r="BK184" s="843"/>
      <c r="BL184" s="843"/>
      <c r="BM184" s="844"/>
      <c r="BN184" s="5"/>
      <c r="BO184" s="5"/>
      <c r="BP184" s="5"/>
    </row>
    <row r="185" spans="2:68" ht="15" customHeight="1" thickBot="1">
      <c r="B185" s="6"/>
      <c r="C185" s="865"/>
      <c r="D185" s="866"/>
      <c r="E185" s="866"/>
      <c r="F185" s="866"/>
      <c r="G185" s="866"/>
      <c r="H185" s="866"/>
      <c r="I185" s="866"/>
      <c r="J185" s="866"/>
      <c r="K185" s="874"/>
      <c r="L185" s="866"/>
      <c r="M185" s="875"/>
      <c r="N185" s="881"/>
      <c r="O185" s="882"/>
      <c r="P185" s="882"/>
      <c r="Q185" s="882"/>
      <c r="R185" s="882"/>
      <c r="S185" s="882"/>
      <c r="T185" s="882"/>
      <c r="U185" s="882"/>
      <c r="V185" s="883"/>
      <c r="W185" s="893"/>
      <c r="X185" s="894"/>
      <c r="Y185" s="894"/>
      <c r="Z185" s="894"/>
      <c r="AA185" s="894"/>
      <c r="AB185" s="894"/>
      <c r="AC185" s="894"/>
      <c r="AD185" s="894"/>
      <c r="AE185" s="894"/>
      <c r="AF185" s="894"/>
      <c r="AG185" s="894"/>
      <c r="AH185" s="894"/>
      <c r="AI185" s="894"/>
      <c r="AJ185" s="894"/>
      <c r="AK185" s="894"/>
      <c r="AL185" s="894"/>
      <c r="AM185" s="895"/>
      <c r="AN185" s="869"/>
      <c r="AO185" s="869"/>
      <c r="AP185" s="869"/>
      <c r="AQ185" s="869"/>
      <c r="AR185" s="869"/>
      <c r="AS185" s="869"/>
      <c r="AT185" s="869"/>
      <c r="AU185" s="869"/>
      <c r="AV185" s="850"/>
      <c r="AW185" s="851"/>
      <c r="AX185" s="851"/>
      <c r="AY185" s="851"/>
      <c r="AZ185" s="851"/>
      <c r="BA185" s="852" t="s">
        <v>187</v>
      </c>
      <c r="BB185" s="852"/>
      <c r="BC185" s="852"/>
      <c r="BD185" s="852"/>
      <c r="BE185" s="852"/>
      <c r="BF185" s="852"/>
      <c r="BG185" s="852"/>
      <c r="BH185" s="852"/>
      <c r="BI185" s="852"/>
      <c r="BJ185" s="852"/>
      <c r="BK185" s="852"/>
      <c r="BL185" s="852"/>
      <c r="BM185" s="853"/>
      <c r="BN185" s="5"/>
      <c r="BO185" s="5"/>
      <c r="BP185" s="5"/>
    </row>
    <row r="186" spans="2:68" ht="11.25" customHeight="1">
      <c r="B186" s="6"/>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row>
    <row r="187" spans="2:68" ht="28.5" customHeight="1">
      <c r="D187" s="5" t="s">
        <v>10</v>
      </c>
      <c r="E187" s="905" t="s">
        <v>434</v>
      </c>
      <c r="F187" s="905"/>
      <c r="G187" s="905"/>
      <c r="H187" s="905"/>
      <c r="I187" s="905"/>
      <c r="J187" s="905"/>
      <c r="K187" s="905"/>
      <c r="L187" s="905"/>
      <c r="M187" s="905"/>
      <c r="N187" s="905"/>
      <c r="O187" s="905"/>
      <c r="P187" s="905"/>
      <c r="Q187" s="905"/>
      <c r="R187" s="905"/>
      <c r="S187" s="905"/>
      <c r="T187" s="905"/>
      <c r="U187" s="905"/>
      <c r="V187" s="905"/>
      <c r="W187" s="905"/>
      <c r="X187" s="905"/>
      <c r="Y187" s="905"/>
      <c r="Z187" s="905"/>
      <c r="AA187" s="905"/>
      <c r="AB187" s="905"/>
      <c r="AC187" s="905"/>
      <c r="AD187" s="905"/>
      <c r="AE187" s="905"/>
      <c r="AF187" s="905"/>
      <c r="AG187" s="905"/>
      <c r="AH187" s="905"/>
      <c r="AI187" s="905"/>
      <c r="AJ187" s="905"/>
      <c r="AK187" s="905"/>
      <c r="AL187" s="905"/>
      <c r="AM187" s="905"/>
      <c r="AN187" s="905"/>
      <c r="AO187" s="905"/>
      <c r="AP187" s="905"/>
      <c r="AQ187" s="905"/>
      <c r="AR187" s="905"/>
      <c r="AS187" s="905"/>
      <c r="AT187" s="905"/>
      <c r="AU187" s="905"/>
      <c r="AV187" s="905"/>
      <c r="AW187" s="905"/>
      <c r="AX187" s="905"/>
      <c r="AY187" s="905"/>
      <c r="AZ187" s="905"/>
      <c r="BA187" s="905"/>
      <c r="BB187" s="905"/>
      <c r="BC187" s="905"/>
      <c r="BD187" s="905"/>
      <c r="BE187" s="905"/>
      <c r="BF187" s="905"/>
      <c r="BG187" s="905"/>
      <c r="BH187" s="905"/>
      <c r="BI187" s="905"/>
      <c r="BJ187" s="905"/>
      <c r="BK187" s="905"/>
      <c r="BL187" s="905"/>
      <c r="BM187" s="905"/>
    </row>
    <row r="188" spans="2:68" ht="34.5" customHeight="1">
      <c r="E188" s="903" t="s">
        <v>444</v>
      </c>
      <c r="F188" s="903"/>
      <c r="G188" s="903"/>
      <c r="H188" s="903"/>
      <c r="I188" s="903"/>
      <c r="J188" s="903"/>
      <c r="K188" s="903"/>
      <c r="L188" s="903"/>
      <c r="M188" s="903"/>
      <c r="N188" s="903"/>
      <c r="O188" s="903"/>
      <c r="P188" s="903"/>
      <c r="Q188" s="903"/>
      <c r="R188" s="903"/>
      <c r="S188" s="903"/>
      <c r="T188" s="903"/>
      <c r="U188" s="903"/>
      <c r="V188" s="903"/>
      <c r="W188" s="903"/>
      <c r="X188" s="903"/>
      <c r="Y188" s="903"/>
      <c r="Z188" s="903"/>
      <c r="AA188" s="903"/>
      <c r="AB188" s="903"/>
      <c r="AC188" s="903"/>
      <c r="AD188" s="903"/>
      <c r="AE188" s="903"/>
      <c r="AF188" s="903"/>
      <c r="AG188" s="903"/>
      <c r="AH188" s="903"/>
      <c r="AI188" s="903"/>
      <c r="AJ188" s="903"/>
      <c r="AK188" s="903"/>
      <c r="AL188" s="903"/>
      <c r="AM188" s="903"/>
      <c r="AN188" s="903"/>
      <c r="AO188" s="903"/>
      <c r="AP188" s="903"/>
      <c r="AQ188" s="903"/>
      <c r="AR188" s="903"/>
      <c r="AS188" s="903"/>
      <c r="AT188" s="903"/>
      <c r="AU188" s="903"/>
      <c r="AV188" s="903"/>
      <c r="AW188" s="903"/>
      <c r="AX188" s="903"/>
      <c r="AY188" s="903"/>
      <c r="AZ188" s="903"/>
      <c r="BA188" s="903"/>
      <c r="BB188" s="903"/>
      <c r="BC188" s="903"/>
      <c r="BD188" s="903"/>
      <c r="BE188" s="903"/>
      <c r="BF188" s="903"/>
      <c r="BG188" s="903"/>
      <c r="BH188" s="903"/>
      <c r="BI188" s="903"/>
      <c r="BJ188" s="903"/>
      <c r="BK188" s="903"/>
      <c r="BL188" s="903"/>
      <c r="BM188" s="903"/>
    </row>
    <row r="189" spans="2:68" ht="38.25" customHeight="1">
      <c r="E189" s="903" t="s">
        <v>445</v>
      </c>
      <c r="F189" s="903"/>
      <c r="G189" s="903"/>
      <c r="H189" s="903"/>
      <c r="I189" s="903"/>
      <c r="J189" s="903"/>
      <c r="K189" s="903"/>
      <c r="L189" s="903"/>
      <c r="M189" s="903"/>
      <c r="N189" s="903"/>
      <c r="O189" s="903"/>
      <c r="P189" s="903"/>
      <c r="Q189" s="903"/>
      <c r="R189" s="903"/>
      <c r="S189" s="903"/>
      <c r="T189" s="903"/>
      <c r="U189" s="903"/>
      <c r="V189" s="903"/>
      <c r="W189" s="903"/>
      <c r="X189" s="903"/>
      <c r="Y189" s="903"/>
      <c r="Z189" s="903"/>
      <c r="AA189" s="903"/>
      <c r="AB189" s="903"/>
      <c r="AC189" s="903"/>
      <c r="AD189" s="903"/>
      <c r="AE189" s="903"/>
      <c r="AF189" s="903"/>
      <c r="AG189" s="903"/>
      <c r="AH189" s="903"/>
      <c r="AI189" s="903"/>
      <c r="AJ189" s="903"/>
      <c r="AK189" s="903"/>
      <c r="AL189" s="903"/>
      <c r="AM189" s="903"/>
      <c r="AN189" s="903"/>
      <c r="AO189" s="903"/>
      <c r="AP189" s="903"/>
      <c r="AQ189" s="903"/>
      <c r="AR189" s="903"/>
      <c r="AS189" s="903"/>
      <c r="AT189" s="903"/>
      <c r="AU189" s="903"/>
      <c r="AV189" s="903"/>
      <c r="AW189" s="903"/>
      <c r="AX189" s="903"/>
      <c r="AY189" s="903"/>
      <c r="AZ189" s="903"/>
      <c r="BA189" s="903"/>
      <c r="BB189" s="903"/>
      <c r="BC189" s="903"/>
      <c r="BD189" s="903"/>
      <c r="BE189" s="903"/>
      <c r="BF189" s="903"/>
      <c r="BG189" s="903"/>
      <c r="BH189" s="903"/>
      <c r="BI189" s="903"/>
      <c r="BJ189" s="903"/>
      <c r="BK189" s="903"/>
      <c r="BL189" s="903"/>
      <c r="BM189" s="903"/>
    </row>
    <row r="190" spans="2:68" ht="29.25" customHeight="1">
      <c r="E190" s="27"/>
      <c r="F190" s="27" t="s">
        <v>446</v>
      </c>
      <c r="G190" s="27"/>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2:68" ht="29.25" customHeight="1">
      <c r="E191" s="27"/>
      <c r="F191" s="27" t="s">
        <v>447</v>
      </c>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2:68" ht="57" customHeight="1">
      <c r="E192" s="903" t="s">
        <v>448</v>
      </c>
      <c r="F192" s="903"/>
      <c r="G192" s="903"/>
      <c r="H192" s="903"/>
      <c r="I192" s="903"/>
      <c r="J192" s="903"/>
      <c r="K192" s="903"/>
      <c r="L192" s="903"/>
      <c r="M192" s="903"/>
      <c r="N192" s="903"/>
      <c r="O192" s="903"/>
      <c r="P192" s="903"/>
      <c r="Q192" s="903"/>
      <c r="R192" s="903"/>
      <c r="S192" s="903"/>
      <c r="T192" s="903"/>
      <c r="U192" s="903"/>
      <c r="V192" s="903"/>
      <c r="W192" s="903"/>
      <c r="X192" s="903"/>
      <c r="Y192" s="903"/>
      <c r="Z192" s="903"/>
      <c r="AA192" s="903"/>
      <c r="AB192" s="903"/>
      <c r="AC192" s="903"/>
      <c r="AD192" s="903"/>
      <c r="AE192" s="903"/>
      <c r="AF192" s="903"/>
      <c r="AG192" s="903"/>
      <c r="AH192" s="903"/>
      <c r="AI192" s="903"/>
      <c r="AJ192" s="903"/>
      <c r="AK192" s="903"/>
      <c r="AL192" s="903"/>
      <c r="AM192" s="903"/>
      <c r="AN192" s="903"/>
      <c r="AO192" s="903"/>
      <c r="AP192" s="903"/>
      <c r="AQ192" s="903"/>
      <c r="AR192" s="903"/>
      <c r="AS192" s="903"/>
      <c r="AT192" s="903"/>
      <c r="AU192" s="903"/>
      <c r="AV192" s="903"/>
      <c r="AW192" s="903"/>
      <c r="AX192" s="903"/>
      <c r="AY192" s="903"/>
      <c r="AZ192" s="903"/>
      <c r="BA192" s="903"/>
      <c r="BB192" s="903"/>
      <c r="BC192" s="903"/>
      <c r="BD192" s="903"/>
      <c r="BE192" s="903"/>
      <c r="BF192" s="903"/>
      <c r="BG192" s="903"/>
      <c r="BH192" s="903"/>
      <c r="BI192" s="903"/>
      <c r="BJ192" s="903"/>
      <c r="BK192" s="903"/>
      <c r="BL192" s="903"/>
      <c r="BM192" s="903"/>
    </row>
    <row r="193" spans="2:65" ht="19.5" customHeight="1">
      <c r="B193" s="3" t="s">
        <v>191</v>
      </c>
    </row>
    <row r="194" spans="2:65" ht="15" customHeight="1" thickBot="1">
      <c r="B194" s="6"/>
      <c r="C194" s="854"/>
      <c r="D194" s="854"/>
      <c r="E194" s="854"/>
      <c r="F194" s="854"/>
      <c r="G194" s="854"/>
      <c r="H194" s="854"/>
      <c r="I194" s="854"/>
      <c r="J194" s="854"/>
      <c r="K194" s="854"/>
      <c r="L194" s="854"/>
      <c r="M194" s="854"/>
      <c r="N194" s="854"/>
      <c r="O194" s="854"/>
      <c r="P194" s="854"/>
      <c r="Q194" s="854"/>
      <c r="R194" s="854"/>
      <c r="S194" s="854"/>
      <c r="T194" s="854"/>
      <c r="U194" s="854"/>
      <c r="V194" s="854"/>
      <c r="W194" s="854"/>
      <c r="X194" s="854"/>
      <c r="Y194" s="854"/>
      <c r="Z194" s="854"/>
      <c r="AA194" s="854"/>
      <c r="AB194" s="854"/>
      <c r="AC194" s="854"/>
      <c r="AD194" s="854"/>
      <c r="AE194" s="854"/>
      <c r="AF194" s="854"/>
      <c r="AG194" s="854"/>
      <c r="AH194" s="854"/>
      <c r="AI194" s="854"/>
      <c r="AJ194" s="854"/>
      <c r="AK194" s="854"/>
      <c r="AL194" s="854"/>
      <c r="AM194" s="854"/>
      <c r="AN194" s="854"/>
      <c r="AO194" s="854"/>
      <c r="AP194" s="854"/>
      <c r="AQ194" s="854"/>
      <c r="AR194" s="854"/>
      <c r="AS194" s="854"/>
      <c r="AT194" s="854"/>
      <c r="AU194" s="854"/>
      <c r="AV194" s="854"/>
      <c r="AW194" s="854"/>
      <c r="AX194" s="854"/>
      <c r="AY194" s="854"/>
      <c r="AZ194" s="854"/>
      <c r="BA194" s="854"/>
      <c r="BB194" s="854"/>
      <c r="BC194" s="854"/>
      <c r="BD194" s="854"/>
      <c r="BE194" s="854"/>
      <c r="BF194" s="854"/>
      <c r="BG194" s="854"/>
      <c r="BH194" s="854"/>
      <c r="BI194" s="854"/>
      <c r="BJ194" s="854"/>
      <c r="BK194" s="854"/>
      <c r="BL194" s="854"/>
      <c r="BM194" s="854"/>
    </row>
    <row r="195" spans="2:65" ht="18.75" customHeight="1">
      <c r="C195" s="29" t="s">
        <v>137</v>
      </c>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1"/>
    </row>
    <row r="196" spans="2:65" ht="11.25" customHeight="1">
      <c r="C196" s="20"/>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2"/>
    </row>
    <row r="197" spans="2:65" ht="11.25" customHeight="1">
      <c r="C197" s="20"/>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2"/>
    </row>
    <row r="198" spans="2:65" ht="11.25" customHeight="1">
      <c r="C198" s="20"/>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2"/>
    </row>
    <row r="199" spans="2:65" ht="11.25" customHeight="1">
      <c r="C199" s="20"/>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2"/>
    </row>
    <row r="200" spans="2:65" ht="11.25" customHeight="1">
      <c r="C200" s="20"/>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2"/>
    </row>
    <row r="201" spans="2:65" ht="11.25" customHeight="1">
      <c r="C201" s="20"/>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2"/>
    </row>
    <row r="202" spans="2:65" ht="11.25" customHeight="1">
      <c r="C202" s="20"/>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2"/>
    </row>
    <row r="203" spans="2:65" ht="11.25" customHeight="1">
      <c r="C203" s="20"/>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2"/>
    </row>
    <row r="204" spans="2:65" ht="11.25" customHeight="1">
      <c r="C204" s="20"/>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2"/>
    </row>
    <row r="205" spans="2:65" ht="11.25" customHeight="1">
      <c r="C205" s="20"/>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2"/>
    </row>
    <row r="206" spans="2:65" ht="11.25" customHeight="1">
      <c r="C206" s="20"/>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2"/>
    </row>
    <row r="207" spans="2:65" ht="11.25" customHeight="1">
      <c r="C207" s="20"/>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2"/>
    </row>
    <row r="208" spans="2:65" ht="11.25" customHeight="1">
      <c r="C208" s="20"/>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2"/>
    </row>
    <row r="209" spans="2:65" ht="11.25" customHeight="1">
      <c r="C209" s="20"/>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2"/>
    </row>
    <row r="210" spans="2:65" ht="11.25" customHeight="1">
      <c r="C210" s="20"/>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2"/>
    </row>
    <row r="211" spans="2:65" ht="11.25" customHeight="1">
      <c r="C211" s="20"/>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2"/>
    </row>
    <row r="212" spans="2:65" ht="11.25" customHeight="1">
      <c r="C212" s="20"/>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2"/>
    </row>
    <row r="213" spans="2:65" ht="11.25" customHeight="1">
      <c r="C213" s="20"/>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2"/>
    </row>
    <row r="214" spans="2:65" ht="11.25" customHeight="1">
      <c r="C214" s="20"/>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2"/>
    </row>
    <row r="215" spans="2:65" ht="11.25" customHeight="1">
      <c r="C215" s="20"/>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2"/>
    </row>
    <row r="216" spans="2:65" ht="11.25" customHeight="1">
      <c r="C216" s="20"/>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2"/>
    </row>
    <row r="217" spans="2:65" ht="11.25" customHeight="1">
      <c r="C217" s="20"/>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2"/>
    </row>
    <row r="218" spans="2:65" ht="11.25" customHeight="1">
      <c r="C218" s="20"/>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2"/>
    </row>
    <row r="219" spans="2:65" ht="11.25" customHeight="1">
      <c r="C219" s="20"/>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2"/>
    </row>
    <row r="220" spans="2:65" ht="11.25" customHeight="1" thickBot="1">
      <c r="C220" s="32"/>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4"/>
    </row>
    <row r="221" spans="2:65" ht="11.25" customHeight="1"/>
    <row r="222" spans="2:65" ht="11.25" customHeight="1"/>
    <row r="223" spans="2:65" ht="27.75" customHeight="1" thickBot="1">
      <c r="B223" s="3" t="s">
        <v>469</v>
      </c>
    </row>
    <row r="224" spans="2:65" ht="18.75" customHeight="1">
      <c r="C224" s="29" t="s">
        <v>470</v>
      </c>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1"/>
    </row>
    <row r="225" spans="3:65" ht="11.25" customHeight="1">
      <c r="C225" s="20"/>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2"/>
    </row>
    <row r="226" spans="3:65" ht="11.25" customHeight="1">
      <c r="C226" s="20"/>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2"/>
    </row>
    <row r="227" spans="3:65" ht="11.25" customHeight="1">
      <c r="C227" s="20"/>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2"/>
    </row>
    <row r="228" spans="3:65" ht="11.25" customHeight="1">
      <c r="C228" s="20"/>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2"/>
    </row>
    <row r="229" spans="3:65" ht="11.25" customHeight="1">
      <c r="C229" s="20"/>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2"/>
    </row>
    <row r="230" spans="3:65" ht="11.25" customHeight="1">
      <c r="C230" s="20"/>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2"/>
    </row>
    <row r="231" spans="3:65" ht="11.25" customHeight="1">
      <c r="C231" s="20"/>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2"/>
    </row>
    <row r="232" spans="3:65" ht="11.25" customHeight="1">
      <c r="C232" s="20"/>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2"/>
    </row>
    <row r="233" spans="3:65" ht="11.25" customHeight="1">
      <c r="C233" s="20"/>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2"/>
    </row>
    <row r="234" spans="3:65" ht="11.25" customHeight="1">
      <c r="C234" s="20"/>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2"/>
    </row>
    <row r="235" spans="3:65" ht="11.25" customHeight="1">
      <c r="C235" s="20"/>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2"/>
    </row>
    <row r="236" spans="3:65" ht="11.25" customHeight="1">
      <c r="C236" s="20"/>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2"/>
    </row>
    <row r="237" spans="3:65" ht="11.25" customHeight="1">
      <c r="C237" s="20"/>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2"/>
    </row>
    <row r="238" spans="3:65" ht="11.25" customHeight="1">
      <c r="C238" s="20"/>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2"/>
    </row>
    <row r="239" spans="3:65" ht="11.25" customHeight="1">
      <c r="C239" s="20"/>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2"/>
    </row>
    <row r="240" spans="3:65" ht="11.25" customHeight="1">
      <c r="C240" s="20"/>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2"/>
    </row>
    <row r="241" spans="2:65" ht="11.25" customHeight="1">
      <c r="C241" s="20"/>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2"/>
    </row>
    <row r="242" spans="2:65" ht="11.25" customHeight="1">
      <c r="C242" s="20"/>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2"/>
    </row>
    <row r="243" spans="2:65" ht="11.25" customHeight="1">
      <c r="C243" s="20"/>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2"/>
    </row>
    <row r="244" spans="2:65" ht="11.25" customHeight="1">
      <c r="C244" s="20"/>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2"/>
    </row>
    <row r="245" spans="2:65" ht="11.25" customHeight="1">
      <c r="C245" s="20"/>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2"/>
    </row>
    <row r="246" spans="2:65" ht="11.25" customHeight="1">
      <c r="C246" s="20"/>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2"/>
    </row>
    <row r="247" spans="2:65" ht="11.25" customHeight="1">
      <c r="C247" s="20"/>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2"/>
    </row>
    <row r="248" spans="2:65" ht="11.25" customHeight="1">
      <c r="C248" s="20"/>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2"/>
    </row>
    <row r="249" spans="2:65" ht="11.25" customHeight="1" thickBot="1">
      <c r="C249" s="32"/>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4"/>
    </row>
    <row r="250" spans="2:65" ht="11.25" customHeight="1"/>
    <row r="251" spans="2:65" ht="18.75" customHeight="1">
      <c r="B251" s="2" t="s">
        <v>172</v>
      </c>
    </row>
    <row r="252" spans="2:65" ht="19.5" customHeight="1"/>
    <row r="253" spans="2:65" ht="19.5" customHeight="1"/>
    <row r="254" spans="2:65" ht="19.5" customHeight="1">
      <c r="C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row>
    <row r="255" spans="2:65" ht="19.5" customHeight="1"/>
    <row r="256" spans="2:65" ht="19.5" customHeight="1">
      <c r="B256" s="24"/>
    </row>
    <row r="257" spans="2:65" ht="19.5" customHeight="1">
      <c r="B257" s="5"/>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row>
    <row r="258" spans="2:65" ht="19.5" customHeight="1">
      <c r="B258" s="5"/>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row>
    <row r="259" spans="2:65" ht="19.5" customHeight="1">
      <c r="B259" s="5"/>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row>
    <row r="260" spans="2:65" ht="19.5" customHeight="1"/>
    <row r="261" spans="2:65" ht="19.5" customHeight="1">
      <c r="B261" s="24"/>
    </row>
    <row r="262" spans="2:65" ht="19.5" customHeight="1">
      <c r="C262" s="19"/>
      <c r="AK262" s="23"/>
      <c r="AL262" s="23"/>
      <c r="AM262" s="23"/>
      <c r="AN262" s="23"/>
      <c r="AO262" s="23"/>
      <c r="AP262" s="23"/>
      <c r="AQ262" s="23"/>
      <c r="AR262" s="23"/>
      <c r="AS262" s="23"/>
      <c r="AT262" s="23"/>
      <c r="AU262" s="23"/>
      <c r="AV262" s="23"/>
      <c r="AW262" s="23"/>
      <c r="AX262" s="23"/>
      <c r="AY262" s="23"/>
      <c r="AZ262" s="23"/>
      <c r="BA262" s="23"/>
      <c r="BB262" s="23"/>
      <c r="BC262" s="23"/>
    </row>
    <row r="263" spans="2:65" ht="19.5" customHeight="1"/>
    <row r="264" spans="2:65" ht="19.5" customHeight="1">
      <c r="C264" s="19"/>
      <c r="D264" s="19"/>
      <c r="E264" s="19"/>
      <c r="F264" s="19"/>
      <c r="G264" s="19"/>
      <c r="H264" s="19"/>
      <c r="I264" s="19"/>
      <c r="J264" s="19"/>
      <c r="K264" s="19"/>
      <c r="L264" s="19"/>
      <c r="M264" s="19"/>
      <c r="AK264" s="23"/>
      <c r="AL264" s="23"/>
      <c r="AM264" s="23"/>
      <c r="AN264" s="23"/>
      <c r="AO264" s="23"/>
      <c r="AP264" s="23"/>
      <c r="AQ264" s="23"/>
      <c r="AR264" s="23"/>
      <c r="AS264" s="23"/>
      <c r="AT264" s="23"/>
      <c r="AU264" s="23"/>
      <c r="AV264" s="23"/>
      <c r="AW264" s="23"/>
      <c r="AX264" s="23"/>
      <c r="AY264" s="23"/>
      <c r="AZ264" s="23"/>
      <c r="BA264" s="23"/>
      <c r="BB264" s="23"/>
      <c r="BC264" s="23"/>
    </row>
    <row r="265" spans="2:65" ht="19.5" customHeight="1">
      <c r="C265" s="19"/>
      <c r="D265" s="19"/>
      <c r="E265" s="19"/>
      <c r="F265" s="19"/>
      <c r="G265" s="19"/>
      <c r="H265" s="19"/>
      <c r="I265" s="19"/>
      <c r="J265" s="19"/>
      <c r="K265" s="19"/>
      <c r="L265" s="19"/>
      <c r="M265" s="19"/>
    </row>
    <row r="266" spans="2:65" ht="19.5" customHeight="1">
      <c r="C266" s="19"/>
      <c r="D266" s="19"/>
      <c r="E266" s="19"/>
      <c r="F266" s="19"/>
      <c r="G266" s="19"/>
      <c r="H266" s="19"/>
      <c r="I266" s="19"/>
      <c r="J266" s="19"/>
      <c r="K266" s="19"/>
      <c r="L266" s="19"/>
      <c r="M266" s="19"/>
      <c r="AK266" s="23"/>
      <c r="AL266" s="23"/>
      <c r="AM266" s="23"/>
      <c r="AN266" s="23"/>
      <c r="AO266" s="23"/>
      <c r="AP266" s="23"/>
      <c r="AQ266" s="23"/>
      <c r="AR266" s="23"/>
      <c r="AS266" s="23"/>
      <c r="AT266" s="23"/>
      <c r="AU266" s="23"/>
      <c r="AV266" s="23"/>
      <c r="AW266" s="23"/>
      <c r="AX266" s="23"/>
      <c r="AY266" s="23"/>
      <c r="AZ266" s="23"/>
      <c r="BA266" s="23"/>
      <c r="BB266" s="23"/>
      <c r="BC266" s="23"/>
    </row>
    <row r="267" spans="2:65" ht="19.5" customHeight="1">
      <c r="C267" s="19"/>
      <c r="D267" s="19"/>
      <c r="E267" s="19"/>
      <c r="F267" s="19"/>
      <c r="G267" s="19"/>
      <c r="H267" s="19"/>
      <c r="I267" s="19"/>
      <c r="J267" s="19"/>
      <c r="K267" s="19"/>
      <c r="L267" s="19"/>
      <c r="M267" s="19"/>
    </row>
    <row r="268" spans="2:65" ht="19.5" customHeight="1">
      <c r="C268" s="19"/>
      <c r="AK268" s="23"/>
      <c r="AL268" s="23"/>
      <c r="AM268" s="23"/>
      <c r="AN268" s="23"/>
      <c r="AO268" s="23"/>
      <c r="AP268" s="23"/>
      <c r="AQ268" s="23"/>
      <c r="AR268" s="23"/>
      <c r="AS268" s="23"/>
      <c r="AT268" s="23"/>
      <c r="AU268" s="23"/>
      <c r="AV268" s="23"/>
      <c r="AW268" s="23"/>
      <c r="AX268" s="23"/>
      <c r="AY268" s="23"/>
      <c r="AZ268" s="23"/>
      <c r="BA268" s="23"/>
      <c r="BB268" s="23"/>
      <c r="BC268" s="23"/>
    </row>
    <row r="269" spans="2:65" ht="19.5" customHeight="1"/>
    <row r="270" spans="2:65" ht="19.5" customHeight="1">
      <c r="C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row>
    <row r="271" spans="2:65" ht="19.5" customHeight="1"/>
    <row r="272" spans="2:65"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sheetData>
  <mergeCells count="88">
    <mergeCell ref="C143:BM143"/>
    <mergeCell ref="E188:BM188"/>
    <mergeCell ref="E189:BM189"/>
    <mergeCell ref="AV185:AZ185"/>
    <mergeCell ref="BA185:BM185"/>
    <mergeCell ref="W182:AM185"/>
    <mergeCell ref="C174:J177"/>
    <mergeCell ref="K174:M177"/>
    <mergeCell ref="AN174:AU177"/>
    <mergeCell ref="AV178:AZ178"/>
    <mergeCell ref="BA178:BM178"/>
    <mergeCell ref="AV176:BM176"/>
    <mergeCell ref="K178:M181"/>
    <mergeCell ref="N178:V179"/>
    <mergeCell ref="N180:V181"/>
    <mergeCell ref="AN178:AU181"/>
    <mergeCell ref="E192:BM192"/>
    <mergeCell ref="C178:J181"/>
    <mergeCell ref="AV182:AZ182"/>
    <mergeCell ref="BA182:BM182"/>
    <mergeCell ref="AV184:BM184"/>
    <mergeCell ref="C182:J185"/>
    <mergeCell ref="K182:M185"/>
    <mergeCell ref="N182:V183"/>
    <mergeCell ref="N184:V185"/>
    <mergeCell ref="AN182:AU185"/>
    <mergeCell ref="BA181:BM181"/>
    <mergeCell ref="W178:AM181"/>
    <mergeCell ref="BC183:BM183"/>
    <mergeCell ref="AV183:BB183"/>
    <mergeCell ref="AV179:BB179"/>
    <mergeCell ref="E187:BM187"/>
    <mergeCell ref="AV180:BM180"/>
    <mergeCell ref="AV181:AZ181"/>
    <mergeCell ref="N174:V175"/>
    <mergeCell ref="N176:V177"/>
    <mergeCell ref="BC175:BM175"/>
    <mergeCell ref="BC179:BM179"/>
    <mergeCell ref="AV177:AZ177"/>
    <mergeCell ref="BA177:BM177"/>
    <mergeCell ref="AV174:AZ174"/>
    <mergeCell ref="BA174:BM174"/>
    <mergeCell ref="C170:J173"/>
    <mergeCell ref="K170:M173"/>
    <mergeCell ref="AN170:AU173"/>
    <mergeCell ref="AV170:AZ170"/>
    <mergeCell ref="BA170:BM170"/>
    <mergeCell ref="AV172:BM172"/>
    <mergeCell ref="AV173:AZ173"/>
    <mergeCell ref="BA173:BM173"/>
    <mergeCell ref="N170:V171"/>
    <mergeCell ref="N172:V173"/>
    <mergeCell ref="BC171:BM171"/>
    <mergeCell ref="AV171:BB171"/>
    <mergeCell ref="BI1:BM1"/>
    <mergeCell ref="C140:BM140"/>
    <mergeCell ref="B2:BM2"/>
    <mergeCell ref="C4:K4"/>
    <mergeCell ref="C5:K5"/>
    <mergeCell ref="C9:BM9"/>
    <mergeCell ref="C67:BM67"/>
    <mergeCell ref="C10:BM11"/>
    <mergeCell ref="C6:K6"/>
    <mergeCell ref="C7:K7"/>
    <mergeCell ref="C194:BM194"/>
    <mergeCell ref="C86:BM86"/>
    <mergeCell ref="C165:J165"/>
    <mergeCell ref="K165:M165"/>
    <mergeCell ref="AN165:AU165"/>
    <mergeCell ref="AV165:BM165"/>
    <mergeCell ref="C166:J169"/>
    <mergeCell ref="AN166:AU169"/>
    <mergeCell ref="K166:M169"/>
    <mergeCell ref="N166:V167"/>
    <mergeCell ref="N168:V169"/>
    <mergeCell ref="N165:V165"/>
    <mergeCell ref="W165:AM165"/>
    <mergeCell ref="W166:AM169"/>
    <mergeCell ref="W170:AM173"/>
    <mergeCell ref="W174:AM177"/>
    <mergeCell ref="AV166:AZ166"/>
    <mergeCell ref="BA166:BM166"/>
    <mergeCell ref="AV168:BM168"/>
    <mergeCell ref="AV167:BB167"/>
    <mergeCell ref="AV175:BB175"/>
    <mergeCell ref="BC167:BM167"/>
    <mergeCell ref="AV169:AZ169"/>
    <mergeCell ref="BA169:BM169"/>
  </mergeCells>
  <phoneticPr fontId="4"/>
  <pageMargins left="0.70866141732283472" right="0.51181102362204722" top="0.55118110236220474" bottom="0.35433070866141736" header="0" footer="0"/>
  <pageSetup paperSize="9" scale="64" fitToHeight="2" orientation="portrait" cellComments="asDisplayed" r:id="rId1"/>
  <headerFooter>
    <oddFooter>&amp;C※様式６については5枚程度に収めること。</oddFooter>
  </headerFooter>
  <rowBreaks count="3" manualBreakCount="3">
    <brk id="65" max="65" man="1"/>
    <brk id="141" max="65" man="1"/>
    <brk id="221" max="65"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BK28"/>
  <sheetViews>
    <sheetView view="pageBreakPreview" topLeftCell="B8" zoomScale="80" zoomScaleNormal="100" zoomScaleSheetLayoutView="80" workbookViewId="0">
      <selection activeCell="AB1" sqref="AB1"/>
    </sheetView>
  </sheetViews>
  <sheetFormatPr defaultColWidth="9" defaultRowHeight="14.25"/>
  <cols>
    <col min="1" max="1" width="3.5" style="43" customWidth="1"/>
    <col min="2" max="34" width="5.375" style="43" customWidth="1"/>
    <col min="35" max="35" width="3.5" style="43" customWidth="1"/>
    <col min="36" max="16384" width="9" style="43"/>
  </cols>
  <sheetData>
    <row r="1" spans="1:63" ht="23.25" customHeight="1">
      <c r="V1" s="295"/>
      <c r="AF1" s="910" t="s">
        <v>116</v>
      </c>
      <c r="AG1" s="911"/>
      <c r="AH1" s="912"/>
    </row>
    <row r="2" spans="1:63" ht="30" customHeight="1">
      <c r="C2" s="915" t="s">
        <v>404</v>
      </c>
      <c r="D2" s="915"/>
      <c r="E2" s="915"/>
      <c r="F2" s="915"/>
      <c r="G2" s="915"/>
      <c r="H2" s="915"/>
      <c r="I2" s="915"/>
      <c r="J2" s="915"/>
      <c r="K2" s="915"/>
      <c r="L2" s="915"/>
      <c r="M2" s="915"/>
      <c r="N2" s="915"/>
      <c r="O2" s="915"/>
      <c r="P2" s="915"/>
      <c r="Q2" s="915"/>
      <c r="R2" s="915"/>
      <c r="S2" s="915"/>
      <c r="T2" s="915"/>
      <c r="U2" s="915"/>
      <c r="V2" s="915"/>
      <c r="W2" s="915"/>
      <c r="X2" s="915"/>
      <c r="Y2" s="915"/>
      <c r="Z2" s="915"/>
      <c r="AA2" s="915"/>
      <c r="AB2" s="185"/>
      <c r="AC2" s="185"/>
      <c r="AD2" s="185"/>
      <c r="AE2" s="185"/>
      <c r="AF2" s="185"/>
    </row>
    <row r="3" spans="1:63" ht="30" customHeight="1">
      <c r="A3" s="917" t="s">
        <v>453</v>
      </c>
      <c r="B3" s="917"/>
      <c r="C3" s="917"/>
      <c r="D3" s="917"/>
      <c r="E3" s="300" t="str">
        <f>団体名</f>
        <v>和歌山委託訓練センター</v>
      </c>
      <c r="F3" s="301"/>
      <c r="G3" s="301"/>
      <c r="H3" s="301"/>
      <c r="I3" s="301"/>
      <c r="J3" s="301"/>
      <c r="K3" s="301"/>
      <c r="L3" s="301"/>
      <c r="M3" s="301"/>
      <c r="N3" s="301"/>
      <c r="O3" s="301"/>
      <c r="P3" s="301"/>
      <c r="Q3" s="301"/>
      <c r="R3" s="301"/>
      <c r="S3" s="186"/>
      <c r="T3" s="186"/>
      <c r="U3" s="301"/>
      <c r="V3" s="301"/>
      <c r="W3" s="208"/>
      <c r="Y3" s="447"/>
      <c r="Z3" s="447"/>
      <c r="AA3" s="447"/>
      <c r="AB3" s="448"/>
      <c r="AC3" s="448"/>
      <c r="AD3" s="447"/>
      <c r="AE3" s="447"/>
      <c r="AF3" s="447"/>
      <c r="AG3" s="447"/>
      <c r="AH3" s="449"/>
    </row>
    <row r="4" spans="1:63" ht="30" customHeight="1">
      <c r="A4" s="918" t="s">
        <v>296</v>
      </c>
      <c r="B4" s="918"/>
      <c r="C4" s="918"/>
      <c r="D4" s="918"/>
      <c r="E4" s="255" t="str">
        <f>科名</f>
        <v>あいうえお＊あいうえお＊あいうえお＊あいうえお＊あいうえお＊あいう</v>
      </c>
      <c r="F4" s="25"/>
      <c r="G4" s="25"/>
      <c r="H4" s="25"/>
      <c r="I4" s="25"/>
      <c r="J4" s="25"/>
      <c r="K4" s="186"/>
      <c r="L4" s="186"/>
      <c r="M4" s="25"/>
      <c r="N4" s="25"/>
      <c r="O4" s="25"/>
      <c r="P4" s="25"/>
      <c r="Q4" s="25"/>
      <c r="R4" s="25"/>
      <c r="S4" s="25"/>
      <c r="T4" s="25"/>
      <c r="U4" s="25"/>
      <c r="V4" s="25"/>
    </row>
    <row r="5" spans="1:63" s="187" customFormat="1" ht="30" customHeight="1">
      <c r="B5" s="916"/>
      <c r="C5" s="916"/>
      <c r="D5" s="916"/>
      <c r="E5" s="255" t="str">
        <f>提案左括弧&amp;提案科名&amp;提案右括弧</f>
        <v>(アイウエオ＊アイウエオ＊アイウエオ＊アイウエオ＊アイウエオ＊アイウ）</v>
      </c>
      <c r="F5" s="25"/>
      <c r="G5" s="25"/>
      <c r="H5" s="25"/>
      <c r="I5" s="25"/>
      <c r="J5" s="25"/>
      <c r="K5" s="186"/>
      <c r="L5" s="186"/>
      <c r="M5" s="25"/>
      <c r="N5" s="25"/>
      <c r="O5" s="25"/>
      <c r="P5" s="25"/>
      <c r="Q5" s="25"/>
      <c r="R5" s="25"/>
      <c r="S5" s="25"/>
      <c r="T5" s="25"/>
      <c r="U5" s="25"/>
      <c r="V5" s="25"/>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row>
    <row r="6" spans="1:63" s="187" customFormat="1" ht="28.5" customHeight="1">
      <c r="A6" s="919" t="s">
        <v>596</v>
      </c>
      <c r="B6" s="920"/>
      <c r="C6" s="920"/>
      <c r="D6" s="920"/>
      <c r="E6" s="434" t="str">
        <f>TEXT(開講日,"ggge")&amp;"年"&amp;TEXT(開講日,"m")&amp;"月"&amp;TEXT(開講日,"d")&amp;"日"&amp;"～"&amp;TEXT(修了日,"ggge")&amp;"年"&amp;TEXT(修了日,"m")&amp;"月"&amp;TEXT(修了日,"d")&amp;"日"</f>
        <v>令和8年10月15日～令和9年1月14日</v>
      </c>
      <c r="F6" s="186"/>
      <c r="G6" s="186"/>
      <c r="H6" s="186"/>
      <c r="I6" s="186"/>
      <c r="J6" s="186"/>
      <c r="K6" s="186"/>
      <c r="L6" s="186"/>
      <c r="M6" s="186"/>
      <c r="N6" s="186"/>
      <c r="O6" s="186"/>
      <c r="P6" s="186"/>
      <c r="Q6" s="186"/>
      <c r="R6" s="186"/>
      <c r="S6" s="186"/>
      <c r="T6" s="186"/>
      <c r="U6" s="186"/>
      <c r="V6" s="186"/>
      <c r="W6" s="42"/>
      <c r="X6" s="42"/>
      <c r="Y6" s="42"/>
      <c r="Z6" s="347"/>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row>
    <row r="7" spans="1:63" ht="21.75" customHeight="1" thickBot="1">
      <c r="B7" s="188"/>
      <c r="C7" s="188"/>
      <c r="D7" s="188"/>
      <c r="E7" s="188"/>
      <c r="F7" s="188"/>
      <c r="G7" s="188"/>
      <c r="H7" s="188"/>
      <c r="I7" s="188"/>
      <c r="J7" s="188"/>
      <c r="K7" s="188"/>
      <c r="L7" s="188"/>
      <c r="M7" s="188"/>
      <c r="N7" s="188"/>
      <c r="O7" s="188"/>
      <c r="P7" s="188"/>
      <c r="Q7" s="188"/>
      <c r="R7" s="188"/>
      <c r="S7" s="188"/>
      <c r="T7" s="188"/>
      <c r="U7" s="188"/>
      <c r="V7" s="188"/>
      <c r="W7" s="189"/>
      <c r="X7" s="190" t="s">
        <v>81</v>
      </c>
      <c r="Y7" s="191">
        <f>COUNTA(D10:AH10,D13:AH13,D16:AH16,D19:AH19)</f>
        <v>0</v>
      </c>
      <c r="Z7" s="192" t="s">
        <v>82</v>
      </c>
      <c r="AA7" s="913">
        <f>SUM(D10:AH10,D13:AH13,D16:AH16,D19:AH19)</f>
        <v>0</v>
      </c>
      <c r="AB7" s="914"/>
      <c r="AC7" s="192" t="s">
        <v>83</v>
      </c>
      <c r="AD7" s="192"/>
      <c r="AE7" s="192"/>
      <c r="AF7" s="192"/>
      <c r="AG7" s="192"/>
      <c r="AH7" s="192" t="s">
        <v>84</v>
      </c>
    </row>
    <row r="8" spans="1:63" ht="28.5" customHeight="1" thickTop="1">
      <c r="B8" s="193"/>
      <c r="C8" s="194" t="s">
        <v>85</v>
      </c>
      <c r="D8" s="194">
        <v>1</v>
      </c>
      <c r="E8" s="194">
        <v>2</v>
      </c>
      <c r="F8" s="194">
        <v>3</v>
      </c>
      <c r="G8" s="194">
        <v>4</v>
      </c>
      <c r="H8" s="194">
        <v>5</v>
      </c>
      <c r="I8" s="194">
        <v>6</v>
      </c>
      <c r="J8" s="194">
        <v>7</v>
      </c>
      <c r="K8" s="194">
        <v>8</v>
      </c>
      <c r="L8" s="194">
        <v>9</v>
      </c>
      <c r="M8" s="194">
        <v>10</v>
      </c>
      <c r="N8" s="195">
        <v>11</v>
      </c>
      <c r="O8" s="194">
        <v>12</v>
      </c>
      <c r="P8" s="194">
        <v>13</v>
      </c>
      <c r="Q8" s="194">
        <v>14</v>
      </c>
      <c r="R8" s="194">
        <v>15</v>
      </c>
      <c r="S8" s="196">
        <v>16</v>
      </c>
      <c r="T8" s="196">
        <v>17</v>
      </c>
      <c r="U8" s="196">
        <v>18</v>
      </c>
      <c r="V8" s="196">
        <v>19</v>
      </c>
      <c r="W8" s="196">
        <v>20</v>
      </c>
      <c r="X8" s="196">
        <v>21</v>
      </c>
      <c r="Y8" s="196">
        <v>22</v>
      </c>
      <c r="Z8" s="196">
        <v>23</v>
      </c>
      <c r="AA8" s="196">
        <v>24</v>
      </c>
      <c r="AB8" s="196">
        <v>25</v>
      </c>
      <c r="AC8" s="196">
        <v>26</v>
      </c>
      <c r="AD8" s="196">
        <v>27</v>
      </c>
      <c r="AE8" s="196">
        <v>28</v>
      </c>
      <c r="AF8" s="196">
        <v>29</v>
      </c>
      <c r="AG8" s="194">
        <v>30</v>
      </c>
      <c r="AH8" s="197">
        <v>31</v>
      </c>
    </row>
    <row r="9" spans="1:63" ht="28.5" customHeight="1">
      <c r="B9" s="907" t="s">
        <v>33</v>
      </c>
      <c r="C9" s="198" t="s">
        <v>86</v>
      </c>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row>
    <row r="10" spans="1:63" ht="28.5" customHeight="1" thickBot="1">
      <c r="B10" s="908"/>
      <c r="C10" s="201"/>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3"/>
    </row>
    <row r="11" spans="1:63" ht="28.5" customHeight="1" thickTop="1">
      <c r="B11" s="193"/>
      <c r="C11" s="194" t="s">
        <v>85</v>
      </c>
      <c r="D11" s="194">
        <v>1</v>
      </c>
      <c r="E11" s="194">
        <v>2</v>
      </c>
      <c r="F11" s="194">
        <v>3</v>
      </c>
      <c r="G11" s="194">
        <v>4</v>
      </c>
      <c r="H11" s="194">
        <v>5</v>
      </c>
      <c r="I11" s="194">
        <v>6</v>
      </c>
      <c r="J11" s="194">
        <v>7</v>
      </c>
      <c r="K11" s="194">
        <v>8</v>
      </c>
      <c r="L11" s="194">
        <v>9</v>
      </c>
      <c r="M11" s="194">
        <v>10</v>
      </c>
      <c r="N11" s="194">
        <v>11</v>
      </c>
      <c r="O11" s="194">
        <v>12</v>
      </c>
      <c r="P11" s="194">
        <v>13</v>
      </c>
      <c r="Q11" s="194">
        <v>14</v>
      </c>
      <c r="R11" s="194">
        <v>15</v>
      </c>
      <c r="S11" s="194">
        <v>16</v>
      </c>
      <c r="T11" s="194">
        <v>17</v>
      </c>
      <c r="U11" s="194">
        <v>18</v>
      </c>
      <c r="V11" s="194">
        <v>19</v>
      </c>
      <c r="W11" s="194">
        <v>20</v>
      </c>
      <c r="X11" s="194">
        <v>21</v>
      </c>
      <c r="Y11" s="194">
        <v>22</v>
      </c>
      <c r="Z11" s="194">
        <v>23</v>
      </c>
      <c r="AA11" s="194">
        <v>24</v>
      </c>
      <c r="AB11" s="194">
        <v>25</v>
      </c>
      <c r="AC11" s="194">
        <v>26</v>
      </c>
      <c r="AD11" s="194">
        <v>27</v>
      </c>
      <c r="AE11" s="194">
        <v>28</v>
      </c>
      <c r="AF11" s="194">
        <v>29</v>
      </c>
      <c r="AG11" s="194">
        <v>30</v>
      </c>
      <c r="AH11" s="197">
        <v>31</v>
      </c>
    </row>
    <row r="12" spans="1:63" ht="28.5" customHeight="1">
      <c r="B12" s="907" t="s">
        <v>33</v>
      </c>
      <c r="C12" s="198" t="s">
        <v>86</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204"/>
    </row>
    <row r="13" spans="1:63" ht="28.5" customHeight="1" thickBot="1">
      <c r="B13" s="908"/>
      <c r="C13" s="201"/>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3"/>
    </row>
    <row r="14" spans="1:63" ht="28.5" customHeight="1" thickTop="1">
      <c r="B14" s="193"/>
      <c r="C14" s="194" t="s">
        <v>85</v>
      </c>
      <c r="D14" s="194">
        <v>1</v>
      </c>
      <c r="E14" s="194">
        <v>2</v>
      </c>
      <c r="F14" s="194">
        <v>3</v>
      </c>
      <c r="G14" s="194">
        <v>4</v>
      </c>
      <c r="H14" s="194">
        <v>5</v>
      </c>
      <c r="I14" s="194">
        <v>6</v>
      </c>
      <c r="J14" s="194">
        <v>7</v>
      </c>
      <c r="K14" s="194">
        <v>8</v>
      </c>
      <c r="L14" s="194">
        <v>9</v>
      </c>
      <c r="M14" s="194">
        <v>10</v>
      </c>
      <c r="N14" s="194">
        <v>11</v>
      </c>
      <c r="O14" s="194">
        <v>12</v>
      </c>
      <c r="P14" s="194">
        <v>13</v>
      </c>
      <c r="Q14" s="194">
        <v>14</v>
      </c>
      <c r="R14" s="194">
        <v>15</v>
      </c>
      <c r="S14" s="194">
        <v>16</v>
      </c>
      <c r="T14" s="194">
        <v>17</v>
      </c>
      <c r="U14" s="194">
        <v>18</v>
      </c>
      <c r="V14" s="194">
        <v>19</v>
      </c>
      <c r="W14" s="194">
        <v>20</v>
      </c>
      <c r="X14" s="194">
        <v>21</v>
      </c>
      <c r="Y14" s="194">
        <v>22</v>
      </c>
      <c r="Z14" s="194">
        <v>23</v>
      </c>
      <c r="AA14" s="194">
        <v>24</v>
      </c>
      <c r="AB14" s="194">
        <v>25</v>
      </c>
      <c r="AC14" s="194">
        <v>26</v>
      </c>
      <c r="AD14" s="194">
        <v>27</v>
      </c>
      <c r="AE14" s="194">
        <v>28</v>
      </c>
      <c r="AF14" s="194">
        <v>29</v>
      </c>
      <c r="AG14" s="194">
        <v>30</v>
      </c>
      <c r="AH14" s="197">
        <v>31</v>
      </c>
    </row>
    <row r="15" spans="1:63" ht="28.5" customHeight="1">
      <c r="B15" s="907" t="s">
        <v>33</v>
      </c>
      <c r="C15" s="198" t="s">
        <v>86</v>
      </c>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200"/>
    </row>
    <row r="16" spans="1:63" ht="28.5" customHeight="1" thickBot="1">
      <c r="B16" s="908"/>
      <c r="C16" s="205"/>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3"/>
    </row>
    <row r="17" spans="2:34" ht="28.5" customHeight="1" thickTop="1">
      <c r="B17" s="193"/>
      <c r="C17" s="194" t="s">
        <v>85</v>
      </c>
      <c r="D17" s="194">
        <v>1</v>
      </c>
      <c r="E17" s="194">
        <v>2</v>
      </c>
      <c r="F17" s="194">
        <v>3</v>
      </c>
      <c r="G17" s="194">
        <v>4</v>
      </c>
      <c r="H17" s="194">
        <v>5</v>
      </c>
      <c r="I17" s="194">
        <v>6</v>
      </c>
      <c r="J17" s="194">
        <v>7</v>
      </c>
      <c r="K17" s="194">
        <v>8</v>
      </c>
      <c r="L17" s="194">
        <v>9</v>
      </c>
      <c r="M17" s="194">
        <v>10</v>
      </c>
      <c r="N17" s="194">
        <v>11</v>
      </c>
      <c r="O17" s="194">
        <v>12</v>
      </c>
      <c r="P17" s="194">
        <v>13</v>
      </c>
      <c r="Q17" s="194">
        <v>14</v>
      </c>
      <c r="R17" s="194">
        <v>15</v>
      </c>
      <c r="S17" s="194">
        <v>16</v>
      </c>
      <c r="T17" s="194">
        <v>17</v>
      </c>
      <c r="U17" s="194">
        <v>18</v>
      </c>
      <c r="V17" s="194">
        <v>19</v>
      </c>
      <c r="W17" s="194">
        <v>20</v>
      </c>
      <c r="X17" s="194">
        <v>21</v>
      </c>
      <c r="Y17" s="194">
        <v>22</v>
      </c>
      <c r="Z17" s="194">
        <v>23</v>
      </c>
      <c r="AA17" s="194">
        <v>24</v>
      </c>
      <c r="AB17" s="194">
        <v>25</v>
      </c>
      <c r="AC17" s="194">
        <v>26</v>
      </c>
      <c r="AD17" s="194">
        <v>27</v>
      </c>
      <c r="AE17" s="194">
        <v>28</v>
      </c>
      <c r="AF17" s="194">
        <v>29</v>
      </c>
      <c r="AG17" s="194">
        <v>30</v>
      </c>
      <c r="AH17" s="197">
        <v>31</v>
      </c>
    </row>
    <row r="18" spans="2:34" ht="28.5" customHeight="1">
      <c r="B18" s="907" t="s">
        <v>33</v>
      </c>
      <c r="C18" s="198" t="s">
        <v>86</v>
      </c>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00"/>
    </row>
    <row r="19" spans="2:34" ht="28.5" customHeight="1" thickBot="1">
      <c r="B19" s="908"/>
      <c r="C19" s="201"/>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3"/>
    </row>
    <row r="20" spans="2:34" ht="15" thickTop="1"/>
    <row r="21" spans="2:34" ht="21" customHeight="1">
      <c r="B21" s="43" t="s">
        <v>152</v>
      </c>
      <c r="D21" s="206"/>
      <c r="E21" s="43" t="s">
        <v>87</v>
      </c>
      <c r="F21" s="206"/>
      <c r="G21" s="43" t="s">
        <v>88</v>
      </c>
      <c r="H21" s="206"/>
      <c r="I21" s="43" t="s">
        <v>87</v>
      </c>
      <c r="J21" s="206"/>
      <c r="L21" s="43" t="s">
        <v>89</v>
      </c>
      <c r="P21" s="206"/>
      <c r="Q21" s="43" t="s">
        <v>82</v>
      </c>
      <c r="S21" s="43" t="s">
        <v>90</v>
      </c>
      <c r="V21" s="206"/>
      <c r="W21" s="43" t="s">
        <v>82</v>
      </c>
    </row>
    <row r="22" spans="2:34" ht="21" customHeight="1">
      <c r="B22" s="43" t="s">
        <v>153</v>
      </c>
      <c r="D22" s="206"/>
      <c r="E22" s="43" t="s">
        <v>87</v>
      </c>
      <c r="F22" s="206"/>
      <c r="G22" s="43" t="s">
        <v>88</v>
      </c>
      <c r="H22" s="206"/>
      <c r="I22" s="43" t="s">
        <v>87</v>
      </c>
      <c r="J22" s="206"/>
      <c r="L22" s="43" t="s">
        <v>89</v>
      </c>
      <c r="P22" s="206"/>
      <c r="Q22" s="43" t="s">
        <v>82</v>
      </c>
      <c r="S22" s="43" t="s">
        <v>90</v>
      </c>
      <c r="V22" s="206"/>
      <c r="W22" s="43" t="s">
        <v>82</v>
      </c>
    </row>
    <row r="23" spans="2:34" ht="21" customHeight="1">
      <c r="B23" s="43" t="s">
        <v>154</v>
      </c>
      <c r="D23" s="206"/>
      <c r="E23" s="43" t="s">
        <v>87</v>
      </c>
      <c r="F23" s="206"/>
      <c r="G23" s="43" t="s">
        <v>88</v>
      </c>
      <c r="H23" s="206"/>
      <c r="I23" s="43" t="s">
        <v>87</v>
      </c>
      <c r="J23" s="206"/>
      <c r="L23" s="43" t="s">
        <v>89</v>
      </c>
      <c r="P23" s="206"/>
      <c r="Q23" s="43" t="s">
        <v>82</v>
      </c>
      <c r="S23" s="43" t="s">
        <v>90</v>
      </c>
      <c r="V23" s="206"/>
      <c r="W23" s="43" t="s">
        <v>82</v>
      </c>
    </row>
    <row r="24" spans="2:34" ht="21" customHeight="1"/>
    <row r="25" spans="2:34" ht="21" customHeight="1">
      <c r="B25" s="43" t="s">
        <v>597</v>
      </c>
    </row>
    <row r="26" spans="2:34" ht="21" customHeight="1">
      <c r="B26" s="909" t="s">
        <v>155</v>
      </c>
      <c r="C26" s="810"/>
      <c r="D26" s="810"/>
      <c r="E26" s="810"/>
      <c r="F26" s="810"/>
      <c r="G26" s="810"/>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row>
    <row r="27" spans="2:34" ht="21" customHeight="1">
      <c r="B27" s="43" t="s">
        <v>300</v>
      </c>
      <c r="F27" s="207"/>
      <c r="G27" s="207"/>
      <c r="L27" s="208"/>
      <c r="O27" s="209"/>
      <c r="P27" s="209"/>
    </row>
    <row r="28" spans="2:34" ht="21" customHeight="1">
      <c r="B28" s="299" t="s">
        <v>598</v>
      </c>
    </row>
  </sheetData>
  <mergeCells count="12">
    <mergeCell ref="AF1:AH1"/>
    <mergeCell ref="AA7:AB7"/>
    <mergeCell ref="C2:AA2"/>
    <mergeCell ref="B5:D5"/>
    <mergeCell ref="A3:D3"/>
    <mergeCell ref="A4:D4"/>
    <mergeCell ref="A6:D6"/>
    <mergeCell ref="B9:B10"/>
    <mergeCell ref="B12:B13"/>
    <mergeCell ref="B15:B16"/>
    <mergeCell ref="B18:B19"/>
    <mergeCell ref="B26:AF26"/>
  </mergeCells>
  <phoneticPr fontId="4"/>
  <printOptions horizontalCentered="1" verticalCentered="1"/>
  <pageMargins left="0.62992125984251968" right="0.78740157480314965" top="0.78740157480314965" bottom="0.78740157480314965" header="0.19685039370078741" footer="0.51181102362204722"/>
  <pageSetup paperSize="9" scale="72"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54"/>
  <sheetViews>
    <sheetView view="pageBreakPreview" topLeftCell="A35" zoomScale="80" zoomScaleNormal="100" zoomScaleSheetLayoutView="80" workbookViewId="0">
      <selection activeCell="N20" sqref="N20"/>
    </sheetView>
  </sheetViews>
  <sheetFormatPr defaultColWidth="9" defaultRowHeight="14.25"/>
  <cols>
    <col min="1" max="1" width="5.25" style="2" customWidth="1"/>
    <col min="2" max="2" width="9" style="2"/>
    <col min="3" max="3" width="15.875" style="2" customWidth="1"/>
    <col min="4" max="4" width="14.375" style="2" customWidth="1"/>
    <col min="5" max="5" width="7.125" style="2" customWidth="1"/>
    <col min="6" max="6" width="9.625" style="2" customWidth="1"/>
    <col min="7" max="7" width="16.125" style="2" bestFit="1" customWidth="1"/>
    <col min="8" max="8" width="11.625" style="2" customWidth="1"/>
    <col min="9" max="9" width="10.375" style="2" customWidth="1"/>
    <col min="10" max="16384" width="9" style="2"/>
  </cols>
  <sheetData>
    <row r="1" spans="1:10" ht="24.75" customHeight="1">
      <c r="H1" s="210" t="s">
        <v>213</v>
      </c>
    </row>
    <row r="2" spans="1:10" ht="27.75" customHeight="1">
      <c r="C2" s="499" t="s">
        <v>220</v>
      </c>
      <c r="D2" s="499"/>
      <c r="E2" s="499"/>
      <c r="F2" s="499"/>
      <c r="G2" s="499"/>
      <c r="H2" s="254" t="s">
        <v>359</v>
      </c>
    </row>
    <row r="4" spans="1:10" ht="17.25">
      <c r="G4" s="938">
        <f>提出日</f>
        <v>46192</v>
      </c>
      <c r="H4" s="938"/>
      <c r="I4" s="938"/>
      <c r="J4" s="938"/>
    </row>
    <row r="6" spans="1:10">
      <c r="B6" s="2" t="s">
        <v>170</v>
      </c>
    </row>
    <row r="7" spans="1:10">
      <c r="A7" s="2" t="s">
        <v>117</v>
      </c>
    </row>
    <row r="9" spans="1:10" ht="19.5" customHeight="1">
      <c r="E9" s="25" t="str">
        <f>"（団体所在地）　"&amp;団体所在地</f>
        <v>（団体所在地）　和歌山市小松原通１丁目１番地</v>
      </c>
      <c r="F9" s="25"/>
      <c r="G9" s="25"/>
      <c r="H9" s="25"/>
      <c r="I9" s="25"/>
      <c r="J9" s="25"/>
    </row>
    <row r="10" spans="1:10" ht="19.5" customHeight="1">
      <c r="E10" s="25" t="str">
        <f>"（団体名） 　　 "&amp;団体名</f>
        <v>（団体名） 　　 和歌山委託訓練センター</v>
      </c>
      <c r="F10" s="25"/>
      <c r="G10" s="25"/>
      <c r="H10" s="25"/>
      <c r="I10" s="25"/>
      <c r="J10" s="25"/>
    </row>
    <row r="11" spans="1:10" ht="19.5" customHeight="1">
      <c r="E11" s="25" t="str">
        <f>"（代表者職氏名）"&amp;代表者職氏名</f>
        <v>（代表者職氏名）代表取締役　和歌山　太郎</v>
      </c>
      <c r="F11" s="25"/>
      <c r="G11" s="25"/>
      <c r="H11" s="25"/>
      <c r="I11" s="211"/>
      <c r="J11" s="25"/>
    </row>
    <row r="12" spans="1:10" ht="19.5" customHeight="1">
      <c r="E12" s="25" t="str">
        <f>"（連絡先）　　　"&amp;団体電話番号</f>
        <v>（連絡先）　　　073-441-2802</v>
      </c>
      <c r="F12" s="25"/>
      <c r="G12" s="25"/>
      <c r="H12" s="25"/>
      <c r="I12" s="25"/>
      <c r="J12" s="25"/>
    </row>
    <row r="13" spans="1:10" ht="19.5" customHeight="1">
      <c r="E13" s="25" t="str">
        <f>"（発行責任者）　"&amp;発行責任者</f>
        <v>（発行責任者）　和歌山　太郎</v>
      </c>
      <c r="F13" s="25"/>
      <c r="G13" s="25"/>
      <c r="H13" s="25"/>
      <c r="I13" s="25"/>
      <c r="J13" s="25"/>
    </row>
    <row r="14" spans="1:10">
      <c r="E14" s="42"/>
    </row>
    <row r="15" spans="1:10">
      <c r="A15" s="500" t="s">
        <v>313</v>
      </c>
      <c r="B15" s="500"/>
      <c r="C15" s="500"/>
      <c r="D15" s="500"/>
      <c r="E15" s="500"/>
      <c r="F15" s="500"/>
      <c r="G15" s="500"/>
      <c r="H15" s="500"/>
      <c r="I15" s="500"/>
    </row>
    <row r="16" spans="1:10">
      <c r="A16" s="500"/>
      <c r="B16" s="500"/>
      <c r="C16" s="500"/>
      <c r="D16" s="500"/>
      <c r="E16" s="500"/>
      <c r="F16" s="500"/>
      <c r="G16" s="500"/>
      <c r="H16" s="500"/>
      <c r="I16" s="500"/>
    </row>
    <row r="20" spans="1:11" s="254" customFormat="1" ht="19.5" customHeight="1">
      <c r="B20" s="288" t="s">
        <v>441</v>
      </c>
      <c r="C20" s="289"/>
      <c r="D20" s="289"/>
      <c r="E20" s="289"/>
      <c r="F20" s="289"/>
      <c r="G20" s="289"/>
      <c r="H20" s="288"/>
      <c r="I20" s="288"/>
      <c r="J20" s="290"/>
    </row>
    <row r="21" spans="1:11" s="254" customFormat="1" ht="19.5" customHeight="1">
      <c r="B21" s="288" t="s">
        <v>440</v>
      </c>
      <c r="C21" s="289"/>
      <c r="D21" s="289"/>
      <c r="E21" s="289"/>
      <c r="F21" s="289"/>
      <c r="G21" s="289"/>
      <c r="H21" s="288"/>
      <c r="I21" s="288"/>
      <c r="J21" s="290"/>
    </row>
    <row r="22" spans="1:11" s="254" customFormat="1" ht="19.5" customHeight="1">
      <c r="B22" s="288" t="s">
        <v>357</v>
      </c>
      <c r="C22" s="289"/>
      <c r="D22" s="289"/>
      <c r="E22" s="289"/>
      <c r="F22" s="289"/>
      <c r="G22" s="289"/>
      <c r="H22" s="288"/>
      <c r="I22" s="288"/>
      <c r="J22" s="290"/>
    </row>
    <row r="23" spans="1:11" ht="19.5" customHeight="1">
      <c r="C23" s="19"/>
      <c r="D23" s="19"/>
      <c r="E23" s="19"/>
      <c r="F23" s="19"/>
      <c r="G23" s="19"/>
      <c r="H23" s="19"/>
      <c r="I23" s="19"/>
    </row>
    <row r="24" spans="1:11" ht="19.5" customHeight="1">
      <c r="B24" s="843"/>
      <c r="C24" s="843"/>
      <c r="D24" s="843"/>
      <c r="E24" s="843"/>
      <c r="F24" s="843"/>
      <c r="G24" s="843"/>
      <c r="H24" s="843"/>
      <c r="I24" s="843"/>
    </row>
    <row r="26" spans="1:11" ht="17.25" customHeight="1">
      <c r="A26" s="2" t="s">
        <v>118</v>
      </c>
    </row>
    <row r="27" spans="1:11" ht="27.75" customHeight="1">
      <c r="A27" s="2" t="s">
        <v>297</v>
      </c>
      <c r="C27" s="256" t="str">
        <f>科名</f>
        <v>あいうえお＊あいうえお＊あいうえお＊あいうえお＊あいうえお＊あいう</v>
      </c>
      <c r="D27" s="25"/>
      <c r="E27" s="25"/>
      <c r="F27" s="25"/>
      <c r="G27" s="25"/>
      <c r="H27" s="25"/>
      <c r="I27" s="25"/>
      <c r="J27" s="25"/>
      <c r="K27" s="25"/>
    </row>
    <row r="28" spans="1:11" ht="27.75" customHeight="1">
      <c r="C28" s="256" t="str">
        <f>提案左括弧&amp;提案科名&amp;提案右括弧</f>
        <v>(アイウエオ＊アイウエオ＊アイウエオ＊アイウエオ＊アイウエオ＊アイウ）</v>
      </c>
      <c r="D28" s="25"/>
      <c r="E28" s="25"/>
      <c r="F28" s="25"/>
      <c r="G28" s="25"/>
      <c r="H28" s="25"/>
      <c r="I28" s="25"/>
      <c r="J28" s="25"/>
      <c r="K28" s="25"/>
    </row>
    <row r="29" spans="1:11" ht="27.75" customHeight="1">
      <c r="A29" s="2" t="s">
        <v>119</v>
      </c>
      <c r="C29" s="256" t="str">
        <f>定員&amp;"名"&amp;"（最低実施人数"&amp;最低人員&amp;"名）"</f>
        <v>8名（最低実施人数3名）</v>
      </c>
      <c r="D29" s="25"/>
      <c r="E29" s="25"/>
    </row>
    <row r="30" spans="1:11" ht="27.75" customHeight="1">
      <c r="A30" s="2" t="s">
        <v>314</v>
      </c>
      <c r="D30" s="939">
        <f>開講日</f>
        <v>46310</v>
      </c>
      <c r="E30" s="939"/>
      <c r="F30" s="291" t="s">
        <v>295</v>
      </c>
      <c r="G30" s="938">
        <f>修了日</f>
        <v>46401</v>
      </c>
      <c r="H30" s="938"/>
    </row>
    <row r="31" spans="1:11" ht="27.75" customHeight="1">
      <c r="A31" s="2" t="s">
        <v>353</v>
      </c>
      <c r="C31" s="212"/>
      <c r="E31" s="213"/>
      <c r="F31" s="213"/>
      <c r="G31" s="39"/>
      <c r="H31" s="213"/>
      <c r="I31" s="213"/>
    </row>
    <row r="32" spans="1:11" ht="27.75" customHeight="1">
      <c r="A32" s="2" t="s">
        <v>121</v>
      </c>
      <c r="C32" s="256" t="str">
        <f>実施施設名</f>
        <v>和産技訓練センター小倉分室</v>
      </c>
      <c r="D32" s="25"/>
      <c r="E32" s="25"/>
      <c r="F32" s="25"/>
      <c r="G32" s="25"/>
      <c r="H32" s="25"/>
      <c r="I32" s="25"/>
      <c r="J32" s="25"/>
      <c r="K32" s="25"/>
    </row>
    <row r="33" spans="1:9" ht="19.5" customHeight="1"/>
    <row r="34" spans="1:9" ht="19.5" customHeight="1">
      <c r="A34" s="2" t="s">
        <v>120</v>
      </c>
    </row>
    <row r="35" spans="1:9" ht="19.5" customHeight="1">
      <c r="A35" s="2" t="s">
        <v>354</v>
      </c>
    </row>
    <row r="36" spans="1:9" ht="19.5" customHeight="1">
      <c r="B36" s="936" t="s">
        <v>133</v>
      </c>
      <c r="C36" s="937"/>
      <c r="D36" s="936" t="s">
        <v>132</v>
      </c>
      <c r="E36" s="937"/>
      <c r="F36" s="921" t="s">
        <v>124</v>
      </c>
      <c r="G36" s="925"/>
      <c r="H36" s="925"/>
      <c r="I36" s="922"/>
    </row>
    <row r="37" spans="1:9" ht="19.5" customHeight="1">
      <c r="B37" s="921" t="s">
        <v>122</v>
      </c>
      <c r="C37" s="922"/>
      <c r="D37" s="923"/>
      <c r="E37" s="924"/>
      <c r="F37" s="921" t="s">
        <v>123</v>
      </c>
      <c r="G37" s="925"/>
      <c r="H37" s="925"/>
      <c r="I37" s="922"/>
    </row>
    <row r="38" spans="1:9" ht="19.5" customHeight="1">
      <c r="B38" s="921" t="s">
        <v>125</v>
      </c>
      <c r="C38" s="922"/>
      <c r="D38" s="923"/>
      <c r="E38" s="924"/>
      <c r="F38" s="921" t="s">
        <v>130</v>
      </c>
      <c r="G38" s="925"/>
      <c r="H38" s="925"/>
      <c r="I38" s="922"/>
    </row>
    <row r="39" spans="1:9" ht="19.5" customHeight="1">
      <c r="B39" s="921" t="s">
        <v>126</v>
      </c>
      <c r="C39" s="922"/>
      <c r="D39" s="923"/>
      <c r="E39" s="924"/>
      <c r="F39" s="921" t="s">
        <v>129</v>
      </c>
      <c r="G39" s="925"/>
      <c r="H39" s="925"/>
      <c r="I39" s="922"/>
    </row>
    <row r="40" spans="1:9" ht="19.5" customHeight="1">
      <c r="B40" s="921" t="s">
        <v>127</v>
      </c>
      <c r="C40" s="922"/>
      <c r="D40" s="923"/>
      <c r="E40" s="924"/>
      <c r="F40" s="921" t="s">
        <v>76</v>
      </c>
      <c r="G40" s="925"/>
      <c r="H40" s="925"/>
      <c r="I40" s="922"/>
    </row>
    <row r="41" spans="1:9" ht="19.5" customHeight="1">
      <c r="B41" s="921" t="s">
        <v>128</v>
      </c>
      <c r="C41" s="922"/>
      <c r="D41" s="923"/>
      <c r="E41" s="924"/>
      <c r="F41" s="921" t="s">
        <v>131</v>
      </c>
      <c r="G41" s="925"/>
      <c r="H41" s="925"/>
      <c r="I41" s="922"/>
    </row>
    <row r="42" spans="1:9" ht="19.5" customHeight="1" thickBot="1">
      <c r="B42" s="931" t="s">
        <v>204</v>
      </c>
      <c r="C42" s="932"/>
      <c r="D42" s="933"/>
      <c r="E42" s="934"/>
      <c r="F42" s="931"/>
      <c r="G42" s="935"/>
      <c r="H42" s="935"/>
      <c r="I42" s="932"/>
    </row>
    <row r="43" spans="1:9" ht="19.5" customHeight="1" thickTop="1">
      <c r="B43" s="926" t="s">
        <v>171</v>
      </c>
      <c r="C43" s="927"/>
      <c r="D43" s="928"/>
      <c r="E43" s="929"/>
      <c r="F43" s="926" t="s">
        <v>226</v>
      </c>
      <c r="G43" s="930"/>
      <c r="H43" s="930"/>
      <c r="I43" s="927"/>
    </row>
    <row r="44" spans="1:9" ht="19.5" customHeight="1">
      <c r="B44" s="2" t="s">
        <v>169</v>
      </c>
    </row>
    <row r="45" spans="1:9" ht="19.5" customHeight="1">
      <c r="A45" s="2" t="s">
        <v>355</v>
      </c>
    </row>
    <row r="46" spans="1:9" ht="19.5" customHeight="1">
      <c r="B46" s="936" t="s">
        <v>133</v>
      </c>
      <c r="C46" s="937"/>
      <c r="D46" s="936" t="s">
        <v>132</v>
      </c>
      <c r="E46" s="937"/>
      <c r="F46" s="921" t="s">
        <v>124</v>
      </c>
      <c r="G46" s="925"/>
      <c r="H46" s="925"/>
      <c r="I46" s="922"/>
    </row>
    <row r="47" spans="1:9" ht="19.5" customHeight="1">
      <c r="B47" s="921" t="s">
        <v>122</v>
      </c>
      <c r="C47" s="922"/>
      <c r="D47" s="923"/>
      <c r="E47" s="924"/>
      <c r="F47" s="921" t="s">
        <v>123</v>
      </c>
      <c r="G47" s="925"/>
      <c r="H47" s="925"/>
      <c r="I47" s="922"/>
    </row>
    <row r="48" spans="1:9" ht="19.5" customHeight="1">
      <c r="B48" s="921" t="s">
        <v>125</v>
      </c>
      <c r="C48" s="922"/>
      <c r="D48" s="923"/>
      <c r="E48" s="924"/>
      <c r="F48" s="921" t="s">
        <v>130</v>
      </c>
      <c r="G48" s="925"/>
      <c r="H48" s="925"/>
      <c r="I48" s="922"/>
    </row>
    <row r="49" spans="2:9" ht="19.5" customHeight="1">
      <c r="B49" s="921" t="s">
        <v>126</v>
      </c>
      <c r="C49" s="922"/>
      <c r="D49" s="923"/>
      <c r="E49" s="924"/>
      <c r="F49" s="921" t="s">
        <v>129</v>
      </c>
      <c r="G49" s="925"/>
      <c r="H49" s="925"/>
      <c r="I49" s="922"/>
    </row>
    <row r="50" spans="2:9" ht="19.5" customHeight="1">
      <c r="B50" s="921" t="s">
        <v>127</v>
      </c>
      <c r="C50" s="922"/>
      <c r="D50" s="923"/>
      <c r="E50" s="924"/>
      <c r="F50" s="921" t="s">
        <v>76</v>
      </c>
      <c r="G50" s="925"/>
      <c r="H50" s="925"/>
      <c r="I50" s="922"/>
    </row>
    <row r="51" spans="2:9" ht="19.5" customHeight="1">
      <c r="B51" s="921" t="s">
        <v>128</v>
      </c>
      <c r="C51" s="922"/>
      <c r="D51" s="923"/>
      <c r="E51" s="924"/>
      <c r="F51" s="921" t="s">
        <v>131</v>
      </c>
      <c r="G51" s="925"/>
      <c r="H51" s="925"/>
      <c r="I51" s="922"/>
    </row>
    <row r="52" spans="2:9" ht="19.5" customHeight="1" thickBot="1">
      <c r="B52" s="931" t="s">
        <v>204</v>
      </c>
      <c r="C52" s="932"/>
      <c r="D52" s="933"/>
      <c r="E52" s="934"/>
      <c r="F52" s="931"/>
      <c r="G52" s="935"/>
      <c r="H52" s="935"/>
      <c r="I52" s="932"/>
    </row>
    <row r="53" spans="2:9" ht="19.5" customHeight="1" thickTop="1">
      <c r="B53" s="926" t="s">
        <v>316</v>
      </c>
      <c r="C53" s="927"/>
      <c r="D53" s="928"/>
      <c r="E53" s="929"/>
      <c r="F53" s="926" t="s">
        <v>356</v>
      </c>
      <c r="G53" s="930"/>
      <c r="H53" s="930"/>
      <c r="I53" s="927"/>
    </row>
    <row r="54" spans="2:9" ht="19.5" customHeight="1">
      <c r="B54" s="2" t="s">
        <v>169</v>
      </c>
    </row>
  </sheetData>
  <mergeCells count="54">
    <mergeCell ref="C2:G2"/>
    <mergeCell ref="A15:I16"/>
    <mergeCell ref="B24:I24"/>
    <mergeCell ref="B36:C36"/>
    <mergeCell ref="D36:E36"/>
    <mergeCell ref="F36:I36"/>
    <mergeCell ref="G30:H30"/>
    <mergeCell ref="D30:E30"/>
    <mergeCell ref="G4:J4"/>
    <mergeCell ref="F39:I39"/>
    <mergeCell ref="B39:C39"/>
    <mergeCell ref="D39:E39"/>
    <mergeCell ref="B42:C42"/>
    <mergeCell ref="D42:E42"/>
    <mergeCell ref="F42:I42"/>
    <mergeCell ref="B40:C40"/>
    <mergeCell ref="D40:E40"/>
    <mergeCell ref="F40:I40"/>
    <mergeCell ref="B41:C41"/>
    <mergeCell ref="D41:E41"/>
    <mergeCell ref="B37:C37"/>
    <mergeCell ref="D37:E37"/>
    <mergeCell ref="F37:I37"/>
    <mergeCell ref="B47:C47"/>
    <mergeCell ref="D47:E47"/>
    <mergeCell ref="F47:I47"/>
    <mergeCell ref="B46:C46"/>
    <mergeCell ref="D46:E46"/>
    <mergeCell ref="F46:I46"/>
    <mergeCell ref="F41:I41"/>
    <mergeCell ref="B38:C38"/>
    <mergeCell ref="D38:E38"/>
    <mergeCell ref="F38:I38"/>
    <mergeCell ref="B43:C43"/>
    <mergeCell ref="D43:E43"/>
    <mergeCell ref="F43:I43"/>
    <mergeCell ref="B48:C48"/>
    <mergeCell ref="D48:E48"/>
    <mergeCell ref="F48:I48"/>
    <mergeCell ref="B49:C49"/>
    <mergeCell ref="D49:E49"/>
    <mergeCell ref="F49:I49"/>
    <mergeCell ref="B50:C50"/>
    <mergeCell ref="D50:E50"/>
    <mergeCell ref="F50:I50"/>
    <mergeCell ref="B53:C53"/>
    <mergeCell ref="D53:E53"/>
    <mergeCell ref="F53:I53"/>
    <mergeCell ref="B51:C51"/>
    <mergeCell ref="D51:E51"/>
    <mergeCell ref="F51:I51"/>
    <mergeCell ref="B52:C52"/>
    <mergeCell ref="D52:E52"/>
    <mergeCell ref="F52:I52"/>
  </mergeCells>
  <phoneticPr fontId="4"/>
  <pageMargins left="0.74803149606299213" right="0.74803149606299213" top="0.98425196850393704" bottom="0.98425196850393704" header="0.51181102362204722" footer="0.51181102362204722"/>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1946-1C70-48F5-AEC0-D505103D4AE5}">
  <sheetPr codeName="Sheet18">
    <pageSetUpPr fitToPage="1"/>
  </sheetPr>
  <dimension ref="A1:K42"/>
  <sheetViews>
    <sheetView view="pageBreakPreview" zoomScale="80" zoomScaleNormal="100" zoomScaleSheetLayoutView="80" workbookViewId="0">
      <selection activeCell="L11" sqref="L11"/>
    </sheetView>
  </sheetViews>
  <sheetFormatPr defaultColWidth="9" defaultRowHeight="13.5"/>
  <cols>
    <col min="1" max="1" width="5.25" style="350" customWidth="1"/>
    <col min="2" max="2" width="9" style="350"/>
    <col min="3" max="3" width="15.875" style="350" customWidth="1"/>
    <col min="4" max="4" width="14.375" style="350" customWidth="1"/>
    <col min="5" max="5" width="6.125" style="350" customWidth="1"/>
    <col min="6" max="6" width="9.625" style="350" customWidth="1"/>
    <col min="7" max="7" width="16.125" style="350" bestFit="1" customWidth="1"/>
    <col min="8" max="16384" width="9" style="350"/>
  </cols>
  <sheetData>
    <row r="1" spans="1:10">
      <c r="I1" s="435" t="s">
        <v>609</v>
      </c>
    </row>
    <row r="2" spans="1:10" ht="17.25">
      <c r="C2" s="499" t="s">
        <v>220</v>
      </c>
      <c r="D2" s="499"/>
      <c r="E2" s="499"/>
      <c r="F2" s="499"/>
      <c r="G2" s="499"/>
      <c r="I2" s="350" t="s">
        <v>564</v>
      </c>
    </row>
    <row r="4" spans="1:10">
      <c r="H4" s="957">
        <f>提出日</f>
        <v>46192</v>
      </c>
      <c r="I4" s="957"/>
    </row>
    <row r="6" spans="1:10">
      <c r="B6" s="350" t="s">
        <v>170</v>
      </c>
    </row>
    <row r="7" spans="1:10">
      <c r="A7" s="350" t="s">
        <v>117</v>
      </c>
    </row>
    <row r="9" spans="1:10" ht="19.5" customHeight="1">
      <c r="E9" s="353" t="str">
        <f>"（団体所在地）　"&amp;団体所在地</f>
        <v>（団体所在地）　和歌山市小松原通１丁目１番地</v>
      </c>
      <c r="F9" s="353"/>
      <c r="G9" s="353"/>
      <c r="H9" s="353"/>
      <c r="I9" s="353"/>
      <c r="J9" s="353"/>
    </row>
    <row r="10" spans="1:10" ht="19.5" customHeight="1">
      <c r="E10" s="353" t="str">
        <f>"（団体名） 　　 "&amp;団体名</f>
        <v>（団体名） 　　 和歌山委託訓練センター</v>
      </c>
      <c r="F10" s="353"/>
      <c r="G10" s="353"/>
      <c r="H10" s="353"/>
      <c r="I10" s="353"/>
      <c r="J10" s="353"/>
    </row>
    <row r="11" spans="1:10" ht="19.5" customHeight="1">
      <c r="E11" s="353" t="str">
        <f>"（代表者職氏名）"&amp;代表者職氏名</f>
        <v>（代表者職氏名）代表取締役　和歌山　太郎</v>
      </c>
      <c r="F11" s="353"/>
      <c r="G11" s="353"/>
      <c r="H11" s="353"/>
      <c r="I11" s="436"/>
      <c r="J11" s="353"/>
    </row>
    <row r="12" spans="1:10" ht="19.5" customHeight="1">
      <c r="E12" s="353" t="str">
        <f>"（連絡先）　　　"&amp;団体電話番号</f>
        <v>（連絡先）　　　073-441-2802</v>
      </c>
      <c r="F12" s="353"/>
      <c r="G12" s="353"/>
      <c r="H12" s="353"/>
      <c r="I12" s="353"/>
      <c r="J12" s="353"/>
    </row>
    <row r="13" spans="1:10" ht="19.5" customHeight="1">
      <c r="E13" s="353" t="str">
        <f>"（発行責任者）　"&amp;発行責任者</f>
        <v>（発行責任者）　和歌山　太郎</v>
      </c>
      <c r="F13" s="353"/>
      <c r="G13" s="353"/>
      <c r="H13" s="353"/>
      <c r="I13" s="353"/>
      <c r="J13" s="353"/>
    </row>
    <row r="14" spans="1:10">
      <c r="E14" s="354"/>
    </row>
    <row r="15" spans="1:10">
      <c r="A15" s="958" t="s">
        <v>313</v>
      </c>
      <c r="B15" s="958"/>
      <c r="C15" s="958"/>
      <c r="D15" s="958"/>
      <c r="E15" s="958"/>
      <c r="F15" s="958"/>
      <c r="G15" s="958"/>
      <c r="H15" s="958"/>
      <c r="I15" s="958"/>
    </row>
    <row r="16" spans="1:10">
      <c r="A16" s="958"/>
      <c r="B16" s="958"/>
      <c r="C16" s="958"/>
      <c r="D16" s="958"/>
      <c r="E16" s="958"/>
      <c r="F16" s="958"/>
      <c r="G16" s="958"/>
      <c r="H16" s="958"/>
      <c r="I16" s="958"/>
    </row>
    <row r="20" spans="1:11" ht="19.5" customHeight="1">
      <c r="B20" s="437" t="s">
        <v>565</v>
      </c>
      <c r="C20" s="438"/>
      <c r="D20" s="438"/>
      <c r="E20" s="438"/>
      <c r="F20" s="438"/>
      <c r="G20" s="438"/>
      <c r="H20" s="437"/>
      <c r="I20" s="437"/>
      <c r="J20" s="439"/>
    </row>
    <row r="21" spans="1:11" ht="19.5" customHeight="1">
      <c r="C21" s="440"/>
      <c r="D21" s="440"/>
      <c r="E21" s="440"/>
      <c r="F21" s="440"/>
      <c r="G21" s="440"/>
    </row>
    <row r="22" spans="1:11" ht="19.5" customHeight="1">
      <c r="B22" s="437" t="s">
        <v>566</v>
      </c>
      <c r="C22" s="438"/>
      <c r="D22" s="438"/>
      <c r="E22" s="438"/>
      <c r="F22" s="438"/>
      <c r="G22" s="438"/>
      <c r="H22" s="437"/>
      <c r="I22" s="437"/>
      <c r="J22" s="439"/>
    </row>
    <row r="23" spans="1:11" ht="19.5" customHeight="1">
      <c r="C23" s="352"/>
      <c r="D23" s="352"/>
      <c r="E23" s="352"/>
      <c r="F23" s="352"/>
      <c r="G23" s="352"/>
      <c r="H23" s="352"/>
      <c r="I23" s="352"/>
    </row>
    <row r="24" spans="1:11" ht="19.5" customHeight="1">
      <c r="C24" s="352"/>
      <c r="D24" s="352"/>
      <c r="E24" s="352"/>
      <c r="F24" s="352"/>
      <c r="G24" s="352"/>
      <c r="H24" s="352"/>
      <c r="I24" s="352"/>
    </row>
    <row r="26" spans="1:11" ht="17.25" customHeight="1">
      <c r="A26" s="350" t="s">
        <v>118</v>
      </c>
    </row>
    <row r="27" spans="1:11" s="2" customFormat="1" ht="17.25">
      <c r="A27" s="2" t="s">
        <v>297</v>
      </c>
      <c r="C27" s="256" t="str">
        <f>科名</f>
        <v>あいうえお＊あいうえお＊あいうえお＊あいうえお＊あいうえお＊あいう</v>
      </c>
      <c r="D27" s="25"/>
      <c r="E27" s="25"/>
      <c r="F27" s="25"/>
      <c r="G27" s="25"/>
      <c r="H27" s="25"/>
      <c r="I27" s="25"/>
      <c r="J27" s="25"/>
      <c r="K27" s="25"/>
    </row>
    <row r="28" spans="1:11" s="2" customFormat="1" ht="17.25">
      <c r="C28" s="256" t="str">
        <f>提案左括弧&amp;提案科名&amp;提案右括弧</f>
        <v>(アイウエオ＊アイウエオ＊アイウエオ＊アイウエオ＊アイウエオ＊アイウ）</v>
      </c>
      <c r="D28" s="25"/>
      <c r="E28" s="25"/>
      <c r="F28" s="25"/>
      <c r="G28" s="25"/>
      <c r="H28" s="25"/>
      <c r="I28" s="25"/>
      <c r="J28" s="25"/>
      <c r="K28" s="25"/>
    </row>
    <row r="29" spans="1:11" ht="14.25">
      <c r="A29" s="350" t="s">
        <v>119</v>
      </c>
      <c r="C29" s="25" t="str">
        <f>定員&amp;"名"</f>
        <v>8名</v>
      </c>
      <c r="D29" s="354"/>
      <c r="E29" s="354"/>
    </row>
    <row r="30" spans="1:11" ht="19.5" customHeight="1">
      <c r="A30" s="350" t="s">
        <v>314</v>
      </c>
      <c r="D30" s="959">
        <f>e開講日</f>
        <v>46296</v>
      </c>
      <c r="E30" s="959"/>
      <c r="F30" s="351" t="s">
        <v>88</v>
      </c>
      <c r="G30" s="957">
        <f>ｅ修了日</f>
        <v>46444</v>
      </c>
      <c r="H30" s="957"/>
    </row>
    <row r="31" spans="1:11" ht="19.5" customHeight="1">
      <c r="A31" s="350" t="s">
        <v>121</v>
      </c>
      <c r="C31" s="353" t="str">
        <f>実施施設名</f>
        <v>和産技訓練センター小倉分室</v>
      </c>
      <c r="D31" s="353"/>
      <c r="E31" s="353"/>
      <c r="F31" s="353"/>
      <c r="G31" s="353"/>
      <c r="H31" s="353"/>
      <c r="I31" s="353"/>
      <c r="J31" s="353"/>
      <c r="K31" s="353"/>
    </row>
    <row r="32" spans="1:11" ht="19.5" customHeight="1"/>
    <row r="33" spans="1:9" ht="19.5" customHeight="1">
      <c r="A33" s="350" t="s">
        <v>120</v>
      </c>
    </row>
    <row r="34" spans="1:9" ht="19.5" customHeight="1">
      <c r="B34" s="955" t="s">
        <v>133</v>
      </c>
      <c r="C34" s="956"/>
      <c r="D34" s="955" t="s">
        <v>132</v>
      </c>
      <c r="E34" s="956"/>
      <c r="F34" s="945" t="s">
        <v>124</v>
      </c>
      <c r="G34" s="949"/>
      <c r="H34" s="949"/>
      <c r="I34" s="946"/>
    </row>
    <row r="35" spans="1:9" ht="19.5" customHeight="1">
      <c r="B35" s="945" t="s">
        <v>122</v>
      </c>
      <c r="C35" s="946"/>
      <c r="D35" s="947"/>
      <c r="E35" s="948"/>
      <c r="F35" s="945" t="s">
        <v>123</v>
      </c>
      <c r="G35" s="949"/>
      <c r="H35" s="949"/>
      <c r="I35" s="946"/>
    </row>
    <row r="36" spans="1:9" ht="19.5" customHeight="1">
      <c r="B36" s="945" t="s">
        <v>125</v>
      </c>
      <c r="C36" s="946"/>
      <c r="D36" s="947"/>
      <c r="E36" s="948"/>
      <c r="F36" s="945" t="s">
        <v>130</v>
      </c>
      <c r="G36" s="949"/>
      <c r="H36" s="949"/>
      <c r="I36" s="946"/>
    </row>
    <row r="37" spans="1:9" ht="19.5" customHeight="1">
      <c r="B37" s="945" t="s">
        <v>126</v>
      </c>
      <c r="C37" s="946"/>
      <c r="D37" s="947"/>
      <c r="E37" s="948"/>
      <c r="F37" s="945" t="s">
        <v>129</v>
      </c>
      <c r="G37" s="949"/>
      <c r="H37" s="949"/>
      <c r="I37" s="946"/>
    </row>
    <row r="38" spans="1:9" ht="19.5" customHeight="1">
      <c r="B38" s="945" t="s">
        <v>127</v>
      </c>
      <c r="C38" s="946"/>
      <c r="D38" s="947"/>
      <c r="E38" s="948"/>
      <c r="F38" s="945" t="s">
        <v>76</v>
      </c>
      <c r="G38" s="949"/>
      <c r="H38" s="949"/>
      <c r="I38" s="946"/>
    </row>
    <row r="39" spans="1:9" ht="19.5" customHeight="1">
      <c r="B39" s="945" t="s">
        <v>128</v>
      </c>
      <c r="C39" s="946"/>
      <c r="D39" s="947"/>
      <c r="E39" s="948"/>
      <c r="F39" s="945" t="s">
        <v>131</v>
      </c>
      <c r="G39" s="949"/>
      <c r="H39" s="949"/>
      <c r="I39" s="946"/>
    </row>
    <row r="40" spans="1:9" ht="14.25" thickBot="1">
      <c r="B40" s="950" t="s">
        <v>204</v>
      </c>
      <c r="C40" s="951"/>
      <c r="D40" s="952"/>
      <c r="E40" s="953"/>
      <c r="F40" s="950"/>
      <c r="G40" s="954"/>
      <c r="H40" s="954"/>
      <c r="I40" s="951"/>
    </row>
    <row r="41" spans="1:9" ht="19.5" customHeight="1" thickTop="1">
      <c r="B41" s="940" t="s">
        <v>171</v>
      </c>
      <c r="C41" s="941"/>
      <c r="D41" s="942"/>
      <c r="E41" s="943"/>
      <c r="F41" s="940" t="s">
        <v>226</v>
      </c>
      <c r="G41" s="944"/>
      <c r="H41" s="944"/>
      <c r="I41" s="941"/>
    </row>
    <row r="42" spans="1:9" ht="19.5" customHeight="1">
      <c r="B42" s="350" t="s">
        <v>169</v>
      </c>
    </row>
  </sheetData>
  <mergeCells count="29">
    <mergeCell ref="B34:C34"/>
    <mergeCell ref="D34:E34"/>
    <mergeCell ref="F34:I34"/>
    <mergeCell ref="C2:G2"/>
    <mergeCell ref="H4:I4"/>
    <mergeCell ref="A15:I16"/>
    <mergeCell ref="D30:E30"/>
    <mergeCell ref="G30:H30"/>
    <mergeCell ref="B35:C35"/>
    <mergeCell ref="D35:E35"/>
    <mergeCell ref="F35:I35"/>
    <mergeCell ref="B36:C36"/>
    <mergeCell ref="D36:E36"/>
    <mergeCell ref="F36:I36"/>
    <mergeCell ref="B37:C37"/>
    <mergeCell ref="D37:E37"/>
    <mergeCell ref="F37:I37"/>
    <mergeCell ref="B38:C38"/>
    <mergeCell ref="D38:E38"/>
    <mergeCell ref="F38:I38"/>
    <mergeCell ref="B41:C41"/>
    <mergeCell ref="D41:E41"/>
    <mergeCell ref="F41:I41"/>
    <mergeCell ref="B39:C39"/>
    <mergeCell ref="D39:E39"/>
    <mergeCell ref="F39:I39"/>
    <mergeCell ref="B40:C40"/>
    <mergeCell ref="D40:E40"/>
    <mergeCell ref="F40:I40"/>
  </mergeCells>
  <phoneticPr fontId="4"/>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AEF7-5BEA-4A26-93FB-475D12E7C6D3}">
  <sheetPr codeName="Sheet5"/>
  <dimension ref="A1:W25"/>
  <sheetViews>
    <sheetView view="pageBreakPreview" zoomScale="80" zoomScaleNormal="55" zoomScaleSheetLayoutView="80" workbookViewId="0">
      <selection activeCell="S3" sqref="S3"/>
    </sheetView>
  </sheetViews>
  <sheetFormatPr defaultColWidth="9" defaultRowHeight="14.25"/>
  <cols>
    <col min="1" max="1" width="1.125" style="54" customWidth="1"/>
    <col min="2" max="3" width="5.625" style="51" customWidth="1"/>
    <col min="4" max="4" width="13.75" style="51" customWidth="1"/>
    <col min="5" max="5" width="13.875" style="51" customWidth="1"/>
    <col min="6" max="6" width="8.875" style="51" customWidth="1"/>
    <col min="7" max="7" width="9" style="51" customWidth="1"/>
    <col min="8" max="8" width="11.625" style="51" customWidth="1"/>
    <col min="9" max="9" width="12.25" style="51" customWidth="1"/>
    <col min="10" max="10" width="9" style="51" customWidth="1"/>
    <col min="11" max="11" width="13.25" style="51" customWidth="1"/>
    <col min="12" max="12" width="6.625" style="51" customWidth="1"/>
    <col min="13" max="13" width="9" style="51"/>
    <col min="14" max="15" width="3.5" style="51" customWidth="1"/>
    <col min="16" max="16" width="8.875" style="51" customWidth="1"/>
    <col min="17" max="17" width="1.25" style="54" customWidth="1"/>
    <col min="18" max="16384" width="9" style="54"/>
  </cols>
  <sheetData>
    <row r="1" spans="1:23" ht="30" customHeight="1" thickBot="1">
      <c r="O1" s="995" t="s">
        <v>611</v>
      </c>
      <c r="P1" s="996"/>
    </row>
    <row r="2" spans="1:23" ht="27" customHeight="1">
      <c r="A2" s="214"/>
      <c r="B2" s="997" t="s">
        <v>604</v>
      </c>
      <c r="C2" s="997"/>
      <c r="D2" s="997"/>
      <c r="E2" s="997"/>
      <c r="F2" s="997"/>
      <c r="G2" s="997"/>
      <c r="H2" s="997"/>
      <c r="I2" s="997"/>
      <c r="J2" s="997"/>
      <c r="K2" s="997"/>
      <c r="L2" s="997"/>
      <c r="M2" s="997"/>
      <c r="N2" s="997"/>
      <c r="O2" s="997"/>
      <c r="P2" s="997"/>
    </row>
    <row r="3" spans="1:23" ht="53.25" customHeight="1">
      <c r="A3" s="53"/>
      <c r="B3" s="998" t="s">
        <v>194</v>
      </c>
      <c r="C3" s="998"/>
      <c r="D3" s="998"/>
      <c r="E3" s="999" t="str">
        <f>科名</f>
        <v>あいうえお＊あいうえお＊あいうえお＊あいうえお＊あいうえお＊あいう</v>
      </c>
      <c r="F3" s="1000"/>
      <c r="G3" s="1000"/>
      <c r="H3" s="1000"/>
      <c r="I3" s="1000"/>
      <c r="J3" s="1000"/>
      <c r="K3" s="1001"/>
      <c r="L3" s="694" t="s">
        <v>192</v>
      </c>
      <c r="M3" s="694"/>
      <c r="N3" s="1002" t="s">
        <v>317</v>
      </c>
      <c r="O3" s="713"/>
      <c r="P3" s="1003"/>
    </row>
    <row r="4" spans="1:23" ht="53.25" customHeight="1">
      <c r="A4" s="53"/>
      <c r="B4" s="97"/>
      <c r="E4" s="280" t="str">
        <f>提案左括弧&amp;提案科名&amp;提案右括弧</f>
        <v>(アイウエオ＊アイウエオ＊アイウエオ＊アイウエオ＊アイウエオ＊アイウ）</v>
      </c>
      <c r="F4" s="71"/>
      <c r="G4" s="71"/>
      <c r="H4" s="71"/>
      <c r="I4" s="71"/>
      <c r="J4" s="71"/>
      <c r="K4" s="71"/>
      <c r="L4" s="694"/>
      <c r="M4" s="694"/>
      <c r="N4" s="1004"/>
      <c r="O4" s="568"/>
      <c r="P4" s="569"/>
    </row>
    <row r="5" spans="1:23" ht="53.25" customHeight="1">
      <c r="A5" s="53"/>
      <c r="B5" s="963" t="s">
        <v>195</v>
      </c>
      <c r="C5" s="963"/>
      <c r="D5" s="963"/>
      <c r="E5" s="1006">
        <f>開講日</f>
        <v>46310</v>
      </c>
      <c r="F5" s="1007"/>
      <c r="G5" s="1007"/>
      <c r="H5" s="215" t="s">
        <v>88</v>
      </c>
      <c r="I5" s="1007">
        <f>修了日</f>
        <v>46401</v>
      </c>
      <c r="J5" s="1007"/>
      <c r="K5" s="1007"/>
      <c r="L5" s="694"/>
      <c r="M5" s="694"/>
      <c r="N5" s="1005"/>
      <c r="O5" s="571"/>
      <c r="P5" s="739"/>
    </row>
    <row r="6" spans="1:23" ht="53.25" customHeight="1">
      <c r="A6" s="53"/>
      <c r="B6" s="963" t="s">
        <v>201</v>
      </c>
      <c r="C6" s="963"/>
      <c r="D6" s="963"/>
      <c r="E6" s="806" t="s">
        <v>318</v>
      </c>
      <c r="F6" s="992"/>
      <c r="G6" s="992"/>
      <c r="H6" s="992"/>
      <c r="I6" s="992"/>
      <c r="J6" s="992"/>
      <c r="K6" s="992"/>
      <c r="L6" s="992"/>
      <c r="M6" s="992"/>
      <c r="N6" s="992"/>
      <c r="O6" s="992"/>
      <c r="P6" s="993"/>
    </row>
    <row r="7" spans="1:23" ht="53.25" customHeight="1">
      <c r="A7" s="53"/>
      <c r="B7" s="963" t="s">
        <v>202</v>
      </c>
      <c r="C7" s="963"/>
      <c r="D7" s="963"/>
      <c r="E7" s="806" t="s">
        <v>319</v>
      </c>
      <c r="F7" s="992"/>
      <c r="G7" s="992"/>
      <c r="H7" s="992"/>
      <c r="I7" s="992"/>
      <c r="J7" s="992"/>
      <c r="K7" s="992"/>
      <c r="L7" s="992"/>
      <c r="M7" s="992"/>
      <c r="N7" s="992"/>
      <c r="O7" s="992"/>
      <c r="P7" s="993"/>
    </row>
    <row r="8" spans="1:23" ht="53.25" customHeight="1">
      <c r="A8" s="53"/>
      <c r="B8" s="963" t="s">
        <v>196</v>
      </c>
      <c r="C8" s="963"/>
      <c r="D8" s="963"/>
      <c r="E8" s="994" t="s">
        <v>320</v>
      </c>
      <c r="F8" s="994"/>
      <c r="G8" s="994"/>
      <c r="H8" s="994"/>
      <c r="I8" s="994"/>
      <c r="J8" s="994"/>
      <c r="K8" s="994"/>
      <c r="L8" s="994"/>
      <c r="M8" s="994"/>
      <c r="N8" s="994"/>
      <c r="O8" s="994"/>
      <c r="P8" s="994"/>
    </row>
    <row r="9" spans="1:23" s="214" customFormat="1" ht="48" customHeight="1">
      <c r="A9" s="55"/>
      <c r="B9" s="694"/>
      <c r="C9" s="694"/>
      <c r="D9" s="694" t="s">
        <v>197</v>
      </c>
      <c r="E9" s="694"/>
      <c r="F9" s="695" t="s">
        <v>198</v>
      </c>
      <c r="G9" s="549"/>
      <c r="H9" s="549"/>
      <c r="I9" s="549"/>
      <c r="J9" s="549"/>
      <c r="K9" s="549"/>
      <c r="L9" s="549"/>
      <c r="M9" s="549"/>
      <c r="N9" s="549"/>
      <c r="O9" s="696"/>
      <c r="P9" s="140" t="s">
        <v>199</v>
      </c>
    </row>
    <row r="10" spans="1:23" ht="48" customHeight="1">
      <c r="A10" s="53"/>
      <c r="B10" s="980" t="s">
        <v>203</v>
      </c>
      <c r="C10" s="964" t="s">
        <v>205</v>
      </c>
      <c r="D10" s="982" t="s">
        <v>212</v>
      </c>
      <c r="E10" s="983"/>
      <c r="F10" s="984" t="s">
        <v>321</v>
      </c>
      <c r="G10" s="984"/>
      <c r="H10" s="984"/>
      <c r="I10" s="984"/>
      <c r="J10" s="984"/>
      <c r="K10" s="984"/>
      <c r="L10" s="984"/>
      <c r="M10" s="984"/>
      <c r="N10" s="984"/>
      <c r="O10" s="984"/>
      <c r="P10" s="216"/>
    </row>
    <row r="11" spans="1:23" ht="48" customHeight="1">
      <c r="A11" s="53"/>
      <c r="B11" s="981"/>
      <c r="C11" s="965"/>
      <c r="D11" s="966" t="s">
        <v>322</v>
      </c>
      <c r="E11" s="967"/>
      <c r="F11" s="985" t="s">
        <v>323</v>
      </c>
      <c r="G11" s="985"/>
      <c r="H11" s="985"/>
      <c r="I11" s="985"/>
      <c r="J11" s="985"/>
      <c r="K11" s="985"/>
      <c r="L11" s="985"/>
      <c r="M11" s="985"/>
      <c r="N11" s="985"/>
      <c r="O11" s="985"/>
      <c r="P11" s="217"/>
    </row>
    <row r="12" spans="1:23" ht="48" customHeight="1">
      <c r="A12" s="53"/>
      <c r="B12" s="981"/>
      <c r="C12" s="965"/>
      <c r="D12" s="986" t="s">
        <v>206</v>
      </c>
      <c r="E12" s="987"/>
      <c r="F12" s="988" t="s">
        <v>324</v>
      </c>
      <c r="G12" s="988"/>
      <c r="H12" s="988"/>
      <c r="I12" s="988"/>
      <c r="J12" s="988"/>
      <c r="K12" s="988"/>
      <c r="L12" s="988"/>
      <c r="M12" s="988"/>
      <c r="N12" s="988"/>
      <c r="O12" s="988"/>
      <c r="P12" s="218"/>
    </row>
    <row r="13" spans="1:23" ht="48" customHeight="1">
      <c r="A13" s="53"/>
      <c r="B13" s="981"/>
      <c r="C13" s="965"/>
      <c r="D13" s="986" t="s">
        <v>207</v>
      </c>
      <c r="E13" s="987"/>
      <c r="F13" s="988" t="s">
        <v>325</v>
      </c>
      <c r="G13" s="988"/>
      <c r="H13" s="988"/>
      <c r="I13" s="988"/>
      <c r="J13" s="988"/>
      <c r="K13" s="988"/>
      <c r="L13" s="988"/>
      <c r="M13" s="988"/>
      <c r="N13" s="988"/>
      <c r="O13" s="988"/>
      <c r="P13" s="217"/>
    </row>
    <row r="14" spans="1:23" ht="48" customHeight="1">
      <c r="A14" s="53"/>
      <c r="B14" s="981"/>
      <c r="C14" s="965"/>
      <c r="D14" s="989" t="s">
        <v>208</v>
      </c>
      <c r="E14" s="990"/>
      <c r="F14" s="991" t="s">
        <v>326</v>
      </c>
      <c r="G14" s="991"/>
      <c r="H14" s="991"/>
      <c r="I14" s="991"/>
      <c r="J14" s="991"/>
      <c r="K14" s="991"/>
      <c r="L14" s="991"/>
      <c r="M14" s="991"/>
      <c r="N14" s="991"/>
      <c r="O14" s="991"/>
      <c r="P14" s="219"/>
    </row>
    <row r="15" spans="1:23" ht="48" customHeight="1">
      <c r="A15" s="53"/>
      <c r="B15" s="981"/>
      <c r="C15" s="965"/>
      <c r="D15" s="695" t="s">
        <v>327</v>
      </c>
      <c r="E15" s="549"/>
      <c r="F15" s="549"/>
      <c r="G15" s="549"/>
      <c r="H15" s="549"/>
      <c r="I15" s="549"/>
      <c r="J15" s="549"/>
      <c r="K15" s="549"/>
      <c r="L15" s="549"/>
      <c r="M15" s="549"/>
      <c r="N15" s="549"/>
      <c r="O15" s="696"/>
      <c r="P15" s="220"/>
    </row>
    <row r="16" spans="1:23" ht="48" customHeight="1">
      <c r="A16" s="53"/>
      <c r="B16" s="981"/>
      <c r="C16" s="964" t="s">
        <v>328</v>
      </c>
      <c r="D16" s="966" t="s">
        <v>329</v>
      </c>
      <c r="E16" s="967"/>
      <c r="F16" s="966" t="s">
        <v>330</v>
      </c>
      <c r="G16" s="968"/>
      <c r="H16" s="968"/>
      <c r="I16" s="968"/>
      <c r="J16" s="968"/>
      <c r="K16" s="968"/>
      <c r="L16" s="968"/>
      <c r="M16" s="968"/>
      <c r="N16" s="968"/>
      <c r="O16" s="967"/>
      <c r="P16" s="221"/>
      <c r="T16" s="51"/>
      <c r="U16" s="51"/>
      <c r="V16" s="51"/>
      <c r="W16" s="51"/>
    </row>
    <row r="17" spans="1:23" ht="48" customHeight="1">
      <c r="A17" s="53"/>
      <c r="B17" s="981"/>
      <c r="C17" s="965"/>
      <c r="D17" s="969" t="s">
        <v>331</v>
      </c>
      <c r="E17" s="970"/>
      <c r="F17" s="971" t="s">
        <v>332</v>
      </c>
      <c r="G17" s="971"/>
      <c r="H17" s="971"/>
      <c r="I17" s="971"/>
      <c r="J17" s="971"/>
      <c r="K17" s="971"/>
      <c r="L17" s="971"/>
      <c r="M17" s="971"/>
      <c r="N17" s="971"/>
      <c r="O17" s="971"/>
      <c r="P17" s="222"/>
      <c r="T17" s="51"/>
      <c r="U17" s="51"/>
      <c r="V17" s="51"/>
      <c r="W17" s="51"/>
    </row>
    <row r="18" spans="1:23" ht="48" customHeight="1">
      <c r="A18" s="53"/>
      <c r="B18" s="981"/>
      <c r="C18" s="965"/>
      <c r="D18" s="969" t="s">
        <v>333</v>
      </c>
      <c r="E18" s="970"/>
      <c r="F18" s="971" t="s">
        <v>334</v>
      </c>
      <c r="G18" s="971"/>
      <c r="H18" s="971"/>
      <c r="I18" s="971"/>
      <c r="J18" s="971"/>
      <c r="K18" s="971"/>
      <c r="L18" s="971"/>
      <c r="M18" s="971"/>
      <c r="N18" s="971"/>
      <c r="O18" s="971"/>
      <c r="P18" s="222"/>
    </row>
    <row r="19" spans="1:23" ht="48" customHeight="1">
      <c r="A19" s="53"/>
      <c r="B19" s="981"/>
      <c r="C19" s="965"/>
      <c r="D19" s="972" t="s">
        <v>335</v>
      </c>
      <c r="E19" s="973"/>
      <c r="F19" s="974" t="s">
        <v>336</v>
      </c>
      <c r="G19" s="974"/>
      <c r="H19" s="974"/>
      <c r="I19" s="974"/>
      <c r="J19" s="974"/>
      <c r="K19" s="974"/>
      <c r="L19" s="974"/>
      <c r="M19" s="974"/>
      <c r="N19" s="974"/>
      <c r="O19" s="974"/>
      <c r="P19" s="223"/>
    </row>
    <row r="20" spans="1:23" ht="48" customHeight="1">
      <c r="A20" s="53"/>
      <c r="B20" s="981"/>
      <c r="C20" s="965"/>
      <c r="D20" s="695" t="s">
        <v>327</v>
      </c>
      <c r="E20" s="549"/>
      <c r="F20" s="549"/>
      <c r="G20" s="549"/>
      <c r="H20" s="549"/>
      <c r="I20" s="549"/>
      <c r="J20" s="549"/>
      <c r="K20" s="549"/>
      <c r="L20" s="549"/>
      <c r="M20" s="549"/>
      <c r="N20" s="549"/>
      <c r="O20" s="696"/>
      <c r="P20" s="450"/>
      <c r="T20" s="51"/>
      <c r="U20" s="51"/>
      <c r="V20" s="51"/>
      <c r="W20" s="51"/>
    </row>
    <row r="21" spans="1:23" ht="48" customHeight="1">
      <c r="A21" s="53"/>
      <c r="B21" s="975" t="s">
        <v>200</v>
      </c>
      <c r="C21" s="976"/>
      <c r="D21" s="977"/>
      <c r="E21" s="977"/>
      <c r="F21" s="977"/>
      <c r="G21" s="977"/>
      <c r="H21" s="977"/>
      <c r="I21" s="977"/>
      <c r="J21" s="977"/>
      <c r="K21" s="977"/>
      <c r="L21" s="977"/>
      <c r="M21" s="977"/>
      <c r="N21" s="977"/>
      <c r="O21" s="978"/>
      <c r="P21" s="224" t="s">
        <v>603</v>
      </c>
      <c r="T21" s="51"/>
      <c r="U21" s="51"/>
      <c r="V21" s="51"/>
      <c r="W21" s="51"/>
    </row>
    <row r="22" spans="1:23" ht="48" customHeight="1">
      <c r="A22" s="53"/>
      <c r="B22" s="225"/>
      <c r="C22" s="225"/>
      <c r="D22" s="225"/>
      <c r="E22" s="225"/>
      <c r="F22" s="225"/>
      <c r="G22" s="225"/>
      <c r="H22" s="225"/>
      <c r="I22" s="225"/>
      <c r="J22" s="225"/>
      <c r="K22" s="225"/>
      <c r="L22" s="225"/>
      <c r="M22" s="225"/>
      <c r="N22" s="225"/>
      <c r="O22" s="225"/>
      <c r="P22" s="225"/>
    </row>
    <row r="23" spans="1:23" ht="48" customHeight="1">
      <c r="A23" s="53"/>
      <c r="B23" s="963" t="s">
        <v>209</v>
      </c>
      <c r="C23" s="963"/>
      <c r="D23" s="963"/>
      <c r="E23" s="963"/>
      <c r="F23" s="979" t="s">
        <v>193</v>
      </c>
      <c r="G23" s="979"/>
      <c r="H23" s="979"/>
      <c r="I23" s="979"/>
      <c r="J23" s="979"/>
      <c r="K23" s="979"/>
      <c r="L23" s="979"/>
      <c r="M23" s="979"/>
      <c r="N23" s="979"/>
      <c r="O23" s="979"/>
      <c r="P23" s="979"/>
    </row>
    <row r="24" spans="1:23" ht="48" customHeight="1">
      <c r="B24" s="963" t="s">
        <v>210</v>
      </c>
      <c r="C24" s="963"/>
      <c r="D24" s="963"/>
      <c r="E24" s="963"/>
      <c r="F24" s="960" t="s">
        <v>337</v>
      </c>
      <c r="G24" s="961"/>
      <c r="H24" s="961"/>
      <c r="I24" s="961"/>
      <c r="J24" s="961"/>
      <c r="K24" s="961"/>
      <c r="L24" s="961"/>
      <c r="M24" s="961"/>
      <c r="N24" s="961"/>
      <c r="O24" s="961"/>
      <c r="P24" s="962"/>
    </row>
    <row r="25" spans="1:23" ht="48" customHeight="1">
      <c r="B25" s="963" t="s">
        <v>211</v>
      </c>
      <c r="C25" s="963"/>
      <c r="D25" s="963"/>
      <c r="E25" s="963"/>
      <c r="F25" s="773" t="s">
        <v>591</v>
      </c>
      <c r="G25" s="545"/>
      <c r="H25" s="545"/>
      <c r="I25" s="545"/>
      <c r="J25" s="545"/>
      <c r="K25" s="545"/>
      <c r="L25" s="545"/>
      <c r="M25" s="545"/>
      <c r="N25" s="545"/>
      <c r="O25" s="545"/>
      <c r="P25" s="546"/>
    </row>
  </sheetData>
  <mergeCells count="48">
    <mergeCell ref="O1:P1"/>
    <mergeCell ref="B2:P2"/>
    <mergeCell ref="B3:D3"/>
    <mergeCell ref="E3:K3"/>
    <mergeCell ref="L3:M5"/>
    <mergeCell ref="N3:P5"/>
    <mergeCell ref="B5:D5"/>
    <mergeCell ref="E5:G5"/>
    <mergeCell ref="I5:K5"/>
    <mergeCell ref="F14:O14"/>
    <mergeCell ref="B6:D6"/>
    <mergeCell ref="E6:P6"/>
    <mergeCell ref="B7:D7"/>
    <mergeCell ref="E7:P7"/>
    <mergeCell ref="B8:D8"/>
    <mergeCell ref="E8:P8"/>
    <mergeCell ref="B24:E24"/>
    <mergeCell ref="D15:O15"/>
    <mergeCell ref="B9:C9"/>
    <mergeCell ref="D9:E9"/>
    <mergeCell ref="F9:O9"/>
    <mergeCell ref="B10:B20"/>
    <mergeCell ref="C10:C15"/>
    <mergeCell ref="D10:E10"/>
    <mergeCell ref="F10:O10"/>
    <mergeCell ref="D11:E11"/>
    <mergeCell ref="F11:O11"/>
    <mergeCell ref="D12:E12"/>
    <mergeCell ref="F12:O12"/>
    <mergeCell ref="D13:E13"/>
    <mergeCell ref="F13:O13"/>
    <mergeCell ref="D14:E14"/>
    <mergeCell ref="F24:P24"/>
    <mergeCell ref="B25:E25"/>
    <mergeCell ref="F25:P25"/>
    <mergeCell ref="C16:C20"/>
    <mergeCell ref="D16:E16"/>
    <mergeCell ref="F16:O16"/>
    <mergeCell ref="D17:E17"/>
    <mergeCell ref="F17:O17"/>
    <mergeCell ref="D18:E18"/>
    <mergeCell ref="F18:O18"/>
    <mergeCell ref="D19:E19"/>
    <mergeCell ref="F19:O19"/>
    <mergeCell ref="D20:O20"/>
    <mergeCell ref="B21:O21"/>
    <mergeCell ref="B23:E23"/>
    <mergeCell ref="F23:P23"/>
  </mergeCells>
  <phoneticPr fontId="4"/>
  <printOptions horizontalCentered="1" verticalCentered="1"/>
  <pageMargins left="0.70866141732283461" right="0.70866141732283461" top="0.74803149606299213" bottom="0.74803149606299213" header="0.31496062992125984" footer="0.31496062992125984"/>
  <pageSetup paperSize="9" scale="65" fitToWidth="0" fitToHeight="0" orientation="portrait"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C393-8C2F-489E-8187-62E469A7B3B0}">
  <sheetPr codeName="Sheet22">
    <pageSetUpPr fitToPage="1"/>
  </sheetPr>
  <dimension ref="A1:X28"/>
  <sheetViews>
    <sheetView view="pageBreakPreview" zoomScale="70" zoomScaleNormal="100" zoomScaleSheetLayoutView="70" workbookViewId="0">
      <selection activeCell="Q1" sqref="Q1"/>
    </sheetView>
  </sheetViews>
  <sheetFormatPr defaultColWidth="9" defaultRowHeight="13.5"/>
  <cols>
    <col min="1" max="1" width="1.125" style="441" customWidth="1"/>
    <col min="2" max="3" width="5.625" style="329" customWidth="1"/>
    <col min="4" max="5" width="14.125" style="329" customWidth="1"/>
    <col min="6" max="10" width="9" style="329"/>
    <col min="11" max="11" width="6.625" style="329" customWidth="1"/>
    <col min="12" max="12" width="12.125" style="329" customWidth="1"/>
    <col min="13" max="13" width="7.25" style="329" customWidth="1"/>
    <col min="14" max="15" width="9" style="329"/>
    <col min="16" max="16" width="6.375" style="329" customWidth="1"/>
    <col min="17" max="17" width="9" style="329"/>
    <col min="18" max="18" width="3" style="441" customWidth="1"/>
    <col min="19" max="19" width="0.125" style="441" customWidth="1"/>
    <col min="20" max="16384" width="9" style="441"/>
  </cols>
  <sheetData>
    <row r="1" spans="1:17" ht="18" customHeight="1" thickBot="1">
      <c r="O1" s="679" t="s">
        <v>612</v>
      </c>
      <c r="P1" s="681"/>
    </row>
    <row r="2" spans="1:17" ht="33" customHeight="1">
      <c r="A2" s="442"/>
      <c r="B2" s="997" t="s">
        <v>567</v>
      </c>
      <c r="C2" s="997"/>
      <c r="D2" s="997"/>
      <c r="E2" s="997"/>
      <c r="F2" s="997"/>
      <c r="G2" s="997"/>
      <c r="H2" s="997"/>
      <c r="I2" s="997"/>
      <c r="J2" s="997"/>
      <c r="K2" s="997"/>
      <c r="L2" s="997"/>
      <c r="M2" s="997"/>
      <c r="N2" s="997"/>
      <c r="O2" s="997"/>
      <c r="P2" s="997"/>
      <c r="Q2" s="997"/>
    </row>
    <row r="3" spans="1:17" ht="53.25" customHeight="1">
      <c r="A3" s="443"/>
      <c r="B3" s="998" t="s">
        <v>194</v>
      </c>
      <c r="C3" s="998"/>
      <c r="D3" s="998"/>
      <c r="E3" s="999" t="str">
        <f>科名</f>
        <v>あいうえお＊あいうえお＊あいうえお＊あいうえお＊あいうえお＊あいう</v>
      </c>
      <c r="F3" s="1000"/>
      <c r="G3" s="1000"/>
      <c r="H3" s="1000"/>
      <c r="I3" s="1000"/>
      <c r="J3" s="1000"/>
      <c r="K3" s="1000"/>
      <c r="L3" s="1001"/>
      <c r="M3" s="831" t="s">
        <v>192</v>
      </c>
      <c r="N3" s="831"/>
      <c r="O3" s="1066" t="s">
        <v>568</v>
      </c>
      <c r="P3" s="1067"/>
      <c r="Q3" s="1055"/>
    </row>
    <row r="4" spans="1:17" ht="53.25" customHeight="1">
      <c r="A4" s="443"/>
      <c r="B4" s="97"/>
      <c r="C4" s="51"/>
      <c r="D4" s="51"/>
      <c r="E4" s="1069" t="str">
        <f>提案左括弧&amp;提案科名&amp;提案右括弧</f>
        <v>(アイウエオ＊アイウエオ＊アイウエオ＊アイウエオ＊アイウエオ＊アイウ）</v>
      </c>
      <c r="F4" s="788"/>
      <c r="G4" s="788"/>
      <c r="H4" s="788"/>
      <c r="I4" s="788"/>
      <c r="J4" s="788"/>
      <c r="K4" s="788"/>
      <c r="L4" s="1070"/>
      <c r="M4" s="831"/>
      <c r="N4" s="831"/>
      <c r="O4" s="1068"/>
      <c r="P4" s="675"/>
      <c r="Q4" s="676"/>
    </row>
    <row r="5" spans="1:17" ht="53.25" customHeight="1">
      <c r="A5" s="443"/>
      <c r="B5" s="963" t="s">
        <v>195</v>
      </c>
      <c r="C5" s="963"/>
      <c r="D5" s="963"/>
      <c r="E5" s="1006">
        <f>開講日</f>
        <v>46310</v>
      </c>
      <c r="F5" s="1007"/>
      <c r="G5" s="1007"/>
      <c r="H5" s="215" t="s">
        <v>88</v>
      </c>
      <c r="I5" s="1007">
        <f>修了日</f>
        <v>46401</v>
      </c>
      <c r="J5" s="1007"/>
      <c r="K5" s="1007"/>
      <c r="L5" s="1071"/>
      <c r="M5" s="831"/>
      <c r="N5" s="831"/>
      <c r="O5" s="1025"/>
      <c r="P5" s="1028"/>
      <c r="Q5" s="1026"/>
    </row>
    <row r="6" spans="1:17" ht="53.25" customHeight="1">
      <c r="A6" s="443"/>
      <c r="B6" s="1059" t="s">
        <v>201</v>
      </c>
      <c r="C6" s="1059"/>
      <c r="D6" s="1059"/>
      <c r="E6" s="1060" t="s">
        <v>569</v>
      </c>
      <c r="F6" s="1009"/>
      <c r="G6" s="1009"/>
      <c r="H6" s="1009"/>
      <c r="I6" s="1009"/>
      <c r="J6" s="1009"/>
      <c r="K6" s="1009"/>
      <c r="L6" s="1009"/>
      <c r="M6" s="1009"/>
      <c r="N6" s="1009"/>
      <c r="O6" s="1009"/>
      <c r="P6" s="1009"/>
      <c r="Q6" s="1061"/>
    </row>
    <row r="7" spans="1:17" ht="53.25" customHeight="1">
      <c r="A7" s="443"/>
      <c r="B7" s="1062" t="s">
        <v>202</v>
      </c>
      <c r="C7" s="1063"/>
      <c r="D7" s="1064"/>
      <c r="E7" s="1060" t="s">
        <v>570</v>
      </c>
      <c r="F7" s="1009"/>
      <c r="G7" s="1009"/>
      <c r="H7" s="1009"/>
      <c r="I7" s="1009"/>
      <c r="J7" s="1009"/>
      <c r="K7" s="1009"/>
      <c r="L7" s="1009"/>
      <c r="M7" s="1009"/>
      <c r="N7" s="1009"/>
      <c r="O7" s="1009"/>
      <c r="P7" s="1009"/>
      <c r="Q7" s="1061"/>
    </row>
    <row r="8" spans="1:17" ht="53.25" customHeight="1">
      <c r="A8" s="443"/>
      <c r="B8" s="1059" t="s">
        <v>196</v>
      </c>
      <c r="C8" s="1059"/>
      <c r="D8" s="1059"/>
      <c r="E8" s="1065" t="s">
        <v>571</v>
      </c>
      <c r="F8" s="1065"/>
      <c r="G8" s="1065"/>
      <c r="H8" s="1065"/>
      <c r="I8" s="1065"/>
      <c r="J8" s="1065"/>
      <c r="K8" s="1065"/>
      <c r="L8" s="1065"/>
      <c r="M8" s="1065"/>
      <c r="N8" s="1065"/>
      <c r="O8" s="1065"/>
      <c r="P8" s="1065"/>
      <c r="Q8" s="1065"/>
    </row>
    <row r="9" spans="1:17" s="442" customFormat="1" ht="48" customHeight="1">
      <c r="A9" s="444"/>
      <c r="B9" s="831"/>
      <c r="C9" s="831"/>
      <c r="D9" s="831" t="s">
        <v>197</v>
      </c>
      <c r="E9" s="831"/>
      <c r="F9" s="1048" t="s">
        <v>198</v>
      </c>
      <c r="G9" s="1049"/>
      <c r="H9" s="1049"/>
      <c r="I9" s="1049"/>
      <c r="J9" s="1049"/>
      <c r="K9" s="1049"/>
      <c r="L9" s="1049"/>
      <c r="M9" s="1049"/>
      <c r="N9" s="1049"/>
      <c r="O9" s="1049"/>
      <c r="P9" s="1050"/>
      <c r="Q9" s="345" t="s">
        <v>199</v>
      </c>
    </row>
    <row r="10" spans="1:17" ht="48" customHeight="1">
      <c r="A10" s="53"/>
      <c r="B10" s="1051" t="s">
        <v>203</v>
      </c>
      <c r="C10" s="1053" t="s">
        <v>572</v>
      </c>
      <c r="D10" s="1023" t="s">
        <v>573</v>
      </c>
      <c r="E10" s="1024"/>
      <c r="F10" s="1023" t="s">
        <v>574</v>
      </c>
      <c r="G10" s="1027"/>
      <c r="H10" s="1027"/>
      <c r="I10" s="1027"/>
      <c r="J10" s="1027"/>
      <c r="K10" s="1027"/>
      <c r="L10" s="1027"/>
      <c r="M10" s="1027"/>
      <c r="N10" s="1027"/>
      <c r="O10" s="1027"/>
      <c r="P10" s="1024"/>
      <c r="Q10" s="1014">
        <v>217</v>
      </c>
    </row>
    <row r="11" spans="1:17" ht="48" customHeight="1">
      <c r="A11" s="53"/>
      <c r="B11" s="1052"/>
      <c r="C11" s="1021"/>
      <c r="D11" s="1044"/>
      <c r="E11" s="1045"/>
      <c r="F11" s="1044"/>
      <c r="G11" s="1054"/>
      <c r="H11" s="1054"/>
      <c r="I11" s="1054"/>
      <c r="J11" s="1054"/>
      <c r="K11" s="1054"/>
      <c r="L11" s="1054"/>
      <c r="M11" s="1054"/>
      <c r="N11" s="1054"/>
      <c r="O11" s="1054"/>
      <c r="P11" s="1045"/>
      <c r="Q11" s="1040"/>
    </row>
    <row r="12" spans="1:17" ht="48" customHeight="1">
      <c r="A12" s="53"/>
      <c r="B12" s="1052"/>
      <c r="C12" s="1021"/>
      <c r="D12" s="1034" t="s">
        <v>575</v>
      </c>
      <c r="E12" s="1035"/>
      <c r="F12" s="1041" t="s">
        <v>576</v>
      </c>
      <c r="G12" s="1041"/>
      <c r="H12" s="1041"/>
      <c r="I12" s="1041"/>
      <c r="J12" s="1041"/>
      <c r="K12" s="1041"/>
      <c r="L12" s="1041"/>
      <c r="M12" s="1041"/>
      <c r="N12" s="1041"/>
      <c r="O12" s="1041"/>
      <c r="P12" s="1041"/>
      <c r="Q12" s="1040"/>
    </row>
    <row r="13" spans="1:17" ht="48" customHeight="1">
      <c r="A13" s="53"/>
      <c r="B13" s="1052"/>
      <c r="C13" s="1021"/>
      <c r="D13" s="1042" t="s">
        <v>577</v>
      </c>
      <c r="E13" s="1043"/>
      <c r="F13" s="1046" t="s">
        <v>578</v>
      </c>
      <c r="G13" s="1046"/>
      <c r="H13" s="1046"/>
      <c r="I13" s="1046"/>
      <c r="J13" s="1046"/>
      <c r="K13" s="1046"/>
      <c r="L13" s="1046"/>
      <c r="M13" s="1046"/>
      <c r="N13" s="1046"/>
      <c r="O13" s="1046"/>
      <c r="P13" s="1046"/>
      <c r="Q13" s="1040"/>
    </row>
    <row r="14" spans="1:17" ht="48" customHeight="1">
      <c r="A14" s="53"/>
      <c r="B14" s="1052"/>
      <c r="C14" s="1021"/>
      <c r="D14" s="1044"/>
      <c r="E14" s="1045"/>
      <c r="F14" s="1047" t="s">
        <v>579</v>
      </c>
      <c r="G14" s="1047"/>
      <c r="H14" s="1047"/>
      <c r="I14" s="1047"/>
      <c r="J14" s="1047"/>
      <c r="K14" s="1047"/>
      <c r="L14" s="1047"/>
      <c r="M14" s="1047"/>
      <c r="N14" s="1047"/>
      <c r="O14" s="1047"/>
      <c r="P14" s="1047"/>
      <c r="Q14" s="1040"/>
    </row>
    <row r="15" spans="1:17" ht="48" customHeight="1">
      <c r="A15" s="53"/>
      <c r="B15" s="1052"/>
      <c r="C15" s="1022"/>
      <c r="D15" s="1034" t="s">
        <v>208</v>
      </c>
      <c r="E15" s="1035"/>
      <c r="F15" s="1036" t="s">
        <v>580</v>
      </c>
      <c r="G15" s="1036"/>
      <c r="H15" s="1036"/>
      <c r="I15" s="1036"/>
      <c r="J15" s="1036"/>
      <c r="K15" s="1036"/>
      <c r="L15" s="1036"/>
      <c r="M15" s="1036"/>
      <c r="N15" s="1036"/>
      <c r="O15" s="1036"/>
      <c r="P15" s="1036"/>
      <c r="Q15" s="1040"/>
    </row>
    <row r="16" spans="1:17" ht="48" customHeight="1">
      <c r="A16" s="53"/>
      <c r="B16" s="1052"/>
      <c r="C16" s="1020" t="s">
        <v>581</v>
      </c>
      <c r="D16" s="1023" t="s">
        <v>521</v>
      </c>
      <c r="E16" s="1055"/>
      <c r="F16" s="1056" t="s">
        <v>582</v>
      </c>
      <c r="G16" s="1057"/>
      <c r="H16" s="1057"/>
      <c r="I16" s="1057"/>
      <c r="J16" s="1057"/>
      <c r="K16" s="1057"/>
      <c r="L16" s="1057"/>
      <c r="M16" s="1057"/>
      <c r="N16" s="1057"/>
      <c r="O16" s="1057"/>
      <c r="P16" s="1058"/>
      <c r="Q16" s="1014">
        <v>30</v>
      </c>
    </row>
    <row r="17" spans="1:24" ht="48" customHeight="1">
      <c r="A17" s="53"/>
      <c r="B17" s="1052"/>
      <c r="C17" s="1022"/>
      <c r="D17" s="1025"/>
      <c r="E17" s="1026"/>
      <c r="F17" s="1016" t="s">
        <v>583</v>
      </c>
      <c r="G17" s="1017"/>
      <c r="H17" s="1017"/>
      <c r="I17" s="1017"/>
      <c r="J17" s="1017"/>
      <c r="K17" s="1017"/>
      <c r="L17" s="1017"/>
      <c r="M17" s="1017"/>
      <c r="N17" s="1017"/>
      <c r="O17" s="1017"/>
      <c r="P17" s="1018"/>
      <c r="Q17" s="1015"/>
      <c r="U17" s="1019"/>
      <c r="V17" s="635"/>
      <c r="W17" s="635"/>
      <c r="X17" s="635"/>
    </row>
    <row r="18" spans="1:24" ht="48" customHeight="1">
      <c r="A18" s="53"/>
      <c r="B18" s="1052"/>
      <c r="C18" s="1020" t="s">
        <v>207</v>
      </c>
      <c r="D18" s="1023" t="s">
        <v>584</v>
      </c>
      <c r="E18" s="1024"/>
      <c r="F18" s="1023" t="s">
        <v>585</v>
      </c>
      <c r="G18" s="1027"/>
      <c r="H18" s="1027"/>
      <c r="I18" s="1027"/>
      <c r="J18" s="1027"/>
      <c r="K18" s="1027"/>
      <c r="L18" s="1027"/>
      <c r="M18" s="1027"/>
      <c r="N18" s="1027"/>
      <c r="O18" s="1027"/>
      <c r="P18" s="1024"/>
      <c r="Q18" s="1014">
        <v>42</v>
      </c>
      <c r="U18" s="635"/>
      <c r="V18" s="635"/>
      <c r="W18" s="635"/>
      <c r="X18" s="635"/>
    </row>
    <row r="19" spans="1:24" ht="48" customHeight="1">
      <c r="A19" s="53"/>
      <c r="B19" s="1052"/>
      <c r="C19" s="1021"/>
      <c r="D19" s="1025"/>
      <c r="E19" s="1026"/>
      <c r="F19" s="1025"/>
      <c r="G19" s="1028"/>
      <c r="H19" s="1028"/>
      <c r="I19" s="1028"/>
      <c r="J19" s="1028"/>
      <c r="K19" s="1028"/>
      <c r="L19" s="1028"/>
      <c r="M19" s="1028"/>
      <c r="N19" s="1028"/>
      <c r="O19" s="1028"/>
      <c r="P19" s="1026"/>
      <c r="Q19" s="1029"/>
    </row>
    <row r="20" spans="1:24" ht="48" customHeight="1">
      <c r="A20" s="53"/>
      <c r="B20" s="1052"/>
      <c r="C20" s="1021"/>
      <c r="D20" s="1031" t="s">
        <v>206</v>
      </c>
      <c r="E20" s="1032"/>
      <c r="F20" s="1031" t="s">
        <v>586</v>
      </c>
      <c r="G20" s="1033"/>
      <c r="H20" s="1033"/>
      <c r="I20" s="1033"/>
      <c r="J20" s="1033"/>
      <c r="K20" s="1033"/>
      <c r="L20" s="1033"/>
      <c r="M20" s="1033"/>
      <c r="N20" s="1033"/>
      <c r="O20" s="1033"/>
      <c r="P20" s="1032"/>
      <c r="Q20" s="1029"/>
      <c r="U20" s="1019"/>
      <c r="V20" s="635"/>
      <c r="W20" s="635"/>
      <c r="X20" s="635"/>
    </row>
    <row r="21" spans="1:24" ht="48" customHeight="1">
      <c r="A21" s="53"/>
      <c r="B21" s="1052"/>
      <c r="C21" s="1021"/>
      <c r="D21" s="1034" t="s">
        <v>587</v>
      </c>
      <c r="E21" s="1035"/>
      <c r="F21" s="1036" t="s">
        <v>588</v>
      </c>
      <c r="G21" s="1036"/>
      <c r="H21" s="1036"/>
      <c r="I21" s="1036"/>
      <c r="J21" s="1036"/>
      <c r="K21" s="1036"/>
      <c r="L21" s="1036"/>
      <c r="M21" s="1036"/>
      <c r="N21" s="1036"/>
      <c r="O21" s="1036"/>
      <c r="P21" s="1036"/>
      <c r="Q21" s="1029"/>
      <c r="U21" s="635"/>
      <c r="V21" s="635"/>
      <c r="W21" s="635"/>
      <c r="X21" s="635"/>
    </row>
    <row r="22" spans="1:24" ht="48" customHeight="1">
      <c r="A22" s="53"/>
      <c r="B22" s="1052"/>
      <c r="C22" s="1022"/>
      <c r="D22" s="1037" t="s">
        <v>589</v>
      </c>
      <c r="E22" s="1038"/>
      <c r="F22" s="1039" t="s">
        <v>590</v>
      </c>
      <c r="G22" s="1039"/>
      <c r="H22" s="1039"/>
      <c r="I22" s="1039"/>
      <c r="J22" s="1039"/>
      <c r="K22" s="1039"/>
      <c r="L22" s="1039"/>
      <c r="M22" s="1039"/>
      <c r="N22" s="1039"/>
      <c r="O22" s="1039"/>
      <c r="P22" s="1039"/>
      <c r="Q22" s="1030"/>
    </row>
    <row r="23" spans="1:24" ht="48" customHeight="1">
      <c r="A23" s="53"/>
      <c r="B23" s="1011" t="s">
        <v>200</v>
      </c>
      <c r="C23" s="1011"/>
      <c r="D23" s="1011"/>
      <c r="E23" s="1011"/>
      <c r="F23" s="1011"/>
      <c r="G23" s="1011"/>
      <c r="H23" s="1011"/>
      <c r="I23" s="1011"/>
      <c r="J23" s="1011"/>
      <c r="K23" s="1011"/>
      <c r="L23" s="1011"/>
      <c r="M23" s="1011"/>
      <c r="N23" s="1011"/>
      <c r="O23" s="1011"/>
      <c r="P23" s="1011"/>
      <c r="Q23" s="445">
        <v>289</v>
      </c>
    </row>
    <row r="24" spans="1:24" ht="48" customHeight="1">
      <c r="A24" s="53"/>
      <c r="B24" s="1012" t="s">
        <v>209</v>
      </c>
      <c r="C24" s="1012"/>
      <c r="D24" s="1012"/>
      <c r="E24" s="1012"/>
      <c r="F24" s="1013" t="s">
        <v>193</v>
      </c>
      <c r="G24" s="1013"/>
      <c r="H24" s="1013"/>
      <c r="I24" s="1013"/>
      <c r="J24" s="1013"/>
      <c r="K24" s="1013"/>
      <c r="L24" s="1013"/>
      <c r="M24" s="1013"/>
      <c r="N24" s="1013"/>
      <c r="O24" s="1013"/>
      <c r="P24" s="1013"/>
      <c r="Q24" s="1013"/>
    </row>
    <row r="25" spans="1:24" ht="48" customHeight="1">
      <c r="B25" s="1012" t="s">
        <v>210</v>
      </c>
      <c r="C25" s="1012"/>
      <c r="D25" s="1012"/>
      <c r="E25" s="1012"/>
      <c r="F25" s="1013" t="s">
        <v>193</v>
      </c>
      <c r="G25" s="1013"/>
      <c r="H25" s="1013"/>
      <c r="I25" s="1013"/>
      <c r="J25" s="1013"/>
      <c r="K25" s="1013"/>
      <c r="L25" s="1013"/>
      <c r="M25" s="1013"/>
      <c r="N25" s="1013"/>
      <c r="O25" s="1013"/>
      <c r="P25" s="1013"/>
      <c r="Q25" s="1013"/>
    </row>
    <row r="26" spans="1:24" ht="48" customHeight="1">
      <c r="B26" s="1012" t="s">
        <v>211</v>
      </c>
      <c r="C26" s="1012"/>
      <c r="D26" s="1012"/>
      <c r="E26" s="1012"/>
      <c r="F26" s="773" t="s">
        <v>591</v>
      </c>
      <c r="G26" s="545"/>
      <c r="H26" s="545"/>
      <c r="I26" s="545"/>
      <c r="J26" s="545"/>
      <c r="K26" s="545"/>
      <c r="L26" s="545"/>
      <c r="M26" s="545"/>
      <c r="N26" s="545"/>
      <c r="O26" s="545"/>
      <c r="P26" s="545"/>
      <c r="Q26" s="546"/>
    </row>
    <row r="27" spans="1:24" ht="14.25">
      <c r="A27" s="54"/>
      <c r="B27" s="1008"/>
      <c r="C27" s="633"/>
      <c r="D27" s="1009"/>
      <c r="E27" s="1010"/>
      <c r="F27" s="1010"/>
      <c r="G27" s="1010"/>
      <c r="H27" s="1010"/>
      <c r="I27" s="1010"/>
      <c r="J27" s="1010"/>
      <c r="K27" s="1010"/>
      <c r="L27" s="1010"/>
      <c r="M27" s="1010"/>
      <c r="N27" s="1010"/>
      <c r="O27" s="1010"/>
      <c r="P27" s="1010"/>
      <c r="Q27" s="1010"/>
    </row>
    <row r="28" spans="1:24" ht="21.75" customHeight="1">
      <c r="B28" s="635"/>
      <c r="C28" s="635"/>
      <c r="D28" s="580"/>
      <c r="E28" s="580"/>
      <c r="F28" s="580"/>
      <c r="G28" s="580"/>
      <c r="H28" s="580"/>
      <c r="I28" s="580"/>
      <c r="J28" s="580"/>
      <c r="K28" s="580"/>
      <c r="L28" s="580"/>
      <c r="M28" s="580"/>
      <c r="N28" s="580"/>
      <c r="O28" s="580"/>
      <c r="P28" s="580"/>
      <c r="Q28" s="580"/>
    </row>
  </sheetData>
  <mergeCells count="57">
    <mergeCell ref="O1:P1"/>
    <mergeCell ref="B2:Q2"/>
    <mergeCell ref="B3:D3"/>
    <mergeCell ref="E3:L3"/>
    <mergeCell ref="M3:N5"/>
    <mergeCell ref="O3:Q5"/>
    <mergeCell ref="E4:L4"/>
    <mergeCell ref="B5:D5"/>
    <mergeCell ref="E5:G5"/>
    <mergeCell ref="I5:L5"/>
    <mergeCell ref="B6:D6"/>
    <mergeCell ref="E6:Q6"/>
    <mergeCell ref="B7:D7"/>
    <mergeCell ref="E7:Q7"/>
    <mergeCell ref="B8:D8"/>
    <mergeCell ref="E8:Q8"/>
    <mergeCell ref="B9:C9"/>
    <mergeCell ref="D9:E9"/>
    <mergeCell ref="F9:P9"/>
    <mergeCell ref="B10:B22"/>
    <mergeCell ref="C10:C15"/>
    <mergeCell ref="D10:E11"/>
    <mergeCell ref="F10:P11"/>
    <mergeCell ref="C16:C17"/>
    <mergeCell ref="D16:E17"/>
    <mergeCell ref="F16:P16"/>
    <mergeCell ref="Q10:Q15"/>
    <mergeCell ref="D12:E12"/>
    <mergeCell ref="F12:P12"/>
    <mergeCell ref="D13:E14"/>
    <mergeCell ref="F13:P13"/>
    <mergeCell ref="F14:P14"/>
    <mergeCell ref="D15:E15"/>
    <mergeCell ref="F15:P15"/>
    <mergeCell ref="Q16:Q17"/>
    <mergeCell ref="F17:P17"/>
    <mergeCell ref="U17:X18"/>
    <mergeCell ref="C18:C22"/>
    <mergeCell ref="D18:E19"/>
    <mergeCell ref="F18:P19"/>
    <mergeCell ref="Q18:Q22"/>
    <mergeCell ref="D20:E20"/>
    <mergeCell ref="F20:P20"/>
    <mergeCell ref="U20:X21"/>
    <mergeCell ref="D21:E21"/>
    <mergeCell ref="F21:P21"/>
    <mergeCell ref="D22:E22"/>
    <mergeCell ref="F22:P22"/>
    <mergeCell ref="B27:C28"/>
    <mergeCell ref="D27:Q28"/>
    <mergeCell ref="B23:P23"/>
    <mergeCell ref="B25:E25"/>
    <mergeCell ref="F25:Q25"/>
    <mergeCell ref="B26:E26"/>
    <mergeCell ref="F26:Q26"/>
    <mergeCell ref="B24:E24"/>
    <mergeCell ref="F24:Q24"/>
  </mergeCells>
  <phoneticPr fontId="4"/>
  <pageMargins left="0.7" right="0.7" top="0.75" bottom="0.75" header="0.3" footer="0.3"/>
  <pageSetup paperSize="9"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L16"/>
  <sheetViews>
    <sheetView view="pageBreakPreview" topLeftCell="A13" zoomScale="80" zoomScaleNormal="100" zoomScaleSheetLayoutView="80" workbookViewId="0">
      <selection activeCell="L1" sqref="L1"/>
    </sheetView>
  </sheetViews>
  <sheetFormatPr defaultColWidth="9" defaultRowHeight="36.75" customHeight="1"/>
  <cols>
    <col min="1" max="16384" width="9" style="51"/>
  </cols>
  <sheetData>
    <row r="1" spans="1:12" ht="36.75" customHeight="1">
      <c r="L1" s="68" t="s">
        <v>613</v>
      </c>
    </row>
    <row r="3" spans="1:12" ht="36.75" customHeight="1">
      <c r="B3" s="572" t="s">
        <v>298</v>
      </c>
      <c r="C3" s="572"/>
      <c r="D3" s="572"/>
      <c r="E3" s="572"/>
      <c r="F3" s="572"/>
      <c r="G3" s="572"/>
      <c r="H3" s="572"/>
      <c r="I3" s="572"/>
    </row>
    <row r="5" spans="1:12" ht="36.75" customHeight="1">
      <c r="J5" s="1072">
        <f>提出日</f>
        <v>46192</v>
      </c>
      <c r="K5" s="1072"/>
      <c r="L5" s="1072"/>
    </row>
    <row r="6" spans="1:12" ht="36.75" customHeight="1">
      <c r="F6" s="226"/>
      <c r="G6" s="226"/>
    </row>
    <row r="7" spans="1:12" ht="36.75" customHeight="1">
      <c r="F7" s="226"/>
      <c r="G7" s="226"/>
    </row>
    <row r="8" spans="1:12" ht="36.75" customHeight="1">
      <c r="A8" s="51" t="s">
        <v>243</v>
      </c>
    </row>
    <row r="9" spans="1:12" ht="36.75" customHeight="1">
      <c r="G9" s="25" t="str">
        <f>"所在地　　　　"&amp;団体所在地</f>
        <v>所在地　　　　和歌山市小松原通１丁目１番地</v>
      </c>
      <c r="H9" s="25"/>
      <c r="I9" s="25"/>
      <c r="J9" s="25"/>
      <c r="K9" s="25"/>
      <c r="L9" s="25"/>
    </row>
    <row r="10" spans="1:12" ht="36.75" customHeight="1">
      <c r="G10" s="25" t="str">
        <f>"団体名　　　　"&amp;団体名</f>
        <v>団体名　　　　和歌山委託訓練センター</v>
      </c>
      <c r="H10" s="25"/>
      <c r="I10" s="25"/>
      <c r="J10" s="25"/>
      <c r="K10" s="25"/>
      <c r="L10" s="25"/>
    </row>
    <row r="11" spans="1:12" ht="36.75" customHeight="1">
      <c r="G11" s="25" t="str">
        <f>"代表者職氏名　"&amp;代表者職氏名</f>
        <v>代表者職氏名　代表取締役　和歌山　太郎</v>
      </c>
      <c r="H11" s="25"/>
      <c r="I11" s="25"/>
      <c r="J11" s="25"/>
      <c r="K11" s="211"/>
      <c r="L11" s="25"/>
    </row>
    <row r="15" spans="1:12" ht="36.75" customHeight="1">
      <c r="B15" s="51" t="s">
        <v>405</v>
      </c>
    </row>
    <row r="16" spans="1:12" ht="36.75" customHeight="1">
      <c r="A16" s="51" t="s">
        <v>299</v>
      </c>
    </row>
  </sheetData>
  <mergeCells count="2">
    <mergeCell ref="B3:I3"/>
    <mergeCell ref="J5:L5"/>
  </mergeCells>
  <phoneticPr fontId="4"/>
  <pageMargins left="0.70866141732283472" right="0.70866141732283472" top="0.94488188976377963" bottom="0.74803149606299213" header="0.31496062992125984" footer="0.31496062992125984"/>
  <pageSetup paperSize="9" scale="76"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BB168"/>
  <sheetViews>
    <sheetView showGridLines="0" tabSelected="1" view="pageBreakPreview" zoomScale="80" zoomScaleNormal="100" zoomScaleSheetLayoutView="80" workbookViewId="0">
      <selection activeCell="BC10" sqref="BC10"/>
    </sheetView>
  </sheetViews>
  <sheetFormatPr defaultColWidth="9" defaultRowHeight="14.25"/>
  <cols>
    <col min="1" max="1" width="5" style="2" customWidth="1"/>
    <col min="2" max="5" width="1.875" style="2" customWidth="1"/>
    <col min="6" max="6" width="3.625" style="2" customWidth="1"/>
    <col min="7" max="17" width="1.875" style="2" customWidth="1"/>
    <col min="18" max="27" width="3.625" style="2" customWidth="1"/>
    <col min="28" max="48" width="1.875" style="2" customWidth="1"/>
    <col min="49" max="49" width="1.75" style="2" customWidth="1"/>
    <col min="50" max="50" width="9" style="2"/>
    <col min="51" max="51" width="3.625" style="2" customWidth="1"/>
    <col min="52" max="16384" width="9" style="2"/>
  </cols>
  <sheetData>
    <row r="1" spans="2:54" ht="18" customHeight="1" thickBot="1">
      <c r="B1" s="325" t="s">
        <v>463</v>
      </c>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row>
    <row r="2" spans="2:54" ht="18.75" customHeight="1" thickBot="1">
      <c r="AL2" s="244" t="s">
        <v>242</v>
      </c>
      <c r="AM2" s="37"/>
      <c r="AN2" s="37"/>
      <c r="AO2" s="37"/>
      <c r="AP2" s="37"/>
      <c r="AQ2" s="37"/>
      <c r="AR2" s="38"/>
      <c r="AS2" s="37"/>
      <c r="AT2" s="37"/>
      <c r="AU2" s="37"/>
      <c r="AV2" s="38"/>
    </row>
    <row r="3" spans="2:54" ht="7.5" customHeight="1"/>
    <row r="4" spans="2:54" ht="18.75" customHeight="1">
      <c r="S4" s="458" t="s">
        <v>251</v>
      </c>
      <c r="T4" s="458"/>
      <c r="U4" s="458"/>
      <c r="V4" s="458"/>
      <c r="W4" s="458"/>
      <c r="X4" s="458"/>
      <c r="Y4" s="458"/>
      <c r="Z4" s="458"/>
      <c r="AA4" s="458"/>
      <c r="AC4" s="468">
        <v>46192</v>
      </c>
      <c r="AD4" s="469"/>
      <c r="AE4" s="469"/>
      <c r="AF4" s="469"/>
      <c r="AG4" s="469"/>
      <c r="AH4" s="469"/>
      <c r="AI4" s="469"/>
      <c r="AJ4" s="469"/>
      <c r="AK4" s="469"/>
      <c r="AL4" s="469"/>
      <c r="AM4" s="469"/>
      <c r="AN4" s="469"/>
      <c r="AO4" s="469"/>
      <c r="AP4" s="469"/>
      <c r="AQ4" s="469"/>
      <c r="AR4" s="469"/>
      <c r="AS4" s="469"/>
      <c r="AT4" s="469"/>
      <c r="AU4" s="469"/>
      <c r="AV4" s="470"/>
    </row>
    <row r="5" spans="2:54" ht="18.75" customHeight="1">
      <c r="S5" s="57"/>
      <c r="T5" s="57"/>
      <c r="U5" s="57"/>
      <c r="V5" s="57"/>
      <c r="W5" s="57"/>
      <c r="X5" s="57"/>
      <c r="Y5" s="57"/>
      <c r="Z5" s="57"/>
      <c r="AA5" s="2" t="s">
        <v>600</v>
      </c>
      <c r="AC5" s="253"/>
      <c r="AD5" s="253"/>
      <c r="AE5" s="253"/>
      <c r="AF5" s="253"/>
      <c r="AG5" s="253"/>
      <c r="AH5" s="253"/>
      <c r="AI5" s="253"/>
      <c r="AJ5" s="253"/>
      <c r="AK5" s="253"/>
      <c r="AL5" s="253"/>
      <c r="AM5" s="253"/>
      <c r="AN5" s="253"/>
      <c r="AO5" s="253"/>
      <c r="AP5" s="253"/>
      <c r="AQ5" s="253"/>
      <c r="AR5" s="253"/>
      <c r="AS5" s="253"/>
      <c r="AT5" s="253"/>
      <c r="AU5" s="253"/>
      <c r="AV5" s="253"/>
      <c r="AW5" s="42"/>
    </row>
    <row r="6" spans="2:54" ht="18.75" customHeight="1">
      <c r="AA6" s="27" t="s">
        <v>284</v>
      </c>
      <c r="BA6" s="2" t="s">
        <v>234</v>
      </c>
    </row>
    <row r="7" spans="2:54" ht="18.75" customHeight="1">
      <c r="C7" s="2" t="s">
        <v>238</v>
      </c>
      <c r="D7" s="5"/>
      <c r="E7" s="5"/>
      <c r="F7" s="5"/>
      <c r="G7" s="5"/>
      <c r="H7" s="5"/>
      <c r="I7" s="465" t="s">
        <v>234</v>
      </c>
      <c r="J7" s="466"/>
      <c r="K7" s="466"/>
      <c r="L7" s="467"/>
      <c r="M7" s="27" t="s">
        <v>239</v>
      </c>
      <c r="N7" s="5"/>
      <c r="O7" s="5"/>
      <c r="P7" s="5"/>
      <c r="Q7" s="5"/>
      <c r="R7" s="5"/>
      <c r="S7" s="5"/>
      <c r="T7" s="5"/>
      <c r="U7" s="5"/>
      <c r="V7" s="5"/>
      <c r="W7" s="5"/>
      <c r="X7" s="5"/>
      <c r="Y7" s="5"/>
      <c r="Z7" s="5"/>
      <c r="AD7" s="27"/>
      <c r="AE7" s="5"/>
      <c r="AF7" s="5"/>
      <c r="AG7" s="5"/>
      <c r="AH7" s="5"/>
      <c r="AI7" s="5"/>
      <c r="AJ7" s="5"/>
      <c r="AK7" s="5"/>
      <c r="AL7" s="5"/>
      <c r="AM7" s="5"/>
      <c r="AN7" s="5"/>
      <c r="AO7" s="5"/>
      <c r="AP7" s="5"/>
      <c r="AQ7" s="5"/>
      <c r="AR7" s="5"/>
      <c r="AS7" s="5"/>
      <c r="AT7" s="5"/>
      <c r="AU7" s="5"/>
      <c r="AV7" s="5"/>
      <c r="BA7" s="2" t="s">
        <v>235</v>
      </c>
    </row>
    <row r="8" spans="2:54" ht="21.75" customHeight="1">
      <c r="D8" s="5"/>
      <c r="E8" s="5"/>
      <c r="F8" s="5"/>
      <c r="G8" s="5"/>
      <c r="H8" s="5"/>
      <c r="I8" s="296"/>
      <c r="J8" s="296"/>
      <c r="K8" s="296"/>
      <c r="L8" s="296"/>
      <c r="M8" s="27"/>
      <c r="N8" s="5"/>
      <c r="O8" s="5"/>
      <c r="P8" s="5"/>
      <c r="Q8" s="5"/>
      <c r="R8" s="5"/>
      <c r="S8" s="458" t="s">
        <v>252</v>
      </c>
      <c r="T8" s="458"/>
      <c r="U8" s="458"/>
      <c r="V8" s="458"/>
      <c r="W8" s="458"/>
      <c r="X8" s="458"/>
      <c r="Y8" s="458"/>
      <c r="Z8" s="458"/>
      <c r="AA8" s="458"/>
      <c r="AC8" s="459" t="s">
        <v>496</v>
      </c>
      <c r="AD8" s="460"/>
      <c r="AE8" s="460"/>
      <c r="AF8" s="460"/>
      <c r="AG8" s="460"/>
      <c r="AH8" s="460"/>
      <c r="AI8" s="460"/>
      <c r="AJ8" s="460"/>
      <c r="AK8" s="460"/>
      <c r="AL8" s="460"/>
      <c r="AM8" s="460"/>
      <c r="AN8" s="460"/>
      <c r="AO8" s="460"/>
      <c r="AP8" s="460"/>
      <c r="AQ8" s="460"/>
      <c r="AR8" s="460"/>
      <c r="AS8" s="460"/>
      <c r="AT8" s="460"/>
      <c r="AU8" s="460"/>
      <c r="AV8" s="461"/>
    </row>
    <row r="9" spans="2:54" ht="21.75" customHeight="1">
      <c r="D9" s="5"/>
      <c r="E9" s="5"/>
      <c r="F9" s="5"/>
      <c r="G9" s="5"/>
      <c r="H9" s="5"/>
      <c r="I9" s="296"/>
      <c r="J9" s="296"/>
      <c r="K9" s="296"/>
      <c r="L9" s="296"/>
      <c r="M9" s="27"/>
      <c r="N9" s="5"/>
      <c r="O9" s="5"/>
      <c r="P9" s="5"/>
      <c r="Q9" s="5"/>
      <c r="R9" s="5"/>
      <c r="S9" s="57"/>
      <c r="T9" s="57"/>
      <c r="U9" s="57"/>
      <c r="V9" s="57"/>
      <c r="W9" s="57"/>
      <c r="X9" s="57"/>
      <c r="Y9" s="57"/>
      <c r="Z9" s="57"/>
      <c r="AA9" s="57"/>
      <c r="AB9" s="42" t="s">
        <v>285</v>
      </c>
      <c r="AC9" s="245"/>
      <c r="AD9" s="246"/>
      <c r="AE9" s="246"/>
      <c r="AF9" s="246"/>
      <c r="AG9" s="246"/>
      <c r="AH9" s="246"/>
      <c r="AI9" s="246"/>
      <c r="AJ9" s="246"/>
      <c r="AK9" s="246"/>
      <c r="AL9" s="246"/>
      <c r="AM9" s="246"/>
      <c r="AN9" s="246"/>
      <c r="AO9" s="246"/>
      <c r="AP9" s="246"/>
      <c r="AQ9" s="246"/>
      <c r="AR9" s="246"/>
      <c r="AS9" s="246"/>
      <c r="AT9" s="246"/>
      <c r="AU9" s="246"/>
      <c r="AV9" s="247"/>
    </row>
    <row r="10" spans="2:54" ht="21.75" customHeight="1">
      <c r="S10" s="458" t="s">
        <v>247</v>
      </c>
      <c r="T10" s="458"/>
      <c r="U10" s="458"/>
      <c r="V10" s="458"/>
      <c r="W10" s="458"/>
      <c r="X10" s="458"/>
      <c r="Y10" s="458"/>
      <c r="Z10" s="458"/>
      <c r="AA10" s="458"/>
      <c r="AC10" s="459" t="s">
        <v>248</v>
      </c>
      <c r="AD10" s="460"/>
      <c r="AE10" s="460"/>
      <c r="AF10" s="460"/>
      <c r="AG10" s="460"/>
      <c r="AH10" s="460"/>
      <c r="AI10" s="460"/>
      <c r="AJ10" s="460"/>
      <c r="AK10" s="460"/>
      <c r="AL10" s="460"/>
      <c r="AM10" s="460"/>
      <c r="AN10" s="460"/>
      <c r="AO10" s="460"/>
      <c r="AP10" s="460"/>
      <c r="AQ10" s="460"/>
      <c r="AR10" s="460"/>
      <c r="AS10" s="460"/>
      <c r="AT10" s="460"/>
      <c r="AU10" s="460"/>
      <c r="AV10" s="461"/>
      <c r="BB10" s="2" t="s">
        <v>170</v>
      </c>
    </row>
    <row r="11" spans="2:54" ht="8.25" customHeight="1">
      <c r="B11" s="24"/>
    </row>
    <row r="12" spans="2:54" ht="21.75" customHeight="1">
      <c r="B12" s="5"/>
      <c r="S12" s="458" t="s">
        <v>34</v>
      </c>
      <c r="T12" s="458"/>
      <c r="U12" s="458"/>
      <c r="V12" s="458"/>
      <c r="W12" s="458"/>
      <c r="X12" s="458"/>
      <c r="Y12" s="458"/>
      <c r="Z12" s="458"/>
      <c r="AA12" s="458"/>
      <c r="AC12" s="341" t="s">
        <v>249</v>
      </c>
      <c r="AD12" s="342"/>
      <c r="AE12" s="342"/>
      <c r="AF12" s="342"/>
      <c r="AG12" s="342"/>
      <c r="AH12" s="342"/>
      <c r="AI12" s="342"/>
      <c r="AJ12" s="342"/>
      <c r="AK12" s="342"/>
      <c r="AL12" s="342"/>
      <c r="AM12" s="342"/>
      <c r="AN12" s="342"/>
      <c r="AO12" s="342"/>
      <c r="AP12" s="342"/>
      <c r="AQ12" s="342"/>
      <c r="AR12" s="342"/>
      <c r="AS12" s="342"/>
      <c r="AT12" s="342"/>
      <c r="AU12" s="342"/>
      <c r="AV12" s="342"/>
      <c r="AW12" s="335"/>
      <c r="AX12" s="333"/>
    </row>
    <row r="13" spans="2:54" ht="8.25" customHeight="1">
      <c r="B13" s="6"/>
      <c r="D13" s="19"/>
      <c r="S13" s="57"/>
      <c r="T13" s="57"/>
      <c r="U13" s="74"/>
      <c r="V13" s="57"/>
      <c r="W13" s="57"/>
      <c r="X13" s="57"/>
      <c r="Y13" s="57"/>
      <c r="Z13" s="57"/>
      <c r="AA13" s="57"/>
    </row>
    <row r="14" spans="2:54" ht="21.75" customHeight="1">
      <c r="B14" s="6"/>
      <c r="D14" s="19"/>
      <c r="S14" s="458" t="s">
        <v>35</v>
      </c>
      <c r="T14" s="458"/>
      <c r="U14" s="458"/>
      <c r="V14" s="458"/>
      <c r="W14" s="458"/>
      <c r="X14" s="458"/>
      <c r="Y14" s="458"/>
      <c r="Z14" s="458"/>
      <c r="AA14" s="458"/>
      <c r="AC14" s="332" t="s">
        <v>240</v>
      </c>
      <c r="AD14" s="335"/>
      <c r="AE14" s="335"/>
      <c r="AF14" s="335"/>
      <c r="AG14" s="335"/>
      <c r="AH14" s="335"/>
      <c r="AI14" s="335"/>
      <c r="AJ14" s="335"/>
      <c r="AK14" s="335"/>
      <c r="AL14" s="335"/>
      <c r="AM14" s="335"/>
      <c r="AN14" s="335"/>
      <c r="AO14" s="335"/>
      <c r="AP14" s="335"/>
      <c r="AQ14" s="335"/>
      <c r="AR14" s="335"/>
      <c r="AS14" s="335"/>
      <c r="AT14" s="335"/>
      <c r="AU14" s="335"/>
      <c r="AV14" s="333"/>
    </row>
    <row r="15" spans="2:54" ht="8.25" customHeight="1">
      <c r="B15" s="6"/>
      <c r="D15" s="19"/>
      <c r="S15" s="57"/>
      <c r="T15" s="57"/>
      <c r="U15" s="74"/>
      <c r="V15" s="57"/>
      <c r="W15" s="57"/>
      <c r="X15" s="57"/>
      <c r="Y15" s="57"/>
      <c r="Z15" s="57"/>
      <c r="AA15" s="57"/>
    </row>
    <row r="16" spans="2:54" ht="21.75" customHeight="1">
      <c r="B16" s="6"/>
      <c r="S16" s="458" t="s">
        <v>245</v>
      </c>
      <c r="T16" s="458"/>
      <c r="U16" s="458"/>
      <c r="V16" s="458"/>
      <c r="W16" s="458"/>
      <c r="X16" s="458"/>
      <c r="Y16" s="458"/>
      <c r="Z16" s="458"/>
      <c r="AA16" s="458"/>
      <c r="AC16" s="459" t="s">
        <v>246</v>
      </c>
      <c r="AD16" s="460"/>
      <c r="AE16" s="460"/>
      <c r="AF16" s="460"/>
      <c r="AG16" s="460"/>
      <c r="AH16" s="460"/>
      <c r="AI16" s="460"/>
      <c r="AJ16" s="460"/>
      <c r="AK16" s="460"/>
      <c r="AL16" s="460"/>
      <c r="AM16" s="460"/>
      <c r="AN16" s="460"/>
      <c r="AO16" s="460"/>
      <c r="AP16" s="460"/>
      <c r="AQ16" s="460"/>
      <c r="AR16" s="460"/>
      <c r="AS16" s="460"/>
      <c r="AT16" s="460"/>
      <c r="AU16" s="460"/>
      <c r="AV16" s="461"/>
    </row>
    <row r="17" spans="2:51" ht="8.25" customHeight="1">
      <c r="B17" s="6"/>
      <c r="D17" s="19"/>
      <c r="S17" s="57"/>
      <c r="T17" s="57"/>
      <c r="U17" s="74"/>
      <c r="V17" s="57"/>
      <c r="W17" s="57"/>
      <c r="X17" s="57"/>
      <c r="Y17" s="57"/>
      <c r="Z17" s="57"/>
      <c r="AA17" s="57"/>
    </row>
    <row r="18" spans="2:51" ht="21.75" customHeight="1">
      <c r="B18" s="6"/>
      <c r="S18" s="457" t="s">
        <v>244</v>
      </c>
      <c r="T18" s="457"/>
      <c r="U18" s="457"/>
      <c r="V18" s="457"/>
      <c r="W18" s="457"/>
      <c r="X18" s="457"/>
      <c r="Y18" s="457"/>
      <c r="Z18" s="457"/>
      <c r="AA18" s="457"/>
      <c r="AC18" s="459" t="s">
        <v>236</v>
      </c>
      <c r="AD18" s="460"/>
      <c r="AE18" s="460"/>
      <c r="AF18" s="460"/>
      <c r="AG18" s="460"/>
      <c r="AH18" s="460"/>
      <c r="AI18" s="460"/>
      <c r="AJ18" s="460"/>
      <c r="AK18" s="460"/>
      <c r="AL18" s="460"/>
      <c r="AM18" s="460"/>
      <c r="AN18" s="460"/>
      <c r="AO18" s="460"/>
      <c r="AP18" s="460"/>
      <c r="AQ18" s="460"/>
      <c r="AR18" s="460"/>
      <c r="AS18" s="460"/>
      <c r="AT18" s="460"/>
      <c r="AU18" s="460"/>
      <c r="AV18" s="461"/>
    </row>
    <row r="19" spans="2:51" ht="8.25" customHeight="1">
      <c r="B19" s="6"/>
      <c r="D19" s="19"/>
    </row>
    <row r="20" spans="2:51" ht="21.75" customHeight="1">
      <c r="B20" s="6"/>
      <c r="O20" s="457" t="s">
        <v>291</v>
      </c>
      <c r="P20" s="457"/>
      <c r="Q20" s="457"/>
      <c r="R20" s="457"/>
      <c r="S20" s="457"/>
      <c r="T20" s="457"/>
      <c r="U20" s="457"/>
      <c r="V20" s="457"/>
      <c r="W20" s="457"/>
      <c r="X20" s="457"/>
      <c r="Y20" s="457"/>
      <c r="Z20" s="457"/>
      <c r="AA20" s="457"/>
      <c r="AC20" s="459" t="s">
        <v>292</v>
      </c>
      <c r="AD20" s="460"/>
      <c r="AE20" s="460"/>
      <c r="AF20" s="460"/>
      <c r="AG20" s="460"/>
      <c r="AH20" s="460"/>
      <c r="AI20" s="460"/>
      <c r="AJ20" s="460"/>
      <c r="AK20" s="460"/>
      <c r="AL20" s="460"/>
      <c r="AM20" s="460"/>
      <c r="AN20" s="460"/>
      <c r="AO20" s="460"/>
      <c r="AP20" s="460"/>
      <c r="AQ20" s="460"/>
      <c r="AR20" s="460"/>
      <c r="AS20" s="460"/>
      <c r="AT20" s="460"/>
      <c r="AU20" s="460"/>
      <c r="AV20" s="461"/>
    </row>
    <row r="21" spans="2:51" ht="8.25" customHeight="1">
      <c r="B21" s="6"/>
      <c r="D21" s="19"/>
    </row>
    <row r="22" spans="2:51" ht="21.75" customHeight="1">
      <c r="S22" s="458" t="s">
        <v>180</v>
      </c>
      <c r="T22" s="458"/>
      <c r="U22" s="458"/>
      <c r="V22" s="458"/>
      <c r="W22" s="458"/>
      <c r="X22" s="458"/>
      <c r="Y22" s="458"/>
      <c r="Z22" s="458"/>
      <c r="AA22" s="458"/>
      <c r="AC22" s="459" t="s">
        <v>241</v>
      </c>
      <c r="AD22" s="460"/>
      <c r="AE22" s="460"/>
      <c r="AF22" s="460"/>
      <c r="AG22" s="460"/>
      <c r="AH22" s="460"/>
      <c r="AI22" s="460"/>
      <c r="AJ22" s="460"/>
      <c r="AK22" s="460"/>
      <c r="AL22" s="460"/>
      <c r="AM22" s="460"/>
      <c r="AN22" s="460"/>
      <c r="AO22" s="460"/>
      <c r="AP22" s="460"/>
      <c r="AQ22" s="460"/>
      <c r="AR22" s="460"/>
      <c r="AS22" s="460"/>
      <c r="AT22" s="460"/>
      <c r="AU22" s="460"/>
      <c r="AV22" s="461"/>
    </row>
    <row r="23" spans="2:51" ht="18.75" customHeight="1">
      <c r="D23" s="19"/>
      <c r="E23" s="19"/>
      <c r="G23" s="19"/>
      <c r="H23" s="19"/>
      <c r="I23" s="19"/>
      <c r="J23" s="19"/>
      <c r="K23" s="19"/>
      <c r="L23" s="19"/>
      <c r="M23" s="19"/>
      <c r="N23" s="19"/>
      <c r="O23" s="19"/>
      <c r="P23" s="19"/>
      <c r="Q23" s="19"/>
      <c r="R23" s="19"/>
      <c r="S23" s="19"/>
      <c r="V23" s="19"/>
      <c r="W23" s="19"/>
      <c r="X23" s="19"/>
      <c r="Y23" s="19"/>
      <c r="Z23" s="19"/>
      <c r="AB23" s="19"/>
      <c r="AE23" s="19"/>
      <c r="AF23" s="19"/>
      <c r="AG23" s="19"/>
      <c r="AH23" s="19"/>
      <c r="AI23" s="19"/>
      <c r="AJ23" s="19"/>
      <c r="AK23" s="19"/>
      <c r="AL23" s="19"/>
      <c r="AM23" s="19"/>
      <c r="AN23" s="19"/>
      <c r="AO23" s="19"/>
      <c r="AP23" s="19"/>
      <c r="AQ23" s="19"/>
      <c r="AR23" s="19"/>
      <c r="AS23" s="19"/>
      <c r="AT23" s="19"/>
      <c r="AU23" s="19"/>
      <c r="AV23" s="19"/>
    </row>
    <row r="24" spans="2:51" ht="18.75" customHeight="1">
      <c r="D24" s="19"/>
      <c r="E24" s="19"/>
      <c r="G24" s="19"/>
      <c r="H24" s="19"/>
      <c r="I24" s="19"/>
      <c r="J24" s="19"/>
      <c r="K24" s="19"/>
      <c r="L24" s="19"/>
      <c r="M24" s="19"/>
      <c r="N24" s="19"/>
      <c r="O24" s="19"/>
      <c r="P24" s="19"/>
      <c r="Q24" s="19"/>
      <c r="R24" s="19"/>
      <c r="S24" s="19"/>
      <c r="V24" s="19"/>
      <c r="W24" s="19"/>
      <c r="X24" s="19"/>
      <c r="Y24" s="19"/>
      <c r="Z24" s="19"/>
      <c r="AE24" s="19"/>
      <c r="AF24" s="19"/>
      <c r="AG24" s="19"/>
      <c r="AH24" s="19"/>
      <c r="AI24" s="19"/>
      <c r="AJ24" s="19"/>
      <c r="AK24" s="19"/>
      <c r="AL24" s="19"/>
      <c r="AM24" s="19"/>
      <c r="AN24" s="19"/>
      <c r="AO24" s="19"/>
      <c r="AP24" s="19"/>
      <c r="AQ24" s="19"/>
      <c r="AR24" s="19"/>
      <c r="AS24" s="19"/>
      <c r="AT24" s="19"/>
      <c r="AU24" s="19"/>
      <c r="AV24" s="19"/>
    </row>
    <row r="25" spans="2:51" ht="18.75" customHeight="1">
      <c r="B25" s="19"/>
      <c r="C25" s="19"/>
      <c r="D25" s="303"/>
      <c r="E25" s="21"/>
      <c r="F25" s="21"/>
      <c r="G25" s="21"/>
      <c r="I25" s="2" t="s">
        <v>456</v>
      </c>
      <c r="U25" s="19"/>
      <c r="AM25" s="19"/>
      <c r="AN25" s="19"/>
      <c r="AO25" s="19"/>
      <c r="AP25" s="19"/>
      <c r="AQ25" s="19"/>
      <c r="AR25" s="19"/>
      <c r="AS25" s="19"/>
      <c r="AT25" s="19"/>
      <c r="AU25" s="19"/>
      <c r="AV25" s="19"/>
    </row>
    <row r="26" spans="2:51" ht="15" customHeight="1">
      <c r="B26" s="6"/>
      <c r="D26" s="250"/>
      <c r="E26" s="251"/>
      <c r="F26" s="251"/>
      <c r="G26" s="251"/>
      <c r="I26" s="2" t="s">
        <v>307</v>
      </c>
      <c r="U26" s="19"/>
    </row>
    <row r="27" spans="2:51" ht="15" customHeight="1">
      <c r="B27" s="6"/>
      <c r="D27" s="248"/>
      <c r="E27" s="249"/>
      <c r="F27" s="249"/>
      <c r="G27" s="249"/>
      <c r="I27" s="2" t="s">
        <v>449</v>
      </c>
      <c r="U27" s="19"/>
    </row>
    <row r="28" spans="2:51" ht="21.75" customHeight="1"/>
    <row r="29" spans="2:51" ht="37.5" customHeight="1">
      <c r="C29" s="2">
        <v>1</v>
      </c>
      <c r="E29" s="2" t="s">
        <v>68</v>
      </c>
      <c r="J29" s="51" t="s">
        <v>233</v>
      </c>
      <c r="R29" s="462" t="s">
        <v>450</v>
      </c>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4"/>
    </row>
    <row r="30" spans="2:51" ht="37.5" customHeight="1">
      <c r="G30" s="456" t="s">
        <v>457</v>
      </c>
      <c r="H30" s="457"/>
      <c r="I30" s="457"/>
      <c r="J30" s="457"/>
      <c r="K30" s="457"/>
      <c r="L30" s="457"/>
      <c r="M30" s="457"/>
      <c r="N30" s="457"/>
      <c r="O30" s="457"/>
      <c r="P30" s="457"/>
      <c r="Q30" s="327" t="str">
        <f>IF(R30&lt;&gt;"","(","")</f>
        <v>(</v>
      </c>
      <c r="R30" s="453" t="s">
        <v>451</v>
      </c>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54"/>
      <c r="AU30" s="454"/>
      <c r="AV30" s="454"/>
      <c r="AW30" s="454"/>
      <c r="AX30" s="455"/>
      <c r="AY30" s="327" t="str">
        <f>IF(R30&lt;&gt;"","）","")</f>
        <v>）</v>
      </c>
    </row>
    <row r="31" spans="2:51" ht="21.75" customHeight="1"/>
    <row r="32" spans="2:51" ht="30.75" customHeight="1">
      <c r="E32" s="2" t="s">
        <v>221</v>
      </c>
      <c r="K32" s="471">
        <v>8</v>
      </c>
      <c r="L32" s="472"/>
      <c r="M32" s="472"/>
      <c r="N32" s="472"/>
      <c r="O32" s="472"/>
      <c r="P32" s="472"/>
      <c r="Q32" s="472"/>
      <c r="R32" s="472"/>
      <c r="S32" s="472"/>
      <c r="T32" s="472"/>
      <c r="U32" s="472"/>
      <c r="V32" s="473"/>
      <c r="W32" s="5" t="s">
        <v>8</v>
      </c>
      <c r="X32" s="27" t="s">
        <v>94</v>
      </c>
      <c r="Y32" s="5"/>
      <c r="Z32" s="5"/>
      <c r="AA32" s="5"/>
      <c r="AB32" s="5"/>
      <c r="AC32" s="5"/>
      <c r="AD32" s="5"/>
      <c r="AE32" s="5"/>
      <c r="AF32" s="474">
        <v>3</v>
      </c>
      <c r="AG32" s="475"/>
      <c r="AH32" s="2" t="s">
        <v>95</v>
      </c>
    </row>
    <row r="33" spans="3:44" ht="21.75" customHeight="1"/>
    <row r="34" spans="3:44" ht="18.75" customHeight="1">
      <c r="E34" s="2" t="s">
        <v>55</v>
      </c>
      <c r="K34" s="478">
        <v>46310</v>
      </c>
      <c r="L34" s="478"/>
      <c r="M34" s="478"/>
      <c r="N34" s="478"/>
      <c r="O34" s="478"/>
      <c r="P34" s="478"/>
      <c r="Q34" s="478"/>
      <c r="R34" s="478"/>
      <c r="S34" s="478"/>
      <c r="T34" s="478"/>
      <c r="U34" s="478"/>
      <c r="V34" s="478"/>
      <c r="W34" s="478"/>
      <c r="X34" s="478"/>
      <c r="Y34" s="231"/>
      <c r="Z34" s="231" t="s">
        <v>286</v>
      </c>
      <c r="AA34" s="231"/>
      <c r="AB34" s="479">
        <v>46401</v>
      </c>
      <c r="AC34" s="480"/>
      <c r="AD34" s="480"/>
      <c r="AE34" s="480"/>
      <c r="AF34" s="480"/>
      <c r="AG34" s="480"/>
      <c r="AH34" s="480"/>
      <c r="AI34" s="480"/>
      <c r="AJ34" s="480"/>
      <c r="AK34" s="480"/>
      <c r="AL34" s="480"/>
      <c r="AM34" s="480"/>
      <c r="AN34" s="480"/>
      <c r="AO34" s="481"/>
      <c r="AP34" s="42"/>
      <c r="AQ34" s="42"/>
    </row>
    <row r="35" spans="3:44" ht="18.75" customHeight="1">
      <c r="F35" s="24"/>
      <c r="I35" s="24" t="s">
        <v>601</v>
      </c>
      <c r="K35" s="478"/>
      <c r="L35" s="478"/>
      <c r="M35" s="478"/>
      <c r="N35" s="478"/>
      <c r="O35" s="478"/>
      <c r="P35" s="478"/>
      <c r="Q35" s="478"/>
      <c r="R35" s="478"/>
      <c r="S35" s="478"/>
      <c r="T35" s="478"/>
      <c r="U35" s="478"/>
      <c r="V35" s="478"/>
      <c r="W35" s="478"/>
      <c r="X35" s="478"/>
      <c r="AB35" s="482"/>
      <c r="AC35" s="483"/>
      <c r="AD35" s="483"/>
      <c r="AE35" s="483"/>
      <c r="AF35" s="483"/>
      <c r="AG35" s="483"/>
      <c r="AH35" s="483"/>
      <c r="AI35" s="483"/>
      <c r="AJ35" s="483"/>
      <c r="AK35" s="483"/>
      <c r="AL35" s="483"/>
      <c r="AM35" s="483"/>
      <c r="AN35" s="483"/>
      <c r="AO35" s="484"/>
    </row>
    <row r="36" spans="3:44" ht="21.75" customHeight="1"/>
    <row r="37" spans="3:44" s="350" customFormat="1" ht="18.75" customHeight="1">
      <c r="E37" s="2" t="s">
        <v>55</v>
      </c>
      <c r="K37" s="485">
        <v>46296</v>
      </c>
      <c r="L37" s="485"/>
      <c r="M37" s="485"/>
      <c r="N37" s="485"/>
      <c r="O37" s="485"/>
      <c r="P37" s="485"/>
      <c r="Q37" s="485"/>
      <c r="R37" s="485"/>
      <c r="S37" s="485"/>
      <c r="T37" s="485"/>
      <c r="U37" s="485"/>
      <c r="V37" s="485"/>
      <c r="W37" s="485"/>
      <c r="X37" s="485"/>
      <c r="Y37" s="446"/>
      <c r="Z37" s="446" t="s">
        <v>88</v>
      </c>
      <c r="AA37" s="446"/>
      <c r="AB37" s="485">
        <v>46444</v>
      </c>
      <c r="AC37" s="485"/>
      <c r="AD37" s="485"/>
      <c r="AE37" s="485"/>
      <c r="AF37" s="485"/>
      <c r="AG37" s="485"/>
      <c r="AH37" s="485"/>
      <c r="AI37" s="485"/>
      <c r="AJ37" s="485"/>
      <c r="AK37" s="485"/>
      <c r="AL37" s="485"/>
      <c r="AM37" s="485"/>
      <c r="AN37" s="485"/>
      <c r="AO37" s="485"/>
      <c r="AP37" s="354"/>
      <c r="AQ37" s="354"/>
    </row>
    <row r="38" spans="3:44" s="350" customFormat="1" ht="18.75" customHeight="1">
      <c r="D38" s="350" t="s">
        <v>592</v>
      </c>
      <c r="H38" s="24"/>
      <c r="K38" s="485"/>
      <c r="L38" s="485"/>
      <c r="M38" s="485"/>
      <c r="N38" s="485"/>
      <c r="O38" s="485"/>
      <c r="P38" s="485"/>
      <c r="Q38" s="485"/>
      <c r="R38" s="485"/>
      <c r="S38" s="485"/>
      <c r="T38" s="485"/>
      <c r="U38" s="485"/>
      <c r="V38" s="485"/>
      <c r="W38" s="485"/>
      <c r="X38" s="485"/>
      <c r="AB38" s="485"/>
      <c r="AC38" s="485"/>
      <c r="AD38" s="485"/>
      <c r="AE38" s="485"/>
      <c r="AF38" s="485"/>
      <c r="AG38" s="485"/>
      <c r="AH38" s="485"/>
      <c r="AI38" s="485"/>
      <c r="AJ38" s="485"/>
      <c r="AK38" s="485"/>
      <c r="AL38" s="485"/>
      <c r="AM38" s="485"/>
      <c r="AN38" s="485"/>
      <c r="AO38" s="485"/>
    </row>
    <row r="39" spans="3:44" ht="21.75" customHeight="1"/>
    <row r="40" spans="3:44" ht="18.75" customHeight="1">
      <c r="E40" s="2" t="s">
        <v>55</v>
      </c>
      <c r="K40" s="477">
        <v>46330</v>
      </c>
      <c r="L40" s="477"/>
      <c r="M40" s="477"/>
      <c r="N40" s="477"/>
      <c r="O40" s="477"/>
      <c r="P40" s="477"/>
      <c r="Q40" s="477"/>
      <c r="R40" s="477"/>
      <c r="S40" s="477"/>
      <c r="T40" s="477"/>
      <c r="U40" s="477"/>
      <c r="V40" s="477"/>
      <c r="W40" s="477"/>
      <c r="X40" s="477"/>
      <c r="Y40" s="231"/>
      <c r="Z40" s="231" t="s">
        <v>88</v>
      </c>
      <c r="AA40" s="231"/>
      <c r="AB40" s="477">
        <v>46357</v>
      </c>
      <c r="AC40" s="477"/>
      <c r="AD40" s="477"/>
      <c r="AE40" s="477"/>
      <c r="AF40" s="477"/>
      <c r="AG40" s="477"/>
      <c r="AH40" s="477"/>
      <c r="AI40" s="477"/>
      <c r="AJ40" s="477"/>
      <c r="AK40" s="477"/>
      <c r="AL40" s="477"/>
      <c r="AM40" s="477"/>
      <c r="AN40" s="477"/>
      <c r="AO40" s="477"/>
      <c r="AP40" s="42"/>
      <c r="AQ40" s="42"/>
    </row>
    <row r="41" spans="3:44" ht="18.75" customHeight="1">
      <c r="E41" s="2" t="s">
        <v>315</v>
      </c>
      <c r="K41" s="477"/>
      <c r="L41" s="477"/>
      <c r="M41" s="477"/>
      <c r="N41" s="477"/>
      <c r="O41" s="477"/>
      <c r="P41" s="477"/>
      <c r="Q41" s="477"/>
      <c r="R41" s="477"/>
      <c r="S41" s="477"/>
      <c r="T41" s="477"/>
      <c r="U41" s="477"/>
      <c r="V41" s="477"/>
      <c r="W41" s="477"/>
      <c r="X41" s="477"/>
      <c r="AB41" s="477"/>
      <c r="AC41" s="477"/>
      <c r="AD41" s="477"/>
      <c r="AE41" s="477"/>
      <c r="AF41" s="477"/>
      <c r="AG41" s="477"/>
      <c r="AH41" s="477"/>
      <c r="AI41" s="477"/>
      <c r="AJ41" s="477"/>
      <c r="AK41" s="477"/>
      <c r="AL41" s="477"/>
      <c r="AM41" s="477"/>
      <c r="AN41" s="477"/>
      <c r="AO41" s="477"/>
    </row>
    <row r="42" spans="3:44" ht="21.75" customHeight="1"/>
    <row r="43" spans="3:44" ht="18.75" customHeight="1">
      <c r="K43" s="252"/>
      <c r="L43" s="252"/>
      <c r="M43" s="252"/>
      <c r="N43" s="252"/>
      <c r="O43" s="252"/>
      <c r="P43" s="252"/>
      <c r="Q43" s="252"/>
      <c r="R43" s="252"/>
      <c r="S43" s="252"/>
      <c r="T43" s="252"/>
      <c r="U43" s="252"/>
      <c r="V43" s="252"/>
      <c r="W43" s="252"/>
      <c r="X43" s="252"/>
      <c r="Y43" s="4"/>
      <c r="Z43" s="4"/>
      <c r="AA43" s="4"/>
      <c r="AB43" s="252"/>
      <c r="AC43" s="252"/>
      <c r="AD43" s="252"/>
      <c r="AE43" s="252"/>
      <c r="AF43" s="252"/>
      <c r="AG43" s="252"/>
      <c r="AH43" s="252"/>
      <c r="AI43" s="252"/>
      <c r="AJ43" s="252"/>
      <c r="AK43" s="252"/>
      <c r="AL43" s="252"/>
      <c r="AM43" s="252"/>
      <c r="AN43" s="252"/>
      <c r="AO43" s="252"/>
    </row>
    <row r="44" spans="3:44" ht="21.75" customHeight="1">
      <c r="C44" s="2" t="s">
        <v>227</v>
      </c>
    </row>
    <row r="45" spans="3:44" ht="28.5" customHeight="1">
      <c r="E45" s="2" t="s">
        <v>228</v>
      </c>
      <c r="M45" s="476" t="s">
        <v>280</v>
      </c>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row>
    <row r="46" spans="3:44" ht="28.5" customHeight="1">
      <c r="E46" s="2" t="s">
        <v>250</v>
      </c>
      <c r="M46" s="459" t="s">
        <v>281</v>
      </c>
      <c r="N46" s="460"/>
      <c r="O46" s="460"/>
      <c r="P46" s="460"/>
      <c r="Q46" s="460"/>
      <c r="R46" s="460"/>
      <c r="S46" s="460"/>
      <c r="T46" s="460"/>
      <c r="U46" s="460"/>
      <c r="V46" s="460"/>
      <c r="W46" s="460"/>
      <c r="X46" s="460"/>
      <c r="Y46" s="460"/>
      <c r="Z46" s="460"/>
      <c r="AA46" s="460"/>
      <c r="AB46" s="460"/>
      <c r="AC46" s="460"/>
      <c r="AD46" s="460"/>
      <c r="AE46" s="460"/>
      <c r="AF46" s="461"/>
    </row>
    <row r="47" spans="3:44" ht="28.5" customHeight="1">
      <c r="E47" s="2" t="s">
        <v>0</v>
      </c>
      <c r="M47" s="476" t="s">
        <v>282</v>
      </c>
      <c r="N47" s="476"/>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6"/>
      <c r="AP47" s="476"/>
      <c r="AQ47" s="476"/>
      <c r="AR47" s="476"/>
    </row>
    <row r="48" spans="3:44" ht="28.5" customHeight="1">
      <c r="E48" s="2" t="s">
        <v>279</v>
      </c>
      <c r="M48" s="459" t="s">
        <v>283</v>
      </c>
      <c r="N48" s="460"/>
      <c r="O48" s="460"/>
      <c r="P48" s="460"/>
      <c r="Q48" s="460"/>
      <c r="R48" s="460"/>
      <c r="S48" s="460"/>
      <c r="T48" s="460"/>
      <c r="U48" s="460"/>
      <c r="V48" s="460"/>
      <c r="W48" s="460"/>
      <c r="X48" s="460"/>
      <c r="Y48" s="460"/>
      <c r="Z48" s="460"/>
      <c r="AA48" s="460"/>
      <c r="AB48" s="460"/>
      <c r="AC48" s="460"/>
      <c r="AD48" s="460"/>
      <c r="AE48" s="460"/>
      <c r="AF48" s="461"/>
    </row>
    <row r="49" spans="2:48" ht="21.75" customHeight="1"/>
    <row r="50" spans="2:48" ht="7.5" customHeight="1"/>
    <row r="51" spans="2:48" ht="16.5" customHeight="1"/>
    <row r="52" spans="2:48" ht="7.5" customHeight="1"/>
    <row r="53" spans="2:48" ht="3.75" customHeight="1">
      <c r="B53" s="5"/>
      <c r="C53" s="19"/>
      <c r="D53" s="19"/>
      <c r="E53" s="19"/>
      <c r="F53" s="19"/>
      <c r="G53" s="19"/>
      <c r="H53" s="19"/>
      <c r="I53" s="19"/>
      <c r="J53" s="19"/>
      <c r="K53" s="19"/>
      <c r="L53" s="19"/>
      <c r="M53" s="19"/>
      <c r="N53" s="19"/>
      <c r="O53" s="19"/>
      <c r="P53" s="19"/>
      <c r="Q53" s="19"/>
      <c r="R53" s="19"/>
      <c r="S53" s="19"/>
      <c r="T53" s="19"/>
      <c r="U53" s="19"/>
      <c r="V53" s="19"/>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2:48" ht="18.75" customHeight="1">
      <c r="B54" s="5"/>
      <c r="C54" s="19"/>
      <c r="D54" s="19"/>
      <c r="E54" s="19"/>
      <c r="F54" s="19"/>
      <c r="G54" s="19"/>
      <c r="H54" s="19"/>
      <c r="I54" s="19"/>
      <c r="J54" s="19"/>
      <c r="K54" s="19"/>
      <c r="L54" s="19"/>
      <c r="M54" s="19"/>
      <c r="N54" s="19"/>
      <c r="O54" s="19"/>
      <c r="P54" s="19"/>
      <c r="Q54" s="19"/>
      <c r="R54" s="19"/>
      <c r="S54" s="19"/>
      <c r="T54" s="19"/>
      <c r="U54" s="19"/>
      <c r="V54" s="19"/>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2:48" ht="18.75" customHeight="1"/>
    <row r="56" spans="2:48" ht="18.75" customHeight="1">
      <c r="B56" s="24"/>
    </row>
    <row r="57" spans="2:48" ht="18.75" customHeight="1">
      <c r="C57" s="19"/>
      <c r="AI57" s="23"/>
      <c r="AJ57" s="23"/>
      <c r="AK57" s="23"/>
      <c r="AL57" s="23"/>
    </row>
    <row r="58" spans="2:48" ht="18.75" customHeight="1"/>
    <row r="59" spans="2:48" ht="18.75" customHeight="1">
      <c r="C59" s="19"/>
      <c r="D59" s="19"/>
      <c r="E59" s="19"/>
      <c r="F59" s="19"/>
      <c r="G59" s="19"/>
      <c r="H59" s="19"/>
      <c r="I59" s="19"/>
      <c r="J59" s="19"/>
      <c r="K59" s="19"/>
      <c r="AI59" s="23"/>
      <c r="AJ59" s="23"/>
      <c r="AK59" s="23"/>
      <c r="AL59" s="23"/>
    </row>
    <row r="60" spans="2:48" ht="18.75" customHeight="1">
      <c r="C60" s="19"/>
      <c r="D60" s="19"/>
      <c r="E60" s="19"/>
      <c r="F60" s="19"/>
      <c r="G60" s="19"/>
      <c r="H60" s="19"/>
      <c r="I60" s="19"/>
      <c r="J60" s="19"/>
      <c r="K60" s="19"/>
    </row>
    <row r="61" spans="2:48" ht="18.75" customHeight="1">
      <c r="C61" s="19"/>
      <c r="D61" s="19"/>
      <c r="E61" s="19"/>
      <c r="F61" s="19"/>
      <c r="G61" s="19"/>
      <c r="H61" s="19"/>
      <c r="I61" s="19"/>
      <c r="J61" s="19"/>
      <c r="K61" s="19"/>
      <c r="AI61" s="23"/>
      <c r="AJ61" s="23"/>
      <c r="AK61" s="23"/>
      <c r="AL61" s="23"/>
    </row>
    <row r="62" spans="2:48" ht="18.75" customHeight="1">
      <c r="C62" s="19"/>
      <c r="D62" s="19"/>
      <c r="E62" s="19"/>
      <c r="F62" s="19"/>
      <c r="G62" s="19"/>
      <c r="H62" s="19"/>
      <c r="I62" s="19"/>
      <c r="J62" s="19"/>
      <c r="K62" s="19"/>
    </row>
    <row r="63" spans="2:48" ht="18.75" customHeight="1">
      <c r="C63" s="19"/>
      <c r="AI63" s="23"/>
      <c r="AJ63" s="23"/>
      <c r="AK63" s="23"/>
      <c r="AL63" s="23"/>
    </row>
    <row r="64" spans="2:48" ht="18.75" customHeight="1"/>
    <row r="65" spans="3:48" ht="18.75" customHeight="1">
      <c r="C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row>
    <row r="66" spans="3:48" ht="18.75" customHeight="1"/>
    <row r="67" spans="3:48" ht="18.75" customHeight="1"/>
    <row r="68" spans="3:48" ht="18.75" customHeight="1"/>
    <row r="69" spans="3:48" ht="18.75" customHeight="1"/>
    <row r="70" spans="3:48" ht="18.75" customHeight="1"/>
    <row r="71" spans="3:48" ht="18.75" customHeight="1"/>
    <row r="72" spans="3:48" ht="18.75" customHeight="1"/>
    <row r="73" spans="3:48" ht="18.75" customHeight="1"/>
    <row r="74" spans="3:48" ht="18.75" customHeight="1"/>
    <row r="75" spans="3:48" ht="18.75" customHeight="1"/>
    <row r="76" spans="3:48" ht="18.75" customHeight="1"/>
    <row r="77" spans="3:48" ht="18.75" customHeight="1"/>
    <row r="78" spans="3:48" ht="18.75" customHeight="1"/>
    <row r="79" spans="3:48" ht="18.75" customHeight="1"/>
    <row r="80" spans="3:4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sheetData>
  <mergeCells count="32">
    <mergeCell ref="M48:AF48"/>
    <mergeCell ref="M46:AF46"/>
    <mergeCell ref="K32:V32"/>
    <mergeCell ref="AF32:AG32"/>
    <mergeCell ref="M45:AR45"/>
    <mergeCell ref="M47:AR47"/>
    <mergeCell ref="AB40:AO41"/>
    <mergeCell ref="K34:X35"/>
    <mergeCell ref="AB34:AO35"/>
    <mergeCell ref="K40:X41"/>
    <mergeCell ref="K37:X38"/>
    <mergeCell ref="AB37:AO38"/>
    <mergeCell ref="I7:L7"/>
    <mergeCell ref="AC16:AV16"/>
    <mergeCell ref="AC20:AV20"/>
    <mergeCell ref="O20:AA20"/>
    <mergeCell ref="S4:AA4"/>
    <mergeCell ref="S10:AA10"/>
    <mergeCell ref="AC10:AV10"/>
    <mergeCell ref="S14:AA14"/>
    <mergeCell ref="S16:AA16"/>
    <mergeCell ref="AC4:AV4"/>
    <mergeCell ref="S8:AA8"/>
    <mergeCell ref="AC8:AV8"/>
    <mergeCell ref="S12:AA12"/>
    <mergeCell ref="R30:AX30"/>
    <mergeCell ref="G30:P30"/>
    <mergeCell ref="S22:AA22"/>
    <mergeCell ref="S18:AA18"/>
    <mergeCell ref="AC18:AV18"/>
    <mergeCell ref="AC22:AV22"/>
    <mergeCell ref="R29:AX29"/>
  </mergeCells>
  <phoneticPr fontId="4"/>
  <dataValidations count="1">
    <dataValidation type="list" allowBlank="1" showInputMessage="1" showErrorMessage="1" sqref="I7:L7" xr:uid="{00000000-0002-0000-0200-000000000000}">
      <formula1>$BA$6:$BA$7</formula1>
    </dataValidation>
  </dataValidations>
  <printOptions horizontalCentered="1"/>
  <pageMargins left="0.70866141732283472" right="0.31496062992125984" top="0.74803149606299213" bottom="0.35433070866141736" header="0" footer="0"/>
  <pageSetup paperSize="9" scale="7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B1:AX134"/>
  <sheetViews>
    <sheetView view="pageBreakPreview" topLeftCell="A44" zoomScale="80" zoomScaleNormal="85" zoomScaleSheetLayoutView="80" workbookViewId="0">
      <selection activeCell="BJ11" sqref="BJ11"/>
    </sheetView>
  </sheetViews>
  <sheetFormatPr defaultColWidth="9" defaultRowHeight="14.25"/>
  <cols>
    <col min="1" max="1" width="1" style="51" customWidth="1"/>
    <col min="2" max="50" width="1.875" style="51" customWidth="1"/>
    <col min="51" max="51" width="0.875" style="51" customWidth="1"/>
    <col min="52" max="16384" width="9" style="51"/>
  </cols>
  <sheetData>
    <row r="1" spans="2:50" ht="7.5" customHeight="1" thickBot="1"/>
    <row r="2" spans="2:50" ht="15" thickBot="1">
      <c r="B2" s="82"/>
      <c r="AQ2" s="770" t="s">
        <v>134</v>
      </c>
      <c r="AR2" s="771"/>
      <c r="AS2" s="771"/>
      <c r="AT2" s="771"/>
      <c r="AU2" s="771"/>
      <c r="AV2" s="771"/>
      <c r="AW2" s="771"/>
      <c r="AX2" s="772"/>
    </row>
    <row r="3" spans="2:50" ht="26.25" customHeight="1">
      <c r="B3" s="1075" t="s">
        <v>112</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row>
    <row r="4" spans="2:50" ht="18.75" customHeight="1">
      <c r="B4" s="563" t="s">
        <v>422</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row>
    <row r="5" spans="2:50" ht="18.75" customHeight="1">
      <c r="B5" s="563" t="s">
        <v>421</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row>
    <row r="6" spans="2:50" ht="15" customHeight="1">
      <c r="B6" s="128"/>
    </row>
    <row r="7" spans="2:50" s="82" customFormat="1" ht="18.75" customHeight="1" thickBot="1">
      <c r="B7" s="227" t="s">
        <v>11</v>
      </c>
    </row>
    <row r="8" spans="2:50" ht="357.75" customHeight="1" thickBot="1">
      <c r="B8" s="228"/>
      <c r="C8" s="1073" t="s">
        <v>13</v>
      </c>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1074"/>
    </row>
    <row r="9" spans="2:50" ht="18.75" customHeight="1">
      <c r="B9" s="228"/>
      <c r="D9" s="127"/>
    </row>
    <row r="10" spans="2:50" s="82" customFormat="1" ht="18.75" customHeight="1" thickBot="1">
      <c r="B10" s="227" t="s">
        <v>12</v>
      </c>
    </row>
    <row r="11" spans="2:50" ht="356.25" customHeight="1" thickBot="1">
      <c r="B11" s="228"/>
      <c r="C11" s="1073" t="s">
        <v>13</v>
      </c>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1074"/>
    </row>
    <row r="12" spans="2:50" ht="11.25" customHeight="1">
      <c r="B12" s="228"/>
    </row>
    <row r="13" spans="2:50" ht="18.75" customHeight="1">
      <c r="B13" s="228"/>
      <c r="D13" s="127"/>
      <c r="V13" s="127"/>
    </row>
    <row r="14" spans="2:50" ht="18.75" customHeight="1">
      <c r="B14" s="228"/>
      <c r="D14" s="127"/>
      <c r="V14" s="127"/>
    </row>
    <row r="15" spans="2:50" ht="18.75" customHeight="1">
      <c r="B15" s="228"/>
    </row>
    <row r="16" spans="2:50" s="82" customFormat="1" ht="18.75" customHeight="1" thickBot="1">
      <c r="B16" s="229" t="s">
        <v>145</v>
      </c>
    </row>
    <row r="17" spans="2:50" ht="357.75" customHeight="1" thickBot="1">
      <c r="B17" s="228"/>
      <c r="C17" s="1073" t="s">
        <v>13</v>
      </c>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1074"/>
    </row>
    <row r="18" spans="2:50" ht="18.75" customHeight="1">
      <c r="B18" s="228"/>
      <c r="D18" s="127"/>
    </row>
    <row r="19" spans="2:50" s="82" customFormat="1" ht="18.75" customHeight="1" thickBot="1">
      <c r="B19" s="229" t="s">
        <v>146</v>
      </c>
    </row>
    <row r="20" spans="2:50" ht="356.25" customHeight="1" thickBot="1">
      <c r="B20" s="228"/>
      <c r="C20" s="1073" t="s">
        <v>13</v>
      </c>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3"/>
      <c r="AM20" s="533"/>
      <c r="AN20" s="533"/>
      <c r="AO20" s="533"/>
      <c r="AP20" s="533"/>
      <c r="AQ20" s="533"/>
      <c r="AR20" s="533"/>
      <c r="AS20" s="533"/>
      <c r="AT20" s="533"/>
      <c r="AU20" s="533"/>
      <c r="AV20" s="533"/>
      <c r="AW20" s="533"/>
      <c r="AX20" s="1074"/>
    </row>
    <row r="21" spans="2:50" ht="18.75" customHeight="1"/>
    <row r="22" spans="2:50" ht="18.75" customHeight="1">
      <c r="B22" s="228"/>
      <c r="D22" s="127"/>
      <c r="V22" s="127"/>
    </row>
    <row r="23" spans="2:50" ht="18.75" customHeight="1">
      <c r="B23" s="228"/>
      <c r="D23" s="127"/>
      <c r="V23" s="127"/>
    </row>
    <row r="24" spans="2:50" ht="18.75" customHeight="1">
      <c r="B24" s="228"/>
    </row>
    <row r="25" spans="2:50" s="82" customFormat="1" ht="18.75" customHeight="1" thickBot="1">
      <c r="B25" s="229" t="s">
        <v>179</v>
      </c>
    </row>
    <row r="26" spans="2:50" ht="357.75" customHeight="1" thickBot="1">
      <c r="B26" s="228"/>
      <c r="C26" s="1073" t="s">
        <v>13</v>
      </c>
      <c r="D26" s="533"/>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3"/>
      <c r="AL26" s="533"/>
      <c r="AM26" s="533"/>
      <c r="AN26" s="533"/>
      <c r="AO26" s="533"/>
      <c r="AP26" s="533"/>
      <c r="AQ26" s="533"/>
      <c r="AR26" s="533"/>
      <c r="AS26" s="533"/>
      <c r="AT26" s="533"/>
      <c r="AU26" s="533"/>
      <c r="AV26" s="533"/>
      <c r="AW26" s="533"/>
      <c r="AX26" s="1074"/>
    </row>
    <row r="27" spans="2:50" ht="18.75" customHeight="1">
      <c r="B27" s="228"/>
      <c r="D27" s="127"/>
    </row>
    <row r="28" spans="2:50" s="82" customFormat="1" ht="18.75" customHeight="1" thickBot="1">
      <c r="B28" s="229" t="s">
        <v>188</v>
      </c>
    </row>
    <row r="29" spans="2:50" ht="356.25" customHeight="1" thickBot="1">
      <c r="B29" s="228"/>
      <c r="C29" s="1073" t="s">
        <v>13</v>
      </c>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3"/>
      <c r="AO29" s="533"/>
      <c r="AP29" s="533"/>
      <c r="AQ29" s="533"/>
      <c r="AR29" s="533"/>
      <c r="AS29" s="533"/>
      <c r="AT29" s="533"/>
      <c r="AU29" s="533"/>
      <c r="AV29" s="533"/>
      <c r="AW29" s="533"/>
      <c r="AX29" s="1074"/>
    </row>
    <row r="30" spans="2:50" ht="18.75" customHeight="1"/>
    <row r="31" spans="2:50" ht="18.75" customHeight="1"/>
    <row r="32" spans="2:50" ht="18.75" customHeight="1">
      <c r="B32" s="228"/>
      <c r="D32" s="127"/>
      <c r="V32" s="127"/>
    </row>
    <row r="33" spans="2:50" ht="18.75" customHeight="1">
      <c r="B33" s="228"/>
    </row>
    <row r="34" spans="2:50" s="82" customFormat="1" ht="18.75" customHeight="1" thickBot="1">
      <c r="B34" s="229" t="s">
        <v>189</v>
      </c>
    </row>
    <row r="35" spans="2:50" ht="357.75" customHeight="1" thickBot="1">
      <c r="B35" s="228"/>
      <c r="C35" s="1073" t="s">
        <v>13</v>
      </c>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1074"/>
    </row>
    <row r="36" spans="2:50" ht="18.75" customHeight="1">
      <c r="B36" s="228"/>
      <c r="D36" s="127"/>
    </row>
    <row r="37" spans="2:50" s="82" customFormat="1" ht="18.75" customHeight="1" thickBot="1">
      <c r="B37" s="229" t="s">
        <v>190</v>
      </c>
    </row>
    <row r="38" spans="2:50" ht="356.25" customHeight="1" thickBot="1">
      <c r="B38" s="228"/>
      <c r="C38" s="1073" t="s">
        <v>13</v>
      </c>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c r="AO38" s="533"/>
      <c r="AP38" s="533"/>
      <c r="AQ38" s="533"/>
      <c r="AR38" s="533"/>
      <c r="AS38" s="533"/>
      <c r="AT38" s="533"/>
      <c r="AU38" s="533"/>
      <c r="AV38" s="533"/>
      <c r="AW38" s="533"/>
      <c r="AX38" s="1074"/>
    </row>
    <row r="39" spans="2:50" ht="18.75" customHeight="1"/>
    <row r="40" spans="2:50" ht="18.75" customHeight="1"/>
    <row r="41" spans="2:50" ht="18.75" customHeight="1">
      <c r="B41" s="228"/>
      <c r="D41" s="127"/>
      <c r="V41" s="127"/>
    </row>
    <row r="42" spans="2:50" ht="18.75" customHeight="1">
      <c r="B42" s="228"/>
    </row>
    <row r="43" spans="2:50" s="82" customFormat="1" ht="18.75" customHeight="1" thickBot="1">
      <c r="B43" s="230" t="s">
        <v>181</v>
      </c>
    </row>
    <row r="44" spans="2:50" ht="357.75" customHeight="1" thickBot="1">
      <c r="B44" s="228"/>
      <c r="C44" s="1073" t="s">
        <v>13</v>
      </c>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3"/>
      <c r="AK44" s="533"/>
      <c r="AL44" s="533"/>
      <c r="AM44" s="533"/>
      <c r="AN44" s="533"/>
      <c r="AO44" s="533"/>
      <c r="AP44" s="533"/>
      <c r="AQ44" s="533"/>
      <c r="AR44" s="533"/>
      <c r="AS44" s="533"/>
      <c r="AT44" s="533"/>
      <c r="AU44" s="533"/>
      <c r="AV44" s="533"/>
      <c r="AW44" s="533"/>
      <c r="AX44" s="1074"/>
    </row>
    <row r="45" spans="2:50" ht="18.75" customHeight="1">
      <c r="B45" s="228"/>
      <c r="D45" s="127"/>
    </row>
    <row r="46" spans="2:50" s="82" customFormat="1" ht="18.75" customHeight="1" thickBot="1">
      <c r="B46" s="230" t="s">
        <v>182</v>
      </c>
    </row>
    <row r="47" spans="2:50" ht="356.25" customHeight="1" thickBot="1">
      <c r="B47" s="228"/>
      <c r="C47" s="1073" t="s">
        <v>13</v>
      </c>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3"/>
      <c r="AO47" s="533"/>
      <c r="AP47" s="533"/>
      <c r="AQ47" s="533"/>
      <c r="AR47" s="533"/>
      <c r="AS47" s="533"/>
      <c r="AT47" s="533"/>
      <c r="AU47" s="533"/>
      <c r="AV47" s="533"/>
      <c r="AW47" s="533"/>
      <c r="AX47" s="1074"/>
    </row>
    <row r="48" spans="2:50" ht="18.75" customHeight="1"/>
    <row r="49" spans="2:50" ht="18.75" customHeight="1"/>
    <row r="50" spans="2:50" ht="18.75" customHeight="1">
      <c r="B50" s="76"/>
      <c r="C50" s="127"/>
      <c r="D50" s="127"/>
      <c r="E50" s="127"/>
      <c r="F50" s="127"/>
      <c r="G50" s="127"/>
      <c r="H50" s="127"/>
      <c r="I50" s="127"/>
      <c r="J50" s="127"/>
      <c r="K50" s="127"/>
      <c r="L50" s="127"/>
      <c r="M50" s="127"/>
      <c r="N50" s="127"/>
      <c r="O50" s="127"/>
      <c r="P50" s="127"/>
      <c r="Q50" s="127"/>
      <c r="R50" s="127"/>
      <c r="S50" s="127"/>
      <c r="T50" s="127"/>
      <c r="U50" s="127"/>
      <c r="V50" s="127"/>
      <c r="W50" s="127"/>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row>
    <row r="51" spans="2:50" ht="18.75" customHeight="1">
      <c r="B51" s="76"/>
      <c r="C51" s="127"/>
      <c r="D51" s="127"/>
      <c r="E51" s="127"/>
      <c r="F51" s="127"/>
      <c r="G51" s="127"/>
      <c r="H51" s="127"/>
      <c r="I51" s="127"/>
      <c r="J51" s="127"/>
      <c r="K51" s="127"/>
      <c r="L51" s="127"/>
      <c r="M51" s="127"/>
      <c r="N51" s="127"/>
      <c r="O51" s="127"/>
      <c r="P51" s="127"/>
      <c r="Q51" s="127"/>
      <c r="R51" s="127"/>
      <c r="S51" s="127"/>
      <c r="T51" s="127"/>
      <c r="U51" s="127"/>
      <c r="V51" s="127"/>
      <c r="W51" s="127"/>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row>
    <row r="52" spans="2:50" ht="18.75" customHeight="1">
      <c r="B52" s="76"/>
      <c r="C52" s="127"/>
      <c r="D52" s="127"/>
      <c r="E52" s="127"/>
      <c r="F52" s="127"/>
      <c r="G52" s="127"/>
      <c r="H52" s="127"/>
      <c r="I52" s="127"/>
      <c r="J52" s="127"/>
      <c r="K52" s="127"/>
      <c r="L52" s="127"/>
      <c r="M52" s="127"/>
      <c r="N52" s="127"/>
      <c r="O52" s="127"/>
      <c r="P52" s="127"/>
      <c r="Q52" s="127"/>
      <c r="R52" s="127"/>
      <c r="S52" s="127"/>
      <c r="T52" s="127"/>
      <c r="U52" s="127"/>
      <c r="V52" s="127"/>
      <c r="W52" s="127"/>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row>
    <row r="53" spans="2:50" ht="18.75" customHeight="1"/>
    <row r="54" spans="2:50" ht="18.75" customHeight="1">
      <c r="B54" s="128"/>
    </row>
    <row r="55" spans="2:50" ht="18.75" customHeight="1">
      <c r="C55" s="127"/>
      <c r="AK55" s="182"/>
      <c r="AL55" s="182"/>
      <c r="AM55" s="182"/>
      <c r="AN55" s="182"/>
    </row>
    <row r="56" spans="2:50" ht="18.75" customHeight="1"/>
    <row r="57" spans="2:50" ht="18.75" customHeight="1">
      <c r="C57" s="127"/>
      <c r="D57" s="127"/>
      <c r="E57" s="127"/>
      <c r="F57" s="127"/>
      <c r="G57" s="127"/>
      <c r="H57" s="127"/>
      <c r="I57" s="127"/>
      <c r="J57" s="127"/>
      <c r="K57" s="127"/>
      <c r="AK57" s="182"/>
      <c r="AL57" s="182"/>
      <c r="AM57" s="182"/>
      <c r="AN57" s="182"/>
    </row>
    <row r="58" spans="2:50" ht="18.75" customHeight="1">
      <c r="C58" s="127"/>
      <c r="D58" s="127"/>
      <c r="E58" s="127"/>
      <c r="F58" s="127"/>
      <c r="G58" s="127"/>
      <c r="H58" s="127"/>
      <c r="I58" s="127"/>
      <c r="J58" s="127"/>
      <c r="K58" s="127"/>
    </row>
    <row r="59" spans="2:50" ht="18.75" customHeight="1">
      <c r="C59" s="127"/>
      <c r="D59" s="127"/>
      <c r="E59" s="127"/>
      <c r="F59" s="127"/>
      <c r="G59" s="127"/>
      <c r="H59" s="127"/>
      <c r="I59" s="127"/>
      <c r="J59" s="127"/>
      <c r="K59" s="127"/>
      <c r="AK59" s="182"/>
      <c r="AL59" s="182"/>
      <c r="AM59" s="182"/>
      <c r="AN59" s="182"/>
    </row>
    <row r="60" spans="2:50" ht="18.75" customHeight="1">
      <c r="C60" s="127"/>
      <c r="D60" s="127"/>
      <c r="E60" s="127"/>
      <c r="F60" s="127"/>
      <c r="G60" s="127"/>
      <c r="H60" s="127"/>
      <c r="I60" s="127"/>
      <c r="J60" s="127"/>
      <c r="K60" s="127"/>
    </row>
    <row r="61" spans="2:50" ht="18.75" customHeight="1">
      <c r="C61" s="127"/>
      <c r="AK61" s="182"/>
      <c r="AL61" s="182"/>
      <c r="AM61" s="182"/>
      <c r="AN61" s="182"/>
    </row>
    <row r="62" spans="2:50" ht="18.75" customHeight="1"/>
    <row r="63" spans="2:50" ht="18.75" customHeight="1">
      <c r="C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row>
    <row r="64" spans="2:50"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sheetData>
  <mergeCells count="14">
    <mergeCell ref="C44:AX44"/>
    <mergeCell ref="C47:AX47"/>
    <mergeCell ref="C17:AX17"/>
    <mergeCell ref="C20:AX20"/>
    <mergeCell ref="C26:AX26"/>
    <mergeCell ref="C29:AX29"/>
    <mergeCell ref="C35:AX35"/>
    <mergeCell ref="C38:AX38"/>
    <mergeCell ref="C11:AX11"/>
    <mergeCell ref="AQ2:AX2"/>
    <mergeCell ref="B3:AX3"/>
    <mergeCell ref="B4:AX4"/>
    <mergeCell ref="C8:AX8"/>
    <mergeCell ref="B5:AX5"/>
  </mergeCells>
  <phoneticPr fontId="4"/>
  <printOptions horizontalCentered="1" verticalCentered="1"/>
  <pageMargins left="0.51181102362204722" right="0.31496062992125984" top="0.74803149606299213" bottom="0.35433070866141736" header="0" footer="0"/>
  <pageSetup paperSize="9" scale="89" orientation="portrait" cellComments="asDisplayed" r:id="rId1"/>
  <rowBreaks count="4" manualBreakCount="4">
    <brk id="13" max="50" man="1"/>
    <brk id="22" max="50" man="1"/>
    <brk id="31" max="50" man="1"/>
    <brk id="40"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39"/>
  <sheetViews>
    <sheetView view="pageBreakPreview" zoomScale="80" zoomScaleNormal="100" zoomScaleSheetLayoutView="80" workbookViewId="0">
      <selection activeCell="D18" sqref="D18"/>
    </sheetView>
  </sheetViews>
  <sheetFormatPr defaultColWidth="9" defaultRowHeight="14.25"/>
  <cols>
    <col min="1" max="1" width="4.625" style="2" customWidth="1"/>
    <col min="2" max="2" width="52.875" style="2" customWidth="1"/>
    <col min="3" max="3" width="29.5" style="2" customWidth="1"/>
    <col min="4" max="4" width="50.875" style="2" customWidth="1"/>
    <col min="5" max="5" width="10.75" style="2" bestFit="1" customWidth="1"/>
    <col min="6" max="16384" width="9" style="2"/>
  </cols>
  <sheetData>
    <row r="1" spans="1:7">
      <c r="A1" s="499" t="s">
        <v>395</v>
      </c>
      <c r="B1" s="499"/>
      <c r="C1" s="499"/>
      <c r="D1" s="499"/>
    </row>
    <row r="2" spans="1:7">
      <c r="A2" s="499"/>
      <c r="B2" s="499"/>
      <c r="C2" s="499"/>
      <c r="D2" s="499"/>
    </row>
    <row r="4" spans="1:7" ht="27.75" customHeight="1">
      <c r="A4" s="506" t="str">
        <f>"訓練科名："&amp;科名</f>
        <v>訓練科名：あいうえお＊あいうえお＊あいうえお＊あいうえお＊あいうえお＊あいう</v>
      </c>
      <c r="B4" s="506"/>
      <c r="C4" s="506"/>
      <c r="D4" s="506"/>
    </row>
    <row r="5" spans="1:7" ht="27.75" customHeight="1">
      <c r="A5" s="506" t="str">
        <f>"　　　　　"&amp;提案左括弧&amp;提案科名&amp;提案右括弧</f>
        <v>　　　　　(アイウエオ＊アイウエオ＊アイウエオ＊アイウエオ＊アイウエオ＊アイウ）</v>
      </c>
      <c r="B5" s="506"/>
      <c r="C5" s="506"/>
      <c r="D5" s="506"/>
    </row>
    <row r="6" spans="1:7" ht="27.75" customHeight="1">
      <c r="A6" s="256" t="str">
        <f>"受託希望機関名："&amp;団体名</f>
        <v>受託希望機関名：和歌山委託訓練センター</v>
      </c>
      <c r="B6" s="256"/>
      <c r="C6" s="256"/>
    </row>
    <row r="7" spans="1:7" ht="27.75" customHeight="1">
      <c r="A7" s="256" t="str">
        <f>"提出年月日："&amp;TEXT(提出日,"ggge")&amp;"年"&amp;TEXT(提出日,"m")&amp;"月"&amp;TEXT(提出日,"d")&amp;"日"</f>
        <v>提出年月日：令和8年6月19日</v>
      </c>
      <c r="B7" s="256"/>
      <c r="C7" s="256"/>
      <c r="G7" s="2" t="s">
        <v>454</v>
      </c>
    </row>
    <row r="8" spans="1:7" ht="27.75" customHeight="1">
      <c r="A8" s="256" t="str">
        <f>"訓練期間："&amp;TEXT(開講日,"ggge")&amp;"年"&amp;TEXT(開講日,"m")&amp;"月"&amp;TEXT(開講日,"d")&amp;"日～"&amp;TEXT(修了日,"ggge")&amp;"年"&amp;TEXT(修了日,"m")&amp;"月"&amp;TEXT(修了日,"d")&amp;"日"</f>
        <v>訓練期間：令和8年10月15日～令和9年1月14日</v>
      </c>
      <c r="B8" s="256"/>
      <c r="C8" s="256"/>
      <c r="G8" s="2" t="s">
        <v>170</v>
      </c>
    </row>
    <row r="9" spans="1:7" ht="61.5" customHeight="1">
      <c r="A9" s="500" t="s">
        <v>398</v>
      </c>
      <c r="B9" s="500"/>
      <c r="C9" s="500"/>
      <c r="D9" s="500"/>
    </row>
    <row r="10" spans="1:7" ht="30" customHeight="1">
      <c r="A10" s="3" t="s">
        <v>362</v>
      </c>
      <c r="B10" s="3"/>
    </row>
    <row r="11" spans="1:7" ht="38.25" customHeight="1">
      <c r="A11" s="59" t="s">
        <v>363</v>
      </c>
      <c r="B11" s="59" t="s">
        <v>364</v>
      </c>
      <c r="C11" s="59" t="s">
        <v>365</v>
      </c>
      <c r="D11" s="59" t="s">
        <v>366</v>
      </c>
      <c r="E11" s="60" t="s">
        <v>367</v>
      </c>
    </row>
    <row r="12" spans="1:7" ht="29.25" customHeight="1">
      <c r="A12" s="61">
        <v>1</v>
      </c>
      <c r="B12" s="62" t="s">
        <v>397</v>
      </c>
      <c r="C12" s="62" t="s">
        <v>602</v>
      </c>
      <c r="D12" s="62"/>
      <c r="E12" s="62"/>
    </row>
    <row r="13" spans="1:7" ht="29.25" customHeight="1">
      <c r="A13" s="501">
        <v>2</v>
      </c>
      <c r="B13" s="62" t="s">
        <v>396</v>
      </c>
      <c r="C13" s="67" t="s">
        <v>618</v>
      </c>
      <c r="D13" s="62"/>
      <c r="E13" s="62"/>
    </row>
    <row r="14" spans="1:7" ht="29.25" customHeight="1">
      <c r="A14" s="502"/>
      <c r="B14" s="62" t="s">
        <v>214</v>
      </c>
      <c r="C14" s="62" t="s">
        <v>368</v>
      </c>
      <c r="D14" s="62" t="s">
        <v>369</v>
      </c>
      <c r="E14" s="62"/>
    </row>
    <row r="15" spans="1:7" ht="29.25" customHeight="1">
      <c r="A15" s="503"/>
      <c r="B15" s="62" t="s">
        <v>370</v>
      </c>
      <c r="C15" s="62" t="s">
        <v>371</v>
      </c>
      <c r="D15" s="19" t="s">
        <v>399</v>
      </c>
      <c r="E15" s="62"/>
    </row>
    <row r="16" spans="1:7" ht="29.25" customHeight="1">
      <c r="A16" s="63">
        <v>3</v>
      </c>
      <c r="B16" s="62" t="s">
        <v>61</v>
      </c>
      <c r="C16" s="62" t="s">
        <v>113</v>
      </c>
      <c r="D16" s="62"/>
      <c r="E16" s="62"/>
    </row>
    <row r="17" spans="1:5" ht="29.25" customHeight="1">
      <c r="A17" s="61">
        <v>4</v>
      </c>
      <c r="B17" s="62" t="s">
        <v>372</v>
      </c>
      <c r="C17" s="62" t="s">
        <v>114</v>
      </c>
      <c r="D17" s="62"/>
      <c r="E17" s="62"/>
    </row>
    <row r="18" spans="1:5" ht="29.25" customHeight="1">
      <c r="A18" s="61">
        <v>5</v>
      </c>
      <c r="B18" s="62" t="s">
        <v>373</v>
      </c>
      <c r="C18" s="62" t="s">
        <v>115</v>
      </c>
      <c r="D18" s="64"/>
      <c r="E18" s="62"/>
    </row>
    <row r="19" spans="1:5" ht="29.25" customHeight="1">
      <c r="A19" s="61">
        <v>6</v>
      </c>
      <c r="B19" s="62" t="s">
        <v>374</v>
      </c>
      <c r="C19" s="62" t="s">
        <v>306</v>
      </c>
      <c r="D19" s="64"/>
      <c r="E19" s="62"/>
    </row>
    <row r="20" spans="1:5" ht="29.25" customHeight="1">
      <c r="A20" s="61">
        <v>7</v>
      </c>
      <c r="B20" s="62" t="s">
        <v>459</v>
      </c>
      <c r="C20" s="62" t="s">
        <v>116</v>
      </c>
      <c r="D20" s="65"/>
      <c r="E20" s="62"/>
    </row>
    <row r="21" spans="1:5" ht="29.25" customHeight="1">
      <c r="A21" s="61">
        <v>8</v>
      </c>
      <c r="B21" s="62" t="s">
        <v>375</v>
      </c>
      <c r="C21" s="67" t="s">
        <v>619</v>
      </c>
      <c r="D21" s="65"/>
      <c r="E21" s="62"/>
    </row>
    <row r="22" spans="1:5" ht="29.25" customHeight="1">
      <c r="A22" s="61">
        <v>9</v>
      </c>
      <c r="B22" s="62" t="s">
        <v>376</v>
      </c>
      <c r="C22" s="67" t="s">
        <v>617</v>
      </c>
      <c r="D22" s="62"/>
      <c r="E22" s="62"/>
    </row>
    <row r="23" spans="1:5" ht="29.25" customHeight="1">
      <c r="A23" s="61">
        <v>10</v>
      </c>
      <c r="B23" s="72" t="s">
        <v>377</v>
      </c>
      <c r="C23" s="62" t="s">
        <v>610</v>
      </c>
      <c r="D23" s="62"/>
      <c r="E23" s="62"/>
    </row>
    <row r="24" spans="1:5" ht="47.25" customHeight="1">
      <c r="A24" s="61">
        <v>11</v>
      </c>
      <c r="B24" s="64" t="s">
        <v>378</v>
      </c>
      <c r="C24" s="62"/>
      <c r="D24" s="69" t="s">
        <v>379</v>
      </c>
      <c r="E24" s="62"/>
    </row>
    <row r="25" spans="1:5" s="3" customFormat="1" ht="16.5" customHeight="1">
      <c r="A25" s="5"/>
    </row>
    <row r="26" spans="1:5" s="3" customFormat="1" ht="30" customHeight="1">
      <c r="A26" s="3" t="s">
        <v>380</v>
      </c>
    </row>
    <row r="27" spans="1:5" ht="38.25" customHeight="1">
      <c r="A27" s="59" t="s">
        <v>363</v>
      </c>
      <c r="B27" s="504" t="s">
        <v>364</v>
      </c>
      <c r="C27" s="505"/>
      <c r="D27" s="59" t="s">
        <v>381</v>
      </c>
      <c r="E27" s="60" t="s">
        <v>367</v>
      </c>
    </row>
    <row r="28" spans="1:5" ht="25.5" customHeight="1">
      <c r="A28" s="61">
        <v>1</v>
      </c>
      <c r="B28" s="494" t="s">
        <v>382</v>
      </c>
      <c r="C28" s="494"/>
      <c r="D28" s="64" t="s">
        <v>383</v>
      </c>
      <c r="E28" s="64"/>
    </row>
    <row r="29" spans="1:5" ht="25.5" customHeight="1">
      <c r="A29" s="507">
        <v>2</v>
      </c>
      <c r="B29" s="494" t="s">
        <v>455</v>
      </c>
      <c r="C29" s="494"/>
      <c r="D29" s="70" t="s">
        <v>384</v>
      </c>
      <c r="E29" s="62"/>
    </row>
    <row r="30" spans="1:5" ht="25.5" customHeight="1">
      <c r="A30" s="507"/>
      <c r="B30" s="508" t="s">
        <v>385</v>
      </c>
      <c r="C30" s="508"/>
      <c r="D30" s="65" t="s">
        <v>386</v>
      </c>
      <c r="E30" s="62"/>
    </row>
    <row r="31" spans="1:5" ht="25.5" customHeight="1">
      <c r="A31" s="507"/>
      <c r="B31" s="508" t="s">
        <v>387</v>
      </c>
      <c r="C31" s="508"/>
      <c r="D31" s="65" t="s">
        <v>388</v>
      </c>
      <c r="E31" s="62"/>
    </row>
    <row r="32" spans="1:5" ht="25.5" customHeight="1">
      <c r="A32" s="507"/>
      <c r="B32" s="508" t="s">
        <v>389</v>
      </c>
      <c r="C32" s="508"/>
      <c r="D32" s="65" t="s">
        <v>390</v>
      </c>
      <c r="E32" s="62"/>
    </row>
    <row r="33" spans="1:5" ht="57.75" customHeight="1">
      <c r="A33" s="63">
        <v>3</v>
      </c>
      <c r="B33" s="486" t="s">
        <v>485</v>
      </c>
      <c r="C33" s="486"/>
      <c r="D33" s="490" t="s">
        <v>489</v>
      </c>
      <c r="E33" s="62"/>
    </row>
    <row r="34" spans="1:5" s="73" customFormat="1" ht="57.75" customHeight="1">
      <c r="A34" s="63">
        <v>4</v>
      </c>
      <c r="B34" s="493" t="s">
        <v>391</v>
      </c>
      <c r="C34" s="493"/>
      <c r="D34" s="491"/>
      <c r="E34" s="66"/>
    </row>
    <row r="35" spans="1:5" ht="57.75" customHeight="1">
      <c r="A35" s="63">
        <v>5</v>
      </c>
      <c r="B35" s="493" t="s">
        <v>392</v>
      </c>
      <c r="C35" s="493"/>
      <c r="D35" s="492"/>
      <c r="E35" s="62"/>
    </row>
    <row r="36" spans="1:5" ht="45" customHeight="1">
      <c r="A36" s="63">
        <v>6</v>
      </c>
      <c r="B36" s="494" t="s">
        <v>393</v>
      </c>
      <c r="C36" s="494"/>
      <c r="D36" s="495" t="s">
        <v>479</v>
      </c>
      <c r="E36" s="62"/>
    </row>
    <row r="37" spans="1:5" ht="47.25" customHeight="1">
      <c r="A37" s="63">
        <v>7</v>
      </c>
      <c r="B37" s="497" t="s">
        <v>490</v>
      </c>
      <c r="C37" s="498"/>
      <c r="D37" s="496"/>
      <c r="E37" s="62"/>
    </row>
    <row r="38" spans="1:5" ht="80.25" customHeight="1">
      <c r="A38" s="63">
        <v>8</v>
      </c>
      <c r="B38" s="486" t="s">
        <v>486</v>
      </c>
      <c r="C38" s="487"/>
      <c r="D38" s="302" t="s">
        <v>458</v>
      </c>
      <c r="E38" s="62"/>
    </row>
    <row r="39" spans="1:5" ht="47.25" customHeight="1">
      <c r="A39" s="61">
        <v>9</v>
      </c>
      <c r="B39" s="488" t="s">
        <v>394</v>
      </c>
      <c r="C39" s="489"/>
      <c r="D39" s="65"/>
      <c r="E39" s="62"/>
    </row>
  </sheetData>
  <mergeCells count="21">
    <mergeCell ref="A29:A32"/>
    <mergeCell ref="B29:C29"/>
    <mergeCell ref="B30:C30"/>
    <mergeCell ref="B31:C31"/>
    <mergeCell ref="B32:C32"/>
    <mergeCell ref="A1:D2"/>
    <mergeCell ref="A9:D9"/>
    <mergeCell ref="A13:A15"/>
    <mergeCell ref="B27:C27"/>
    <mergeCell ref="B28:C28"/>
    <mergeCell ref="A4:D4"/>
    <mergeCell ref="A5:D5"/>
    <mergeCell ref="B38:C38"/>
    <mergeCell ref="B39:C39"/>
    <mergeCell ref="B33:C33"/>
    <mergeCell ref="D33:D35"/>
    <mergeCell ref="B34:C34"/>
    <mergeCell ref="B35:C35"/>
    <mergeCell ref="B36:C36"/>
    <mergeCell ref="D36:D37"/>
    <mergeCell ref="B37:C37"/>
  </mergeCells>
  <phoneticPr fontId="4"/>
  <pageMargins left="0.70866141732283472" right="0.70866141732283472" top="0.74803149606299213" bottom="0.74803149606299213" header="0.31496062992125984" footer="0.31496062992125984"/>
  <pageSetup paperSize="9" scale="5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V154"/>
  <sheetViews>
    <sheetView showGridLines="0" view="pageBreakPreview" zoomScale="80" zoomScaleNormal="100" zoomScaleSheetLayoutView="80" workbookViewId="0">
      <selection activeCell="B15" sqref="B15:AV15"/>
    </sheetView>
  </sheetViews>
  <sheetFormatPr defaultColWidth="9" defaultRowHeight="14.25"/>
  <cols>
    <col min="1" max="1" width="0.625" style="2" customWidth="1"/>
    <col min="2" max="18" width="1.875" style="2" customWidth="1"/>
    <col min="19" max="27" width="3" style="2" customWidth="1"/>
    <col min="28" max="30" width="1.875" style="2" customWidth="1"/>
    <col min="31" max="32" width="3.125" style="2" customWidth="1"/>
    <col min="33" max="33" width="3" style="2" customWidth="1"/>
    <col min="34" max="48" width="1.875" style="2" customWidth="1"/>
    <col min="49" max="49" width="0.625" style="2" customWidth="1"/>
    <col min="50" max="16384" width="9" style="2"/>
  </cols>
  <sheetData>
    <row r="1" spans="2:48" ht="3.75" customHeight="1" thickBot="1"/>
    <row r="2" spans="2:48" ht="18.75" customHeight="1" thickBot="1">
      <c r="AP2" s="511" t="s">
        <v>223</v>
      </c>
      <c r="AQ2" s="512"/>
      <c r="AR2" s="512"/>
      <c r="AS2" s="512"/>
      <c r="AT2" s="512"/>
      <c r="AU2" s="512"/>
      <c r="AV2" s="513"/>
    </row>
    <row r="3" spans="2:48" ht="22.5" customHeight="1">
      <c r="AL3" s="2" t="s">
        <v>352</v>
      </c>
    </row>
    <row r="4" spans="2:48" ht="18.75" customHeight="1">
      <c r="AG4" s="509">
        <f>提出日</f>
        <v>46192</v>
      </c>
      <c r="AH4" s="509"/>
      <c r="AI4" s="509"/>
      <c r="AJ4" s="509"/>
      <c r="AK4" s="509"/>
      <c r="AL4" s="509"/>
      <c r="AM4" s="509"/>
      <c r="AN4" s="509"/>
      <c r="AO4" s="509"/>
      <c r="AP4" s="509"/>
      <c r="AQ4" s="509"/>
      <c r="AR4" s="509"/>
      <c r="AS4" s="509"/>
      <c r="AT4" s="509"/>
      <c r="AU4" s="509"/>
      <c r="AV4" s="4"/>
    </row>
    <row r="5" spans="2:48" ht="11.25" customHeight="1"/>
    <row r="6" spans="2:48" ht="18.75" customHeight="1">
      <c r="C6" s="2" t="s">
        <v>175</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48" ht="18.75" customHeight="1">
      <c r="AQ7" s="4"/>
      <c r="AR7" s="4"/>
      <c r="AS7" s="4"/>
      <c r="AT7" s="4"/>
      <c r="AU7" s="4"/>
      <c r="AV7" s="4"/>
    </row>
    <row r="8" spans="2:48" ht="11.25" customHeight="1">
      <c r="B8" s="24"/>
    </row>
    <row r="9" spans="2:48" ht="18.600000000000001" customHeight="1">
      <c r="B9" s="5"/>
      <c r="S9" s="458" t="s">
        <v>34</v>
      </c>
      <c r="T9" s="458"/>
      <c r="U9" s="458"/>
      <c r="V9" s="458"/>
      <c r="W9" s="458"/>
      <c r="X9" s="458"/>
      <c r="Y9" s="458"/>
      <c r="Z9" s="458"/>
      <c r="AA9" s="458"/>
      <c r="AC9" s="344" t="str">
        <f>団体所在地</f>
        <v>和歌山市小松原通１丁目１番地</v>
      </c>
      <c r="AD9" s="344"/>
      <c r="AE9" s="344"/>
      <c r="AF9" s="344"/>
      <c r="AG9" s="344"/>
      <c r="AH9" s="344"/>
      <c r="AI9" s="344"/>
      <c r="AJ9" s="344"/>
      <c r="AK9" s="344"/>
      <c r="AL9" s="344"/>
      <c r="AM9" s="344"/>
      <c r="AN9" s="344"/>
      <c r="AO9" s="344"/>
      <c r="AP9" s="344"/>
      <c r="AQ9" s="344"/>
      <c r="AR9" s="344"/>
      <c r="AS9" s="344"/>
      <c r="AT9" s="344"/>
      <c r="AU9" s="344"/>
      <c r="AV9" s="344"/>
    </row>
    <row r="10" spans="2:48" ht="7.5" customHeight="1">
      <c r="B10" s="6"/>
      <c r="D10" s="19"/>
      <c r="S10" s="57"/>
      <c r="T10" s="57"/>
      <c r="U10" s="74"/>
      <c r="V10" s="57"/>
      <c r="W10" s="57"/>
      <c r="X10" s="57"/>
      <c r="Y10" s="57"/>
      <c r="Z10" s="57"/>
      <c r="AA10" s="57"/>
    </row>
    <row r="11" spans="2:48" ht="18.75" customHeight="1">
      <c r="B11" s="6"/>
      <c r="D11" s="19"/>
      <c r="S11" s="458" t="s">
        <v>35</v>
      </c>
      <c r="T11" s="458"/>
      <c r="U11" s="458"/>
      <c r="V11" s="458"/>
      <c r="W11" s="458"/>
      <c r="X11" s="458"/>
      <c r="Y11" s="458"/>
      <c r="Z11" s="458"/>
      <c r="AA11" s="458"/>
      <c r="AC11" s="25" t="str">
        <f>団体名</f>
        <v>和歌山委託訓練センター</v>
      </c>
      <c r="AD11" s="25"/>
      <c r="AE11" s="25"/>
      <c r="AF11" s="25"/>
      <c r="AG11" s="25"/>
      <c r="AH11" s="25"/>
      <c r="AI11" s="25"/>
      <c r="AJ11" s="25"/>
      <c r="AK11" s="25"/>
      <c r="AL11" s="25"/>
      <c r="AM11" s="25"/>
      <c r="AN11" s="25"/>
      <c r="AO11" s="25"/>
      <c r="AP11" s="25"/>
      <c r="AQ11" s="25"/>
      <c r="AR11" s="25"/>
      <c r="AS11" s="25"/>
      <c r="AT11" s="25"/>
      <c r="AU11" s="25"/>
      <c r="AV11" s="25"/>
    </row>
    <row r="12" spans="2:48" ht="7.5" customHeight="1">
      <c r="B12" s="6"/>
      <c r="D12" s="19"/>
      <c r="S12" s="57"/>
      <c r="T12" s="57"/>
      <c r="U12" s="74"/>
      <c r="V12" s="57"/>
      <c r="W12" s="57"/>
      <c r="X12" s="57"/>
      <c r="Y12" s="57"/>
      <c r="Z12" s="57"/>
      <c r="AA12" s="57"/>
    </row>
    <row r="13" spans="2:48" ht="18.75" customHeight="1">
      <c r="B13" s="6"/>
      <c r="S13" s="458" t="s">
        <v>245</v>
      </c>
      <c r="T13" s="458"/>
      <c r="U13" s="458"/>
      <c r="V13" s="458"/>
      <c r="W13" s="458"/>
      <c r="X13" s="458"/>
      <c r="Y13" s="458"/>
      <c r="Z13" s="458"/>
      <c r="AA13" s="458"/>
      <c r="AC13" s="514" t="str">
        <f>代表者職氏名</f>
        <v>代表取締役　和歌山　太郎</v>
      </c>
      <c r="AD13" s="514"/>
      <c r="AE13" s="514"/>
      <c r="AF13" s="514"/>
      <c r="AG13" s="514"/>
      <c r="AH13" s="514"/>
      <c r="AI13" s="514"/>
      <c r="AJ13" s="514"/>
      <c r="AK13" s="514"/>
      <c r="AL13" s="514"/>
      <c r="AM13" s="514"/>
      <c r="AN13" s="514"/>
      <c r="AO13" s="514"/>
      <c r="AP13" s="514"/>
      <c r="AQ13" s="514"/>
      <c r="AR13" s="514"/>
      <c r="AS13" s="514"/>
      <c r="AT13" s="514"/>
      <c r="AU13" s="514"/>
      <c r="AV13" s="514"/>
    </row>
    <row r="14" spans="2:48" ht="33.75" customHeight="1">
      <c r="B14" s="6"/>
      <c r="D14" s="19"/>
      <c r="U14" s="19"/>
    </row>
    <row r="15" spans="2:48" ht="18.75" customHeight="1">
      <c r="B15" s="499" t="s">
        <v>309</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row>
    <row r="16" spans="2:48" ht="31.5" customHeight="1">
      <c r="B16" s="6"/>
      <c r="D16" s="19"/>
      <c r="U16" s="19"/>
    </row>
    <row r="17" spans="1:48" ht="25.5" customHeight="1">
      <c r="C17" s="25" t="str">
        <f>実施年度&amp;"和歌山県立"</f>
        <v>令和８年度和歌山県立</v>
      </c>
      <c r="D17" s="75"/>
      <c r="E17" s="75"/>
      <c r="F17" s="75"/>
      <c r="G17" s="75"/>
      <c r="H17" s="75"/>
      <c r="I17" s="19"/>
      <c r="J17" s="19"/>
      <c r="K17" s="19"/>
      <c r="L17" s="19"/>
      <c r="M17" s="19"/>
      <c r="O17" s="516" t="str">
        <f>学院名</f>
        <v>和歌山</v>
      </c>
      <c r="P17" s="516"/>
      <c r="Q17" s="516"/>
      <c r="R17" s="516"/>
      <c r="S17" s="2" t="s">
        <v>310</v>
      </c>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8" ht="18.75" customHeight="1">
      <c r="A18" s="2" t="s">
        <v>308</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8" ht="15" customHeight="1">
      <c r="B19" s="6"/>
      <c r="D19" s="19"/>
      <c r="U19" s="19"/>
    </row>
    <row r="20" spans="1:48" ht="18.75" customHeight="1">
      <c r="B20" s="457" t="s">
        <v>14</v>
      </c>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row>
    <row r="21" spans="1:48" ht="15" customHeight="1"/>
    <row r="22" spans="1:48" ht="7.5" customHeight="1"/>
    <row r="23" spans="1:48" ht="34.5" customHeight="1">
      <c r="C23" s="2">
        <v>1</v>
      </c>
      <c r="E23" s="2" t="s">
        <v>68</v>
      </c>
      <c r="L23" s="25" t="str">
        <f>科名</f>
        <v>あいうえお＊あいうえお＊あいうえお＊あいうえお＊あいうえお＊あいう</v>
      </c>
      <c r="M23" s="75"/>
      <c r="N23" s="75"/>
      <c r="O23" s="75"/>
      <c r="P23" s="75"/>
      <c r="Q23" s="75"/>
      <c r="R23" s="75"/>
      <c r="S23" s="75"/>
      <c r="T23" s="75"/>
      <c r="U23" s="75"/>
      <c r="V23" s="75"/>
      <c r="W23" s="75"/>
      <c r="X23" s="25"/>
      <c r="Y23" s="25"/>
      <c r="Z23" s="25"/>
      <c r="AA23" s="25"/>
      <c r="AB23" s="25"/>
      <c r="AC23" s="25"/>
      <c r="AD23" s="75"/>
      <c r="AE23" s="75"/>
      <c r="AF23" s="75"/>
      <c r="AG23" s="75"/>
      <c r="AH23" s="75"/>
      <c r="AI23" s="75"/>
      <c r="AJ23" s="75"/>
      <c r="AK23" s="75"/>
      <c r="AL23" s="75"/>
      <c r="AM23" s="75"/>
      <c r="AN23" s="75"/>
      <c r="AO23" s="75"/>
      <c r="AP23" s="75"/>
      <c r="AQ23" s="75"/>
      <c r="AR23" s="42"/>
      <c r="AS23" s="42"/>
      <c r="AT23" s="42"/>
      <c r="AU23" s="42"/>
    </row>
    <row r="24" spans="1:48" ht="34.5" customHeight="1">
      <c r="K24" s="42" t="str">
        <f>提案左括弧</f>
        <v>(</v>
      </c>
      <c r="L24" s="25" t="str">
        <f>IF(提案科名="","",提案科名)</f>
        <v>アイウエオ＊アイウエオ＊アイウエオ＊アイウエオ＊アイウエオ＊アイウ</v>
      </c>
      <c r="M24" s="75"/>
      <c r="N24" s="75"/>
      <c r="O24" s="75"/>
      <c r="P24" s="75"/>
      <c r="Q24" s="75"/>
      <c r="R24" s="75"/>
      <c r="S24" s="75"/>
      <c r="T24" s="75"/>
      <c r="U24" s="75"/>
      <c r="V24" s="75"/>
      <c r="W24" s="75"/>
      <c r="X24" s="25"/>
      <c r="Y24" s="25"/>
      <c r="Z24" s="25"/>
      <c r="AA24" s="25"/>
      <c r="AB24" s="25"/>
      <c r="AC24" s="25"/>
      <c r="AD24" s="25"/>
      <c r="AE24" s="75"/>
      <c r="AF24" s="75"/>
      <c r="AG24" s="75"/>
      <c r="AH24" s="75"/>
      <c r="AI24" s="75"/>
      <c r="AJ24" s="75"/>
      <c r="AK24" s="75"/>
      <c r="AL24" s="75"/>
      <c r="AM24" s="75"/>
      <c r="AN24" s="75"/>
      <c r="AO24" s="75"/>
      <c r="AP24" s="75"/>
      <c r="AQ24" s="75"/>
      <c r="AR24" s="42" t="str">
        <f>提案右括弧</f>
        <v>）</v>
      </c>
    </row>
    <row r="25" spans="1:48" ht="13.5" customHeight="1"/>
    <row r="26" spans="1:48" ht="22.5" customHeight="1">
      <c r="E26" s="2" t="s">
        <v>221</v>
      </c>
      <c r="K26" s="515">
        <f>定員</f>
        <v>8</v>
      </c>
      <c r="L26" s="515"/>
      <c r="M26" s="515"/>
      <c r="N26" s="515"/>
      <c r="O26" s="515"/>
      <c r="P26" s="515"/>
      <c r="Q26" s="515"/>
      <c r="R26" s="515"/>
      <c r="S26" s="515"/>
      <c r="T26" s="515"/>
      <c r="U26" s="515"/>
      <c r="V26" s="515"/>
      <c r="W26" s="5" t="s">
        <v>237</v>
      </c>
      <c r="X26" s="27" t="s">
        <v>94</v>
      </c>
      <c r="Y26" s="5"/>
      <c r="Z26" s="5"/>
      <c r="AA26" s="5"/>
      <c r="AB26" s="5"/>
      <c r="AC26" s="5"/>
      <c r="AD26" s="5"/>
      <c r="AE26" s="5"/>
      <c r="AF26" s="515">
        <f>最低人員</f>
        <v>3</v>
      </c>
      <c r="AG26" s="515"/>
      <c r="AH26" s="2" t="s">
        <v>95</v>
      </c>
    </row>
    <row r="27" spans="1:48" ht="13.5" customHeight="1"/>
    <row r="28" spans="1:48" ht="22.5" customHeight="1">
      <c r="E28" s="2" t="s">
        <v>55</v>
      </c>
      <c r="K28" s="509">
        <f>開講日</f>
        <v>46310</v>
      </c>
      <c r="L28" s="509"/>
      <c r="M28" s="509"/>
      <c r="N28" s="509"/>
      <c r="O28" s="509"/>
      <c r="P28" s="509"/>
      <c r="Q28" s="509"/>
      <c r="R28" s="509"/>
      <c r="S28" s="509"/>
      <c r="T28" s="509"/>
      <c r="U28" s="509"/>
      <c r="V28" s="509"/>
      <c r="W28" s="39"/>
      <c r="X28" s="510" t="s">
        <v>286</v>
      </c>
      <c r="Y28" s="510"/>
      <c r="Z28" s="39"/>
      <c r="AA28" s="509">
        <f>修了日</f>
        <v>46401</v>
      </c>
      <c r="AB28" s="509"/>
      <c r="AC28" s="509"/>
      <c r="AD28" s="509"/>
      <c r="AE28" s="509"/>
      <c r="AF28" s="509"/>
      <c r="AG28" s="509"/>
      <c r="AH28" s="509"/>
      <c r="AI28" s="509"/>
      <c r="AJ28" s="509"/>
      <c r="AK28" s="509"/>
      <c r="AL28" s="509"/>
      <c r="AM28" s="39"/>
      <c r="AN28" s="39"/>
      <c r="AO28" s="39"/>
      <c r="AP28" s="39"/>
      <c r="AQ28" s="39"/>
      <c r="AR28" s="42"/>
      <c r="AS28" s="42"/>
    </row>
    <row r="29" spans="1:48" ht="18.75" customHeight="1">
      <c r="O29" s="457"/>
      <c r="P29" s="457"/>
      <c r="U29" s="457"/>
      <c r="V29" s="457"/>
      <c r="AA29" s="457"/>
      <c r="AB29" s="457"/>
    </row>
    <row r="30" spans="1:48" ht="7.5" customHeight="1"/>
    <row r="31" spans="1:48" ht="21.75" customHeight="1">
      <c r="C31" s="2" t="s">
        <v>227</v>
      </c>
    </row>
    <row r="32" spans="1:48" ht="21.75" customHeight="1">
      <c r="E32" s="2" t="s">
        <v>228</v>
      </c>
      <c r="K32" s="25" t="str">
        <f>実施施設名</f>
        <v>和産技訓練センター小倉分室</v>
      </c>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2:48" ht="21.75" customHeight="1">
      <c r="E33" s="2" t="s">
        <v>0</v>
      </c>
      <c r="K33" s="25" t="str">
        <f>実施施設住所</f>
        <v>和歌山市小倉９０</v>
      </c>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2:48" ht="21.75" customHeight="1"/>
    <row r="35" spans="2:48" ht="18.75" customHeight="1">
      <c r="C35" s="2" t="s">
        <v>222</v>
      </c>
    </row>
    <row r="36" spans="2:48" ht="7.5" customHeight="1"/>
    <row r="37" spans="2:48" ht="16.5" customHeight="1"/>
    <row r="38" spans="2:48" ht="7.5" customHeight="1"/>
    <row r="39" spans="2:48" ht="3.75" customHeight="1">
      <c r="B39" s="5"/>
      <c r="C39" s="19"/>
      <c r="D39" s="19"/>
      <c r="E39" s="19"/>
      <c r="F39" s="19"/>
      <c r="G39" s="19"/>
      <c r="H39" s="19"/>
      <c r="I39" s="19"/>
      <c r="J39" s="19"/>
      <c r="K39" s="19"/>
      <c r="L39" s="19"/>
      <c r="M39" s="19"/>
      <c r="N39" s="19"/>
      <c r="O39" s="19"/>
      <c r="P39" s="19"/>
      <c r="Q39" s="19"/>
      <c r="R39" s="19"/>
      <c r="S39" s="19"/>
      <c r="T39" s="19"/>
      <c r="U39" s="19"/>
      <c r="V39" s="19"/>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2:48" ht="18.75" customHeight="1">
      <c r="B40" s="5"/>
      <c r="C40" s="19"/>
      <c r="D40" s="19"/>
      <c r="E40" s="19"/>
      <c r="F40" s="19"/>
      <c r="G40" s="19"/>
      <c r="H40" s="19"/>
      <c r="I40" s="19"/>
      <c r="J40" s="19"/>
      <c r="K40" s="19"/>
      <c r="L40" s="19"/>
      <c r="M40" s="19"/>
      <c r="N40" s="19"/>
      <c r="O40" s="19"/>
      <c r="P40" s="19"/>
      <c r="Q40" s="19"/>
      <c r="R40" s="19"/>
      <c r="S40" s="19"/>
      <c r="T40" s="19"/>
      <c r="U40" s="19"/>
      <c r="V40" s="19"/>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2:48" ht="18.75" customHeight="1"/>
    <row r="42" spans="2:48" ht="18.75" customHeight="1">
      <c r="B42" s="24"/>
    </row>
    <row r="43" spans="2:48" ht="18.75" customHeight="1">
      <c r="C43" s="19"/>
      <c r="AI43" s="23"/>
      <c r="AJ43" s="23"/>
      <c r="AK43" s="23"/>
      <c r="AL43" s="23"/>
    </row>
    <row r="44" spans="2:48" ht="18.75" customHeight="1"/>
    <row r="45" spans="2:48" ht="18.75" customHeight="1">
      <c r="C45" s="19"/>
      <c r="D45" s="19"/>
      <c r="E45" s="19"/>
      <c r="F45" s="19"/>
      <c r="G45" s="19"/>
      <c r="H45" s="19"/>
      <c r="I45" s="19"/>
      <c r="J45" s="19"/>
      <c r="K45" s="19"/>
      <c r="AI45" s="23"/>
      <c r="AJ45" s="23"/>
      <c r="AK45" s="23"/>
      <c r="AL45" s="23"/>
    </row>
    <row r="46" spans="2:48" ht="18.75" customHeight="1">
      <c r="C46" s="19"/>
      <c r="D46" s="19"/>
      <c r="E46" s="19"/>
      <c r="F46" s="19"/>
      <c r="G46" s="19"/>
      <c r="H46" s="19"/>
      <c r="I46" s="19"/>
      <c r="J46" s="19"/>
      <c r="K46" s="19"/>
    </row>
    <row r="47" spans="2:48" ht="18.75" customHeight="1">
      <c r="C47" s="19"/>
      <c r="D47" s="19"/>
      <c r="E47" s="19"/>
      <c r="F47" s="19"/>
      <c r="G47" s="19"/>
      <c r="H47" s="19"/>
      <c r="I47" s="19"/>
      <c r="J47" s="19"/>
      <c r="K47" s="19"/>
      <c r="AI47" s="23"/>
      <c r="AJ47" s="23"/>
      <c r="AK47" s="23"/>
      <c r="AL47" s="23"/>
    </row>
    <row r="48" spans="2:48" ht="18.75" customHeight="1">
      <c r="C48" s="19"/>
      <c r="D48" s="19"/>
      <c r="E48" s="19"/>
      <c r="F48" s="19"/>
      <c r="G48" s="19"/>
      <c r="H48" s="19"/>
      <c r="I48" s="19"/>
      <c r="J48" s="19"/>
      <c r="K48" s="19"/>
    </row>
    <row r="49" spans="3:48" ht="18.75" customHeight="1">
      <c r="C49" s="19"/>
      <c r="AI49" s="23"/>
      <c r="AJ49" s="23"/>
      <c r="AK49" s="23"/>
      <c r="AL49" s="23"/>
    </row>
    <row r="50" spans="3:48" ht="18.75" customHeight="1"/>
    <row r="51" spans="3:48" ht="18.75" customHeight="1">
      <c r="C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row>
    <row r="52" spans="3:48" ht="18.75" customHeight="1"/>
    <row r="53" spans="3:48" ht="18.75" customHeight="1"/>
    <row r="54" spans="3:48" ht="18.75" customHeight="1"/>
    <row r="55" spans="3:48" ht="18.75" customHeight="1"/>
    <row r="56" spans="3:48" ht="18.75" customHeight="1"/>
    <row r="57" spans="3:48" ht="18.75" customHeight="1"/>
    <row r="58" spans="3:48" ht="18.75" customHeight="1"/>
    <row r="59" spans="3:48" ht="18.75" customHeight="1"/>
    <row r="60" spans="3:48" ht="18.75" customHeight="1"/>
    <row r="61" spans="3:48" ht="18.75" customHeight="1"/>
    <row r="62" spans="3:48" ht="18.75" customHeight="1"/>
    <row r="63" spans="3:48" ht="18.75" customHeight="1"/>
    <row r="64" spans="3: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7">
    <mergeCell ref="B15:AV15"/>
    <mergeCell ref="AC13:AV13"/>
    <mergeCell ref="K26:V26"/>
    <mergeCell ref="AF26:AG26"/>
    <mergeCell ref="O17:R17"/>
    <mergeCell ref="AP2:AV2"/>
    <mergeCell ref="S9:AA9"/>
    <mergeCell ref="S11:AA11"/>
    <mergeCell ref="AG4:AU4"/>
    <mergeCell ref="S13:AA13"/>
    <mergeCell ref="K28:V28"/>
    <mergeCell ref="AA28:AL28"/>
    <mergeCell ref="X28:Y28"/>
    <mergeCell ref="B20:AV20"/>
    <mergeCell ref="O29:P29"/>
    <mergeCell ref="U29:V29"/>
    <mergeCell ref="AA29:AB29"/>
  </mergeCells>
  <phoneticPr fontId="4"/>
  <printOptions horizontalCentered="1"/>
  <pageMargins left="0.70866141732283472" right="0.31496062992125984" top="0.74803149606299213" bottom="0.35433070866141736" header="0" footer="0"/>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E9AA-73E6-471C-BF4C-C1A6607516D9}">
  <sheetPr codeName="Sheet6"/>
  <dimension ref="A1:AV150"/>
  <sheetViews>
    <sheetView view="pageBreakPreview" zoomScale="80" zoomScaleNormal="100" zoomScaleSheetLayoutView="80" workbookViewId="0">
      <selection activeCell="BB7" sqref="BB7"/>
    </sheetView>
  </sheetViews>
  <sheetFormatPr defaultColWidth="9" defaultRowHeight="14.25"/>
  <cols>
    <col min="1" max="1" width="0.625" style="2" customWidth="1"/>
    <col min="2" max="11" width="1.875" style="2" customWidth="1"/>
    <col min="12" max="12" width="2.875" style="2" customWidth="1"/>
    <col min="13" max="13" width="3.25" style="2" customWidth="1"/>
    <col min="14" max="18" width="1.875" style="2" customWidth="1"/>
    <col min="19" max="27" width="3" style="2" customWidth="1"/>
    <col min="28" max="30" width="1.875" style="2" customWidth="1"/>
    <col min="31" max="31" width="3.125" style="2" customWidth="1"/>
    <col min="32" max="48" width="1.875" style="2" customWidth="1"/>
    <col min="49" max="49" width="0.625" style="2" customWidth="1"/>
    <col min="50" max="16384" width="9" style="2"/>
  </cols>
  <sheetData>
    <row r="1" spans="2:48" ht="3.75" customHeight="1" thickBot="1"/>
    <row r="2" spans="2:48" ht="18.75" customHeight="1" thickBot="1">
      <c r="AP2" s="511" t="s">
        <v>608</v>
      </c>
      <c r="AQ2" s="512"/>
      <c r="AR2" s="512"/>
      <c r="AS2" s="512"/>
      <c r="AT2" s="512"/>
      <c r="AU2" s="512"/>
      <c r="AV2" s="513"/>
    </row>
    <row r="3" spans="2:48" ht="22.5" customHeight="1">
      <c r="AL3" s="2" t="s">
        <v>497</v>
      </c>
    </row>
    <row r="4" spans="2:48" ht="18.75" customHeight="1">
      <c r="AG4" s="509">
        <f>提出日</f>
        <v>46192</v>
      </c>
      <c r="AH4" s="509"/>
      <c r="AI4" s="509"/>
      <c r="AJ4" s="509"/>
      <c r="AK4" s="509"/>
      <c r="AL4" s="509"/>
      <c r="AM4" s="509"/>
      <c r="AN4" s="509"/>
      <c r="AO4" s="509"/>
      <c r="AP4" s="509"/>
      <c r="AQ4" s="509"/>
      <c r="AR4" s="509"/>
      <c r="AS4" s="509"/>
      <c r="AT4" s="509"/>
      <c r="AU4" s="509"/>
      <c r="AV4" s="4"/>
    </row>
    <row r="5" spans="2:48" ht="11.25" customHeight="1"/>
    <row r="6" spans="2:48" ht="18.75" customHeight="1">
      <c r="C6" s="2" t="s">
        <v>175</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48" ht="18.75" customHeight="1">
      <c r="AQ7" s="4"/>
      <c r="AR7" s="4"/>
      <c r="AS7" s="4"/>
      <c r="AT7" s="4"/>
      <c r="AU7" s="4"/>
      <c r="AV7" s="4"/>
    </row>
    <row r="8" spans="2:48" ht="11.25" customHeight="1">
      <c r="B8" s="24"/>
    </row>
    <row r="9" spans="2:48" ht="18.600000000000001" customHeight="1">
      <c r="B9" s="5"/>
      <c r="S9" s="458" t="s">
        <v>34</v>
      </c>
      <c r="T9" s="458"/>
      <c r="U9" s="458"/>
      <c r="V9" s="458"/>
      <c r="W9" s="458"/>
      <c r="X9" s="458"/>
      <c r="Y9" s="458"/>
      <c r="Z9" s="458"/>
      <c r="AA9" s="458"/>
      <c r="AC9" s="344" t="str">
        <f>団体所在地</f>
        <v>和歌山市小松原通１丁目１番地</v>
      </c>
      <c r="AD9" s="344"/>
      <c r="AE9" s="344"/>
      <c r="AF9" s="344"/>
      <c r="AG9" s="344"/>
      <c r="AH9" s="344"/>
      <c r="AI9" s="344"/>
      <c r="AJ9" s="344"/>
      <c r="AK9" s="344"/>
      <c r="AL9" s="344"/>
      <c r="AM9" s="344"/>
      <c r="AN9" s="344"/>
      <c r="AO9" s="344"/>
      <c r="AP9" s="344"/>
      <c r="AQ9" s="344"/>
      <c r="AR9" s="344"/>
      <c r="AS9" s="344"/>
      <c r="AT9" s="344"/>
      <c r="AU9" s="344"/>
      <c r="AV9" s="344"/>
    </row>
    <row r="10" spans="2:48" ht="7.5" customHeight="1">
      <c r="B10" s="6"/>
      <c r="D10" s="19"/>
      <c r="S10" s="57"/>
      <c r="T10" s="57"/>
      <c r="U10" s="74"/>
      <c r="V10" s="57"/>
      <c r="W10" s="57"/>
      <c r="X10" s="57"/>
      <c r="Y10" s="57"/>
      <c r="Z10" s="57"/>
      <c r="AA10" s="57"/>
    </row>
    <row r="11" spans="2:48" ht="18.75" customHeight="1">
      <c r="B11" s="6"/>
      <c r="D11" s="19"/>
      <c r="S11" s="458" t="s">
        <v>35</v>
      </c>
      <c r="T11" s="458"/>
      <c r="U11" s="458"/>
      <c r="V11" s="458"/>
      <c r="W11" s="458"/>
      <c r="X11" s="458"/>
      <c r="Y11" s="458"/>
      <c r="Z11" s="458"/>
      <c r="AA11" s="458"/>
      <c r="AC11" s="514" t="str">
        <f>団体名</f>
        <v>和歌山委託訓練センター</v>
      </c>
      <c r="AD11" s="514"/>
      <c r="AE11" s="514"/>
      <c r="AF11" s="514"/>
      <c r="AG11" s="514"/>
      <c r="AH11" s="514"/>
      <c r="AI11" s="514"/>
      <c r="AJ11" s="514"/>
      <c r="AK11" s="514"/>
      <c r="AL11" s="514"/>
      <c r="AM11" s="514"/>
      <c r="AN11" s="514"/>
      <c r="AO11" s="514"/>
      <c r="AP11" s="514"/>
      <c r="AQ11" s="514"/>
      <c r="AR11" s="514"/>
      <c r="AS11" s="514"/>
      <c r="AT11" s="514"/>
      <c r="AU11" s="514"/>
      <c r="AV11" s="514"/>
    </row>
    <row r="12" spans="2:48" ht="7.5" customHeight="1">
      <c r="B12" s="6"/>
      <c r="D12" s="19"/>
      <c r="S12" s="57"/>
      <c r="T12" s="57"/>
      <c r="U12" s="74"/>
      <c r="V12" s="57"/>
      <c r="W12" s="57"/>
      <c r="X12" s="57"/>
      <c r="Y12" s="57"/>
      <c r="Z12" s="57"/>
      <c r="AA12" s="57"/>
    </row>
    <row r="13" spans="2:48" ht="18.75" customHeight="1">
      <c r="B13" s="6"/>
      <c r="S13" s="458" t="s">
        <v>245</v>
      </c>
      <c r="T13" s="458"/>
      <c r="U13" s="458"/>
      <c r="V13" s="458"/>
      <c r="W13" s="458"/>
      <c r="X13" s="458"/>
      <c r="Y13" s="458"/>
      <c r="Z13" s="458"/>
      <c r="AA13" s="458"/>
      <c r="AC13" s="514" t="str">
        <f>代表者職氏名</f>
        <v>代表取締役　和歌山　太郎</v>
      </c>
      <c r="AD13" s="514"/>
      <c r="AE13" s="514"/>
      <c r="AF13" s="514"/>
      <c r="AG13" s="514"/>
      <c r="AH13" s="514"/>
      <c r="AI13" s="514"/>
      <c r="AJ13" s="514"/>
      <c r="AK13" s="514"/>
      <c r="AL13" s="514"/>
      <c r="AM13" s="514"/>
      <c r="AN13" s="514"/>
      <c r="AO13" s="514"/>
      <c r="AP13" s="514"/>
      <c r="AQ13" s="514"/>
      <c r="AR13" s="514"/>
      <c r="AS13" s="514"/>
      <c r="AT13" s="514"/>
      <c r="AU13" s="514"/>
      <c r="AV13" s="514"/>
    </row>
    <row r="14" spans="2:48" ht="31.5" customHeight="1">
      <c r="B14" s="6"/>
      <c r="D14" s="19"/>
      <c r="U14" s="19"/>
    </row>
    <row r="15" spans="2:48" ht="18.75" customHeight="1">
      <c r="B15" s="499" t="s">
        <v>498</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row>
    <row r="16" spans="2:48" ht="25.5" customHeight="1">
      <c r="B16" s="6"/>
      <c r="D16" s="19"/>
      <c r="U16" s="19"/>
    </row>
    <row r="17" spans="1:48" ht="23.1" customHeight="1">
      <c r="C17" s="25" t="str">
        <f>実施年度&amp;"和歌山県立"</f>
        <v>令和８年度和歌山県立</v>
      </c>
      <c r="D17" s="75"/>
      <c r="E17" s="75"/>
      <c r="F17" s="75"/>
      <c r="G17" s="75"/>
      <c r="H17" s="19"/>
      <c r="I17" s="19"/>
      <c r="J17" s="19"/>
      <c r="K17" s="19"/>
      <c r="L17" s="19"/>
      <c r="M17" s="19"/>
      <c r="N17" s="516" t="str">
        <f>学院名</f>
        <v>和歌山</v>
      </c>
      <c r="O17" s="516"/>
      <c r="P17" s="516"/>
      <c r="Q17" s="516"/>
      <c r="R17" s="2" t="s">
        <v>614</v>
      </c>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8" ht="23.1" customHeight="1">
      <c r="A18" s="2" t="s">
        <v>615</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8" ht="21.75" customHeight="1">
      <c r="B19" s="6"/>
      <c r="D19" s="19"/>
      <c r="U19" s="19"/>
    </row>
    <row r="20" spans="1:48" ht="21.75" customHeight="1">
      <c r="B20" s="457" t="s">
        <v>14</v>
      </c>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row>
    <row r="21" spans="1:48" ht="21.75" customHeight="1"/>
    <row r="22" spans="1:48" ht="21.75" customHeight="1"/>
    <row r="23" spans="1:48" ht="34.5" customHeight="1">
      <c r="C23" s="2">
        <v>1</v>
      </c>
      <c r="E23" s="2" t="s">
        <v>68</v>
      </c>
      <c r="L23" s="25" t="str">
        <f>科名</f>
        <v>あいうえお＊あいうえお＊あいうえお＊あいうえお＊あいうえお＊あいう</v>
      </c>
      <c r="M23" s="75"/>
      <c r="N23" s="75"/>
      <c r="O23" s="75"/>
      <c r="P23" s="75"/>
      <c r="Q23" s="75"/>
      <c r="R23" s="75"/>
      <c r="S23" s="75"/>
      <c r="T23" s="75"/>
      <c r="U23" s="75"/>
      <c r="V23" s="75"/>
      <c r="W23" s="75"/>
      <c r="X23" s="25"/>
      <c r="Y23" s="25"/>
      <c r="Z23" s="25"/>
      <c r="AA23" s="25"/>
      <c r="AB23" s="25"/>
      <c r="AC23" s="25"/>
      <c r="AD23" s="75"/>
      <c r="AE23" s="75"/>
      <c r="AF23" s="75"/>
      <c r="AG23" s="75"/>
      <c r="AH23" s="75"/>
      <c r="AI23" s="75"/>
      <c r="AJ23" s="75"/>
      <c r="AK23" s="75"/>
      <c r="AL23" s="75"/>
      <c r="AM23" s="75"/>
      <c r="AN23" s="75"/>
      <c r="AO23" s="75"/>
      <c r="AP23" s="75"/>
      <c r="AQ23" s="75"/>
      <c r="AR23" s="42"/>
      <c r="AS23" s="42"/>
      <c r="AT23" s="42"/>
      <c r="AU23" s="42"/>
    </row>
    <row r="24" spans="1:48" ht="34.5" customHeight="1">
      <c r="K24" s="42" t="str">
        <f>提案左括弧</f>
        <v>(</v>
      </c>
      <c r="L24" s="25" t="str">
        <f>IF(提案科名="","",提案科名)</f>
        <v>アイウエオ＊アイウエオ＊アイウエオ＊アイウエオ＊アイウエオ＊アイウ</v>
      </c>
      <c r="M24" s="75"/>
      <c r="N24" s="75"/>
      <c r="O24" s="75"/>
      <c r="P24" s="75"/>
      <c r="Q24" s="75"/>
      <c r="R24" s="75"/>
      <c r="S24" s="75"/>
      <c r="T24" s="75"/>
      <c r="U24" s="75"/>
      <c r="V24" s="75"/>
      <c r="W24" s="75"/>
      <c r="X24" s="25"/>
      <c r="Y24" s="25"/>
      <c r="Z24" s="25"/>
      <c r="AA24" s="25"/>
      <c r="AB24" s="25"/>
      <c r="AC24" s="25"/>
      <c r="AD24" s="25"/>
      <c r="AE24" s="75"/>
      <c r="AF24" s="75"/>
      <c r="AG24" s="75"/>
      <c r="AH24" s="75"/>
      <c r="AI24" s="75"/>
      <c r="AJ24" s="75"/>
      <c r="AK24" s="75"/>
      <c r="AL24" s="75"/>
      <c r="AM24" s="75"/>
      <c r="AN24" s="75"/>
      <c r="AO24" s="75"/>
      <c r="AP24" s="75"/>
      <c r="AQ24" s="75"/>
      <c r="AR24" s="42" t="str">
        <f>提案右括弧</f>
        <v>）</v>
      </c>
    </row>
    <row r="25" spans="1:48" ht="21.75" customHeight="1"/>
    <row r="26" spans="1:48" ht="21.75" customHeight="1">
      <c r="E26" s="2" t="s">
        <v>221</v>
      </c>
      <c r="K26" s="515">
        <f>定員</f>
        <v>8</v>
      </c>
      <c r="L26" s="515"/>
      <c r="M26" s="515"/>
      <c r="N26" s="515"/>
      <c r="O26" s="515"/>
      <c r="P26" s="515"/>
      <c r="Q26" s="515"/>
      <c r="R26" s="515"/>
      <c r="S26" s="515"/>
      <c r="T26" s="515"/>
      <c r="U26" s="515"/>
      <c r="V26" s="515"/>
      <c r="W26" s="5" t="s">
        <v>8</v>
      </c>
      <c r="X26" s="27"/>
      <c r="Y26" s="39"/>
      <c r="Z26" s="39"/>
      <c r="AA26" s="39"/>
      <c r="AB26" s="39"/>
      <c r="AC26" s="39"/>
      <c r="AD26" s="39"/>
      <c r="AE26" s="39"/>
      <c r="AF26" s="42"/>
      <c r="AG26" s="42"/>
      <c r="AH26" s="42"/>
      <c r="AI26" s="42"/>
    </row>
    <row r="27" spans="1:48" ht="21.75" customHeight="1"/>
    <row r="28" spans="1:48" ht="21.75" customHeight="1">
      <c r="E28" s="2" t="s">
        <v>55</v>
      </c>
      <c r="J28" s="42"/>
      <c r="K28" s="2" t="s">
        <v>499</v>
      </c>
      <c r="P28" s="2" t="s">
        <v>500</v>
      </c>
      <c r="R28" s="509">
        <f>e開講日</f>
        <v>46296</v>
      </c>
      <c r="S28" s="509"/>
      <c r="T28" s="509"/>
      <c r="U28" s="509"/>
      <c r="V28" s="509"/>
      <c r="W28" s="509"/>
      <c r="X28" s="509"/>
      <c r="Y28" s="509"/>
      <c r="Z28" s="509"/>
      <c r="AA28" s="509"/>
      <c r="AB28" s="509"/>
      <c r="AC28" s="509"/>
      <c r="AD28" s="39"/>
      <c r="AE28" s="42" t="s">
        <v>88</v>
      </c>
      <c r="AF28" s="42"/>
      <c r="AG28" s="39"/>
      <c r="AH28" s="509">
        <f>ｅ修了日</f>
        <v>46444</v>
      </c>
      <c r="AI28" s="509"/>
      <c r="AJ28" s="509"/>
      <c r="AK28" s="509"/>
      <c r="AL28" s="509"/>
      <c r="AM28" s="509"/>
      <c r="AN28" s="509"/>
      <c r="AO28" s="509"/>
      <c r="AP28" s="509"/>
      <c r="AQ28" s="509"/>
      <c r="AR28" s="509"/>
      <c r="AS28" s="509"/>
      <c r="AT28" s="2" t="s">
        <v>501</v>
      </c>
    </row>
    <row r="29" spans="1:48" ht="21.75" customHeight="1">
      <c r="J29" s="42"/>
      <c r="N29" s="42"/>
      <c r="O29" s="42"/>
      <c r="P29" s="42"/>
      <c r="Q29" s="42"/>
      <c r="R29" s="451"/>
      <c r="S29" s="451"/>
      <c r="T29" s="451"/>
      <c r="U29" s="451"/>
      <c r="V29" s="451"/>
      <c r="W29" s="451"/>
      <c r="X29" s="451"/>
      <c r="Y29" s="451"/>
      <c r="Z29" s="451"/>
      <c r="AA29" s="451"/>
      <c r="AB29" s="451"/>
      <c r="AC29" s="451"/>
      <c r="AD29" s="39"/>
      <c r="AE29" s="42"/>
      <c r="AF29" s="42"/>
      <c r="AG29" s="39"/>
      <c r="AH29" s="451"/>
      <c r="AI29" s="451"/>
      <c r="AJ29" s="451"/>
      <c r="AK29" s="451"/>
      <c r="AL29" s="451"/>
      <c r="AM29" s="451"/>
      <c r="AN29" s="451"/>
      <c r="AO29" s="451"/>
      <c r="AP29" s="451"/>
      <c r="AQ29" s="451"/>
      <c r="AR29" s="451"/>
      <c r="AS29" s="451"/>
      <c r="AT29" s="42"/>
      <c r="AU29" s="42"/>
    </row>
    <row r="30" spans="1:48" ht="22.5" customHeight="1">
      <c r="C30" s="517" t="s">
        <v>502</v>
      </c>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row>
    <row r="31" spans="1:48" ht="21.75" customHeight="1">
      <c r="E31" s="2" t="s">
        <v>228</v>
      </c>
      <c r="M31" s="514" t="str">
        <f>実施施設名</f>
        <v>和産技訓練センター小倉分室</v>
      </c>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row>
    <row r="32" spans="1:48" ht="21.75" customHeight="1">
      <c r="E32" s="2" t="s">
        <v>0</v>
      </c>
      <c r="M32" s="514" t="str">
        <f>実施施設住所</f>
        <v>和歌山市小倉９０</v>
      </c>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row>
    <row r="33" spans="2:48" ht="22.5" customHeight="1"/>
    <row r="34" spans="2:48" ht="18.75" customHeight="1">
      <c r="C34" s="2" t="s">
        <v>222</v>
      </c>
    </row>
    <row r="35" spans="2:48" ht="18.75" customHeight="1"/>
    <row r="36" spans="2:48" ht="7.5" customHeight="1"/>
    <row r="37" spans="2:48" ht="18.75" customHeight="1"/>
    <row r="38" spans="2:48" ht="18.75" customHeight="1">
      <c r="B38" s="24"/>
    </row>
    <row r="39" spans="2:48" ht="18.75" customHeight="1">
      <c r="C39" s="19"/>
      <c r="AI39" s="23"/>
      <c r="AJ39" s="23"/>
      <c r="AK39" s="23"/>
      <c r="AL39" s="23"/>
    </row>
    <row r="40" spans="2:48" ht="18.75" customHeight="1"/>
    <row r="41" spans="2:48" ht="18.75" customHeight="1">
      <c r="C41" s="19"/>
      <c r="D41" s="19"/>
      <c r="E41" s="19"/>
      <c r="F41" s="19"/>
      <c r="G41" s="19"/>
      <c r="H41" s="19"/>
      <c r="I41" s="19"/>
      <c r="J41" s="19"/>
      <c r="K41" s="19"/>
      <c r="AI41" s="23"/>
      <c r="AJ41" s="23"/>
      <c r="AK41" s="23"/>
      <c r="AL41" s="23"/>
    </row>
    <row r="42" spans="2:48" ht="18.75" customHeight="1">
      <c r="C42" s="19"/>
      <c r="D42" s="19"/>
      <c r="E42" s="19"/>
      <c r="F42" s="19"/>
      <c r="G42" s="19"/>
      <c r="H42" s="19"/>
      <c r="I42" s="19"/>
      <c r="J42" s="19"/>
      <c r="K42" s="19"/>
    </row>
    <row r="43" spans="2:48" ht="18.75" customHeight="1">
      <c r="C43" s="19"/>
      <c r="D43" s="19"/>
      <c r="E43" s="19"/>
      <c r="F43" s="19"/>
      <c r="G43" s="19"/>
      <c r="H43" s="19"/>
      <c r="I43" s="19"/>
      <c r="J43" s="19"/>
      <c r="K43" s="19"/>
      <c r="AI43" s="23"/>
      <c r="AJ43" s="23"/>
      <c r="AK43" s="23"/>
      <c r="AL43" s="23"/>
    </row>
    <row r="44" spans="2:48" ht="18.75" customHeight="1">
      <c r="C44" s="19"/>
      <c r="D44" s="19"/>
      <c r="E44" s="19"/>
      <c r="F44" s="19"/>
      <c r="G44" s="19"/>
      <c r="H44" s="19"/>
      <c r="I44" s="19"/>
      <c r="J44" s="19"/>
      <c r="K44" s="19"/>
    </row>
    <row r="45" spans="2:48" ht="18.75" customHeight="1">
      <c r="C45" s="19"/>
      <c r="AI45" s="23"/>
      <c r="AJ45" s="23"/>
      <c r="AK45" s="23"/>
      <c r="AL45" s="23"/>
    </row>
    <row r="46" spans="2:48" ht="18.75" customHeight="1"/>
    <row r="47" spans="2:48" ht="18.75" customHeight="1">
      <c r="C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row>
    <row r="48" spans="2:48"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row r="129" s="2" customFormat="1" ht="18.75" customHeight="1"/>
    <row r="130" s="2" customFormat="1" ht="18.75" customHeight="1"/>
    <row r="131" s="2" customFormat="1" ht="18.75" customHeight="1"/>
    <row r="132" s="2" customFormat="1" ht="18.75" customHeight="1"/>
    <row r="133" s="2" customFormat="1" ht="18.75" customHeight="1"/>
    <row r="134" s="2" customFormat="1" ht="18.75" customHeight="1"/>
    <row r="135" s="2" customFormat="1" ht="18.75" customHeight="1"/>
    <row r="136" s="2" customFormat="1" ht="18.75" customHeight="1"/>
    <row r="137" s="2" customFormat="1" ht="18.75" customHeight="1"/>
    <row r="138" s="2" customFormat="1" ht="18.75" customHeight="1"/>
    <row r="139" s="2" customFormat="1" ht="18.75" customHeight="1"/>
    <row r="140" s="2" customFormat="1" ht="18.75" customHeight="1"/>
    <row r="141" s="2" customFormat="1" ht="18.75" customHeight="1"/>
    <row r="142" s="2" customFormat="1" ht="18.75" customHeight="1"/>
    <row r="143" s="2" customFormat="1" ht="18.75" customHeight="1"/>
    <row r="144" s="2" customFormat="1" ht="18.75" customHeight="1"/>
    <row r="145" s="2" customFormat="1" ht="18.75" customHeight="1"/>
    <row r="146" s="2" customFormat="1" ht="18.75" customHeight="1"/>
    <row r="147" s="2" customFormat="1" ht="18.75" customHeight="1"/>
    <row r="148" s="2" customFormat="1" ht="18.75" customHeight="1"/>
    <row r="149" s="2" customFormat="1" ht="18.75" customHeight="1"/>
    <row r="150" s="2" customFormat="1" ht="18.75" customHeight="1"/>
  </sheetData>
  <mergeCells count="16">
    <mergeCell ref="K26:V26"/>
    <mergeCell ref="AP2:AV2"/>
    <mergeCell ref="AG4:AU4"/>
    <mergeCell ref="S9:AA9"/>
    <mergeCell ref="S11:AA11"/>
    <mergeCell ref="AC11:AV11"/>
    <mergeCell ref="S13:AA13"/>
    <mergeCell ref="AC13:AV13"/>
    <mergeCell ref="B15:AV15"/>
    <mergeCell ref="N17:Q17"/>
    <mergeCell ref="B20:AV20"/>
    <mergeCell ref="R28:AC28"/>
    <mergeCell ref="AH28:AS28"/>
    <mergeCell ref="C30:AG30"/>
    <mergeCell ref="M31:AR31"/>
    <mergeCell ref="M32:AR32"/>
  </mergeCells>
  <phoneticPr fontId="4"/>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CN45"/>
  <sheetViews>
    <sheetView view="pageBreakPreview" topLeftCell="I22" zoomScale="80" zoomScaleNormal="100" zoomScaleSheetLayoutView="80" workbookViewId="0">
      <selection activeCell="BI5" sqref="BI5"/>
    </sheetView>
  </sheetViews>
  <sheetFormatPr defaultColWidth="9" defaultRowHeight="14.25"/>
  <cols>
    <col min="1" max="1" width="1" style="51" customWidth="1"/>
    <col min="2" max="2" width="3.125" style="76" customWidth="1"/>
    <col min="3" max="3" width="3.125" style="51" customWidth="1"/>
    <col min="4" max="5" width="1.875" style="51" customWidth="1"/>
    <col min="6" max="6" width="3.125" style="51" customWidth="1"/>
    <col min="7" max="20" width="1.875" style="51" customWidth="1"/>
    <col min="21" max="21" width="3.5" style="51" customWidth="1"/>
    <col min="22" max="56" width="1.875" style="51" customWidth="1"/>
    <col min="57" max="57" width="2.875" style="51" customWidth="1"/>
    <col min="58" max="58" width="1.5" style="51" customWidth="1"/>
    <col min="59" max="59" width="1.875" style="51" customWidth="1"/>
    <col min="60" max="16384" width="9" style="51"/>
  </cols>
  <sheetData>
    <row r="1" spans="2:61" ht="21" customHeight="1">
      <c r="AZ1" s="518" t="s">
        <v>555</v>
      </c>
      <c r="BA1" s="519"/>
      <c r="BB1" s="519"/>
      <c r="BC1" s="519"/>
      <c r="BD1" s="519"/>
      <c r="BE1" s="519"/>
      <c r="BF1" s="520"/>
    </row>
    <row r="2" spans="2:61" ht="21" customHeight="1">
      <c r="AV2" s="51" t="s">
        <v>352</v>
      </c>
      <c r="BB2" s="77"/>
      <c r="BC2" s="77"/>
      <c r="BD2" s="77"/>
      <c r="BE2" s="77"/>
      <c r="BF2" s="77"/>
    </row>
    <row r="3" spans="2:61" ht="22.5" customHeight="1">
      <c r="B3" s="572" t="s">
        <v>407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I3" s="51" t="s">
        <v>170</v>
      </c>
    </row>
    <row r="4" spans="2:61" ht="15" customHeight="1">
      <c r="AL4" s="79"/>
      <c r="AM4" s="79"/>
      <c r="AN4" s="79"/>
      <c r="AO4" s="79"/>
      <c r="AP4" s="79"/>
      <c r="AQ4" s="79"/>
      <c r="AR4" s="79"/>
      <c r="AS4" s="80"/>
      <c r="AT4" s="131"/>
      <c r="AU4" s="131"/>
      <c r="AV4" s="131"/>
      <c r="AW4" s="131"/>
      <c r="AX4" s="131"/>
      <c r="AY4" s="131"/>
      <c r="AZ4" s="131"/>
      <c r="BA4" s="131"/>
      <c r="BB4" s="131"/>
      <c r="BC4" s="131"/>
      <c r="BD4" s="131"/>
    </row>
    <row r="5" spans="2:61" ht="21.75" customHeight="1">
      <c r="B5" s="573" t="s">
        <v>39</v>
      </c>
      <c r="C5" s="573"/>
      <c r="D5" s="573"/>
      <c r="E5" s="573"/>
      <c r="F5" s="573"/>
      <c r="G5" s="573"/>
      <c r="H5" s="573"/>
      <c r="I5" s="573"/>
      <c r="J5" s="76" t="s">
        <v>215</v>
      </c>
      <c r="K5" s="255" t="str">
        <f>団体名</f>
        <v>和歌山委託訓練センター</v>
      </c>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79"/>
      <c r="AK5" s="79"/>
      <c r="AL5" s="79"/>
      <c r="AM5" s="79"/>
      <c r="AN5" s="79"/>
      <c r="AO5" s="80"/>
      <c r="AP5" s="79"/>
      <c r="AQ5" s="79"/>
      <c r="AR5" s="79"/>
      <c r="AS5" s="79"/>
      <c r="AT5" s="79"/>
      <c r="AU5" s="79"/>
      <c r="AV5" s="79"/>
      <c r="AW5" s="79"/>
      <c r="AX5" s="79"/>
      <c r="AY5" s="79"/>
      <c r="AZ5" s="79"/>
      <c r="BA5" s="79"/>
      <c r="BB5" s="79"/>
      <c r="BC5" s="79"/>
      <c r="BD5" s="79"/>
      <c r="BE5" s="79"/>
      <c r="BF5" s="76"/>
    </row>
    <row r="6" spans="2:61" ht="21.75" customHeight="1">
      <c r="B6" s="573" t="s">
        <v>287</v>
      </c>
      <c r="C6" s="573"/>
      <c r="D6" s="573"/>
      <c r="E6" s="573"/>
      <c r="F6" s="573"/>
      <c r="G6" s="573"/>
      <c r="H6" s="573"/>
      <c r="I6" s="573"/>
      <c r="J6" s="76" t="s">
        <v>7</v>
      </c>
      <c r="K6" s="255" t="str">
        <f>科名</f>
        <v>あいうえお＊あいうえお＊あいうえお＊あいうえお＊あいうえお＊あいう</v>
      </c>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135"/>
      <c r="AK6" s="135"/>
      <c r="AL6" s="135"/>
      <c r="AM6" s="135"/>
      <c r="AN6" s="135"/>
      <c r="AO6" s="135"/>
      <c r="AP6" s="135"/>
      <c r="AQ6" s="135"/>
      <c r="AR6" s="135"/>
      <c r="AS6" s="135"/>
      <c r="AT6" s="79"/>
      <c r="AU6" s="79"/>
      <c r="AV6" s="79"/>
      <c r="AW6" s="79"/>
      <c r="AX6" s="79"/>
      <c r="AY6" s="79"/>
      <c r="AZ6" s="79"/>
      <c r="BA6" s="79"/>
      <c r="BB6" s="79"/>
      <c r="BC6" s="79"/>
      <c r="BD6" s="79"/>
      <c r="BE6" s="79"/>
      <c r="BF6" s="80"/>
    </row>
    <row r="7" spans="2:61" ht="21.75" customHeight="1">
      <c r="B7" s="573"/>
      <c r="C7" s="573"/>
      <c r="D7" s="573"/>
      <c r="E7" s="573"/>
      <c r="F7" s="573"/>
      <c r="G7" s="573"/>
      <c r="H7" s="573"/>
      <c r="I7" s="573"/>
      <c r="J7" s="76"/>
      <c r="K7" s="255" t="str">
        <f>提案左括弧&amp;提案科名&amp;提案右括弧</f>
        <v>(アイウエオ＊アイウエオ＊アイウエオ＊アイウエオ＊アイウエオ＊アイウ）</v>
      </c>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135"/>
      <c r="AK7" s="135"/>
      <c r="AL7" s="135"/>
      <c r="AM7" s="135"/>
      <c r="AN7" s="135"/>
      <c r="AO7" s="135"/>
      <c r="AP7" s="135"/>
      <c r="AQ7" s="135"/>
      <c r="AR7" s="135"/>
      <c r="AS7" s="135"/>
      <c r="AT7" s="79"/>
      <c r="AU7" s="79"/>
      <c r="AV7" s="79"/>
      <c r="AW7" s="79"/>
      <c r="AX7" s="79"/>
      <c r="AY7" s="79"/>
      <c r="AZ7" s="79"/>
      <c r="BA7" s="79"/>
      <c r="BB7" s="79"/>
      <c r="BC7" s="79"/>
      <c r="BD7" s="79"/>
      <c r="BE7" s="79"/>
      <c r="BF7" s="80"/>
    </row>
    <row r="8" spans="2:61" ht="17.25">
      <c r="B8" s="573" t="s">
        <v>55</v>
      </c>
      <c r="C8" s="573"/>
      <c r="D8" s="573"/>
      <c r="E8" s="573"/>
      <c r="F8" s="573"/>
      <c r="G8" s="573"/>
      <c r="H8" s="573"/>
      <c r="I8" s="573"/>
      <c r="J8" s="76" t="s">
        <v>7</v>
      </c>
      <c r="K8" s="255" t="str">
        <f>TEXT(開講日,"ggge")&amp;"年"&amp;TEXT(開講日,"m")&amp;"月"&amp;TEXT(開講日,"d")&amp;"日"&amp;"～"&amp;TEXT(修了日,"ggge")&amp;"年"&amp;TEXT(修了日,"m")&amp;"月"&amp;TEXT(修了日,"d")&amp;"日"</f>
        <v>令和8年10月15日～令和9年1月14日</v>
      </c>
      <c r="L8" s="25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row>
    <row r="9" spans="2:61" ht="15" customHeight="1" thickBot="1">
      <c r="C9" s="82"/>
    </row>
    <row r="10" spans="2:61" ht="26.25" customHeight="1" thickBot="1">
      <c r="B10" s="577"/>
      <c r="C10" s="578"/>
      <c r="D10" s="532" t="s">
        <v>15</v>
      </c>
      <c r="E10" s="533"/>
      <c r="F10" s="533"/>
      <c r="G10" s="533"/>
      <c r="H10" s="533"/>
      <c r="I10" s="533"/>
      <c r="J10" s="533"/>
      <c r="K10" s="533"/>
      <c r="L10" s="533"/>
      <c r="M10" s="533"/>
      <c r="N10" s="533"/>
      <c r="O10" s="533"/>
      <c r="P10" s="533"/>
      <c r="Q10" s="533"/>
      <c r="R10" s="533"/>
      <c r="S10" s="533"/>
      <c r="T10" s="533"/>
      <c r="U10" s="533"/>
      <c r="V10" s="534"/>
      <c r="W10" s="532" t="s">
        <v>164</v>
      </c>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3"/>
      <c r="BD10" s="533"/>
      <c r="BE10" s="264"/>
    </row>
    <row r="11" spans="2:61" ht="30" customHeight="1">
      <c r="B11" s="83">
        <v>1</v>
      </c>
      <c r="C11" s="524" t="s">
        <v>96</v>
      </c>
      <c r="D11" s="84"/>
      <c r="E11" s="530" t="s">
        <v>2</v>
      </c>
      <c r="F11" s="530"/>
      <c r="G11" s="530"/>
      <c r="H11" s="530"/>
      <c r="I11" s="530"/>
      <c r="J11" s="530"/>
      <c r="K11" s="530"/>
      <c r="L11" s="530"/>
      <c r="M11" s="530"/>
      <c r="N11" s="530"/>
      <c r="O11" s="530"/>
      <c r="P11" s="530"/>
      <c r="Q11" s="530"/>
      <c r="R11" s="530"/>
      <c r="S11" s="530"/>
      <c r="T11" s="530"/>
      <c r="U11" s="530"/>
      <c r="V11" s="531"/>
      <c r="W11" s="84"/>
      <c r="X11" s="530" t="s">
        <v>16</v>
      </c>
      <c r="Y11" s="530"/>
      <c r="Z11" s="530"/>
      <c r="AA11" s="530"/>
      <c r="AB11" s="530"/>
      <c r="AC11" s="530"/>
      <c r="AD11" s="530"/>
      <c r="AE11" s="530"/>
      <c r="AF11" s="530"/>
      <c r="AG11" s="530"/>
      <c r="AH11" s="530"/>
      <c r="AI11" s="85"/>
      <c r="AJ11" s="85"/>
      <c r="AK11" s="85"/>
      <c r="AL11" s="530" t="s">
        <v>17</v>
      </c>
      <c r="AM11" s="530"/>
      <c r="AN11" s="530"/>
      <c r="AO11" s="530"/>
      <c r="AP11" s="530"/>
      <c r="AQ11" s="530"/>
      <c r="AR11" s="530"/>
      <c r="AS11" s="530"/>
      <c r="AT11" s="530"/>
      <c r="AU11" s="530"/>
      <c r="AV11" s="530"/>
      <c r="AW11" s="530"/>
      <c r="AX11" s="530"/>
      <c r="AY11" s="85"/>
      <c r="AZ11" s="85"/>
      <c r="BA11" s="85"/>
      <c r="BB11" s="85"/>
      <c r="BC11" s="85"/>
      <c r="BD11" s="85"/>
      <c r="BE11" s="86"/>
    </row>
    <row r="12" spans="2:61" ht="30" customHeight="1">
      <c r="B12" s="87">
        <v>2</v>
      </c>
      <c r="C12" s="525"/>
      <c r="D12" s="88"/>
      <c r="E12" s="545" t="s">
        <v>23</v>
      </c>
      <c r="F12" s="545"/>
      <c r="G12" s="545"/>
      <c r="H12" s="545"/>
      <c r="I12" s="545"/>
      <c r="J12" s="545"/>
      <c r="K12" s="545"/>
      <c r="L12" s="545"/>
      <c r="M12" s="545"/>
      <c r="N12" s="545"/>
      <c r="O12" s="545"/>
      <c r="P12" s="545"/>
      <c r="Q12" s="545"/>
      <c r="R12" s="545"/>
      <c r="S12" s="545"/>
      <c r="T12" s="545"/>
      <c r="U12" s="545"/>
      <c r="V12" s="546"/>
      <c r="W12" s="88"/>
      <c r="X12" s="89" t="s">
        <v>20</v>
      </c>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262"/>
      <c r="BF12" s="76"/>
    </row>
    <row r="13" spans="2:61" ht="30" customHeight="1" thickBot="1">
      <c r="B13" s="91">
        <v>3</v>
      </c>
      <c r="C13" s="526"/>
      <c r="D13" s="92"/>
      <c r="E13" s="575" t="s">
        <v>97</v>
      </c>
      <c r="F13" s="575"/>
      <c r="G13" s="575"/>
      <c r="H13" s="575"/>
      <c r="I13" s="575"/>
      <c r="J13" s="575"/>
      <c r="K13" s="575"/>
      <c r="L13" s="575"/>
      <c r="M13" s="575"/>
      <c r="N13" s="575"/>
      <c r="O13" s="575"/>
      <c r="P13" s="575"/>
      <c r="Q13" s="575"/>
      <c r="R13" s="575"/>
      <c r="S13" s="575"/>
      <c r="T13" s="575"/>
      <c r="U13" s="575"/>
      <c r="V13" s="576"/>
      <c r="W13" s="92"/>
      <c r="X13" s="93" t="s">
        <v>98</v>
      </c>
      <c r="Y13" s="93"/>
      <c r="Z13" s="93"/>
      <c r="AA13" s="93"/>
      <c r="AB13" s="93"/>
      <c r="AC13" s="93"/>
      <c r="AD13" s="93"/>
      <c r="AE13" s="93"/>
      <c r="AF13" s="93"/>
      <c r="AG13" s="93"/>
      <c r="AH13" s="93"/>
      <c r="AI13" s="93"/>
      <c r="AJ13" s="93"/>
      <c r="AK13" s="93"/>
      <c r="AL13" s="93" t="s">
        <v>99</v>
      </c>
      <c r="AM13" s="93"/>
      <c r="AN13" s="93"/>
      <c r="AO13" s="93"/>
      <c r="AP13" s="93"/>
      <c r="AQ13" s="93"/>
      <c r="AR13" s="93"/>
      <c r="AS13" s="93"/>
      <c r="AT13" s="93"/>
      <c r="AU13" s="93"/>
      <c r="AV13" s="93"/>
      <c r="AW13" s="93"/>
      <c r="AX13" s="93"/>
      <c r="AY13" s="93"/>
      <c r="AZ13" s="93"/>
      <c r="BA13" s="93"/>
      <c r="BB13" s="93"/>
      <c r="BC13" s="93"/>
      <c r="BD13" s="93"/>
      <c r="BE13" s="266"/>
      <c r="BF13" s="76"/>
    </row>
    <row r="14" spans="2:61" ht="30" customHeight="1">
      <c r="B14" s="94">
        <v>4</v>
      </c>
      <c r="C14" s="524" t="s">
        <v>100</v>
      </c>
      <c r="D14" s="95"/>
      <c r="E14" s="541" t="s">
        <v>21</v>
      </c>
      <c r="F14" s="541"/>
      <c r="G14" s="541"/>
      <c r="H14" s="541"/>
      <c r="I14" s="541"/>
      <c r="J14" s="541"/>
      <c r="K14" s="541"/>
      <c r="L14" s="541"/>
      <c r="M14" s="541"/>
      <c r="N14" s="541"/>
      <c r="O14" s="541"/>
      <c r="P14" s="541"/>
      <c r="Q14" s="541"/>
      <c r="R14" s="541"/>
      <c r="S14" s="541"/>
      <c r="T14" s="541"/>
      <c r="U14" s="541"/>
      <c r="V14" s="542"/>
      <c r="W14" s="84"/>
      <c r="X14" s="543" t="s">
        <v>229</v>
      </c>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543"/>
      <c r="AW14" s="543"/>
      <c r="AX14" s="543"/>
      <c r="AY14" s="543"/>
      <c r="AZ14" s="543"/>
      <c r="BA14" s="543"/>
      <c r="BB14" s="543"/>
      <c r="BC14" s="543"/>
      <c r="BD14" s="543"/>
      <c r="BE14" s="265"/>
      <c r="BF14" s="76"/>
    </row>
    <row r="15" spans="2:61" ht="30" customHeight="1">
      <c r="B15" s="96">
        <v>5</v>
      </c>
      <c r="C15" s="525"/>
      <c r="D15" s="88"/>
      <c r="E15" s="527" t="s">
        <v>27</v>
      </c>
      <c r="F15" s="527"/>
      <c r="G15" s="527"/>
      <c r="H15" s="527"/>
      <c r="I15" s="527"/>
      <c r="J15" s="527"/>
      <c r="K15" s="527"/>
      <c r="L15" s="527"/>
      <c r="M15" s="527"/>
      <c r="N15" s="527"/>
      <c r="O15" s="527"/>
      <c r="P15" s="527"/>
      <c r="Q15" s="527"/>
      <c r="R15" s="527"/>
      <c r="S15" s="527"/>
      <c r="T15" s="527"/>
      <c r="U15" s="527"/>
      <c r="V15" s="528"/>
      <c r="W15" s="97"/>
      <c r="X15" s="544" t="s">
        <v>230</v>
      </c>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544"/>
      <c r="AV15" s="544"/>
      <c r="AW15" s="544"/>
      <c r="AX15" s="544"/>
      <c r="AY15" s="544"/>
      <c r="AZ15" s="544"/>
      <c r="BA15" s="544"/>
      <c r="BB15" s="544"/>
      <c r="BC15" s="544"/>
      <c r="BD15" s="544"/>
      <c r="BE15" s="262"/>
      <c r="BF15" s="76"/>
    </row>
    <row r="16" spans="2:61" ht="30" customHeight="1">
      <c r="B16" s="98">
        <v>6</v>
      </c>
      <c r="C16" s="525"/>
      <c r="D16" s="99"/>
      <c r="E16" s="545" t="s">
        <v>216</v>
      </c>
      <c r="F16" s="545"/>
      <c r="G16" s="545"/>
      <c r="H16" s="545"/>
      <c r="I16" s="545"/>
      <c r="J16" s="545"/>
      <c r="K16" s="545"/>
      <c r="L16" s="545"/>
      <c r="M16" s="545"/>
      <c r="N16" s="545"/>
      <c r="O16" s="545"/>
      <c r="P16" s="545"/>
      <c r="Q16" s="545"/>
      <c r="R16" s="545"/>
      <c r="S16" s="545"/>
      <c r="T16" s="545"/>
      <c r="U16" s="545"/>
      <c r="V16" s="546"/>
      <c r="W16" s="100"/>
      <c r="X16" s="51" t="s">
        <v>400</v>
      </c>
      <c r="AE16" s="51" t="s">
        <v>37</v>
      </c>
      <c r="AI16" s="567"/>
      <c r="AJ16" s="567"/>
      <c r="AK16" s="567"/>
      <c r="AL16" s="51" t="s">
        <v>19</v>
      </c>
      <c r="AO16" s="51" t="s">
        <v>217</v>
      </c>
      <c r="AQ16" s="51" t="s">
        <v>36</v>
      </c>
      <c r="AU16" s="567"/>
      <c r="AV16" s="567"/>
      <c r="AW16" s="567"/>
      <c r="AX16" s="51" t="s">
        <v>19</v>
      </c>
      <c r="BC16" s="51" t="s">
        <v>156</v>
      </c>
      <c r="BE16" s="262"/>
      <c r="BF16" s="76"/>
    </row>
    <row r="17" spans="2:92" ht="30" customHeight="1">
      <c r="B17" s="96">
        <v>7</v>
      </c>
      <c r="C17" s="525"/>
      <c r="D17" s="102"/>
      <c r="E17" s="568" t="s">
        <v>26</v>
      </c>
      <c r="F17" s="568"/>
      <c r="G17" s="568"/>
      <c r="H17" s="568"/>
      <c r="I17" s="568"/>
      <c r="J17" s="568"/>
      <c r="K17" s="568"/>
      <c r="L17" s="568"/>
      <c r="M17" s="568"/>
      <c r="N17" s="568"/>
      <c r="O17" s="568"/>
      <c r="P17" s="568"/>
      <c r="Q17" s="568"/>
      <c r="R17" s="568"/>
      <c r="S17" s="568"/>
      <c r="T17" s="568"/>
      <c r="U17" s="568"/>
      <c r="V17" s="569"/>
      <c r="W17" s="88"/>
      <c r="X17" s="89" t="s">
        <v>218</v>
      </c>
      <c r="Y17" s="89"/>
      <c r="Z17" s="89"/>
      <c r="AA17" s="89"/>
      <c r="AB17" s="89"/>
      <c r="AC17" s="89"/>
      <c r="AD17" s="89"/>
      <c r="AE17" s="81"/>
      <c r="AF17" s="81"/>
      <c r="AG17" s="89"/>
      <c r="AH17" s="89"/>
      <c r="AI17" s="173"/>
      <c r="AJ17" s="570"/>
      <c r="AK17" s="570"/>
      <c r="AL17" s="570"/>
      <c r="AM17" s="570"/>
      <c r="AN17" s="89" t="s">
        <v>24</v>
      </c>
      <c r="AO17" s="89"/>
      <c r="AP17" s="89"/>
      <c r="AQ17" s="574"/>
      <c r="AR17" s="574"/>
      <c r="AS17" s="574"/>
      <c r="AT17" s="89" t="s">
        <v>38</v>
      </c>
      <c r="AU17" s="89"/>
      <c r="AV17" s="89"/>
      <c r="AW17" s="89"/>
      <c r="AX17" s="89"/>
      <c r="AY17" s="574"/>
      <c r="AZ17" s="574"/>
      <c r="BA17" s="574"/>
      <c r="BB17" s="89" t="s">
        <v>25</v>
      </c>
      <c r="BC17" s="89"/>
      <c r="BD17" s="89"/>
      <c r="BE17" s="262"/>
      <c r="BF17" s="76"/>
    </row>
    <row r="18" spans="2:92" ht="30" customHeight="1">
      <c r="B18" s="103">
        <v>8</v>
      </c>
      <c r="C18" s="525"/>
      <c r="D18" s="88"/>
      <c r="E18" s="527" t="s">
        <v>3</v>
      </c>
      <c r="F18" s="527"/>
      <c r="G18" s="527"/>
      <c r="H18" s="527"/>
      <c r="I18" s="527"/>
      <c r="J18" s="527"/>
      <c r="K18" s="527"/>
      <c r="L18" s="527"/>
      <c r="M18" s="527"/>
      <c r="N18" s="527"/>
      <c r="O18" s="527"/>
      <c r="P18" s="527"/>
      <c r="Q18" s="527"/>
      <c r="R18" s="527"/>
      <c r="S18" s="527"/>
      <c r="T18" s="527"/>
      <c r="U18" s="527"/>
      <c r="V18" s="528"/>
      <c r="W18" s="100"/>
      <c r="X18" s="527" t="s">
        <v>18</v>
      </c>
      <c r="Y18" s="527"/>
      <c r="Z18" s="527"/>
      <c r="AC18" s="89" t="s">
        <v>156</v>
      </c>
      <c r="AD18" s="89"/>
      <c r="AF18" s="89"/>
      <c r="AI18" s="108"/>
      <c r="AJ18" s="89"/>
      <c r="AK18" s="89"/>
      <c r="BE18" s="90"/>
    </row>
    <row r="19" spans="2:92" ht="30" customHeight="1">
      <c r="B19" s="104">
        <v>9</v>
      </c>
      <c r="C19" s="525"/>
      <c r="D19" s="88"/>
      <c r="E19" s="527" t="s">
        <v>4</v>
      </c>
      <c r="F19" s="527"/>
      <c r="G19" s="527"/>
      <c r="H19" s="527"/>
      <c r="I19" s="527"/>
      <c r="J19" s="527"/>
      <c r="K19" s="527"/>
      <c r="L19" s="527"/>
      <c r="M19" s="527"/>
      <c r="N19" s="527"/>
      <c r="O19" s="527"/>
      <c r="P19" s="527"/>
      <c r="Q19" s="527"/>
      <c r="R19" s="527"/>
      <c r="S19" s="527"/>
      <c r="T19" s="527"/>
      <c r="U19" s="527"/>
      <c r="V19" s="528"/>
      <c r="W19" s="88"/>
      <c r="X19" s="527" t="s">
        <v>18</v>
      </c>
      <c r="Y19" s="527"/>
      <c r="Z19" s="527"/>
      <c r="AA19" s="89"/>
      <c r="AB19" s="89"/>
      <c r="AC19" s="89" t="s">
        <v>156</v>
      </c>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90"/>
    </row>
    <row r="20" spans="2:92" ht="41.25" customHeight="1">
      <c r="B20" s="104">
        <v>10</v>
      </c>
      <c r="C20" s="525"/>
      <c r="D20" s="88"/>
      <c r="E20" s="527" t="s">
        <v>178</v>
      </c>
      <c r="F20" s="527"/>
      <c r="G20" s="527"/>
      <c r="H20" s="527"/>
      <c r="I20" s="527"/>
      <c r="J20" s="527"/>
      <c r="K20" s="527"/>
      <c r="L20" s="527"/>
      <c r="M20" s="527"/>
      <c r="N20" s="527"/>
      <c r="O20" s="527"/>
      <c r="P20" s="527"/>
      <c r="Q20" s="527"/>
      <c r="R20" s="527"/>
      <c r="S20" s="527"/>
      <c r="T20" s="527"/>
      <c r="U20" s="527"/>
      <c r="V20" s="528"/>
      <c r="W20" s="88"/>
      <c r="X20" s="89" t="s">
        <v>18</v>
      </c>
      <c r="Y20" s="89"/>
      <c r="Z20" s="89"/>
      <c r="AA20" s="89"/>
      <c r="AB20" s="89"/>
      <c r="AC20" s="89" t="s">
        <v>156</v>
      </c>
      <c r="AD20" s="89"/>
      <c r="AE20" s="89"/>
      <c r="AF20" s="89"/>
      <c r="AG20" s="89"/>
      <c r="AH20" s="89"/>
      <c r="AI20" s="545" t="s">
        <v>424</v>
      </c>
      <c r="AJ20" s="545"/>
      <c r="AK20" s="545"/>
      <c r="AL20" s="545"/>
      <c r="AM20" s="545"/>
      <c r="AN20" s="545"/>
      <c r="AO20" s="545"/>
      <c r="AP20" s="545"/>
      <c r="AQ20" s="545"/>
      <c r="AR20" s="545"/>
      <c r="AS20" s="545"/>
      <c r="AT20" s="545"/>
      <c r="AU20" s="545"/>
      <c r="AV20" s="545"/>
      <c r="AW20" s="545"/>
      <c r="AX20" s="545"/>
      <c r="AY20" s="545"/>
      <c r="AZ20" s="545"/>
      <c r="BA20" s="545"/>
      <c r="BB20" s="545"/>
      <c r="BC20" s="545"/>
      <c r="BD20" s="545"/>
      <c r="BE20" s="90"/>
    </row>
    <row r="21" spans="2:92" ht="34.5" customHeight="1">
      <c r="B21" s="521">
        <v>11</v>
      </c>
      <c r="C21" s="525"/>
      <c r="D21" s="106"/>
      <c r="E21" s="535" t="s">
        <v>167</v>
      </c>
      <c r="F21" s="535"/>
      <c r="G21" s="535"/>
      <c r="H21" s="535"/>
      <c r="I21" s="535"/>
      <c r="J21" s="535"/>
      <c r="K21" s="535"/>
      <c r="L21" s="535"/>
      <c r="M21" s="535"/>
      <c r="N21" s="535"/>
      <c r="O21" s="535"/>
      <c r="P21" s="535"/>
      <c r="Q21" s="535"/>
      <c r="R21" s="535"/>
      <c r="S21" s="535"/>
      <c r="T21" s="535"/>
      <c r="U21" s="535"/>
      <c r="V21" s="536"/>
      <c r="W21" s="107"/>
      <c r="X21" s="108" t="s">
        <v>401</v>
      </c>
      <c r="Y21" s="108"/>
      <c r="Z21" s="108"/>
      <c r="AA21" s="108"/>
      <c r="AB21" s="108"/>
      <c r="AC21" s="108" t="s">
        <v>147</v>
      </c>
      <c r="AD21" s="108"/>
      <c r="AE21" s="108"/>
      <c r="AF21" s="108"/>
      <c r="AI21" s="233" t="s">
        <v>406</v>
      </c>
      <c r="AJ21" s="108"/>
      <c r="AK21" s="110"/>
      <c r="AL21" s="108"/>
      <c r="AM21" s="109"/>
      <c r="AN21" s="109"/>
      <c r="AO21" s="109"/>
      <c r="AP21" s="109"/>
      <c r="AQ21" s="109"/>
      <c r="AR21" s="109"/>
      <c r="AS21" s="108"/>
      <c r="AT21" s="109"/>
      <c r="AU21" s="109"/>
      <c r="AV21" s="108"/>
      <c r="AW21" s="108"/>
      <c r="AX21" s="110"/>
      <c r="AY21" s="110"/>
      <c r="AZ21" s="110"/>
      <c r="BA21" s="108"/>
      <c r="BB21" s="110"/>
      <c r="BC21" s="110"/>
      <c r="BD21" s="110"/>
      <c r="BE21" s="115"/>
    </row>
    <row r="22" spans="2:92" ht="34.5" customHeight="1">
      <c r="B22" s="522"/>
      <c r="C22" s="525"/>
      <c r="D22" s="111"/>
      <c r="E22" s="537"/>
      <c r="F22" s="537"/>
      <c r="G22" s="537"/>
      <c r="H22" s="537"/>
      <c r="I22" s="537"/>
      <c r="J22" s="537"/>
      <c r="K22" s="537"/>
      <c r="L22" s="537"/>
      <c r="M22" s="537"/>
      <c r="N22" s="537"/>
      <c r="O22" s="537"/>
      <c r="P22" s="537"/>
      <c r="Q22" s="537"/>
      <c r="R22" s="537"/>
      <c r="S22" s="537"/>
      <c r="T22" s="537"/>
      <c r="U22" s="537"/>
      <c r="V22" s="538"/>
      <c r="W22" s="100"/>
      <c r="X22" s="51" t="s">
        <v>401</v>
      </c>
      <c r="AC22" s="51" t="s">
        <v>147</v>
      </c>
      <c r="AI22" s="568" t="s">
        <v>423</v>
      </c>
      <c r="AJ22" s="568"/>
      <c r="AK22" s="568"/>
      <c r="AL22" s="568"/>
      <c r="AM22" s="568"/>
      <c r="AN22" s="568"/>
      <c r="AO22" s="568"/>
      <c r="AP22" s="568"/>
      <c r="AQ22" s="568"/>
      <c r="AR22" s="568"/>
      <c r="AS22" s="568"/>
      <c r="AT22" s="568"/>
      <c r="AU22" s="568"/>
      <c r="AV22" s="568"/>
      <c r="AW22" s="568"/>
      <c r="AX22" s="568"/>
      <c r="AY22" s="568"/>
      <c r="AZ22" s="568"/>
      <c r="BA22" s="568"/>
      <c r="BB22" s="568"/>
      <c r="BC22" s="568"/>
      <c r="BD22" s="568"/>
      <c r="BE22" s="101"/>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232"/>
    </row>
    <row r="23" spans="2:92" ht="50.25" customHeight="1">
      <c r="B23" s="522"/>
      <c r="C23" s="525"/>
      <c r="D23" s="112"/>
      <c r="E23" s="539"/>
      <c r="F23" s="539"/>
      <c r="G23" s="539"/>
      <c r="H23" s="539"/>
      <c r="I23" s="539"/>
      <c r="J23" s="539"/>
      <c r="K23" s="539"/>
      <c r="L23" s="539"/>
      <c r="M23" s="539"/>
      <c r="N23" s="539"/>
      <c r="O23" s="539"/>
      <c r="P23" s="539"/>
      <c r="Q23" s="539"/>
      <c r="R23" s="539"/>
      <c r="S23" s="539"/>
      <c r="T23" s="539"/>
      <c r="U23" s="539"/>
      <c r="V23" s="540"/>
      <c r="W23" s="100"/>
      <c r="X23" s="51" t="s">
        <v>311</v>
      </c>
      <c r="Y23" s="127"/>
      <c r="Z23" s="127"/>
      <c r="AA23" s="127"/>
      <c r="AB23" s="127"/>
      <c r="AC23" s="51" t="s">
        <v>312</v>
      </c>
      <c r="AD23" s="127"/>
      <c r="AE23" s="127"/>
      <c r="AF23" s="127"/>
      <c r="AG23" s="127"/>
      <c r="AH23" s="127"/>
      <c r="AI23" s="571" t="s">
        <v>425</v>
      </c>
      <c r="AJ23" s="571"/>
      <c r="AK23" s="571"/>
      <c r="AL23" s="571"/>
      <c r="AM23" s="571"/>
      <c r="AN23" s="571"/>
      <c r="AO23" s="571"/>
      <c r="AP23" s="571"/>
      <c r="AQ23" s="571"/>
      <c r="AR23" s="571"/>
      <c r="AS23" s="571"/>
      <c r="AT23" s="571"/>
      <c r="AU23" s="571"/>
      <c r="AV23" s="571"/>
      <c r="AW23" s="571"/>
      <c r="AX23" s="571"/>
      <c r="AY23" s="571"/>
      <c r="AZ23" s="571"/>
      <c r="BA23" s="571"/>
      <c r="BB23" s="571"/>
      <c r="BC23" s="571"/>
      <c r="BD23" s="571"/>
      <c r="BE23" s="263"/>
    </row>
    <row r="24" spans="2:92" ht="36.75" customHeight="1">
      <c r="B24" s="96">
        <v>12</v>
      </c>
      <c r="C24" s="525"/>
      <c r="D24" s="88"/>
      <c r="E24" s="549" t="s">
        <v>408</v>
      </c>
      <c r="F24" s="550"/>
      <c r="G24" s="550"/>
      <c r="H24" s="550"/>
      <c r="I24" s="550"/>
      <c r="J24" s="550"/>
      <c r="K24" s="550"/>
      <c r="L24" s="550"/>
      <c r="M24" s="550"/>
      <c r="N24" s="550"/>
      <c r="O24" s="89"/>
      <c r="P24" s="545" t="s">
        <v>78</v>
      </c>
      <c r="Q24" s="545"/>
      <c r="R24" s="545"/>
      <c r="S24" s="545"/>
      <c r="T24" s="545"/>
      <c r="U24" s="545"/>
      <c r="V24" s="546"/>
      <c r="W24" s="88"/>
      <c r="X24" s="89" t="s">
        <v>409</v>
      </c>
      <c r="Y24" s="89"/>
      <c r="Z24" s="89"/>
      <c r="AA24" s="89"/>
      <c r="AB24" s="89"/>
      <c r="AC24" s="89"/>
      <c r="AD24" s="89"/>
      <c r="AE24" s="89"/>
      <c r="AF24" s="89"/>
      <c r="AG24" s="89"/>
      <c r="AH24" s="89"/>
      <c r="AI24" s="89"/>
      <c r="AJ24" s="89"/>
      <c r="AK24" s="89"/>
      <c r="AL24" s="89"/>
      <c r="AM24" s="89"/>
      <c r="AN24" s="89"/>
      <c r="AO24" s="89" t="s">
        <v>29</v>
      </c>
      <c r="AP24" s="113"/>
      <c r="AQ24" s="113"/>
      <c r="AR24" s="113"/>
      <c r="AS24" s="113"/>
      <c r="AT24" s="113"/>
      <c r="AU24" s="113"/>
      <c r="AV24" s="113"/>
      <c r="AW24" s="113"/>
      <c r="AX24" s="113"/>
      <c r="AY24" s="113"/>
      <c r="AZ24" s="113"/>
      <c r="BA24" s="89"/>
      <c r="BB24" s="89"/>
      <c r="BC24" s="89"/>
      <c r="BD24" s="89"/>
      <c r="BE24" s="90"/>
    </row>
    <row r="25" spans="2:92" ht="30" customHeight="1">
      <c r="B25" s="521">
        <v>13</v>
      </c>
      <c r="C25" s="525"/>
      <c r="D25" s="100"/>
      <c r="E25" s="555" t="s">
        <v>139</v>
      </c>
      <c r="F25" s="555"/>
      <c r="G25" s="555"/>
      <c r="H25" s="555"/>
      <c r="I25" s="555"/>
      <c r="J25" s="555"/>
      <c r="K25" s="555"/>
      <c r="L25" s="555"/>
      <c r="M25" s="555"/>
      <c r="N25" s="555"/>
      <c r="O25" s="555"/>
      <c r="P25" s="555"/>
      <c r="Q25" s="555"/>
      <c r="R25" s="555"/>
      <c r="S25" s="555"/>
      <c r="T25" s="555"/>
      <c r="U25" s="555"/>
      <c r="V25" s="556"/>
      <c r="W25" s="107"/>
      <c r="X25" s="108" t="s">
        <v>148</v>
      </c>
      <c r="Y25" s="108"/>
      <c r="Z25" s="108"/>
      <c r="AA25" s="108"/>
      <c r="AB25" s="108"/>
      <c r="AC25" s="108"/>
      <c r="AD25" s="108"/>
      <c r="AE25" s="108"/>
      <c r="AF25" s="108"/>
      <c r="AG25" s="108"/>
      <c r="AH25" s="108"/>
      <c r="AI25" s="108"/>
      <c r="AJ25" s="108"/>
      <c r="AK25" s="108"/>
      <c r="AL25" s="108"/>
      <c r="AM25" s="108"/>
      <c r="AN25" s="108"/>
      <c r="AO25" s="108"/>
      <c r="AP25" s="114"/>
      <c r="AQ25" s="114"/>
      <c r="AR25" s="114"/>
      <c r="AS25" s="114"/>
      <c r="AT25" s="114"/>
      <c r="AU25" s="114"/>
      <c r="AV25" s="114"/>
      <c r="AW25" s="114"/>
      <c r="AX25" s="114"/>
      <c r="AY25" s="114"/>
      <c r="AZ25" s="114"/>
      <c r="BA25" s="108"/>
      <c r="BB25" s="108"/>
      <c r="BC25" s="108"/>
      <c r="BD25" s="108"/>
      <c r="BE25" s="115"/>
    </row>
    <row r="26" spans="2:92" ht="30" customHeight="1">
      <c r="B26" s="522"/>
      <c r="C26" s="525"/>
      <c r="D26" s="100"/>
      <c r="E26" s="563"/>
      <c r="F26" s="563"/>
      <c r="G26" s="563"/>
      <c r="H26" s="563"/>
      <c r="I26" s="563"/>
      <c r="J26" s="563"/>
      <c r="K26" s="563"/>
      <c r="L26" s="563"/>
      <c r="M26" s="563"/>
      <c r="N26" s="563"/>
      <c r="O26" s="563"/>
      <c r="P26" s="563"/>
      <c r="Q26" s="563"/>
      <c r="R26" s="563"/>
      <c r="S26" s="563"/>
      <c r="T26" s="563"/>
      <c r="U26" s="563"/>
      <c r="V26" s="564"/>
      <c r="W26" s="100"/>
      <c r="X26" s="51" t="s">
        <v>149</v>
      </c>
      <c r="AP26" s="116"/>
      <c r="AQ26" s="116"/>
      <c r="AR26" s="116"/>
      <c r="AS26" s="116"/>
      <c r="AT26" s="116"/>
      <c r="AU26" s="116"/>
      <c r="AV26" s="116"/>
      <c r="AW26" s="116"/>
      <c r="AX26" s="116"/>
      <c r="AY26" s="116"/>
      <c r="AZ26" s="116"/>
      <c r="BE26" s="101"/>
    </row>
    <row r="27" spans="2:92" ht="30" customHeight="1">
      <c r="B27" s="529"/>
      <c r="C27" s="525"/>
      <c r="D27" s="97"/>
      <c r="E27" s="565"/>
      <c r="F27" s="565"/>
      <c r="G27" s="565"/>
      <c r="H27" s="565"/>
      <c r="I27" s="565"/>
      <c r="J27" s="565"/>
      <c r="K27" s="565"/>
      <c r="L27" s="565"/>
      <c r="M27" s="565"/>
      <c r="N27" s="565"/>
      <c r="O27" s="565"/>
      <c r="P27" s="565"/>
      <c r="Q27" s="565"/>
      <c r="R27" s="565"/>
      <c r="S27" s="565"/>
      <c r="T27" s="565"/>
      <c r="U27" s="565"/>
      <c r="V27" s="566"/>
      <c r="W27" s="97"/>
      <c r="X27" s="105" t="s">
        <v>147</v>
      </c>
      <c r="Y27" s="105"/>
      <c r="Z27" s="105"/>
      <c r="AA27" s="105"/>
      <c r="AB27" s="105"/>
      <c r="AC27" s="105"/>
      <c r="AD27" s="105"/>
      <c r="AE27" s="105"/>
      <c r="AF27" s="105"/>
      <c r="AG27" s="105"/>
      <c r="AH27" s="105"/>
      <c r="AI27" s="105"/>
      <c r="AJ27" s="105"/>
      <c r="AK27" s="105"/>
      <c r="AL27" s="105"/>
      <c r="AM27" s="105"/>
      <c r="AN27" s="105"/>
      <c r="AO27" s="105"/>
      <c r="AP27" s="117"/>
      <c r="AQ27" s="117"/>
      <c r="AR27" s="117"/>
      <c r="AS27" s="117"/>
      <c r="AT27" s="117"/>
      <c r="AU27" s="117"/>
      <c r="AV27" s="117"/>
      <c r="AW27" s="117"/>
      <c r="AX27" s="117"/>
      <c r="AY27" s="117"/>
      <c r="AZ27" s="117"/>
      <c r="BA27" s="105"/>
      <c r="BB27" s="105"/>
      <c r="BE27" s="263"/>
    </row>
    <row r="28" spans="2:92" ht="30" customHeight="1">
      <c r="B28" s="521">
        <v>14</v>
      </c>
      <c r="C28" s="525"/>
      <c r="D28" s="100"/>
      <c r="E28" s="535" t="s">
        <v>140</v>
      </c>
      <c r="F28" s="535"/>
      <c r="G28" s="535"/>
      <c r="H28" s="535"/>
      <c r="I28" s="535"/>
      <c r="J28" s="535"/>
      <c r="K28" s="535"/>
      <c r="L28" s="535"/>
      <c r="M28" s="535"/>
      <c r="N28" s="535"/>
      <c r="O28" s="535"/>
      <c r="P28" s="535"/>
      <c r="Q28" s="535"/>
      <c r="R28" s="535"/>
      <c r="S28" s="535"/>
      <c r="T28" s="535"/>
      <c r="U28" s="535"/>
      <c r="V28" s="536"/>
      <c r="W28" s="100"/>
      <c r="X28" s="51" t="s">
        <v>138</v>
      </c>
      <c r="AN28" s="108"/>
      <c r="AO28" s="108"/>
      <c r="AP28" s="114"/>
      <c r="AQ28" s="114"/>
      <c r="AR28" s="114"/>
      <c r="AS28" s="114"/>
      <c r="AT28" s="114"/>
      <c r="AU28" s="114"/>
      <c r="AV28" s="114"/>
      <c r="AW28" s="114"/>
      <c r="AX28" s="114"/>
      <c r="AY28" s="114"/>
      <c r="AZ28" s="114"/>
      <c r="BA28" s="108"/>
      <c r="BB28" s="108"/>
      <c r="BC28" s="108"/>
      <c r="BD28" s="108"/>
      <c r="BE28" s="101"/>
    </row>
    <row r="29" spans="2:92" ht="30" customHeight="1">
      <c r="B29" s="522"/>
      <c r="C29" s="525"/>
      <c r="D29" s="100"/>
      <c r="E29" s="537"/>
      <c r="F29" s="537"/>
      <c r="G29" s="537"/>
      <c r="H29" s="537"/>
      <c r="I29" s="537"/>
      <c r="J29" s="537"/>
      <c r="K29" s="537"/>
      <c r="L29" s="537"/>
      <c r="M29" s="537"/>
      <c r="N29" s="537"/>
      <c r="O29" s="537"/>
      <c r="P29" s="537"/>
      <c r="Q29" s="537"/>
      <c r="R29" s="537"/>
      <c r="S29" s="537"/>
      <c r="T29" s="537"/>
      <c r="U29" s="537"/>
      <c r="V29" s="538"/>
      <c r="W29" s="100"/>
      <c r="X29" s="51" t="s">
        <v>150</v>
      </c>
      <c r="AP29" s="116"/>
      <c r="AQ29" s="116"/>
      <c r="AR29" s="116"/>
      <c r="AS29" s="116"/>
      <c r="AT29" s="116"/>
      <c r="AU29" s="116"/>
      <c r="AV29" s="116"/>
      <c r="AW29" s="116"/>
      <c r="AX29" s="116"/>
      <c r="AY29" s="116"/>
      <c r="AZ29" s="116"/>
      <c r="BE29" s="101"/>
    </row>
    <row r="30" spans="2:92" ht="30" customHeight="1" thickBot="1">
      <c r="B30" s="523"/>
      <c r="C30" s="526"/>
      <c r="D30" s="118"/>
      <c r="E30" s="547"/>
      <c r="F30" s="547"/>
      <c r="G30" s="547"/>
      <c r="H30" s="547"/>
      <c r="I30" s="547"/>
      <c r="J30" s="547"/>
      <c r="K30" s="547"/>
      <c r="L30" s="547"/>
      <c r="M30" s="547"/>
      <c r="N30" s="547"/>
      <c r="O30" s="547"/>
      <c r="P30" s="547"/>
      <c r="Q30" s="547"/>
      <c r="R30" s="547"/>
      <c r="S30" s="547"/>
      <c r="T30" s="547"/>
      <c r="U30" s="547"/>
      <c r="V30" s="548"/>
      <c r="W30" s="118"/>
      <c r="X30" s="78" t="s">
        <v>147</v>
      </c>
      <c r="Y30" s="78"/>
      <c r="Z30" s="78"/>
      <c r="AA30" s="78"/>
      <c r="AB30" s="78"/>
      <c r="AC30" s="78"/>
      <c r="AD30" s="78"/>
      <c r="AE30" s="78"/>
      <c r="AF30" s="78"/>
      <c r="AG30" s="78"/>
      <c r="AH30" s="78"/>
      <c r="AI30" s="78"/>
      <c r="AJ30" s="78"/>
      <c r="AK30" s="78"/>
      <c r="AL30" s="78"/>
      <c r="AM30" s="78"/>
      <c r="AN30" s="78"/>
      <c r="AO30" s="78"/>
      <c r="AP30" s="119"/>
      <c r="AQ30" s="119"/>
      <c r="AR30" s="119"/>
      <c r="AS30" s="119"/>
      <c r="AT30" s="119"/>
      <c r="AU30" s="119"/>
      <c r="AV30" s="119"/>
      <c r="AW30" s="119"/>
      <c r="AX30" s="119"/>
      <c r="AY30" s="119"/>
      <c r="AZ30" s="119"/>
      <c r="BA30" s="78"/>
      <c r="BB30" s="78"/>
      <c r="BC30" s="78"/>
      <c r="BD30" s="78"/>
      <c r="BE30" s="101"/>
    </row>
    <row r="31" spans="2:92" ht="33.75" customHeight="1">
      <c r="B31" s="120">
        <v>15</v>
      </c>
      <c r="C31" s="525" t="s">
        <v>294</v>
      </c>
      <c r="D31" s="106"/>
      <c r="E31" s="527" t="s">
        <v>5</v>
      </c>
      <c r="F31" s="527"/>
      <c r="G31" s="527"/>
      <c r="H31" s="527"/>
      <c r="I31" s="527"/>
      <c r="J31" s="527"/>
      <c r="K31" s="527"/>
      <c r="L31" s="527"/>
      <c r="M31" s="527"/>
      <c r="N31" s="527"/>
      <c r="O31" s="527"/>
      <c r="P31" s="527"/>
      <c r="Q31" s="527"/>
      <c r="R31" s="527"/>
      <c r="S31" s="527"/>
      <c r="T31" s="527"/>
      <c r="U31" s="527"/>
      <c r="V31" s="528"/>
      <c r="W31" s="107"/>
      <c r="X31" s="89" t="s">
        <v>410</v>
      </c>
      <c r="Y31" s="89"/>
      <c r="Z31" s="89"/>
      <c r="AA31" s="89"/>
      <c r="AB31" s="89"/>
      <c r="AC31" s="89"/>
      <c r="AD31" s="89"/>
      <c r="AE31" s="89"/>
      <c r="AF31" s="89"/>
      <c r="AG31" s="89"/>
      <c r="AH31" s="89"/>
      <c r="AI31" s="89"/>
      <c r="AJ31" s="89"/>
      <c r="AK31" s="89"/>
      <c r="AL31" s="89"/>
      <c r="AM31" s="89"/>
      <c r="AN31" s="89"/>
      <c r="AO31" s="89" t="s">
        <v>165</v>
      </c>
      <c r="AP31" s="113"/>
      <c r="AQ31" s="113"/>
      <c r="AR31" s="113"/>
      <c r="AS31" s="113"/>
      <c r="AT31" s="113"/>
      <c r="AU31" s="113"/>
      <c r="AV31" s="113"/>
      <c r="AW31" s="113"/>
      <c r="AX31" s="113"/>
      <c r="AY31" s="113"/>
      <c r="AZ31" s="113"/>
      <c r="BA31" s="108"/>
      <c r="BB31" s="108"/>
      <c r="BC31" s="108"/>
      <c r="BD31" s="108"/>
      <c r="BE31" s="86"/>
    </row>
    <row r="32" spans="2:92" ht="33.75" customHeight="1">
      <c r="B32" s="521">
        <v>16</v>
      </c>
      <c r="C32" s="525"/>
      <c r="D32" s="553"/>
      <c r="E32" s="555" t="s">
        <v>22</v>
      </c>
      <c r="F32" s="555"/>
      <c r="G32" s="555"/>
      <c r="H32" s="555"/>
      <c r="I32" s="555"/>
      <c r="J32" s="555"/>
      <c r="K32" s="555"/>
      <c r="L32" s="555"/>
      <c r="M32" s="555"/>
      <c r="N32" s="555"/>
      <c r="O32" s="555"/>
      <c r="P32" s="555"/>
      <c r="Q32" s="555"/>
      <c r="R32" s="555"/>
      <c r="S32" s="555"/>
      <c r="T32" s="555"/>
      <c r="U32" s="555"/>
      <c r="V32" s="556"/>
      <c r="W32" s="107"/>
      <c r="X32" s="108" t="s">
        <v>30</v>
      </c>
      <c r="Y32" s="108"/>
      <c r="Z32" s="108"/>
      <c r="AA32" s="108"/>
      <c r="AB32" s="108"/>
      <c r="AC32" s="108"/>
      <c r="AD32" s="108"/>
      <c r="AE32" s="108"/>
      <c r="AF32" s="108"/>
      <c r="AG32" s="108"/>
      <c r="AH32" s="108"/>
      <c r="AI32" s="108"/>
      <c r="AK32" s="561"/>
      <c r="AL32" s="561"/>
      <c r="AM32" s="108" t="s">
        <v>28</v>
      </c>
      <c r="AN32" s="108"/>
      <c r="AO32" s="108"/>
      <c r="AQ32" s="114" t="s">
        <v>31</v>
      </c>
      <c r="AR32" s="114"/>
      <c r="AS32" s="114"/>
      <c r="AT32" s="114"/>
      <c r="AU32" s="114"/>
      <c r="AV32" s="114"/>
      <c r="AW32" s="114"/>
      <c r="AX32" s="114"/>
      <c r="AY32" s="114"/>
      <c r="AZ32" s="452"/>
      <c r="BA32" s="561"/>
      <c r="BB32" s="561"/>
      <c r="BC32" s="108" t="s">
        <v>28</v>
      </c>
      <c r="BD32" s="108"/>
      <c r="BE32" s="115"/>
    </row>
    <row r="33" spans="2:58" ht="33.75" customHeight="1" thickBot="1">
      <c r="B33" s="523"/>
      <c r="C33" s="526"/>
      <c r="D33" s="554"/>
      <c r="E33" s="557"/>
      <c r="F33" s="557"/>
      <c r="G33" s="557"/>
      <c r="H33" s="557"/>
      <c r="I33" s="557"/>
      <c r="J33" s="557"/>
      <c r="K33" s="557"/>
      <c r="L33" s="557"/>
      <c r="M33" s="557"/>
      <c r="N33" s="557"/>
      <c r="O33" s="557"/>
      <c r="P33" s="557"/>
      <c r="Q33" s="557"/>
      <c r="R33" s="557"/>
      <c r="S33" s="557"/>
      <c r="T33" s="557"/>
      <c r="U33" s="557"/>
      <c r="V33" s="558"/>
      <c r="W33" s="118"/>
      <c r="X33" s="78" t="s">
        <v>32</v>
      </c>
      <c r="Y33" s="78"/>
      <c r="Z33" s="78"/>
      <c r="AA33" s="78"/>
      <c r="AB33" s="78"/>
      <c r="AC33" s="78"/>
      <c r="AD33" s="78"/>
      <c r="AE33" s="78"/>
      <c r="AJ33" s="562"/>
      <c r="AK33" s="562"/>
      <c r="AL33" s="51" t="s">
        <v>28</v>
      </c>
      <c r="BE33" s="101"/>
    </row>
    <row r="34" spans="2:58" ht="62.25" customHeight="1" thickBot="1">
      <c r="B34" s="121">
        <v>17</v>
      </c>
      <c r="C34" s="122" t="s">
        <v>219</v>
      </c>
      <c r="D34" s="123"/>
      <c r="E34" s="559" t="s">
        <v>101</v>
      </c>
      <c r="F34" s="559"/>
      <c r="G34" s="559"/>
      <c r="H34" s="559"/>
      <c r="I34" s="559"/>
      <c r="J34" s="559"/>
      <c r="K34" s="559"/>
      <c r="L34" s="559"/>
      <c r="M34" s="559"/>
      <c r="N34" s="559"/>
      <c r="O34" s="559"/>
      <c r="P34" s="559"/>
      <c r="Q34" s="559"/>
      <c r="R34" s="559"/>
      <c r="S34" s="559"/>
      <c r="T34" s="559"/>
      <c r="U34" s="559"/>
      <c r="V34" s="559"/>
      <c r="W34" s="124"/>
      <c r="X34" s="560" t="s">
        <v>437</v>
      </c>
      <c r="Y34" s="560"/>
      <c r="Z34" s="560"/>
      <c r="AA34" s="560"/>
      <c r="AB34" s="560"/>
      <c r="AC34" s="560"/>
      <c r="AD34" s="560"/>
      <c r="AE34" s="560"/>
      <c r="AF34" s="260"/>
      <c r="AG34" s="551" t="s">
        <v>436</v>
      </c>
      <c r="AH34" s="551"/>
      <c r="AI34" s="551"/>
      <c r="AJ34" s="551"/>
      <c r="AK34" s="551"/>
      <c r="AL34" s="551"/>
      <c r="AM34" s="551"/>
      <c r="AN34" s="551"/>
      <c r="AO34" s="281"/>
      <c r="AP34" s="551" t="s">
        <v>435</v>
      </c>
      <c r="AQ34" s="551"/>
      <c r="AR34" s="551"/>
      <c r="AS34" s="551"/>
      <c r="AT34" s="551"/>
      <c r="AU34" s="551"/>
      <c r="AV34" s="551"/>
      <c r="AW34" s="551"/>
      <c r="AX34" s="281"/>
      <c r="AY34" s="551" t="s">
        <v>173</v>
      </c>
      <c r="AZ34" s="551"/>
      <c r="BA34" s="551"/>
      <c r="BB34" s="551"/>
      <c r="BC34" s="551"/>
      <c r="BD34" s="551"/>
      <c r="BE34" s="552"/>
    </row>
    <row r="35" spans="2:58" ht="11.25" customHeight="1"/>
    <row r="36" spans="2:58" ht="20.100000000000001" customHeight="1">
      <c r="B36" s="125" t="s">
        <v>225</v>
      </c>
      <c r="E36" s="126"/>
      <c r="F36" s="126"/>
      <c r="G36" s="126"/>
      <c r="H36" s="126"/>
      <c r="I36" s="126"/>
      <c r="J36" s="126"/>
      <c r="K36" s="126"/>
      <c r="L36" s="126"/>
      <c r="M36" s="126"/>
      <c r="N36" s="126"/>
      <c r="O36" s="126"/>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row>
    <row r="37" spans="2:58" ht="7.5" customHeight="1"/>
    <row r="38" spans="2:58" ht="3.75" customHeight="1">
      <c r="C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row>
    <row r="39" spans="2:58" ht="19.5" customHeight="1"/>
    <row r="40" spans="2:58" ht="19.5" customHeight="1"/>
    <row r="41" spans="2:58" ht="19.5" customHeight="1"/>
    <row r="42" spans="2:58" ht="19.5" customHeight="1"/>
    <row r="43" spans="2:58" ht="19.5" customHeight="1"/>
    <row r="44" spans="2:58" ht="19.5" customHeight="1"/>
    <row r="45" spans="2:58" ht="19.5" customHeight="1"/>
  </sheetData>
  <mergeCells count="56">
    <mergeCell ref="B3:BF3"/>
    <mergeCell ref="B5:I5"/>
    <mergeCell ref="E18:V18"/>
    <mergeCell ref="X18:Z18"/>
    <mergeCell ref="AQ17:AS17"/>
    <mergeCell ref="AY17:BA17"/>
    <mergeCell ref="B7:I7"/>
    <mergeCell ref="W10:BD10"/>
    <mergeCell ref="C11:C13"/>
    <mergeCell ref="X11:AH11"/>
    <mergeCell ref="AL11:AX11"/>
    <mergeCell ref="E12:V12"/>
    <mergeCell ref="E13:V13"/>
    <mergeCell ref="B6:I6"/>
    <mergeCell ref="B10:C10"/>
    <mergeCell ref="B8:I8"/>
    <mergeCell ref="E25:V27"/>
    <mergeCell ref="B21:B23"/>
    <mergeCell ref="AI20:BD20"/>
    <mergeCell ref="AU16:AW16"/>
    <mergeCell ref="E17:V17"/>
    <mergeCell ref="E19:V19"/>
    <mergeCell ref="X19:Z19"/>
    <mergeCell ref="AJ17:AM17"/>
    <mergeCell ref="AI16:AK16"/>
    <mergeCell ref="AI22:BD22"/>
    <mergeCell ref="AI23:BD23"/>
    <mergeCell ref="B32:B33"/>
    <mergeCell ref="AY34:BE34"/>
    <mergeCell ref="C31:C33"/>
    <mergeCell ref="E31:V31"/>
    <mergeCell ref="AP34:AW34"/>
    <mergeCell ref="AG34:AN34"/>
    <mergeCell ref="D32:D33"/>
    <mergeCell ref="E32:V33"/>
    <mergeCell ref="E34:V34"/>
    <mergeCell ref="X34:AE34"/>
    <mergeCell ref="AK32:AL32"/>
    <mergeCell ref="BA32:BB32"/>
    <mergeCell ref="AJ33:AK33"/>
    <mergeCell ref="AZ1:BF1"/>
    <mergeCell ref="B28:B30"/>
    <mergeCell ref="C14:C30"/>
    <mergeCell ref="E20:V20"/>
    <mergeCell ref="B25:B27"/>
    <mergeCell ref="E11:V11"/>
    <mergeCell ref="D10:V10"/>
    <mergeCell ref="E21:V23"/>
    <mergeCell ref="E14:V14"/>
    <mergeCell ref="X14:BD14"/>
    <mergeCell ref="E15:V15"/>
    <mergeCell ref="X15:BD15"/>
    <mergeCell ref="E16:V16"/>
    <mergeCell ref="E28:V30"/>
    <mergeCell ref="P24:V24"/>
    <mergeCell ref="E24:N24"/>
  </mergeCells>
  <phoneticPr fontId="4"/>
  <printOptions horizontalCentered="1"/>
  <pageMargins left="0.70866141732283472" right="0.31496062992125984" top="0.55118110236220474" bottom="0.35433070866141736" header="0" footer="0"/>
  <pageSetup paperSize="9" scale="8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68BB-0AE0-49C0-8AA3-5053A0B861BC}">
  <sheetPr codeName="Sheet8"/>
  <dimension ref="B1:BN58"/>
  <sheetViews>
    <sheetView view="pageBreakPreview" zoomScale="80" zoomScaleNormal="100" zoomScaleSheetLayoutView="80" workbookViewId="0">
      <selection activeCell="BJ7" sqref="BJ7"/>
    </sheetView>
  </sheetViews>
  <sheetFormatPr defaultColWidth="9" defaultRowHeight="14.25"/>
  <cols>
    <col min="1" max="1" width="1" style="51" customWidth="1"/>
    <col min="2" max="2" width="3.125" style="51" customWidth="1"/>
    <col min="3" max="3" width="3.125" style="355" customWidth="1"/>
    <col min="4" max="57" width="1.875" style="51" customWidth="1"/>
    <col min="58" max="58" width="5" style="51" customWidth="1"/>
    <col min="59" max="59" width="1.875" style="51" customWidth="1"/>
    <col min="60" max="16384" width="9" style="51"/>
  </cols>
  <sheetData>
    <row r="1" spans="2:66" ht="15" thickBot="1"/>
    <row r="2" spans="2:66" ht="15" thickBot="1">
      <c r="BB2" s="679" t="s">
        <v>503</v>
      </c>
      <c r="BC2" s="680"/>
      <c r="BD2" s="680"/>
      <c r="BE2" s="680"/>
      <c r="BF2" s="681"/>
    </row>
    <row r="3" spans="2:66">
      <c r="AW3" s="329" t="s">
        <v>504</v>
      </c>
      <c r="BC3" s="356"/>
      <c r="BD3" s="356"/>
      <c r="BE3" s="356"/>
      <c r="BF3" s="356"/>
      <c r="BI3" s="51" t="s">
        <v>170</v>
      </c>
    </row>
    <row r="4" spans="2:66" ht="17.25">
      <c r="B4" s="682" t="s">
        <v>505</v>
      </c>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682"/>
      <c r="BA4" s="682"/>
      <c r="BB4" s="682"/>
      <c r="BC4" s="682"/>
      <c r="BD4" s="682"/>
      <c r="BE4" s="682"/>
      <c r="BF4" s="682"/>
    </row>
    <row r="5" spans="2:66" s="329" customFormat="1" ht="15" customHeight="1">
      <c r="C5" s="355"/>
      <c r="AG5" s="357"/>
      <c r="AH5" s="357"/>
      <c r="AI5" s="357"/>
      <c r="AJ5" s="357"/>
      <c r="AK5" s="357"/>
      <c r="AL5" s="357"/>
      <c r="AM5" s="357"/>
      <c r="AN5" s="357"/>
      <c r="AO5" s="358"/>
      <c r="AP5" s="359"/>
      <c r="AQ5" s="359"/>
      <c r="AR5" s="359"/>
      <c r="AS5" s="359"/>
      <c r="AT5" s="359"/>
      <c r="AU5" s="359"/>
      <c r="AV5" s="359"/>
      <c r="AW5" s="359"/>
      <c r="AX5" s="359"/>
      <c r="AY5" s="359"/>
      <c r="AZ5" s="359"/>
      <c r="BA5" s="359"/>
      <c r="BB5" s="359"/>
      <c r="BC5" s="359"/>
      <c r="BD5" s="359"/>
      <c r="BE5" s="359"/>
      <c r="BF5" s="358"/>
    </row>
    <row r="6" spans="2:66" ht="17.25">
      <c r="B6" s="573" t="s">
        <v>39</v>
      </c>
      <c r="C6" s="573"/>
      <c r="D6" s="573"/>
      <c r="E6" s="573"/>
      <c r="F6" s="573"/>
      <c r="G6" s="573"/>
      <c r="H6" s="573"/>
      <c r="I6" s="573"/>
      <c r="J6" s="76" t="s">
        <v>7</v>
      </c>
      <c r="K6" s="506" t="str">
        <f>団体名</f>
        <v>和歌山委託訓練センター</v>
      </c>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135"/>
      <c r="AK6" s="135"/>
      <c r="AL6" s="135"/>
      <c r="AM6" s="135"/>
      <c r="AN6" s="135"/>
      <c r="AO6" s="138"/>
      <c r="AP6" s="135"/>
      <c r="AQ6" s="135"/>
      <c r="AR6" s="135"/>
      <c r="AS6" s="135"/>
      <c r="AT6" s="135"/>
      <c r="AU6" s="135"/>
      <c r="AV6" s="135"/>
      <c r="AW6" s="135"/>
      <c r="AX6" s="135"/>
      <c r="AY6" s="135"/>
      <c r="AZ6" s="135"/>
      <c r="BA6" s="135"/>
      <c r="BB6" s="135"/>
      <c r="BC6" s="135"/>
      <c r="BD6" s="135"/>
      <c r="BE6" s="79"/>
      <c r="BF6" s="76"/>
    </row>
    <row r="7" spans="2:66" ht="17.25">
      <c r="B7" s="573" t="s">
        <v>287</v>
      </c>
      <c r="C7" s="573"/>
      <c r="D7" s="573"/>
      <c r="E7" s="573"/>
      <c r="F7" s="573"/>
      <c r="G7" s="573"/>
      <c r="H7" s="573"/>
      <c r="I7" s="573"/>
      <c r="J7" s="76" t="s">
        <v>7</v>
      </c>
      <c r="K7" s="255" t="str">
        <f>科名</f>
        <v>あいうえお＊あいうえお＊あいうえお＊あいうえお＊あいうえお＊あいう</v>
      </c>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135"/>
      <c r="AK7" s="135"/>
      <c r="AL7" s="135"/>
      <c r="AM7" s="135"/>
      <c r="AN7" s="135"/>
      <c r="AO7" s="135"/>
      <c r="AP7" s="135"/>
      <c r="AQ7" s="135"/>
      <c r="AR7" s="135"/>
      <c r="AS7" s="135"/>
      <c r="AT7" s="135"/>
      <c r="AU7" s="135"/>
      <c r="AV7" s="135"/>
      <c r="AW7" s="135"/>
      <c r="AX7" s="135"/>
      <c r="AY7" s="135"/>
      <c r="AZ7" s="135"/>
      <c r="BA7" s="135"/>
      <c r="BB7" s="135"/>
      <c r="BC7" s="135"/>
      <c r="BD7" s="135"/>
      <c r="BE7" s="79"/>
      <c r="BF7" s="80"/>
    </row>
    <row r="8" spans="2:66" ht="17.25">
      <c r="B8" s="573"/>
      <c r="C8" s="573"/>
      <c r="D8" s="573"/>
      <c r="E8" s="573"/>
      <c r="F8" s="573"/>
      <c r="G8" s="573"/>
      <c r="H8" s="573"/>
      <c r="I8" s="573"/>
      <c r="J8" s="76"/>
      <c r="K8" s="255" t="str">
        <f>提案左括弧&amp;提案科名&amp;提案右括弧</f>
        <v>(アイウエオ＊アイウエオ＊アイウエオ＊アイウエオ＊アイウエオ＊アイウ）</v>
      </c>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135"/>
      <c r="AK8" s="135"/>
      <c r="AL8" s="135"/>
      <c r="AM8" s="135"/>
      <c r="AN8" s="135"/>
      <c r="AO8" s="135"/>
      <c r="AP8" s="135"/>
      <c r="AQ8" s="135"/>
      <c r="AR8" s="135"/>
      <c r="AS8" s="135"/>
      <c r="AT8" s="135"/>
      <c r="AU8" s="135"/>
      <c r="AV8" s="135"/>
      <c r="AW8" s="135"/>
      <c r="AX8" s="135"/>
      <c r="AY8" s="135"/>
      <c r="AZ8" s="135"/>
      <c r="BA8" s="135"/>
      <c r="BB8" s="135"/>
      <c r="BC8" s="135"/>
      <c r="BD8" s="135"/>
      <c r="BE8" s="79"/>
      <c r="BF8" s="80"/>
    </row>
    <row r="9" spans="2:66" ht="17.25">
      <c r="B9" s="573" t="s">
        <v>55</v>
      </c>
      <c r="C9" s="573"/>
      <c r="D9" s="573"/>
      <c r="E9" s="573"/>
      <c r="F9" s="573"/>
      <c r="G9" s="573"/>
      <c r="H9" s="573"/>
      <c r="I9" s="573"/>
      <c r="J9" s="76" t="s">
        <v>7</v>
      </c>
      <c r="K9" s="255" t="str">
        <f>TEXT(開講日,"ggge")&amp;"年"&amp;TEXT(開講日,"m")&amp;"月"&amp;TEXT(開講日,"d")&amp;"日"&amp;"～"&amp;TEXT(修了日,"ggge")&amp;"年"&amp;TEXT(修了日,"m")&amp;"月"&amp;TEXT(修了日,"d")&amp;"日"</f>
        <v>令和8年10月15日～令和9年1月14日</v>
      </c>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row>
    <row r="10" spans="2:66" ht="15" thickBot="1">
      <c r="C10" s="360"/>
    </row>
    <row r="11" spans="2:66" s="329" customFormat="1" thickBot="1">
      <c r="B11" s="683"/>
      <c r="C11" s="684"/>
      <c r="D11" s="685" t="s">
        <v>15</v>
      </c>
      <c r="E11" s="686"/>
      <c r="F11" s="686"/>
      <c r="G11" s="686"/>
      <c r="H11" s="686"/>
      <c r="I11" s="686"/>
      <c r="J11" s="686"/>
      <c r="K11" s="686"/>
      <c r="L11" s="686"/>
      <c r="M11" s="686"/>
      <c r="N11" s="686"/>
      <c r="O11" s="686"/>
      <c r="P11" s="686"/>
      <c r="Q11" s="686"/>
      <c r="R11" s="686"/>
      <c r="S11" s="686"/>
      <c r="T11" s="686"/>
      <c r="U11" s="686"/>
      <c r="V11" s="687"/>
      <c r="W11" s="685" t="s">
        <v>164</v>
      </c>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c r="AT11" s="686"/>
      <c r="AU11" s="686"/>
      <c r="AV11" s="686"/>
      <c r="AW11" s="686"/>
      <c r="AX11" s="686"/>
      <c r="AY11" s="686"/>
      <c r="AZ11" s="686"/>
      <c r="BA11" s="686"/>
      <c r="BB11" s="686"/>
      <c r="BC11" s="686"/>
      <c r="BD11" s="688"/>
      <c r="BE11" s="689"/>
      <c r="BF11" s="690"/>
      <c r="BG11" s="690"/>
    </row>
    <row r="12" spans="2:66" s="329" customFormat="1" ht="25.5" customHeight="1">
      <c r="B12" s="361">
        <v>1</v>
      </c>
      <c r="C12" s="666" t="s">
        <v>96</v>
      </c>
      <c r="D12" s="362"/>
      <c r="E12" s="669" t="s">
        <v>2</v>
      </c>
      <c r="F12" s="669"/>
      <c r="G12" s="669"/>
      <c r="H12" s="669"/>
      <c r="I12" s="669"/>
      <c r="J12" s="669"/>
      <c r="K12" s="669"/>
      <c r="L12" s="669"/>
      <c r="M12" s="669"/>
      <c r="N12" s="669"/>
      <c r="O12" s="669"/>
      <c r="P12" s="669"/>
      <c r="Q12" s="669"/>
      <c r="R12" s="669"/>
      <c r="S12" s="669"/>
      <c r="T12" s="669"/>
      <c r="U12" s="669"/>
      <c r="V12" s="670"/>
      <c r="W12" s="362"/>
      <c r="X12" s="669" t="s">
        <v>16</v>
      </c>
      <c r="Y12" s="669"/>
      <c r="Z12" s="669"/>
      <c r="AA12" s="669"/>
      <c r="AB12" s="669"/>
      <c r="AC12" s="669"/>
      <c r="AD12" s="669"/>
      <c r="AE12" s="669"/>
      <c r="AF12" s="669"/>
      <c r="AG12" s="669"/>
      <c r="AH12" s="669"/>
      <c r="AI12" s="363"/>
      <c r="AJ12" s="363"/>
      <c r="AK12" s="363"/>
      <c r="AL12" s="669" t="s">
        <v>17</v>
      </c>
      <c r="AM12" s="669"/>
      <c r="AN12" s="669"/>
      <c r="AO12" s="669"/>
      <c r="AP12" s="669"/>
      <c r="AQ12" s="669"/>
      <c r="AR12" s="669"/>
      <c r="AS12" s="669"/>
      <c r="AT12" s="669"/>
      <c r="AU12" s="669"/>
      <c r="AV12" s="669"/>
      <c r="AW12" s="669"/>
      <c r="AX12" s="669"/>
      <c r="AY12" s="363"/>
      <c r="AZ12" s="363"/>
      <c r="BA12" s="363"/>
      <c r="BB12" s="363"/>
      <c r="BC12" s="363"/>
      <c r="BD12" s="364"/>
    </row>
    <row r="13" spans="2:66" s="329" customFormat="1" ht="25.5" customHeight="1">
      <c r="B13" s="365">
        <v>2</v>
      </c>
      <c r="C13" s="667"/>
      <c r="D13" s="366"/>
      <c r="E13" s="671" t="s">
        <v>23</v>
      </c>
      <c r="F13" s="671"/>
      <c r="G13" s="671"/>
      <c r="H13" s="671"/>
      <c r="I13" s="671"/>
      <c r="J13" s="671"/>
      <c r="K13" s="671"/>
      <c r="L13" s="671"/>
      <c r="M13" s="671"/>
      <c r="N13" s="671"/>
      <c r="O13" s="671"/>
      <c r="P13" s="671"/>
      <c r="Q13" s="671"/>
      <c r="R13" s="671"/>
      <c r="S13" s="671"/>
      <c r="T13" s="671"/>
      <c r="U13" s="671"/>
      <c r="V13" s="672"/>
      <c r="W13" s="366"/>
      <c r="X13" s="367" t="s">
        <v>20</v>
      </c>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8"/>
      <c r="BE13" s="358"/>
      <c r="BF13" s="358"/>
    </row>
    <row r="14" spans="2:66" s="329" customFormat="1" ht="25.5" customHeight="1" thickBot="1">
      <c r="B14" s="369">
        <v>3</v>
      </c>
      <c r="C14" s="668"/>
      <c r="D14" s="370"/>
      <c r="E14" s="655" t="s">
        <v>97</v>
      </c>
      <c r="F14" s="655"/>
      <c r="G14" s="655"/>
      <c r="H14" s="655"/>
      <c r="I14" s="655"/>
      <c r="J14" s="655"/>
      <c r="K14" s="655"/>
      <c r="L14" s="655"/>
      <c r="M14" s="655"/>
      <c r="N14" s="655"/>
      <c r="O14" s="655"/>
      <c r="P14" s="655"/>
      <c r="Q14" s="655"/>
      <c r="R14" s="655"/>
      <c r="S14" s="655"/>
      <c r="T14" s="655"/>
      <c r="U14" s="655"/>
      <c r="V14" s="656"/>
      <c r="W14" s="370"/>
      <c r="X14" s="371" t="s">
        <v>98</v>
      </c>
      <c r="Y14" s="371"/>
      <c r="Z14" s="371"/>
      <c r="AA14" s="371"/>
      <c r="AB14" s="371"/>
      <c r="AC14" s="371"/>
      <c r="AD14" s="371"/>
      <c r="AE14" s="371"/>
      <c r="AF14" s="371"/>
      <c r="AG14" s="371"/>
      <c r="AH14" s="371"/>
      <c r="AI14" s="371"/>
      <c r="AJ14" s="371"/>
      <c r="AK14" s="371"/>
      <c r="AL14" s="371" t="s">
        <v>99</v>
      </c>
      <c r="AM14" s="371"/>
      <c r="AN14" s="371"/>
      <c r="AO14" s="371"/>
      <c r="AP14" s="371"/>
      <c r="AQ14" s="371"/>
      <c r="AR14" s="371"/>
      <c r="AS14" s="371"/>
      <c r="AT14" s="371"/>
      <c r="AU14" s="371"/>
      <c r="AV14" s="371"/>
      <c r="AW14" s="371"/>
      <c r="AX14" s="371"/>
      <c r="AY14" s="371"/>
      <c r="AZ14" s="371"/>
      <c r="BA14" s="371"/>
      <c r="BB14" s="371"/>
      <c r="BC14" s="371"/>
      <c r="BD14" s="372"/>
      <c r="BE14" s="358"/>
      <c r="BF14" s="358"/>
    </row>
    <row r="15" spans="2:66" s="329" customFormat="1" ht="18.75" customHeight="1">
      <c r="B15" s="673">
        <v>4</v>
      </c>
      <c r="C15" s="667" t="s">
        <v>506</v>
      </c>
      <c r="D15" s="674"/>
      <c r="E15" s="675" t="s">
        <v>507</v>
      </c>
      <c r="F15" s="675"/>
      <c r="G15" s="675"/>
      <c r="H15" s="675"/>
      <c r="I15" s="675"/>
      <c r="J15" s="675"/>
      <c r="K15" s="675"/>
      <c r="L15" s="675"/>
      <c r="M15" s="675"/>
      <c r="N15" s="675"/>
      <c r="O15" s="675"/>
      <c r="P15" s="675"/>
      <c r="Q15" s="675"/>
      <c r="R15" s="675"/>
      <c r="S15" s="675"/>
      <c r="T15" s="675"/>
      <c r="U15" s="675"/>
      <c r="V15" s="676"/>
      <c r="W15" s="677" t="s">
        <v>508</v>
      </c>
      <c r="X15" s="664"/>
      <c r="Y15" s="664"/>
      <c r="Z15" s="664"/>
      <c r="AA15" s="664"/>
      <c r="AB15" s="664"/>
      <c r="AC15" s="664"/>
      <c r="AD15" s="664"/>
      <c r="AE15" s="664"/>
      <c r="AF15" s="664"/>
      <c r="AG15" s="664" t="s">
        <v>509</v>
      </c>
      <c r="AH15" s="664"/>
      <c r="AI15" s="664"/>
      <c r="AJ15" s="664"/>
      <c r="AK15" s="664"/>
      <c r="AL15" s="664"/>
      <c r="AM15" s="664"/>
      <c r="AN15" s="664"/>
      <c r="AO15" s="664"/>
      <c r="AP15" s="664"/>
      <c r="AQ15" s="664"/>
      <c r="AR15" s="664"/>
      <c r="AS15" s="664" t="s">
        <v>510</v>
      </c>
      <c r="AT15" s="664"/>
      <c r="AU15" s="664"/>
      <c r="AV15" s="664"/>
      <c r="AW15" s="664"/>
      <c r="AX15" s="664"/>
      <c r="AY15" s="664"/>
      <c r="AZ15" s="664"/>
      <c r="BA15" s="664"/>
      <c r="BB15" s="664"/>
      <c r="BC15" s="664"/>
      <c r="BD15" s="665"/>
      <c r="BE15" s="649"/>
      <c r="BF15" s="358"/>
      <c r="BN15" s="329" t="s">
        <v>170</v>
      </c>
    </row>
    <row r="16" spans="2:66" s="329" customFormat="1" ht="18.75" customHeight="1">
      <c r="B16" s="673"/>
      <c r="C16" s="667"/>
      <c r="D16" s="674"/>
      <c r="E16" s="675"/>
      <c r="F16" s="675"/>
      <c r="G16" s="675"/>
      <c r="H16" s="675"/>
      <c r="I16" s="675"/>
      <c r="J16" s="675"/>
      <c r="K16" s="675"/>
      <c r="L16" s="675"/>
      <c r="M16" s="675"/>
      <c r="N16" s="675"/>
      <c r="O16" s="675"/>
      <c r="P16" s="675"/>
      <c r="Q16" s="675"/>
      <c r="R16" s="675"/>
      <c r="S16" s="675"/>
      <c r="T16" s="675"/>
      <c r="U16" s="675"/>
      <c r="V16" s="676"/>
      <c r="W16" s="650" t="s">
        <v>511</v>
      </c>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2"/>
      <c r="BE16" s="649"/>
      <c r="BF16" s="358"/>
    </row>
    <row r="17" spans="2:58" s="329" customFormat="1" ht="18.75" customHeight="1">
      <c r="B17" s="673"/>
      <c r="C17" s="667"/>
      <c r="D17" s="674"/>
      <c r="E17" s="675"/>
      <c r="F17" s="675"/>
      <c r="G17" s="675"/>
      <c r="H17" s="675"/>
      <c r="I17" s="675"/>
      <c r="J17" s="675"/>
      <c r="K17" s="675"/>
      <c r="L17" s="675"/>
      <c r="M17" s="675"/>
      <c r="N17" s="675"/>
      <c r="O17" s="675"/>
      <c r="P17" s="675"/>
      <c r="Q17" s="675"/>
      <c r="R17" s="675"/>
      <c r="S17" s="675"/>
      <c r="T17" s="675"/>
      <c r="U17" s="675"/>
      <c r="V17" s="676"/>
      <c r="W17" s="650" t="s">
        <v>512</v>
      </c>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651"/>
      <c r="BC17" s="651"/>
      <c r="BD17" s="652"/>
      <c r="BE17" s="649"/>
      <c r="BF17" s="358"/>
    </row>
    <row r="18" spans="2:58" s="329" customFormat="1" ht="12" customHeight="1">
      <c r="B18" s="673"/>
      <c r="C18" s="667"/>
      <c r="D18" s="674"/>
      <c r="E18" s="675"/>
      <c r="F18" s="675"/>
      <c r="G18" s="675"/>
      <c r="H18" s="675"/>
      <c r="I18" s="675"/>
      <c r="J18" s="675"/>
      <c r="K18" s="675"/>
      <c r="L18" s="675"/>
      <c r="M18" s="675"/>
      <c r="N18" s="675"/>
      <c r="O18" s="675"/>
      <c r="P18" s="675"/>
      <c r="Q18" s="675"/>
      <c r="R18" s="675"/>
      <c r="S18" s="675"/>
      <c r="T18" s="675"/>
      <c r="U18" s="675"/>
      <c r="V18" s="676"/>
      <c r="W18" s="653" t="s">
        <v>513</v>
      </c>
      <c r="X18" s="654"/>
      <c r="Y18" s="654"/>
      <c r="Z18" s="654"/>
      <c r="AA18" s="654"/>
      <c r="AB18" s="654"/>
      <c r="AC18" s="654"/>
      <c r="AD18" s="654"/>
      <c r="AE18" s="654"/>
      <c r="AF18" s="654"/>
      <c r="AG18" s="657"/>
      <c r="AH18" s="628"/>
      <c r="AI18" s="628"/>
      <c r="AJ18" s="628"/>
      <c r="AK18" s="628"/>
      <c r="AL18" s="628"/>
      <c r="AM18" s="628"/>
      <c r="AN18" s="628"/>
      <c r="AO18" s="628"/>
      <c r="AP18" s="628"/>
      <c r="AQ18" s="628"/>
      <c r="AR18" s="658"/>
      <c r="AS18" s="657"/>
      <c r="AT18" s="628"/>
      <c r="AU18" s="628"/>
      <c r="AV18" s="628"/>
      <c r="AW18" s="628"/>
      <c r="AX18" s="628"/>
      <c r="AY18" s="628"/>
      <c r="AZ18" s="628"/>
      <c r="BA18" s="628"/>
      <c r="BB18" s="628"/>
      <c r="BC18" s="628"/>
      <c r="BD18" s="661"/>
      <c r="BE18" s="649"/>
      <c r="BF18" s="358"/>
    </row>
    <row r="19" spans="2:58" s="329" customFormat="1" ht="12" customHeight="1">
      <c r="B19" s="673"/>
      <c r="C19" s="667"/>
      <c r="D19" s="674"/>
      <c r="E19" s="675"/>
      <c r="F19" s="675"/>
      <c r="G19" s="675"/>
      <c r="H19" s="675"/>
      <c r="I19" s="675"/>
      <c r="J19" s="675"/>
      <c r="K19" s="675"/>
      <c r="L19" s="675"/>
      <c r="M19" s="675"/>
      <c r="N19" s="675"/>
      <c r="O19" s="675"/>
      <c r="P19" s="675"/>
      <c r="Q19" s="675"/>
      <c r="R19" s="675"/>
      <c r="S19" s="675"/>
      <c r="T19" s="675"/>
      <c r="U19" s="675"/>
      <c r="V19" s="676"/>
      <c r="W19" s="662" t="s">
        <v>514</v>
      </c>
      <c r="X19" s="663"/>
      <c r="Y19" s="663"/>
      <c r="Z19" s="663"/>
      <c r="AA19" s="663"/>
      <c r="AB19" s="663"/>
      <c r="AC19" s="663"/>
      <c r="AD19" s="663"/>
      <c r="AE19" s="663"/>
      <c r="AF19" s="663"/>
      <c r="AG19" s="659"/>
      <c r="AH19" s="611"/>
      <c r="AI19" s="611"/>
      <c r="AJ19" s="611"/>
      <c r="AK19" s="611"/>
      <c r="AL19" s="611"/>
      <c r="AM19" s="611"/>
      <c r="AN19" s="611"/>
      <c r="AO19" s="611"/>
      <c r="AP19" s="611"/>
      <c r="AQ19" s="611"/>
      <c r="AR19" s="660"/>
      <c r="AS19" s="659"/>
      <c r="AT19" s="611"/>
      <c r="AU19" s="611"/>
      <c r="AV19" s="611"/>
      <c r="AW19" s="611"/>
      <c r="AX19" s="611"/>
      <c r="AY19" s="611"/>
      <c r="AZ19" s="611"/>
      <c r="BA19" s="611"/>
      <c r="BB19" s="611"/>
      <c r="BC19" s="611"/>
      <c r="BD19" s="627"/>
      <c r="BE19" s="649"/>
      <c r="BF19" s="358"/>
    </row>
    <row r="20" spans="2:58" s="329" customFormat="1" ht="18.75" customHeight="1">
      <c r="B20" s="673"/>
      <c r="C20" s="667"/>
      <c r="D20" s="674"/>
      <c r="E20" s="675"/>
      <c r="F20" s="675"/>
      <c r="G20" s="675"/>
      <c r="H20" s="675"/>
      <c r="I20" s="675"/>
      <c r="J20" s="675"/>
      <c r="K20" s="675"/>
      <c r="L20" s="675"/>
      <c r="M20" s="675"/>
      <c r="N20" s="675"/>
      <c r="O20" s="675"/>
      <c r="P20" s="675"/>
      <c r="Q20" s="675"/>
      <c r="R20" s="675"/>
      <c r="S20" s="675"/>
      <c r="T20" s="675"/>
      <c r="U20" s="675"/>
      <c r="V20" s="676"/>
      <c r="W20" s="646" t="s">
        <v>515</v>
      </c>
      <c r="X20" s="647"/>
      <c r="Y20" s="647"/>
      <c r="Z20" s="647"/>
      <c r="AA20" s="647"/>
      <c r="AB20" s="647"/>
      <c r="AC20" s="647"/>
      <c r="AD20" s="647"/>
      <c r="AE20" s="647"/>
      <c r="AF20" s="648"/>
      <c r="AG20" s="375"/>
      <c r="AH20" s="376"/>
      <c r="AI20" s="645" t="s">
        <v>18</v>
      </c>
      <c r="AJ20" s="645"/>
      <c r="AK20" s="645"/>
      <c r="AL20" s="376"/>
      <c r="AM20" s="376"/>
      <c r="AN20" s="645" t="s">
        <v>156</v>
      </c>
      <c r="AO20" s="645"/>
      <c r="AP20" s="645"/>
      <c r="AQ20" s="376"/>
      <c r="AR20" s="377"/>
      <c r="AS20" s="375"/>
      <c r="AT20" s="376"/>
      <c r="AU20" s="645" t="s">
        <v>18</v>
      </c>
      <c r="AV20" s="645"/>
      <c r="AW20" s="645"/>
      <c r="AX20" s="376"/>
      <c r="AY20" s="376"/>
      <c r="AZ20" s="645" t="s">
        <v>156</v>
      </c>
      <c r="BA20" s="645"/>
      <c r="BB20" s="645"/>
      <c r="BC20" s="376"/>
      <c r="BD20" s="378"/>
      <c r="BE20" s="649"/>
      <c r="BF20" s="358"/>
    </row>
    <row r="21" spans="2:58" s="329" customFormat="1" ht="18.75" customHeight="1">
      <c r="B21" s="673"/>
      <c r="C21" s="667"/>
      <c r="D21" s="674"/>
      <c r="E21" s="675"/>
      <c r="F21" s="675"/>
      <c r="G21" s="675"/>
      <c r="H21" s="675"/>
      <c r="I21" s="675"/>
      <c r="J21" s="675"/>
      <c r="K21" s="675"/>
      <c r="L21" s="675"/>
      <c r="M21" s="675"/>
      <c r="N21" s="675"/>
      <c r="O21" s="675"/>
      <c r="P21" s="675"/>
      <c r="Q21" s="675"/>
      <c r="R21" s="675"/>
      <c r="S21" s="675"/>
      <c r="T21" s="675"/>
      <c r="U21" s="675"/>
      <c r="V21" s="676"/>
      <c r="W21" s="646" t="s">
        <v>516</v>
      </c>
      <c r="X21" s="647"/>
      <c r="Y21" s="647"/>
      <c r="Z21" s="647"/>
      <c r="AA21" s="647"/>
      <c r="AB21" s="647"/>
      <c r="AC21" s="647"/>
      <c r="AD21" s="647"/>
      <c r="AE21" s="647"/>
      <c r="AF21" s="648"/>
      <c r="AG21" s="375"/>
      <c r="AH21" s="376"/>
      <c r="AI21" s="645" t="s">
        <v>18</v>
      </c>
      <c r="AJ21" s="645"/>
      <c r="AK21" s="645"/>
      <c r="AL21" s="376"/>
      <c r="AM21" s="376"/>
      <c r="AN21" s="645" t="s">
        <v>156</v>
      </c>
      <c r="AO21" s="645"/>
      <c r="AP21" s="645"/>
      <c r="AQ21" s="376"/>
      <c r="AR21" s="377"/>
      <c r="AS21" s="375"/>
      <c r="AT21" s="376"/>
      <c r="AU21" s="645" t="s">
        <v>18</v>
      </c>
      <c r="AV21" s="645"/>
      <c r="AW21" s="645"/>
      <c r="AX21" s="376"/>
      <c r="AY21" s="376"/>
      <c r="AZ21" s="645" t="s">
        <v>156</v>
      </c>
      <c r="BA21" s="645"/>
      <c r="BB21" s="645"/>
      <c r="BC21" s="376"/>
      <c r="BD21" s="378"/>
      <c r="BE21" s="649"/>
      <c r="BF21" s="358"/>
    </row>
    <row r="22" spans="2:58" s="329" customFormat="1" ht="18.75" customHeight="1">
      <c r="B22" s="673"/>
      <c r="C22" s="667"/>
      <c r="D22" s="674"/>
      <c r="E22" s="675"/>
      <c r="F22" s="675"/>
      <c r="G22" s="675"/>
      <c r="H22" s="675"/>
      <c r="I22" s="675"/>
      <c r="J22" s="675"/>
      <c r="K22" s="675"/>
      <c r="L22" s="675"/>
      <c r="M22" s="675"/>
      <c r="N22" s="675"/>
      <c r="O22" s="675"/>
      <c r="P22" s="675"/>
      <c r="Q22" s="675"/>
      <c r="R22" s="675"/>
      <c r="S22" s="675"/>
      <c r="T22" s="675"/>
      <c r="U22" s="675"/>
      <c r="V22" s="676"/>
      <c r="W22" s="646" t="s">
        <v>517</v>
      </c>
      <c r="X22" s="647"/>
      <c r="Y22" s="647"/>
      <c r="Z22" s="647"/>
      <c r="AA22" s="647"/>
      <c r="AB22" s="647"/>
      <c r="AC22" s="647"/>
      <c r="AD22" s="647"/>
      <c r="AE22" s="647"/>
      <c r="AF22" s="648"/>
      <c r="AG22" s="375"/>
      <c r="AH22" s="376"/>
      <c r="AI22" s="645" t="s">
        <v>18</v>
      </c>
      <c r="AJ22" s="645"/>
      <c r="AK22" s="645"/>
      <c r="AL22" s="376"/>
      <c r="AM22" s="376"/>
      <c r="AN22" s="645" t="s">
        <v>156</v>
      </c>
      <c r="AO22" s="645"/>
      <c r="AP22" s="645"/>
      <c r="AQ22" s="376"/>
      <c r="AR22" s="377"/>
      <c r="AS22" s="375"/>
      <c r="AT22" s="376"/>
      <c r="AU22" s="645" t="s">
        <v>18</v>
      </c>
      <c r="AV22" s="645"/>
      <c r="AW22" s="645"/>
      <c r="AX22" s="376"/>
      <c r="AY22" s="376"/>
      <c r="AZ22" s="645" t="s">
        <v>156</v>
      </c>
      <c r="BA22" s="645"/>
      <c r="BB22" s="645"/>
      <c r="BC22" s="376"/>
      <c r="BD22" s="378"/>
      <c r="BE22" s="649"/>
      <c r="BF22" s="358"/>
    </row>
    <row r="23" spans="2:58" s="329" customFormat="1" ht="18.75" customHeight="1">
      <c r="B23" s="673"/>
      <c r="C23" s="667"/>
      <c r="D23" s="674"/>
      <c r="E23" s="675"/>
      <c r="F23" s="675"/>
      <c r="G23" s="675"/>
      <c r="H23" s="675"/>
      <c r="I23" s="675"/>
      <c r="J23" s="675"/>
      <c r="K23" s="675"/>
      <c r="L23" s="675"/>
      <c r="M23" s="675"/>
      <c r="N23" s="675"/>
      <c r="O23" s="675"/>
      <c r="P23" s="675"/>
      <c r="Q23" s="675"/>
      <c r="R23" s="675"/>
      <c r="S23" s="675"/>
      <c r="T23" s="675"/>
      <c r="U23" s="675"/>
      <c r="V23" s="676"/>
      <c r="W23" s="646" t="s">
        <v>518</v>
      </c>
      <c r="X23" s="647"/>
      <c r="Y23" s="647"/>
      <c r="Z23" s="647"/>
      <c r="AA23" s="647"/>
      <c r="AB23" s="647"/>
      <c r="AC23" s="647"/>
      <c r="AD23" s="647"/>
      <c r="AE23" s="647"/>
      <c r="AF23" s="648"/>
      <c r="AG23" s="375"/>
      <c r="AH23" s="376"/>
      <c r="AI23" s="645" t="s">
        <v>18</v>
      </c>
      <c r="AJ23" s="645"/>
      <c r="AK23" s="645"/>
      <c r="AL23" s="376"/>
      <c r="AM23" s="376"/>
      <c r="AN23" s="645" t="s">
        <v>156</v>
      </c>
      <c r="AO23" s="645"/>
      <c r="AP23" s="645"/>
      <c r="AQ23" s="376"/>
      <c r="AR23" s="377"/>
      <c r="AS23" s="375"/>
      <c r="AT23" s="376"/>
      <c r="AU23" s="645" t="s">
        <v>18</v>
      </c>
      <c r="AV23" s="645"/>
      <c r="AW23" s="645"/>
      <c r="AX23" s="376"/>
      <c r="AY23" s="376"/>
      <c r="AZ23" s="645" t="s">
        <v>156</v>
      </c>
      <c r="BA23" s="645"/>
      <c r="BB23" s="645"/>
      <c r="BC23" s="376"/>
      <c r="BD23" s="378"/>
      <c r="BE23" s="649"/>
      <c r="BF23" s="358"/>
    </row>
    <row r="24" spans="2:58" s="329" customFormat="1" ht="18.75" customHeight="1">
      <c r="B24" s="673"/>
      <c r="C24" s="667"/>
      <c r="D24" s="674"/>
      <c r="E24" s="675"/>
      <c r="F24" s="675"/>
      <c r="G24" s="675"/>
      <c r="H24" s="675"/>
      <c r="I24" s="675"/>
      <c r="J24" s="675"/>
      <c r="K24" s="675"/>
      <c r="L24" s="675"/>
      <c r="M24" s="675"/>
      <c r="N24" s="675"/>
      <c r="O24" s="675"/>
      <c r="P24" s="675"/>
      <c r="Q24" s="675"/>
      <c r="R24" s="675"/>
      <c r="S24" s="675"/>
      <c r="T24" s="675"/>
      <c r="U24" s="675"/>
      <c r="V24" s="676"/>
      <c r="W24" s="646" t="s">
        <v>519</v>
      </c>
      <c r="X24" s="647"/>
      <c r="Y24" s="647"/>
      <c r="Z24" s="647"/>
      <c r="AA24" s="647"/>
      <c r="AB24" s="647"/>
      <c r="AC24" s="647"/>
      <c r="AD24" s="647"/>
      <c r="AE24" s="647"/>
      <c r="AF24" s="648"/>
      <c r="AG24" s="375"/>
      <c r="AH24" s="376"/>
      <c r="AI24" s="645" t="s">
        <v>18</v>
      </c>
      <c r="AJ24" s="645"/>
      <c r="AK24" s="645"/>
      <c r="AL24" s="376"/>
      <c r="AM24" s="376"/>
      <c r="AN24" s="645" t="s">
        <v>156</v>
      </c>
      <c r="AO24" s="645"/>
      <c r="AP24" s="645"/>
      <c r="AQ24" s="376"/>
      <c r="AR24" s="377"/>
      <c r="AS24" s="375"/>
      <c r="AT24" s="376"/>
      <c r="AU24" s="645" t="s">
        <v>18</v>
      </c>
      <c r="AV24" s="645"/>
      <c r="AW24" s="645"/>
      <c r="AX24" s="376"/>
      <c r="AY24" s="376"/>
      <c r="AZ24" s="645" t="s">
        <v>156</v>
      </c>
      <c r="BA24" s="645"/>
      <c r="BB24" s="645"/>
      <c r="BC24" s="376"/>
      <c r="BD24" s="378"/>
      <c r="BE24" s="649"/>
      <c r="BF24" s="358"/>
    </row>
    <row r="25" spans="2:58" s="329" customFormat="1" ht="18.75" customHeight="1">
      <c r="B25" s="593">
        <v>5</v>
      </c>
      <c r="C25" s="667"/>
      <c r="D25" s="595"/>
      <c r="E25" s="587" t="s">
        <v>520</v>
      </c>
      <c r="F25" s="587"/>
      <c r="G25" s="587"/>
      <c r="H25" s="587"/>
      <c r="I25" s="587"/>
      <c r="J25" s="587"/>
      <c r="K25" s="587"/>
      <c r="L25" s="587"/>
      <c r="M25" s="587"/>
      <c r="N25" s="587"/>
      <c r="O25" s="587"/>
      <c r="P25" s="587"/>
      <c r="Q25" s="587"/>
      <c r="R25" s="587"/>
      <c r="S25" s="587"/>
      <c r="T25" s="587"/>
      <c r="U25" s="587"/>
      <c r="V25" s="588"/>
      <c r="W25" s="379"/>
      <c r="X25" s="615"/>
      <c r="Y25" s="615"/>
      <c r="Z25" s="615"/>
      <c r="AA25" s="615"/>
      <c r="AB25" s="615"/>
      <c r="AC25" s="615"/>
      <c r="AD25" s="615"/>
      <c r="AE25" s="615"/>
      <c r="AF25" s="615"/>
      <c r="AG25" s="615"/>
      <c r="AH25" s="615"/>
      <c r="AI25" s="615"/>
      <c r="AJ25" s="615"/>
      <c r="AK25" s="615"/>
      <c r="AL25" s="615"/>
      <c r="AM25" s="615"/>
      <c r="AN25" s="615"/>
      <c r="AO25" s="615"/>
      <c r="AP25" s="615"/>
      <c r="AQ25" s="615"/>
      <c r="AR25" s="615"/>
      <c r="AS25" s="615"/>
      <c r="AT25" s="615"/>
      <c r="AU25" s="615"/>
      <c r="AV25" s="615"/>
      <c r="AW25" s="615"/>
      <c r="AX25" s="615"/>
      <c r="AY25" s="615"/>
      <c r="AZ25" s="615"/>
      <c r="BA25" s="615"/>
      <c r="BB25" s="615"/>
      <c r="BC25" s="615"/>
      <c r="BD25" s="616"/>
    </row>
    <row r="26" spans="2:58" s="329" customFormat="1" ht="18.75" customHeight="1">
      <c r="B26" s="594"/>
      <c r="C26" s="667"/>
      <c r="D26" s="596"/>
      <c r="E26" s="613"/>
      <c r="F26" s="613"/>
      <c r="G26" s="613"/>
      <c r="H26" s="613"/>
      <c r="I26" s="613"/>
      <c r="J26" s="613"/>
      <c r="K26" s="613"/>
      <c r="L26" s="613"/>
      <c r="M26" s="613"/>
      <c r="N26" s="613"/>
      <c r="O26" s="613"/>
      <c r="P26" s="613"/>
      <c r="Q26" s="613"/>
      <c r="R26" s="613"/>
      <c r="S26" s="613"/>
      <c r="T26" s="613"/>
      <c r="U26" s="613"/>
      <c r="V26" s="614"/>
      <c r="W26" s="380"/>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8"/>
    </row>
    <row r="27" spans="2:58" s="329" customFormat="1" ht="18.75" customHeight="1">
      <c r="B27" s="593">
        <v>6</v>
      </c>
      <c r="C27" s="667"/>
      <c r="D27" s="630"/>
      <c r="E27" s="633" t="s">
        <v>521</v>
      </c>
      <c r="F27" s="633"/>
      <c r="G27" s="633"/>
      <c r="H27" s="633"/>
      <c r="I27" s="633"/>
      <c r="J27" s="633"/>
      <c r="K27" s="633"/>
      <c r="L27" s="633"/>
      <c r="M27" s="633"/>
      <c r="N27" s="633"/>
      <c r="O27" s="633"/>
      <c r="P27" s="633"/>
      <c r="Q27" s="633"/>
      <c r="R27" s="633"/>
      <c r="S27" s="633"/>
      <c r="T27" s="633"/>
      <c r="U27" s="633"/>
      <c r="V27" s="634"/>
      <c r="W27" s="381"/>
      <c r="X27" s="382" t="s">
        <v>522</v>
      </c>
      <c r="Y27" s="382"/>
      <c r="Z27" s="382"/>
      <c r="AA27" s="382"/>
      <c r="AB27" s="382"/>
      <c r="AC27" s="382"/>
      <c r="AD27" s="382"/>
      <c r="AE27" s="382"/>
      <c r="AF27" s="382"/>
      <c r="AG27" s="382"/>
      <c r="AH27" s="382"/>
      <c r="AI27" s="383"/>
      <c r="AJ27" s="383"/>
      <c r="AK27" s="383"/>
      <c r="AL27" s="382"/>
      <c r="AM27" s="382"/>
      <c r="AN27" s="382"/>
      <c r="AO27" s="382"/>
      <c r="AP27" s="382"/>
      <c r="AQ27" s="382"/>
      <c r="AR27" s="382"/>
      <c r="AS27" s="382"/>
      <c r="AT27" s="382"/>
      <c r="AU27" s="383"/>
      <c r="AV27" s="383"/>
      <c r="AW27" s="383"/>
      <c r="AX27" s="382"/>
      <c r="AY27" s="382"/>
      <c r="AZ27" s="382"/>
      <c r="BA27" s="382"/>
      <c r="BB27" s="382"/>
      <c r="BC27" s="382"/>
      <c r="BD27" s="384"/>
      <c r="BE27" s="358"/>
      <c r="BF27" s="358"/>
    </row>
    <row r="28" spans="2:58" s="329" customFormat="1" ht="18.75" customHeight="1">
      <c r="B28" s="619"/>
      <c r="C28" s="667"/>
      <c r="D28" s="631"/>
      <c r="E28" s="635"/>
      <c r="F28" s="635"/>
      <c r="G28" s="635"/>
      <c r="H28" s="635"/>
      <c r="I28" s="635"/>
      <c r="J28" s="635"/>
      <c r="K28" s="635"/>
      <c r="L28" s="635"/>
      <c r="M28" s="635"/>
      <c r="N28" s="635"/>
      <c r="O28" s="635"/>
      <c r="P28" s="635"/>
      <c r="Q28" s="635"/>
      <c r="R28" s="635"/>
      <c r="S28" s="635"/>
      <c r="T28" s="635"/>
      <c r="U28" s="635"/>
      <c r="V28" s="636"/>
      <c r="W28" s="385"/>
      <c r="X28" s="623" t="s">
        <v>523</v>
      </c>
      <c r="Y28" s="623"/>
      <c r="Z28" s="623"/>
      <c r="AA28" s="623"/>
      <c r="AB28" s="623"/>
      <c r="AC28" s="623"/>
      <c r="AD28" s="623"/>
      <c r="AF28" s="387" t="s">
        <v>500</v>
      </c>
      <c r="AG28" s="639"/>
      <c r="AH28" s="639"/>
      <c r="AI28" s="639"/>
      <c r="AJ28" s="639"/>
      <c r="AK28" s="639"/>
      <c r="AL28" s="639"/>
      <c r="AM28" s="639"/>
      <c r="AN28" s="639"/>
      <c r="AO28" s="639"/>
      <c r="AP28" s="639"/>
      <c r="AQ28" s="639"/>
      <c r="AR28" s="639"/>
      <c r="AS28" s="639"/>
      <c r="AT28" s="639"/>
      <c r="AU28" s="639"/>
      <c r="AV28" s="639"/>
      <c r="AW28" s="639"/>
      <c r="AX28" s="639"/>
      <c r="AY28" s="639"/>
      <c r="AZ28" s="639"/>
      <c r="BA28" s="639"/>
      <c r="BB28" s="639"/>
      <c r="BC28" s="329" t="s">
        <v>501</v>
      </c>
      <c r="BD28" s="388"/>
      <c r="BE28" s="389"/>
      <c r="BF28" s="358"/>
    </row>
    <row r="29" spans="2:58" s="329" customFormat="1" ht="18.75" customHeight="1">
      <c r="B29" s="619"/>
      <c r="C29" s="667"/>
      <c r="D29" s="631"/>
      <c r="E29" s="635"/>
      <c r="F29" s="635"/>
      <c r="G29" s="635"/>
      <c r="H29" s="635"/>
      <c r="I29" s="635"/>
      <c r="J29" s="635"/>
      <c r="K29" s="635"/>
      <c r="L29" s="635"/>
      <c r="M29" s="635"/>
      <c r="N29" s="635"/>
      <c r="O29" s="635"/>
      <c r="P29" s="635"/>
      <c r="Q29" s="635"/>
      <c r="R29" s="635"/>
      <c r="S29" s="635"/>
      <c r="T29" s="635"/>
      <c r="U29" s="635"/>
      <c r="V29" s="636"/>
      <c r="W29" s="385"/>
      <c r="X29" s="623" t="s">
        <v>524</v>
      </c>
      <c r="Y29" s="623"/>
      <c r="Z29" s="623"/>
      <c r="AA29" s="623"/>
      <c r="AB29" s="623"/>
      <c r="AC29" s="623"/>
      <c r="AD29" s="623"/>
      <c r="AE29" s="623" t="s">
        <v>525</v>
      </c>
      <c r="AF29" s="623"/>
      <c r="AG29" s="623"/>
      <c r="AH29" s="623"/>
      <c r="AI29" s="623"/>
      <c r="AK29" s="387" t="s">
        <v>500</v>
      </c>
      <c r="AL29" s="639"/>
      <c r="AM29" s="639"/>
      <c r="AN29" s="639"/>
      <c r="AO29" s="639"/>
      <c r="AP29" s="639"/>
      <c r="AQ29" s="639"/>
      <c r="AR29" s="639"/>
      <c r="AS29" s="639"/>
      <c r="AT29" s="639"/>
      <c r="AU29" s="639"/>
      <c r="AV29" s="639"/>
      <c r="AW29" s="639"/>
      <c r="AX29" s="639"/>
      <c r="AY29" s="639"/>
      <c r="AZ29" s="639"/>
      <c r="BA29" s="639"/>
      <c r="BB29" s="639"/>
      <c r="BC29" s="329" t="s">
        <v>501</v>
      </c>
      <c r="BD29" s="390"/>
      <c r="BE29" s="358"/>
      <c r="BF29" s="358"/>
    </row>
    <row r="30" spans="2:58" s="329" customFormat="1" ht="18.75" customHeight="1">
      <c r="B30" s="619"/>
      <c r="C30" s="667"/>
      <c r="D30" s="631"/>
      <c r="E30" s="635"/>
      <c r="F30" s="635"/>
      <c r="G30" s="635"/>
      <c r="H30" s="635"/>
      <c r="I30" s="635"/>
      <c r="J30" s="635"/>
      <c r="K30" s="635"/>
      <c r="L30" s="635"/>
      <c r="M30" s="635"/>
      <c r="N30" s="635"/>
      <c r="O30" s="635"/>
      <c r="P30" s="635"/>
      <c r="Q30" s="635"/>
      <c r="R30" s="635"/>
      <c r="S30" s="635"/>
      <c r="T30" s="635"/>
      <c r="U30" s="635"/>
      <c r="V30" s="636"/>
      <c r="W30" s="385"/>
      <c r="X30" s="623"/>
      <c r="Y30" s="623"/>
      <c r="Z30" s="623"/>
      <c r="AA30" s="623"/>
      <c r="AB30" s="623"/>
      <c r="AC30" s="623"/>
      <c r="AD30" s="623"/>
      <c r="AE30" s="623" t="s">
        <v>526</v>
      </c>
      <c r="AF30" s="623"/>
      <c r="AG30" s="623"/>
      <c r="AH30" s="623"/>
      <c r="AI30" s="623"/>
      <c r="AK30" s="387" t="s">
        <v>500</v>
      </c>
      <c r="AL30" s="639"/>
      <c r="AM30" s="639"/>
      <c r="AN30" s="639"/>
      <c r="AO30" s="639"/>
      <c r="AP30" s="639"/>
      <c r="AQ30" s="639"/>
      <c r="AR30" s="639"/>
      <c r="AS30" s="639"/>
      <c r="AT30" s="639"/>
      <c r="AU30" s="639"/>
      <c r="AV30" s="639"/>
      <c r="AW30" s="639"/>
      <c r="AX30" s="639"/>
      <c r="AY30" s="639"/>
      <c r="AZ30" s="639"/>
      <c r="BA30" s="639"/>
      <c r="BB30" s="639"/>
      <c r="BC30" s="329" t="s">
        <v>501</v>
      </c>
      <c r="BD30" s="390"/>
      <c r="BE30" s="358"/>
      <c r="BF30" s="358"/>
    </row>
    <row r="31" spans="2:58" s="329" customFormat="1" ht="18.75" customHeight="1">
      <c r="B31" s="619"/>
      <c r="C31" s="667"/>
      <c r="D31" s="631"/>
      <c r="E31" s="635"/>
      <c r="F31" s="635"/>
      <c r="G31" s="635"/>
      <c r="H31" s="635"/>
      <c r="I31" s="635"/>
      <c r="J31" s="635"/>
      <c r="K31" s="635"/>
      <c r="L31" s="635"/>
      <c r="M31" s="635"/>
      <c r="N31" s="635"/>
      <c r="O31" s="635"/>
      <c r="P31" s="635"/>
      <c r="Q31" s="635"/>
      <c r="R31" s="635"/>
      <c r="S31" s="635"/>
      <c r="T31" s="635"/>
      <c r="U31" s="635"/>
      <c r="V31" s="636"/>
      <c r="W31" s="385"/>
      <c r="X31" s="623" t="s">
        <v>527</v>
      </c>
      <c r="Y31" s="623"/>
      <c r="Z31" s="623"/>
      <c r="AA31" s="623"/>
      <c r="AB31" s="623"/>
      <c r="AC31" s="623"/>
      <c r="AD31" s="623"/>
      <c r="AE31" s="329" t="s">
        <v>37</v>
      </c>
      <c r="AI31" s="643"/>
      <c r="AJ31" s="678"/>
      <c r="AK31" s="678"/>
      <c r="AL31" s="329" t="s">
        <v>19</v>
      </c>
      <c r="AQ31" s="329" t="s">
        <v>36</v>
      </c>
      <c r="AU31" s="643"/>
      <c r="AV31" s="678"/>
      <c r="AW31" s="678"/>
      <c r="AX31" s="329" t="s">
        <v>19</v>
      </c>
      <c r="BD31" s="390"/>
      <c r="BE31" s="358"/>
      <c r="BF31" s="358"/>
    </row>
    <row r="32" spans="2:58" s="329" customFormat="1" ht="18.75" customHeight="1">
      <c r="B32" s="619"/>
      <c r="C32" s="667"/>
      <c r="D32" s="631"/>
      <c r="E32" s="635"/>
      <c r="F32" s="635"/>
      <c r="G32" s="635"/>
      <c r="H32" s="635"/>
      <c r="I32" s="635"/>
      <c r="J32" s="635"/>
      <c r="K32" s="635"/>
      <c r="L32" s="635"/>
      <c r="M32" s="635"/>
      <c r="N32" s="635"/>
      <c r="O32" s="635"/>
      <c r="P32" s="635"/>
      <c r="Q32" s="635"/>
      <c r="R32" s="635"/>
      <c r="S32" s="635"/>
      <c r="T32" s="635"/>
      <c r="U32" s="635"/>
      <c r="V32" s="636"/>
      <c r="W32" s="385"/>
      <c r="X32" s="329" t="s">
        <v>528</v>
      </c>
      <c r="AE32" s="358"/>
      <c r="AF32" s="358"/>
      <c r="AK32" s="643"/>
      <c r="AL32" s="643"/>
      <c r="AM32" s="643"/>
      <c r="AN32" s="329" t="s">
        <v>24</v>
      </c>
      <c r="AQ32" s="643"/>
      <c r="AR32" s="643"/>
      <c r="AS32" s="643"/>
      <c r="AT32" s="329" t="s">
        <v>38</v>
      </c>
      <c r="AY32" s="643"/>
      <c r="AZ32" s="643"/>
      <c r="BA32" s="643"/>
      <c r="BB32" s="329" t="s">
        <v>25</v>
      </c>
      <c r="BD32" s="390"/>
      <c r="BE32" s="358"/>
      <c r="BF32" s="358"/>
    </row>
    <row r="33" spans="2:58" s="329" customFormat="1" ht="18.75" customHeight="1">
      <c r="B33" s="619"/>
      <c r="C33" s="667"/>
      <c r="D33" s="631"/>
      <c r="E33" s="635"/>
      <c r="F33" s="635"/>
      <c r="G33" s="635"/>
      <c r="H33" s="635"/>
      <c r="I33" s="635"/>
      <c r="J33" s="635"/>
      <c r="K33" s="635"/>
      <c r="L33" s="635"/>
      <c r="M33" s="635"/>
      <c r="N33" s="635"/>
      <c r="O33" s="635"/>
      <c r="P33" s="635"/>
      <c r="Q33" s="635"/>
      <c r="R33" s="635"/>
      <c r="S33" s="635"/>
      <c r="T33" s="635"/>
      <c r="U33" s="635"/>
      <c r="V33" s="636"/>
      <c r="W33" s="385"/>
      <c r="X33" s="623" t="s">
        <v>529</v>
      </c>
      <c r="Y33" s="623"/>
      <c r="Z33" s="623"/>
      <c r="AA33" s="623"/>
      <c r="AB33" s="623"/>
      <c r="AC33" s="623"/>
      <c r="AD33" s="623"/>
      <c r="AE33" s="623"/>
      <c r="AF33" s="623"/>
      <c r="AG33" s="623"/>
      <c r="AH33" s="623"/>
      <c r="AJ33" s="329" t="s">
        <v>530</v>
      </c>
      <c r="AK33" s="391"/>
      <c r="AL33" s="392"/>
      <c r="AN33" s="393"/>
      <c r="AO33" s="393"/>
      <c r="AP33" s="393"/>
      <c r="AQ33" s="394"/>
      <c r="AR33" s="394"/>
      <c r="AT33" s="394"/>
      <c r="AU33" s="394"/>
      <c r="AX33" s="391"/>
      <c r="AY33" s="391"/>
      <c r="AZ33" s="391"/>
      <c r="BB33" s="391"/>
      <c r="BC33" s="391"/>
      <c r="BD33" s="395"/>
    </row>
    <row r="34" spans="2:58" s="329" customFormat="1" ht="18.75" customHeight="1">
      <c r="B34" s="619"/>
      <c r="C34" s="667"/>
      <c r="D34" s="631"/>
      <c r="E34" s="635"/>
      <c r="F34" s="635"/>
      <c r="G34" s="635"/>
      <c r="H34" s="635"/>
      <c r="I34" s="635"/>
      <c r="J34" s="635"/>
      <c r="K34" s="635"/>
      <c r="L34" s="635"/>
      <c r="M34" s="635"/>
      <c r="N34" s="635"/>
      <c r="O34" s="635"/>
      <c r="P34" s="635"/>
      <c r="Q34" s="635"/>
      <c r="R34" s="635"/>
      <c r="S34" s="635"/>
      <c r="T34" s="635"/>
      <c r="U34" s="635"/>
      <c r="V34" s="636"/>
      <c r="W34" s="385"/>
      <c r="X34" s="623" t="s">
        <v>531</v>
      </c>
      <c r="Y34" s="623"/>
      <c r="Z34" s="623"/>
      <c r="AA34" s="623"/>
      <c r="AB34" s="623"/>
      <c r="AC34" s="623"/>
      <c r="AD34" s="623"/>
      <c r="AE34" s="623"/>
      <c r="AF34" s="623"/>
      <c r="AG34" s="623"/>
      <c r="AH34" s="623"/>
      <c r="AJ34" s="329" t="s">
        <v>530</v>
      </c>
      <c r="AK34" s="391"/>
      <c r="AL34" s="392"/>
      <c r="AN34" s="393"/>
      <c r="AO34" s="393"/>
      <c r="AP34" s="393"/>
      <c r="AQ34" s="394"/>
      <c r="AR34" s="394"/>
      <c r="AT34" s="394"/>
      <c r="AU34" s="394"/>
      <c r="AX34" s="391"/>
      <c r="AY34" s="391"/>
      <c r="AZ34" s="391"/>
      <c r="BB34" s="391"/>
      <c r="BC34" s="391"/>
      <c r="BD34" s="395"/>
    </row>
    <row r="35" spans="2:58" s="329" customFormat="1" ht="43.5" customHeight="1">
      <c r="B35" s="619"/>
      <c r="C35" s="667"/>
      <c r="D35" s="631"/>
      <c r="E35" s="635"/>
      <c r="F35" s="635"/>
      <c r="G35" s="635"/>
      <c r="H35" s="635"/>
      <c r="I35" s="635"/>
      <c r="J35" s="635"/>
      <c r="K35" s="635"/>
      <c r="L35" s="635"/>
      <c r="M35" s="635"/>
      <c r="N35" s="635"/>
      <c r="O35" s="635"/>
      <c r="P35" s="635"/>
      <c r="Q35" s="635"/>
      <c r="R35" s="635"/>
      <c r="S35" s="635"/>
      <c r="T35" s="635"/>
      <c r="U35" s="635"/>
      <c r="V35" s="636"/>
      <c r="W35" s="385"/>
      <c r="X35" s="623" t="s">
        <v>532</v>
      </c>
      <c r="Y35" s="623"/>
      <c r="Z35" s="623"/>
      <c r="AA35" s="623"/>
      <c r="AB35" s="623"/>
      <c r="AC35" s="623"/>
      <c r="AD35" s="623"/>
      <c r="AE35" s="623"/>
      <c r="AF35" s="623"/>
      <c r="AG35" s="623"/>
      <c r="AH35" s="623"/>
      <c r="AJ35" s="329" t="s">
        <v>530</v>
      </c>
      <c r="AK35" s="391"/>
      <c r="AL35" s="392"/>
      <c r="AM35" s="644" t="s">
        <v>533</v>
      </c>
      <c r="AN35" s="644"/>
      <c r="AO35" s="644"/>
      <c r="AP35" s="644"/>
      <c r="AQ35" s="644"/>
      <c r="AR35" s="644"/>
      <c r="AS35" s="644"/>
      <c r="AT35" s="644"/>
      <c r="AU35" s="644"/>
      <c r="AV35" s="644"/>
      <c r="AW35" s="644"/>
      <c r="AX35" s="644"/>
      <c r="AY35" s="644"/>
      <c r="AZ35" s="644"/>
      <c r="BA35" s="644"/>
      <c r="BB35" s="644"/>
      <c r="BC35" s="644"/>
      <c r="BD35" s="396"/>
    </row>
    <row r="36" spans="2:58" s="329" customFormat="1" ht="18.75" customHeight="1">
      <c r="B36" s="619"/>
      <c r="C36" s="667"/>
      <c r="D36" s="631"/>
      <c r="E36" s="635"/>
      <c r="F36" s="635"/>
      <c r="G36" s="635"/>
      <c r="H36" s="635"/>
      <c r="I36" s="635"/>
      <c r="J36" s="635"/>
      <c r="K36" s="635"/>
      <c r="L36" s="635"/>
      <c r="M36" s="635"/>
      <c r="N36" s="635"/>
      <c r="O36" s="635"/>
      <c r="P36" s="635"/>
      <c r="Q36" s="635"/>
      <c r="R36" s="635"/>
      <c r="S36" s="635"/>
      <c r="T36" s="635"/>
      <c r="U36" s="635"/>
      <c r="V36" s="636"/>
      <c r="W36" s="385"/>
      <c r="X36" s="623" t="s">
        <v>534</v>
      </c>
      <c r="Y36" s="623"/>
      <c r="Z36" s="623"/>
      <c r="AA36" s="623"/>
      <c r="AB36" s="623"/>
      <c r="AC36" s="623"/>
      <c r="AD36" s="623"/>
      <c r="AE36" s="623"/>
      <c r="AF36" s="623"/>
      <c r="AG36" s="623"/>
      <c r="AH36" s="623"/>
      <c r="AJ36" s="329" t="s">
        <v>530</v>
      </c>
      <c r="AK36" s="391"/>
      <c r="AL36" s="392"/>
      <c r="AN36" s="393"/>
      <c r="AO36" s="393"/>
      <c r="AP36" s="393"/>
      <c r="AQ36" s="394"/>
      <c r="AR36" s="394"/>
      <c r="AT36" s="394"/>
      <c r="AU36" s="394"/>
      <c r="AX36" s="391"/>
      <c r="AY36" s="391"/>
      <c r="AZ36" s="391"/>
      <c r="BB36" s="391"/>
      <c r="BC36" s="391"/>
      <c r="BD36" s="395"/>
    </row>
    <row r="37" spans="2:58" s="329" customFormat="1" ht="33.75" customHeight="1">
      <c r="B37" s="619"/>
      <c r="C37" s="667"/>
      <c r="D37" s="631"/>
      <c r="E37" s="635"/>
      <c r="F37" s="635"/>
      <c r="G37" s="635"/>
      <c r="H37" s="635"/>
      <c r="I37" s="635"/>
      <c r="J37" s="635"/>
      <c r="K37" s="635"/>
      <c r="L37" s="635"/>
      <c r="M37" s="635"/>
      <c r="N37" s="635"/>
      <c r="O37" s="635"/>
      <c r="P37" s="635"/>
      <c r="Q37" s="635"/>
      <c r="R37" s="635"/>
      <c r="S37" s="635"/>
      <c r="T37" s="635"/>
      <c r="U37" s="635"/>
      <c r="V37" s="636"/>
      <c r="W37" s="385"/>
      <c r="X37" s="580" t="s">
        <v>535</v>
      </c>
      <c r="Y37" s="580"/>
      <c r="Z37" s="580"/>
      <c r="AA37" s="580"/>
      <c r="AB37" s="580"/>
      <c r="AC37" s="580"/>
      <c r="AD37" s="580"/>
      <c r="AE37" s="580"/>
      <c r="AF37" s="580"/>
      <c r="AG37" s="580"/>
      <c r="AH37" s="580"/>
      <c r="AI37" s="580"/>
      <c r="AJ37" s="580"/>
      <c r="AK37" s="580"/>
      <c r="AL37" s="580"/>
      <c r="AM37" s="580"/>
      <c r="AN37" s="580"/>
      <c r="AO37" s="580"/>
      <c r="AP37" s="580"/>
      <c r="AQ37" s="580"/>
      <c r="AR37" s="580"/>
      <c r="AS37" s="580"/>
      <c r="AT37" s="580"/>
      <c r="AU37" s="580"/>
      <c r="AV37" s="580"/>
      <c r="AW37" s="580"/>
      <c r="AX37" s="580"/>
      <c r="AY37" s="580"/>
      <c r="AZ37" s="580"/>
      <c r="BA37" s="580"/>
      <c r="BB37" s="580"/>
      <c r="BC37" s="580"/>
      <c r="BD37" s="640"/>
    </row>
    <row r="38" spans="2:58" s="329" customFormat="1" ht="33.75" customHeight="1">
      <c r="B38" s="619"/>
      <c r="C38" s="667"/>
      <c r="D38" s="631"/>
      <c r="E38" s="635"/>
      <c r="F38" s="635"/>
      <c r="G38" s="635"/>
      <c r="H38" s="635"/>
      <c r="I38" s="635"/>
      <c r="J38" s="635"/>
      <c r="K38" s="635"/>
      <c r="L38" s="635"/>
      <c r="M38" s="635"/>
      <c r="N38" s="635"/>
      <c r="O38" s="635"/>
      <c r="P38" s="635"/>
      <c r="Q38" s="635"/>
      <c r="R38" s="635"/>
      <c r="S38" s="635"/>
      <c r="T38" s="635"/>
      <c r="U38" s="635"/>
      <c r="V38" s="636"/>
      <c r="W38" s="385"/>
      <c r="X38" s="580" t="s">
        <v>536</v>
      </c>
      <c r="Y38" s="580"/>
      <c r="Z38" s="580"/>
      <c r="AA38" s="580"/>
      <c r="AB38" s="580"/>
      <c r="AC38" s="580"/>
      <c r="AD38" s="580"/>
      <c r="AE38" s="580"/>
      <c r="AF38" s="580"/>
      <c r="AG38" s="580"/>
      <c r="AH38" s="580"/>
      <c r="AI38" s="580"/>
      <c r="AJ38" s="580"/>
      <c r="AK38" s="580"/>
      <c r="AL38" s="580"/>
      <c r="AM38" s="580"/>
      <c r="AN38" s="580"/>
      <c r="AO38" s="580"/>
      <c r="AP38" s="580"/>
      <c r="AQ38" s="580"/>
      <c r="AR38" s="580"/>
      <c r="AS38" s="580"/>
      <c r="AT38" s="580"/>
      <c r="AU38" s="580"/>
      <c r="AV38" s="580"/>
      <c r="AW38" s="580"/>
      <c r="AX38" s="580"/>
      <c r="AY38" s="580"/>
      <c r="AZ38" s="580"/>
      <c r="BA38" s="580"/>
      <c r="BB38" s="580"/>
      <c r="BC38" s="580"/>
      <c r="BD38" s="640"/>
    </row>
    <row r="39" spans="2:58" s="329" customFormat="1" ht="18.75" customHeight="1">
      <c r="B39" s="594"/>
      <c r="C39" s="667"/>
      <c r="D39" s="632"/>
      <c r="E39" s="637"/>
      <c r="F39" s="637"/>
      <c r="G39" s="637"/>
      <c r="H39" s="637"/>
      <c r="I39" s="637"/>
      <c r="J39" s="637"/>
      <c r="K39" s="637"/>
      <c r="L39" s="637"/>
      <c r="M39" s="637"/>
      <c r="N39" s="637"/>
      <c r="O39" s="637"/>
      <c r="P39" s="637"/>
      <c r="Q39" s="637"/>
      <c r="R39" s="637"/>
      <c r="S39" s="637"/>
      <c r="T39" s="637"/>
      <c r="U39" s="637"/>
      <c r="V39" s="638"/>
      <c r="W39" s="399"/>
      <c r="X39" s="641" t="s">
        <v>537</v>
      </c>
      <c r="Y39" s="641"/>
      <c r="Z39" s="641"/>
      <c r="AA39" s="641"/>
      <c r="AB39" s="641"/>
      <c r="AC39" s="641"/>
      <c r="AD39" s="641"/>
      <c r="AE39" s="641"/>
      <c r="AF39" s="641"/>
      <c r="AG39" s="641"/>
      <c r="AH39" s="641"/>
      <c r="AI39" s="641"/>
      <c r="AJ39" s="641"/>
      <c r="AK39" s="641"/>
      <c r="AL39" s="641"/>
      <c r="AM39" s="641"/>
      <c r="AN39" s="641"/>
      <c r="AO39" s="641"/>
      <c r="AP39" s="641"/>
      <c r="AQ39" s="641"/>
      <c r="AR39" s="641"/>
      <c r="AS39" s="641"/>
      <c r="AT39" s="641"/>
      <c r="AU39" s="641"/>
      <c r="AV39" s="641"/>
      <c r="AW39" s="400"/>
      <c r="AX39" s="641" t="s">
        <v>311</v>
      </c>
      <c r="AY39" s="641"/>
      <c r="AZ39" s="641"/>
      <c r="BA39" s="641" t="s">
        <v>312</v>
      </c>
      <c r="BB39" s="641"/>
      <c r="BC39" s="641"/>
      <c r="BD39" s="642"/>
      <c r="BE39" s="358"/>
      <c r="BF39" s="358"/>
    </row>
    <row r="40" spans="2:58" s="329" customFormat="1" ht="18.75" customHeight="1">
      <c r="B40" s="593">
        <v>7</v>
      </c>
      <c r="C40" s="667"/>
      <c r="D40" s="595"/>
      <c r="E40" s="587" t="s">
        <v>538</v>
      </c>
      <c r="F40" s="587"/>
      <c r="G40" s="587"/>
      <c r="H40" s="587"/>
      <c r="I40" s="587"/>
      <c r="J40" s="587"/>
      <c r="K40" s="587"/>
      <c r="L40" s="587"/>
      <c r="M40" s="587"/>
      <c r="N40" s="587"/>
      <c r="O40" s="587"/>
      <c r="P40" s="587"/>
      <c r="Q40" s="587"/>
      <c r="R40" s="587"/>
      <c r="S40" s="587"/>
      <c r="T40" s="587"/>
      <c r="U40" s="587"/>
      <c r="V40" s="588"/>
      <c r="W40" s="401"/>
      <c r="X40" s="329" t="s">
        <v>539</v>
      </c>
      <c r="Y40" s="386"/>
      <c r="Z40" s="386"/>
      <c r="AA40" s="386"/>
      <c r="AB40" s="386"/>
      <c r="AC40" s="386"/>
      <c r="AD40" s="386"/>
      <c r="AE40" s="386"/>
      <c r="AF40" s="386"/>
      <c r="AG40" s="386"/>
      <c r="AH40" s="386"/>
      <c r="AI40" s="386"/>
      <c r="AJ40" s="386"/>
      <c r="AK40" s="402"/>
      <c r="AL40" s="403"/>
      <c r="AM40" s="404"/>
      <c r="AN40" s="404"/>
      <c r="AO40" s="404"/>
      <c r="AP40" s="404"/>
      <c r="AQ40" s="405"/>
      <c r="AR40" s="405"/>
      <c r="AS40" s="386"/>
      <c r="AT40" s="405"/>
      <c r="AU40" s="405"/>
      <c r="AV40" s="386"/>
      <c r="AW40" s="386"/>
      <c r="AX40" s="402"/>
      <c r="AY40" s="402"/>
      <c r="AZ40" s="402"/>
      <c r="BA40" s="386"/>
      <c r="BB40" s="402"/>
      <c r="BC40" s="402"/>
      <c r="BD40" s="406"/>
    </row>
    <row r="41" spans="2:58" s="329" customFormat="1" ht="18.75" customHeight="1">
      <c r="B41" s="619"/>
      <c r="C41" s="667"/>
      <c r="D41" s="620"/>
      <c r="E41" s="621"/>
      <c r="F41" s="621"/>
      <c r="G41" s="621"/>
      <c r="H41" s="621"/>
      <c r="I41" s="621"/>
      <c r="J41" s="621"/>
      <c r="K41" s="621"/>
      <c r="L41" s="621"/>
      <c r="M41" s="621"/>
      <c r="N41" s="621"/>
      <c r="O41" s="621"/>
      <c r="P41" s="621"/>
      <c r="Q41" s="621"/>
      <c r="R41" s="621"/>
      <c r="S41" s="621"/>
      <c r="T41" s="621"/>
      <c r="U41" s="621"/>
      <c r="V41" s="622"/>
      <c r="W41" s="401"/>
      <c r="Y41" s="623" t="s">
        <v>540</v>
      </c>
      <c r="Z41" s="623"/>
      <c r="AA41" s="623"/>
      <c r="AB41" s="623"/>
      <c r="AC41" s="623"/>
      <c r="AD41" s="623"/>
      <c r="AE41" s="623"/>
      <c r="AF41" s="623"/>
      <c r="AG41" s="623"/>
      <c r="AH41" s="623"/>
      <c r="AI41" s="623"/>
      <c r="AJ41" s="623"/>
      <c r="AK41" s="623"/>
      <c r="AL41" s="623"/>
      <c r="AM41" s="623"/>
      <c r="AN41" s="623"/>
      <c r="AO41" s="623"/>
      <c r="AP41" s="623"/>
      <c r="AQ41" s="623"/>
      <c r="AR41" s="623"/>
      <c r="AS41" s="623"/>
      <c r="AT41" s="623"/>
      <c r="AU41" s="623"/>
      <c r="AV41" s="623"/>
      <c r="AW41" s="623"/>
      <c r="AX41" s="623"/>
      <c r="AY41" s="623"/>
      <c r="AZ41" s="623"/>
      <c r="BA41" s="623"/>
      <c r="BB41" s="623"/>
      <c r="BC41" s="623"/>
      <c r="BD41" s="624"/>
    </row>
    <row r="42" spans="2:58" s="329" customFormat="1" ht="18.75" customHeight="1">
      <c r="B42" s="619"/>
      <c r="C42" s="667"/>
      <c r="D42" s="620"/>
      <c r="E42" s="621"/>
      <c r="F42" s="621"/>
      <c r="G42" s="621"/>
      <c r="H42" s="621"/>
      <c r="I42" s="621"/>
      <c r="J42" s="621"/>
      <c r="K42" s="621"/>
      <c r="L42" s="621"/>
      <c r="M42" s="621"/>
      <c r="N42" s="621"/>
      <c r="O42" s="621"/>
      <c r="P42" s="621"/>
      <c r="Q42" s="621"/>
      <c r="R42" s="621"/>
      <c r="S42" s="621"/>
      <c r="T42" s="621"/>
      <c r="U42" s="621"/>
      <c r="V42" s="622"/>
      <c r="W42" s="407"/>
      <c r="X42" s="408"/>
      <c r="Y42" s="373"/>
      <c r="Z42" s="611" t="s">
        <v>541</v>
      </c>
      <c r="AA42" s="611"/>
      <c r="AB42" s="611"/>
      <c r="AC42" s="611"/>
      <c r="AD42" s="611"/>
      <c r="AE42" s="611"/>
      <c r="AF42" s="611"/>
      <c r="AG42" s="611"/>
      <c r="AH42" s="611"/>
      <c r="AI42" s="611"/>
      <c r="AJ42" s="611"/>
      <c r="AK42" s="611"/>
      <c r="AL42" s="611"/>
      <c r="AM42" s="611"/>
      <c r="AN42" s="611"/>
      <c r="AO42" s="611"/>
      <c r="AP42" s="611"/>
      <c r="AQ42" s="625"/>
      <c r="AR42" s="626"/>
      <c r="AS42" s="611" t="s">
        <v>542</v>
      </c>
      <c r="AT42" s="611"/>
      <c r="AU42" s="611"/>
      <c r="AV42" s="611"/>
      <c r="AW42" s="611"/>
      <c r="AX42" s="611"/>
      <c r="AY42" s="611"/>
      <c r="AZ42" s="611"/>
      <c r="BA42" s="611" t="s">
        <v>312</v>
      </c>
      <c r="BB42" s="611"/>
      <c r="BC42" s="611"/>
      <c r="BD42" s="627"/>
    </row>
    <row r="43" spans="2:58" s="329" customFormat="1" ht="18.75" customHeight="1">
      <c r="B43" s="619"/>
      <c r="C43" s="667"/>
      <c r="D43" s="620"/>
      <c r="E43" s="621"/>
      <c r="F43" s="621"/>
      <c r="G43" s="621"/>
      <c r="H43" s="621"/>
      <c r="I43" s="621"/>
      <c r="J43" s="621"/>
      <c r="K43" s="621"/>
      <c r="L43" s="621"/>
      <c r="M43" s="621"/>
      <c r="N43" s="621"/>
      <c r="O43" s="621"/>
      <c r="P43" s="621"/>
      <c r="Q43" s="621"/>
      <c r="R43" s="621"/>
      <c r="S43" s="621"/>
      <c r="T43" s="621"/>
      <c r="U43" s="621"/>
      <c r="V43" s="622"/>
      <c r="W43" s="409"/>
      <c r="X43" s="628" t="s">
        <v>543</v>
      </c>
      <c r="Y43" s="628"/>
      <c r="Z43" s="628"/>
      <c r="AA43" s="628"/>
      <c r="AB43" s="628"/>
      <c r="AC43" s="628"/>
      <c r="AD43" s="629"/>
      <c r="AE43" s="629"/>
      <c r="AF43" s="629"/>
      <c r="AG43" s="629"/>
      <c r="AH43" s="629"/>
      <c r="AI43" s="629"/>
      <c r="AJ43" s="629"/>
      <c r="AK43" s="629"/>
      <c r="AL43" s="629"/>
      <c r="AM43" s="629"/>
      <c r="AN43" s="629"/>
      <c r="AO43" s="629"/>
      <c r="AP43" s="629"/>
      <c r="AQ43" s="629"/>
      <c r="AR43" s="629"/>
      <c r="AS43" s="629"/>
      <c r="AT43" s="629"/>
      <c r="AU43" s="629"/>
      <c r="AV43" s="629"/>
      <c r="AW43" s="629"/>
      <c r="AX43" s="629"/>
      <c r="AY43" s="629"/>
      <c r="AZ43" s="629"/>
      <c r="BA43" s="629"/>
      <c r="BB43" s="629"/>
      <c r="BC43" s="329" t="s">
        <v>501</v>
      </c>
      <c r="BD43" s="410"/>
    </row>
    <row r="44" spans="2:58" s="329" customFormat="1" ht="18.75" customHeight="1">
      <c r="B44" s="619"/>
      <c r="C44" s="667"/>
      <c r="D44" s="620"/>
      <c r="E44" s="621"/>
      <c r="F44" s="621"/>
      <c r="G44" s="621"/>
      <c r="H44" s="621"/>
      <c r="I44" s="621"/>
      <c r="J44" s="621"/>
      <c r="K44" s="621"/>
      <c r="L44" s="621"/>
      <c r="M44" s="621"/>
      <c r="N44" s="621"/>
      <c r="O44" s="621"/>
      <c r="P44" s="621"/>
      <c r="Q44" s="621"/>
      <c r="R44" s="621"/>
      <c r="S44" s="621"/>
      <c r="T44" s="621"/>
      <c r="U44" s="621"/>
      <c r="V44" s="622"/>
      <c r="W44" s="407"/>
      <c r="X44" s="373"/>
      <c r="Y44" s="611" t="s">
        <v>544</v>
      </c>
      <c r="Z44" s="611"/>
      <c r="AA44" s="611"/>
      <c r="AB44" s="611"/>
      <c r="AC44" s="611"/>
      <c r="AD44" s="611"/>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c r="BC44" s="408" t="s">
        <v>501</v>
      </c>
      <c r="BD44" s="374"/>
    </row>
    <row r="45" spans="2:58" s="329" customFormat="1" ht="18.75" customHeight="1">
      <c r="B45" s="593">
        <v>8</v>
      </c>
      <c r="C45" s="667"/>
      <c r="D45" s="595"/>
      <c r="E45" s="587" t="s">
        <v>545</v>
      </c>
      <c r="F45" s="587"/>
      <c r="G45" s="587"/>
      <c r="H45" s="587"/>
      <c r="I45" s="587"/>
      <c r="J45" s="587"/>
      <c r="K45" s="587"/>
      <c r="L45" s="587"/>
      <c r="M45" s="587"/>
      <c r="N45" s="587"/>
      <c r="O45" s="587"/>
      <c r="P45" s="587"/>
      <c r="Q45" s="587"/>
      <c r="R45" s="587"/>
      <c r="S45" s="587"/>
      <c r="T45" s="587"/>
      <c r="U45" s="587"/>
      <c r="V45" s="588"/>
      <c r="W45" s="379"/>
      <c r="X45" s="615"/>
      <c r="Y45" s="615"/>
      <c r="Z45" s="615"/>
      <c r="AA45" s="615"/>
      <c r="AB45" s="615"/>
      <c r="AC45" s="615"/>
      <c r="AD45" s="615"/>
      <c r="AE45" s="615"/>
      <c r="AF45" s="615"/>
      <c r="AG45" s="615"/>
      <c r="AH45" s="615"/>
      <c r="AI45" s="615"/>
      <c r="AJ45" s="615"/>
      <c r="AK45" s="615"/>
      <c r="AL45" s="615"/>
      <c r="AM45" s="615"/>
      <c r="AN45" s="615"/>
      <c r="AO45" s="615"/>
      <c r="AP45" s="615"/>
      <c r="AQ45" s="615"/>
      <c r="AR45" s="615"/>
      <c r="AS45" s="615"/>
      <c r="AT45" s="615"/>
      <c r="AU45" s="615"/>
      <c r="AV45" s="615"/>
      <c r="AW45" s="615"/>
      <c r="AX45" s="615"/>
      <c r="AY45" s="615"/>
      <c r="AZ45" s="615"/>
      <c r="BA45" s="615"/>
      <c r="BB45" s="615"/>
      <c r="BC45" s="615"/>
      <c r="BD45" s="616"/>
    </row>
    <row r="46" spans="2:58" s="329" customFormat="1" ht="18.75" customHeight="1">
      <c r="B46" s="594"/>
      <c r="C46" s="667"/>
      <c r="D46" s="596"/>
      <c r="E46" s="613"/>
      <c r="F46" s="613"/>
      <c r="G46" s="613"/>
      <c r="H46" s="613"/>
      <c r="I46" s="613"/>
      <c r="J46" s="613"/>
      <c r="K46" s="613"/>
      <c r="L46" s="613"/>
      <c r="M46" s="613"/>
      <c r="N46" s="613"/>
      <c r="O46" s="613"/>
      <c r="P46" s="613"/>
      <c r="Q46" s="613"/>
      <c r="R46" s="613"/>
      <c r="S46" s="613"/>
      <c r="T46" s="613"/>
      <c r="U46" s="613"/>
      <c r="V46" s="614"/>
      <c r="W46" s="380"/>
      <c r="X46" s="617"/>
      <c r="Y46" s="617"/>
      <c r="Z46" s="617"/>
      <c r="AA46" s="617"/>
      <c r="AB46" s="617"/>
      <c r="AC46" s="617"/>
      <c r="AD46" s="617"/>
      <c r="AE46" s="617"/>
      <c r="AF46" s="617"/>
      <c r="AG46" s="617"/>
      <c r="AH46" s="617"/>
      <c r="AI46" s="617"/>
      <c r="AJ46" s="617"/>
      <c r="AK46" s="617"/>
      <c r="AL46" s="617"/>
      <c r="AM46" s="617"/>
      <c r="AN46" s="617"/>
      <c r="AO46" s="617"/>
      <c r="AP46" s="617"/>
      <c r="AQ46" s="617"/>
      <c r="AR46" s="617"/>
      <c r="AS46" s="617"/>
      <c r="AT46" s="617"/>
      <c r="AU46" s="617"/>
      <c r="AV46" s="617"/>
      <c r="AW46" s="617"/>
      <c r="AX46" s="617"/>
      <c r="AY46" s="617"/>
      <c r="AZ46" s="617"/>
      <c r="BA46" s="617"/>
      <c r="BB46" s="617"/>
      <c r="BC46" s="617"/>
      <c r="BD46" s="618"/>
    </row>
    <row r="47" spans="2:58" s="329" customFormat="1" ht="18.75" customHeight="1">
      <c r="B47" s="593">
        <v>9</v>
      </c>
      <c r="C47" s="667"/>
      <c r="D47" s="595"/>
      <c r="E47" s="597" t="s">
        <v>546</v>
      </c>
      <c r="F47" s="597"/>
      <c r="G47" s="597"/>
      <c r="H47" s="597"/>
      <c r="I47" s="597"/>
      <c r="J47" s="597"/>
      <c r="K47" s="597"/>
      <c r="L47" s="597"/>
      <c r="M47" s="597"/>
      <c r="N47" s="597"/>
      <c r="O47" s="597"/>
      <c r="P47" s="597"/>
      <c r="Q47" s="597"/>
      <c r="R47" s="597"/>
      <c r="S47" s="597"/>
      <c r="T47" s="597"/>
      <c r="U47" s="597"/>
      <c r="V47" s="598"/>
      <c r="W47" s="379"/>
      <c r="X47" s="601" t="s">
        <v>547</v>
      </c>
      <c r="Y47" s="601"/>
      <c r="Z47" s="601"/>
      <c r="AA47" s="601"/>
      <c r="AB47" s="601"/>
      <c r="AC47" s="601"/>
      <c r="AD47" s="601"/>
      <c r="AE47" s="602"/>
      <c r="AF47" s="602"/>
      <c r="AG47" s="602"/>
      <c r="AH47" s="602"/>
      <c r="AI47" s="602"/>
      <c r="AJ47" s="602"/>
      <c r="AK47" s="602"/>
      <c r="AL47" s="602"/>
      <c r="AM47" s="602"/>
      <c r="AN47" s="602"/>
      <c r="AO47" s="602"/>
      <c r="AP47" s="602"/>
      <c r="AQ47" s="602"/>
      <c r="AR47" s="602"/>
      <c r="AS47" s="602"/>
      <c r="AT47" s="602"/>
      <c r="AU47" s="602"/>
      <c r="AV47" s="602"/>
      <c r="AW47" s="602"/>
      <c r="AX47" s="602"/>
      <c r="AY47" s="602"/>
      <c r="AZ47" s="602"/>
      <c r="BA47" s="602"/>
      <c r="BB47" s="602"/>
      <c r="BC47" s="329" t="s">
        <v>501</v>
      </c>
      <c r="BD47" s="384"/>
    </row>
    <row r="48" spans="2:58" s="329" customFormat="1" thickBot="1">
      <c r="B48" s="594"/>
      <c r="C48" s="667"/>
      <c r="D48" s="596"/>
      <c r="E48" s="599"/>
      <c r="F48" s="599"/>
      <c r="G48" s="599"/>
      <c r="H48" s="599"/>
      <c r="I48" s="599"/>
      <c r="J48" s="599"/>
      <c r="K48" s="599"/>
      <c r="L48" s="599"/>
      <c r="M48" s="599"/>
      <c r="N48" s="599"/>
      <c r="O48" s="599"/>
      <c r="P48" s="599"/>
      <c r="Q48" s="599"/>
      <c r="R48" s="599"/>
      <c r="S48" s="599"/>
      <c r="T48" s="599"/>
      <c r="U48" s="599"/>
      <c r="V48" s="600"/>
      <c r="W48" s="380"/>
      <c r="X48" s="398" t="s">
        <v>312</v>
      </c>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411"/>
    </row>
    <row r="49" spans="2:58" s="329" customFormat="1" ht="26.25" customHeight="1">
      <c r="B49" s="412">
        <v>10</v>
      </c>
      <c r="C49" s="603" t="s">
        <v>548</v>
      </c>
      <c r="D49" s="362"/>
      <c r="E49" s="606" t="s">
        <v>549</v>
      </c>
      <c r="F49" s="606"/>
      <c r="G49" s="606"/>
      <c r="H49" s="606"/>
      <c r="I49" s="606"/>
      <c r="J49" s="606"/>
      <c r="K49" s="606"/>
      <c r="L49" s="606"/>
      <c r="M49" s="606"/>
      <c r="N49" s="606"/>
      <c r="O49" s="606"/>
      <c r="P49" s="606"/>
      <c r="Q49" s="606"/>
      <c r="R49" s="606"/>
      <c r="S49" s="606"/>
      <c r="T49" s="606"/>
      <c r="U49" s="606"/>
      <c r="V49" s="607"/>
      <c r="W49" s="413"/>
      <c r="X49" s="608" t="s">
        <v>550</v>
      </c>
      <c r="Y49" s="608"/>
      <c r="Z49" s="608"/>
      <c r="AA49" s="608"/>
      <c r="AB49" s="608"/>
      <c r="AC49" s="608"/>
      <c r="AD49" s="608"/>
      <c r="AE49" s="608"/>
      <c r="AF49" s="608"/>
      <c r="AG49" s="608"/>
      <c r="AH49" s="608"/>
      <c r="AI49" s="608"/>
      <c r="AJ49" s="608"/>
      <c r="AK49" s="608"/>
      <c r="AL49" s="608"/>
      <c r="AM49" s="608"/>
      <c r="AN49" s="608"/>
      <c r="AO49" s="608"/>
      <c r="AP49" s="608"/>
      <c r="AQ49" s="608"/>
      <c r="AR49" s="609"/>
      <c r="AS49" s="609"/>
      <c r="AT49" s="414" t="s">
        <v>551</v>
      </c>
      <c r="AU49" s="414"/>
      <c r="AV49" s="414"/>
      <c r="AW49" s="414"/>
      <c r="AX49" s="414"/>
      <c r="AY49" s="414"/>
      <c r="AZ49" s="414"/>
      <c r="BA49" s="610"/>
      <c r="BB49" s="610"/>
      <c r="BC49" s="414" t="s">
        <v>552</v>
      </c>
      <c r="BD49" s="415"/>
    </row>
    <row r="50" spans="2:58" s="329" customFormat="1" ht="26.25" customHeight="1">
      <c r="B50" s="416">
        <v>11</v>
      </c>
      <c r="C50" s="604"/>
      <c r="D50" s="417"/>
      <c r="E50" s="581" t="s">
        <v>5</v>
      </c>
      <c r="F50" s="581"/>
      <c r="G50" s="581"/>
      <c r="H50" s="581"/>
      <c r="I50" s="581"/>
      <c r="J50" s="581"/>
      <c r="K50" s="581"/>
      <c r="L50" s="581"/>
      <c r="M50" s="581"/>
      <c r="N50" s="581"/>
      <c r="O50" s="581"/>
      <c r="P50" s="581"/>
      <c r="Q50" s="581"/>
      <c r="R50" s="581"/>
      <c r="S50" s="581"/>
      <c r="T50" s="581"/>
      <c r="U50" s="581"/>
      <c r="V50" s="582"/>
      <c r="W50" s="381"/>
      <c r="X50" s="367" t="s">
        <v>553</v>
      </c>
      <c r="Y50" s="367"/>
      <c r="Z50" s="367"/>
      <c r="AA50" s="367"/>
      <c r="AB50" s="367"/>
      <c r="AC50" s="367"/>
      <c r="AD50" s="367"/>
      <c r="AE50" s="367"/>
      <c r="AF50" s="367"/>
      <c r="AG50" s="367"/>
      <c r="AH50" s="367"/>
      <c r="AI50" s="367"/>
      <c r="AJ50" s="367"/>
      <c r="AK50" s="367"/>
      <c r="AL50" s="367"/>
      <c r="AM50" s="367"/>
      <c r="AN50" s="367"/>
      <c r="AO50" s="367" t="s">
        <v>165</v>
      </c>
      <c r="AP50" s="418"/>
      <c r="AQ50" s="418"/>
      <c r="AR50" s="418"/>
      <c r="AS50" s="418"/>
      <c r="AT50" s="418"/>
      <c r="AU50" s="418"/>
      <c r="AV50" s="418"/>
      <c r="AW50" s="418"/>
      <c r="AX50" s="418"/>
      <c r="AY50" s="418"/>
      <c r="AZ50" s="418"/>
      <c r="BA50" s="382"/>
      <c r="BB50" s="382"/>
      <c r="BC50" s="382"/>
      <c r="BD50" s="384"/>
    </row>
    <row r="51" spans="2:58" s="329" customFormat="1" ht="26.25" customHeight="1">
      <c r="B51" s="583">
        <v>12</v>
      </c>
      <c r="C51" s="604"/>
      <c r="D51" s="585"/>
      <c r="E51" s="587" t="s">
        <v>22</v>
      </c>
      <c r="F51" s="587"/>
      <c r="G51" s="587"/>
      <c r="H51" s="587"/>
      <c r="I51" s="587"/>
      <c r="J51" s="587"/>
      <c r="K51" s="587"/>
      <c r="L51" s="587"/>
      <c r="M51" s="587"/>
      <c r="N51" s="587"/>
      <c r="O51" s="587"/>
      <c r="P51" s="587"/>
      <c r="Q51" s="587"/>
      <c r="R51" s="587"/>
      <c r="S51" s="587"/>
      <c r="T51" s="587"/>
      <c r="U51" s="587"/>
      <c r="V51" s="588"/>
      <c r="W51" s="381"/>
      <c r="X51" s="382" t="s">
        <v>30</v>
      </c>
      <c r="Y51" s="382"/>
      <c r="Z51" s="382"/>
      <c r="AA51" s="382"/>
      <c r="AB51" s="382"/>
      <c r="AC51" s="382"/>
      <c r="AD51" s="382"/>
      <c r="AE51" s="382"/>
      <c r="AF51" s="382"/>
      <c r="AG51" s="382"/>
      <c r="AH51" s="382"/>
      <c r="AI51" s="382"/>
      <c r="AJ51" s="591"/>
      <c r="AK51" s="591"/>
      <c r="AL51" s="591"/>
      <c r="AM51" s="382" t="s">
        <v>28</v>
      </c>
      <c r="AN51" s="382"/>
      <c r="AO51" s="382"/>
      <c r="AP51" s="419" t="s">
        <v>31</v>
      </c>
      <c r="AQ51" s="419"/>
      <c r="AR51" s="419"/>
      <c r="AS51" s="419"/>
      <c r="AT51" s="419"/>
      <c r="AU51" s="419"/>
      <c r="AV51" s="419"/>
      <c r="AW51" s="419"/>
      <c r="AX51" s="419"/>
      <c r="AY51" s="591"/>
      <c r="AZ51" s="591"/>
      <c r="BA51" s="591"/>
      <c r="BB51" s="382" t="s">
        <v>28</v>
      </c>
      <c r="BC51" s="382"/>
      <c r="BD51" s="384"/>
    </row>
    <row r="52" spans="2:58" s="329" customFormat="1" ht="26.25" customHeight="1" thickBot="1">
      <c r="B52" s="584"/>
      <c r="C52" s="605"/>
      <c r="D52" s="586"/>
      <c r="E52" s="589"/>
      <c r="F52" s="589"/>
      <c r="G52" s="589"/>
      <c r="H52" s="589"/>
      <c r="I52" s="589"/>
      <c r="J52" s="589"/>
      <c r="K52" s="589"/>
      <c r="L52" s="589"/>
      <c r="M52" s="589"/>
      <c r="N52" s="589"/>
      <c r="O52" s="589"/>
      <c r="P52" s="589"/>
      <c r="Q52" s="589"/>
      <c r="R52" s="589"/>
      <c r="S52" s="589"/>
      <c r="T52" s="589"/>
      <c r="U52" s="589"/>
      <c r="V52" s="590"/>
      <c r="W52" s="420"/>
      <c r="X52" s="421" t="s">
        <v>32</v>
      </c>
      <c r="Y52" s="421"/>
      <c r="Z52" s="421"/>
      <c r="AA52" s="421"/>
      <c r="AB52" s="421"/>
      <c r="AC52" s="421"/>
      <c r="AD52" s="421"/>
      <c r="AE52" s="421"/>
      <c r="AF52" s="421"/>
      <c r="AG52" s="421"/>
      <c r="AH52" s="421"/>
      <c r="AI52" s="592"/>
      <c r="AJ52" s="592"/>
      <c r="AK52" s="592"/>
      <c r="AL52" s="421" t="s">
        <v>28</v>
      </c>
      <c r="AM52" s="421"/>
      <c r="AN52" s="421"/>
      <c r="AO52" s="421"/>
      <c r="AP52" s="421"/>
      <c r="AQ52" s="421"/>
      <c r="AR52" s="421"/>
      <c r="AS52" s="421"/>
      <c r="AT52" s="421"/>
      <c r="AU52" s="421"/>
      <c r="AV52" s="421"/>
      <c r="AW52" s="421"/>
      <c r="AX52" s="421"/>
      <c r="AY52" s="421"/>
      <c r="AZ52" s="421"/>
      <c r="BA52" s="421"/>
      <c r="BB52" s="421"/>
      <c r="BC52" s="421"/>
      <c r="BD52" s="422"/>
    </row>
    <row r="53" spans="2:58" s="329" customFormat="1" ht="3.75" customHeight="1">
      <c r="C53" s="355"/>
    </row>
    <row r="54" spans="2:58" s="329" customFormat="1" ht="15" customHeight="1">
      <c r="B54" s="423" t="s">
        <v>225</v>
      </c>
      <c r="C54" s="355"/>
      <c r="D54" s="355"/>
      <c r="E54" s="424"/>
      <c r="F54" s="424"/>
      <c r="G54" s="424"/>
      <c r="H54" s="424"/>
      <c r="I54" s="424"/>
      <c r="J54" s="424"/>
      <c r="K54" s="424"/>
      <c r="L54" s="424"/>
      <c r="M54" s="424"/>
      <c r="N54" s="424"/>
      <c r="O54" s="424"/>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355"/>
    </row>
    <row r="55" spans="2:58" s="426" customFormat="1" ht="15" customHeight="1">
      <c r="B55" s="579" t="s">
        <v>170</v>
      </c>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c r="AA55" s="580"/>
      <c r="AB55" s="580"/>
      <c r="AC55" s="580"/>
      <c r="AD55" s="580"/>
      <c r="AE55" s="580"/>
      <c r="AF55" s="580"/>
      <c r="AG55" s="580"/>
      <c r="AH55" s="580"/>
      <c r="AI55" s="580"/>
      <c r="AJ55" s="580"/>
      <c r="AK55" s="580"/>
      <c r="AL55" s="580"/>
      <c r="AM55" s="580"/>
      <c r="AN55" s="580"/>
      <c r="AO55" s="580"/>
      <c r="AP55" s="580"/>
      <c r="AQ55" s="580"/>
      <c r="AR55" s="580"/>
      <c r="AS55" s="580"/>
      <c r="AT55" s="580"/>
      <c r="AU55" s="580"/>
      <c r="AV55" s="580"/>
      <c r="AW55" s="580"/>
      <c r="AX55" s="580"/>
      <c r="AY55" s="580"/>
      <c r="AZ55" s="580"/>
      <c r="BA55" s="580"/>
      <c r="BB55" s="580"/>
      <c r="BC55" s="580"/>
      <c r="BD55" s="580"/>
      <c r="BE55" s="580"/>
      <c r="BF55" s="580"/>
    </row>
    <row r="56" spans="2:58" s="426" customFormat="1" ht="11.25"/>
    <row r="57" spans="2:58" s="329" customFormat="1" ht="3.75" customHeight="1">
      <c r="C57" s="42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c r="BF57" s="397"/>
    </row>
    <row r="58" spans="2:58" s="329" customFormat="1" ht="19.5" customHeight="1">
      <c r="C58" s="355"/>
    </row>
  </sheetData>
  <mergeCells count="125">
    <mergeCell ref="BB2:BF2"/>
    <mergeCell ref="B4:BF4"/>
    <mergeCell ref="B6:I6"/>
    <mergeCell ref="K6:AI6"/>
    <mergeCell ref="B7:I7"/>
    <mergeCell ref="B8:I8"/>
    <mergeCell ref="B9:I9"/>
    <mergeCell ref="B11:C11"/>
    <mergeCell ref="D11:V11"/>
    <mergeCell ref="W11:BD11"/>
    <mergeCell ref="BE11:BG11"/>
    <mergeCell ref="C12:C14"/>
    <mergeCell ref="E12:V12"/>
    <mergeCell ref="X12:AH12"/>
    <mergeCell ref="AL12:AX12"/>
    <mergeCell ref="E13:V13"/>
    <mergeCell ref="B15:B24"/>
    <mergeCell ref="C15:C48"/>
    <mergeCell ref="D15:D24"/>
    <mergeCell ref="E15:V24"/>
    <mergeCell ref="W15:AF15"/>
    <mergeCell ref="W21:AF21"/>
    <mergeCell ref="W23:AF23"/>
    <mergeCell ref="B25:B26"/>
    <mergeCell ref="D25:D26"/>
    <mergeCell ref="AI22:AK22"/>
    <mergeCell ref="AN22:AP22"/>
    <mergeCell ref="AU22:AW22"/>
    <mergeCell ref="X30:AD30"/>
    <mergeCell ref="AE30:AI30"/>
    <mergeCell ref="AL30:BB30"/>
    <mergeCell ref="X31:AD31"/>
    <mergeCell ref="AI31:AK31"/>
    <mergeCell ref="AU31:AW31"/>
    <mergeCell ref="E25:V26"/>
    <mergeCell ref="BE15:BE24"/>
    <mergeCell ref="W16:AF16"/>
    <mergeCell ref="AG16:AR16"/>
    <mergeCell ref="AS16:BD16"/>
    <mergeCell ref="W17:AF17"/>
    <mergeCell ref="AG17:AR17"/>
    <mergeCell ref="AS17:BD17"/>
    <mergeCell ref="W18:AF18"/>
    <mergeCell ref="E14:V14"/>
    <mergeCell ref="AG18:AR19"/>
    <mergeCell ref="AS18:BD19"/>
    <mergeCell ref="W19:AF19"/>
    <mergeCell ref="W20:AF20"/>
    <mergeCell ref="AI20:AK20"/>
    <mergeCell ref="AN20:AP20"/>
    <mergeCell ref="AU20:AW20"/>
    <mergeCell ref="AZ20:BB20"/>
    <mergeCell ref="AG15:AR15"/>
    <mergeCell ref="AS15:BD15"/>
    <mergeCell ref="AI21:AK21"/>
    <mergeCell ref="AN21:AP21"/>
    <mergeCell ref="AU21:AW21"/>
    <mergeCell ref="AZ21:BB21"/>
    <mergeCell ref="W22:AF22"/>
    <mergeCell ref="AZ22:BB22"/>
    <mergeCell ref="AI23:AK23"/>
    <mergeCell ref="AN23:AP23"/>
    <mergeCell ref="AU23:AW23"/>
    <mergeCell ref="AZ23:BB23"/>
    <mergeCell ref="W24:AF24"/>
    <mergeCell ref="AI24:AK24"/>
    <mergeCell ref="AN24:AP24"/>
    <mergeCell ref="AU24:AW24"/>
    <mergeCell ref="AZ24:BB24"/>
    <mergeCell ref="X25:BD26"/>
    <mergeCell ref="B27:B39"/>
    <mergeCell ref="D27:D39"/>
    <mergeCell ref="E27:V39"/>
    <mergeCell ref="X28:AD28"/>
    <mergeCell ref="AG28:BB28"/>
    <mergeCell ref="X29:AD29"/>
    <mergeCell ref="AE29:AI29"/>
    <mergeCell ref="AL29:BB29"/>
    <mergeCell ref="X36:AH36"/>
    <mergeCell ref="X37:BD37"/>
    <mergeCell ref="X38:BD38"/>
    <mergeCell ref="X39:AV39"/>
    <mergeCell ref="AX39:AZ39"/>
    <mergeCell ref="BA39:BD39"/>
    <mergeCell ref="AK32:AM32"/>
    <mergeCell ref="AQ32:AS32"/>
    <mergeCell ref="AY32:BA32"/>
    <mergeCell ref="X33:AH33"/>
    <mergeCell ref="X34:AH34"/>
    <mergeCell ref="X35:AH35"/>
    <mergeCell ref="AM35:BC35"/>
    <mergeCell ref="Y44:AD44"/>
    <mergeCell ref="AE44:BB44"/>
    <mergeCell ref="B45:B46"/>
    <mergeCell ref="D45:D46"/>
    <mergeCell ref="E45:V46"/>
    <mergeCell ref="X45:BD46"/>
    <mergeCell ref="B40:B44"/>
    <mergeCell ref="D40:D44"/>
    <mergeCell ref="E40:V44"/>
    <mergeCell ref="Y41:BD41"/>
    <mergeCell ref="Z42:AP42"/>
    <mergeCell ref="AQ42:AR42"/>
    <mergeCell ref="AS42:AZ42"/>
    <mergeCell ref="BA42:BD42"/>
    <mergeCell ref="X43:AC43"/>
    <mergeCell ref="AD43:BB43"/>
    <mergeCell ref="B55:BF55"/>
    <mergeCell ref="E50:V50"/>
    <mergeCell ref="B51:B52"/>
    <mergeCell ref="D51:D52"/>
    <mergeCell ref="E51:V52"/>
    <mergeCell ref="AJ51:AL51"/>
    <mergeCell ref="AY51:BA51"/>
    <mergeCell ref="AI52:AK52"/>
    <mergeCell ref="B47:B48"/>
    <mergeCell ref="D47:D48"/>
    <mergeCell ref="E47:V48"/>
    <mergeCell ref="X47:AD47"/>
    <mergeCell ref="AE47:BB47"/>
    <mergeCell ref="C49:C52"/>
    <mergeCell ref="E49:V49"/>
    <mergeCell ref="X49:AQ49"/>
    <mergeCell ref="AR49:AS49"/>
    <mergeCell ref="BA49:BB49"/>
  </mergeCells>
  <phoneticPr fontId="4"/>
  <pageMargins left="0.7" right="0.7" top="0.75" bottom="0.75" header="0.3" footer="0.3"/>
  <pageSetup paperSize="9" scale="7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F46"/>
  <sheetViews>
    <sheetView view="pageBreakPreview" zoomScale="80" zoomScaleNormal="100" zoomScaleSheetLayoutView="80" workbookViewId="0">
      <selection activeCell="V7" sqref="V7"/>
    </sheetView>
  </sheetViews>
  <sheetFormatPr defaultColWidth="9" defaultRowHeight="14.25"/>
  <cols>
    <col min="1" max="1" width="3.125" style="76" customWidth="1"/>
    <col min="2" max="2" width="17.75" style="51" customWidth="1"/>
    <col min="3" max="3" width="24.5" style="51" customWidth="1"/>
    <col min="4" max="4" width="5.375" style="51" customWidth="1"/>
    <col min="5" max="5" width="17" style="128" customWidth="1"/>
    <col min="6" max="6" width="11.125" style="51" customWidth="1"/>
    <col min="7" max="7" width="6" style="51" customWidth="1"/>
    <col min="8" max="8" width="20.75" style="51" customWidth="1"/>
    <col min="9" max="9" width="6.125" style="51" customWidth="1"/>
    <col min="10" max="57" width="1.875" style="51" customWidth="1"/>
    <col min="58" max="58" width="5" style="51" customWidth="1"/>
    <col min="59" max="59" width="1.875" style="51" customWidth="1"/>
    <col min="60" max="16384" width="9" style="51"/>
  </cols>
  <sheetData>
    <row r="1" spans="1:58" ht="9.9499999999999993" customHeight="1" thickBot="1"/>
    <row r="2" spans="1:58" ht="26.25" customHeight="1" thickBot="1">
      <c r="H2" s="293" t="s">
        <v>358</v>
      </c>
      <c r="L2" s="82"/>
      <c r="AH2" s="129"/>
      <c r="AI2" s="129"/>
      <c r="AJ2" s="129"/>
      <c r="AK2" s="129"/>
      <c r="AL2" s="79"/>
      <c r="AM2" s="79"/>
      <c r="AN2" s="79"/>
      <c r="AO2" s="79"/>
      <c r="AP2" s="79"/>
      <c r="AQ2" s="79"/>
      <c r="AR2" s="79"/>
      <c r="AS2" s="79"/>
      <c r="AT2" s="79"/>
      <c r="AU2" s="79"/>
      <c r="AV2" s="79"/>
      <c r="AW2" s="79"/>
      <c r="AX2" s="79"/>
      <c r="AY2" s="79"/>
      <c r="AZ2" s="79"/>
      <c r="BA2" s="79"/>
      <c r="BB2" s="79"/>
      <c r="BC2" s="79"/>
    </row>
    <row r="3" spans="1:58" ht="29.25" customHeight="1">
      <c r="A3" s="51"/>
      <c r="B3" s="572" t="s">
        <v>214</v>
      </c>
      <c r="C3" s="572"/>
      <c r="D3" s="572"/>
      <c r="E3" s="572"/>
      <c r="F3" s="572"/>
      <c r="G3" s="572"/>
      <c r="H3" s="572"/>
      <c r="I3" s="572"/>
      <c r="AE3" s="76"/>
      <c r="AF3" s="76"/>
      <c r="AG3" s="76"/>
      <c r="AH3" s="80"/>
      <c r="AI3" s="80"/>
      <c r="AJ3" s="80"/>
      <c r="AK3" s="80"/>
      <c r="AL3" s="80"/>
      <c r="AM3" s="80"/>
      <c r="AN3" s="130"/>
      <c r="AO3" s="130"/>
      <c r="AP3" s="130"/>
      <c r="AQ3" s="130"/>
      <c r="AR3" s="130"/>
      <c r="AS3" s="130"/>
      <c r="AT3" s="130"/>
      <c r="AU3" s="130"/>
      <c r="AV3" s="130"/>
      <c r="AW3" s="130"/>
      <c r="AX3" s="130"/>
      <c r="AY3" s="130"/>
      <c r="AZ3" s="130"/>
      <c r="BA3" s="130"/>
      <c r="BB3" s="130"/>
      <c r="BC3" s="130"/>
      <c r="BF3" s="76"/>
    </row>
    <row r="4" spans="1:58" ht="26.25" customHeight="1">
      <c r="B4" s="82"/>
      <c r="E4" s="152"/>
      <c r="F4" s="698"/>
      <c r="G4" s="698"/>
      <c r="H4" s="698"/>
      <c r="I4" s="698"/>
      <c r="J4" s="79"/>
      <c r="K4" s="131"/>
      <c r="L4" s="131"/>
      <c r="M4" s="131"/>
      <c r="N4" s="131"/>
      <c r="O4" s="131"/>
      <c r="P4" s="131"/>
      <c r="Q4" s="131"/>
      <c r="R4" s="131"/>
      <c r="S4" s="131"/>
      <c r="T4" s="131"/>
      <c r="U4" s="79"/>
      <c r="V4" s="79"/>
    </row>
    <row r="5" spans="1:58" ht="22.5" customHeight="1">
      <c r="A5" s="82"/>
      <c r="B5" s="51" t="s">
        <v>288</v>
      </c>
      <c r="C5" s="255" t="str">
        <f>団体名</f>
        <v>和歌山委託訓練センター</v>
      </c>
      <c r="D5" s="255"/>
      <c r="E5" s="255"/>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row>
    <row r="6" spans="1:58" s="79" customFormat="1" ht="26.25" customHeight="1">
      <c r="A6" s="133"/>
      <c r="B6" s="134" t="s">
        <v>289</v>
      </c>
      <c r="C6" s="255" t="str">
        <f>科名</f>
        <v>あいうえお＊あいうえお＊あいうえお＊あいうえお＊あいうえお＊あいう</v>
      </c>
      <c r="D6" s="282"/>
      <c r="E6" s="283"/>
      <c r="F6" s="136"/>
      <c r="G6" s="138"/>
      <c r="H6" s="138"/>
      <c r="I6" s="80"/>
      <c r="J6" s="80"/>
      <c r="K6" s="80"/>
      <c r="L6" s="80"/>
      <c r="M6" s="80"/>
      <c r="N6" s="80"/>
      <c r="O6" s="80"/>
      <c r="P6" s="80"/>
      <c r="Q6" s="80"/>
      <c r="R6" s="80"/>
      <c r="S6" s="80"/>
      <c r="T6" s="80"/>
      <c r="U6" s="80"/>
      <c r="V6" s="80"/>
      <c r="BE6" s="139"/>
    </row>
    <row r="7" spans="1:58" s="79" customFormat="1" ht="26.25" customHeight="1">
      <c r="A7" s="133"/>
      <c r="B7" s="134"/>
      <c r="C7" s="255" t="str">
        <f>提案左括弧&amp;提案科名&amp;提案右括弧</f>
        <v>(アイウエオ＊アイウエオ＊アイウエオ＊アイウエオ＊アイウエオ＊アイウ）</v>
      </c>
      <c r="D7" s="282"/>
      <c r="E7" s="283"/>
      <c r="F7" s="136"/>
      <c r="G7" s="138"/>
      <c r="H7" s="138"/>
      <c r="I7" s="80"/>
      <c r="J7" s="80"/>
      <c r="K7" s="80"/>
      <c r="L7" s="80"/>
      <c r="M7" s="80"/>
      <c r="N7" s="80"/>
      <c r="O7" s="80"/>
      <c r="P7" s="80"/>
      <c r="Q7" s="80"/>
      <c r="R7" s="80"/>
      <c r="S7" s="80"/>
      <c r="T7" s="80"/>
      <c r="U7" s="80"/>
      <c r="V7" s="80"/>
      <c r="BE7" s="139"/>
    </row>
    <row r="8" spans="1:58" s="79" customFormat="1" ht="26.25" customHeight="1">
      <c r="A8" s="133"/>
      <c r="B8" s="134" t="s">
        <v>340</v>
      </c>
      <c r="C8" s="255" t="str">
        <f>定員&amp;"名"</f>
        <v>8名</v>
      </c>
      <c r="D8" s="284"/>
      <c r="E8" s="285"/>
      <c r="F8" s="272"/>
      <c r="G8" s="80"/>
      <c r="H8" s="80"/>
      <c r="I8" s="80"/>
      <c r="J8" s="80"/>
      <c r="K8" s="80"/>
      <c r="L8" s="80"/>
      <c r="M8" s="80"/>
      <c r="N8" s="80"/>
      <c r="O8" s="80"/>
      <c r="P8" s="80"/>
      <c r="Q8" s="80"/>
      <c r="R8" s="80"/>
      <c r="S8" s="80"/>
      <c r="T8" s="80"/>
      <c r="U8" s="80"/>
      <c r="V8" s="80"/>
      <c r="BE8" s="139"/>
    </row>
    <row r="9" spans="1:58" s="125" customFormat="1" ht="17.25">
      <c r="B9" s="134" t="s">
        <v>556</v>
      </c>
      <c r="C9" s="343" t="str">
        <f>TEXT(開講日,"ggge")&amp;"年"&amp;TEXT(開講日,"m")&amp;"月"&amp;TEXT(開講日,"d")&amp;"日"&amp;"～"&amp;TEXT(修了日,"ggge")&amp;"年"&amp;TEXT(修了日,"m")&amp;"月"&amp;TEXT(修了日,"d")&amp;"日"</f>
        <v>令和8年10月15日～令和9年1月14日</v>
      </c>
      <c r="D9" s="431"/>
      <c r="E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row>
    <row r="10" spans="1:58" s="79" customFormat="1" ht="30" customHeight="1">
      <c r="B10" s="125" t="s">
        <v>253</v>
      </c>
      <c r="C10" s="125"/>
      <c r="D10" s="125"/>
      <c r="E10" s="128"/>
      <c r="F10" s="125"/>
      <c r="G10" s="125"/>
      <c r="H10" s="125"/>
      <c r="I10" s="130"/>
      <c r="J10" s="130"/>
      <c r="K10" s="130"/>
      <c r="L10" s="130"/>
      <c r="M10" s="130"/>
      <c r="N10" s="130"/>
      <c r="O10" s="130"/>
      <c r="P10" s="130"/>
      <c r="Q10" s="130"/>
      <c r="R10" s="130"/>
      <c r="S10" s="130"/>
      <c r="T10" s="130"/>
      <c r="U10" s="130"/>
      <c r="V10" s="130"/>
    </row>
    <row r="11" spans="1:58" s="79" customFormat="1" ht="48" customHeight="1">
      <c r="B11" s="140" t="s">
        <v>254</v>
      </c>
      <c r="C11" s="695" t="s">
        <v>255</v>
      </c>
      <c r="D11" s="549"/>
      <c r="E11" s="549"/>
      <c r="F11" s="549"/>
      <c r="G11" s="549"/>
      <c r="H11" s="549"/>
      <c r="I11" s="696"/>
      <c r="O11" s="141"/>
      <c r="P11" s="141"/>
      <c r="Q11" s="141"/>
      <c r="R11" s="141"/>
      <c r="S11" s="141"/>
      <c r="T11" s="141"/>
      <c r="U11" s="141"/>
      <c r="V11" s="141"/>
      <c r="BE11" s="80"/>
      <c r="BF11" s="80"/>
    </row>
    <row r="12" spans="1:58" s="79" customFormat="1" ht="48" customHeight="1">
      <c r="B12" s="241" t="s">
        <v>256</v>
      </c>
      <c r="C12" s="140" t="s">
        <v>257</v>
      </c>
      <c r="D12" s="694" t="s">
        <v>427</v>
      </c>
      <c r="E12" s="694"/>
      <c r="F12" s="694"/>
      <c r="G12" s="695" t="s">
        <v>595</v>
      </c>
      <c r="H12" s="549"/>
      <c r="I12" s="696"/>
      <c r="M12" s="697"/>
      <c r="N12" s="697"/>
      <c r="O12" s="141"/>
      <c r="P12" s="141"/>
      <c r="Q12" s="141"/>
      <c r="R12" s="141"/>
      <c r="S12" s="141"/>
      <c r="T12" s="141"/>
      <c r="U12" s="141"/>
      <c r="V12" s="141"/>
      <c r="BE12" s="80"/>
      <c r="BF12" s="80"/>
    </row>
    <row r="13" spans="1:58" s="79" customFormat="1" ht="54.75" customHeight="1">
      <c r="B13" s="142"/>
      <c r="C13" s="143"/>
      <c r="D13" s="235"/>
      <c r="E13" s="428"/>
      <c r="F13" s="236" t="s">
        <v>341</v>
      </c>
      <c r="G13" s="235"/>
      <c r="H13" s="267" t="str">
        <f>IF(E13="","",ROUNDDOWN(E13/定員,1))</f>
        <v/>
      </c>
      <c r="I13" s="236" t="s">
        <v>341</v>
      </c>
      <c r="O13" s="130"/>
      <c r="P13" s="130"/>
      <c r="Q13" s="130"/>
      <c r="R13" s="130"/>
      <c r="S13" s="130"/>
      <c r="T13" s="130"/>
      <c r="U13" s="130"/>
      <c r="V13" s="130"/>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80"/>
      <c r="BF13" s="80"/>
    </row>
    <row r="14" spans="1:58" s="79" customFormat="1" ht="54.75" customHeight="1">
      <c r="B14" s="142"/>
      <c r="C14" s="239"/>
      <c r="D14" s="144"/>
      <c r="E14" s="429"/>
      <c r="F14" s="240" t="s">
        <v>341</v>
      </c>
      <c r="G14" s="144"/>
      <c r="H14" s="268" t="str">
        <f>IF(E14="","",ROUNDDOWN(E14/定員,1))</f>
        <v/>
      </c>
      <c r="I14" s="240" t="s">
        <v>341</v>
      </c>
      <c r="O14" s="141"/>
      <c r="P14" s="141"/>
      <c r="Q14" s="141"/>
      <c r="R14" s="141"/>
      <c r="S14" s="141"/>
      <c r="T14" s="141"/>
      <c r="U14" s="141"/>
      <c r="V14" s="141"/>
      <c r="AI14" s="145"/>
      <c r="AJ14" s="145"/>
      <c r="AK14" s="145"/>
      <c r="AU14" s="145"/>
      <c r="AV14" s="145"/>
      <c r="AW14" s="145"/>
      <c r="BE14" s="80"/>
      <c r="BF14" s="80"/>
    </row>
    <row r="15" spans="1:58" s="79" customFormat="1" ht="54.75" customHeight="1">
      <c r="B15" s="142"/>
      <c r="C15" s="239"/>
      <c r="D15" s="144"/>
      <c r="E15" s="429"/>
      <c r="F15" s="240" t="s">
        <v>341</v>
      </c>
      <c r="G15" s="144"/>
      <c r="H15" s="268" t="str">
        <f>IF(E15="","",ROUNDDOWN(E15/定員,1))</f>
        <v/>
      </c>
      <c r="I15" s="240" t="s">
        <v>341</v>
      </c>
      <c r="O15" s="141"/>
      <c r="P15" s="141"/>
      <c r="Q15" s="141"/>
      <c r="R15" s="141"/>
      <c r="S15" s="141"/>
      <c r="T15" s="141"/>
      <c r="U15" s="141"/>
      <c r="V15" s="141"/>
      <c r="AE15" s="80"/>
      <c r="AF15" s="80"/>
      <c r="AQ15" s="145"/>
      <c r="AR15" s="145"/>
      <c r="AS15" s="145"/>
      <c r="AY15" s="145"/>
      <c r="AZ15" s="145"/>
      <c r="BA15" s="145"/>
      <c r="BE15" s="80"/>
      <c r="BF15" s="80"/>
    </row>
    <row r="16" spans="1:58" s="79" customFormat="1" ht="54.75" customHeight="1">
      <c r="B16" s="146"/>
      <c r="C16" s="147"/>
      <c r="D16" s="237"/>
      <c r="E16" s="430"/>
      <c r="F16" s="238" t="s">
        <v>341</v>
      </c>
      <c r="G16" s="237"/>
      <c r="H16" s="269" t="str">
        <f>IF(E16="","",ROUNDDOWN(E16/定員,1))</f>
        <v/>
      </c>
      <c r="I16" s="238" t="s">
        <v>341</v>
      </c>
      <c r="O16" s="130"/>
      <c r="P16" s="130"/>
      <c r="Q16" s="130"/>
      <c r="R16" s="130"/>
      <c r="S16" s="130"/>
      <c r="T16" s="130"/>
      <c r="U16" s="130"/>
      <c r="V16" s="130"/>
    </row>
    <row r="17" spans="1:56" s="79" customFormat="1" ht="54.75" customHeight="1">
      <c r="B17" s="691" t="s">
        <v>426</v>
      </c>
      <c r="C17" s="692"/>
      <c r="D17" s="692"/>
      <c r="E17" s="692"/>
      <c r="F17" s="693"/>
      <c r="G17" s="234"/>
      <c r="H17" s="322" t="str">
        <f>IFERROR(ROUNDDOWN(AVERAGE(H13:H16),1),"")</f>
        <v/>
      </c>
      <c r="I17" s="238" t="s">
        <v>341</v>
      </c>
      <c r="O17" s="130"/>
      <c r="P17" s="130"/>
      <c r="Q17" s="130"/>
      <c r="R17" s="130"/>
      <c r="S17" s="130"/>
      <c r="T17" s="130"/>
      <c r="U17" s="130"/>
      <c r="V17" s="130"/>
    </row>
    <row r="18" spans="1:56" s="79" customFormat="1" ht="38.25" customHeight="1">
      <c r="B18" s="51" t="s">
        <v>554</v>
      </c>
      <c r="C18" s="259"/>
      <c r="D18" s="259"/>
      <c r="E18" s="259"/>
      <c r="F18" s="259"/>
      <c r="G18" s="127"/>
      <c r="H18" s="270"/>
      <c r="I18" s="257"/>
      <c r="O18" s="130"/>
      <c r="P18" s="130"/>
      <c r="Q18" s="130"/>
      <c r="R18" s="130"/>
      <c r="S18" s="130"/>
      <c r="T18" s="130"/>
      <c r="U18" s="130"/>
      <c r="V18" s="130"/>
    </row>
    <row r="19" spans="1:56" s="79" customFormat="1" ht="38.25" customHeight="1">
      <c r="A19" s="51" t="s">
        <v>593</v>
      </c>
      <c r="C19" s="259"/>
      <c r="D19" s="259"/>
      <c r="E19" s="259"/>
      <c r="F19" s="259"/>
      <c r="G19" s="127"/>
      <c r="H19" s="270"/>
      <c r="I19" s="257"/>
      <c r="O19" s="130"/>
      <c r="P19" s="130"/>
      <c r="Q19" s="130"/>
      <c r="R19" s="130"/>
      <c r="S19" s="130"/>
      <c r="T19" s="130"/>
      <c r="U19" s="130"/>
      <c r="V19" s="130"/>
    </row>
    <row r="20" spans="1:56" s="79" customFormat="1" ht="38.25" customHeight="1">
      <c r="A20" s="51" t="s">
        <v>594</v>
      </c>
      <c r="C20" s="259"/>
      <c r="D20" s="259"/>
      <c r="E20" s="259"/>
      <c r="F20" s="259"/>
      <c r="G20" s="127"/>
      <c r="H20" s="270"/>
      <c r="I20" s="257"/>
      <c r="O20" s="130"/>
      <c r="P20" s="130"/>
      <c r="Q20" s="130"/>
      <c r="R20" s="130"/>
      <c r="S20" s="130"/>
      <c r="T20" s="130"/>
      <c r="U20" s="130"/>
      <c r="V20" s="130"/>
    </row>
    <row r="21" spans="1:56" s="79" customFormat="1" ht="39.75" customHeight="1">
      <c r="A21" s="51" t="s">
        <v>442</v>
      </c>
      <c r="B21" s="271"/>
      <c r="C21" s="271"/>
      <c r="D21" s="271"/>
      <c r="E21" s="128"/>
      <c r="F21" s="125"/>
      <c r="G21" s="125"/>
      <c r="H21" s="125"/>
      <c r="I21" s="130"/>
      <c r="J21" s="130"/>
      <c r="K21" s="130"/>
      <c r="L21" s="130"/>
      <c r="M21" s="130"/>
      <c r="N21" s="130"/>
      <c r="O21" s="130"/>
      <c r="P21" s="130"/>
      <c r="Q21" s="130"/>
      <c r="R21" s="130"/>
      <c r="S21" s="130"/>
      <c r="T21" s="130"/>
      <c r="U21" s="130"/>
      <c r="V21" s="130"/>
      <c r="AL21" s="139"/>
      <c r="AM21" s="139"/>
      <c r="AN21" s="139"/>
      <c r="AO21" s="139"/>
      <c r="AP21" s="139"/>
      <c r="AQ21" s="139"/>
      <c r="AR21" s="139"/>
      <c r="AS21" s="139"/>
      <c r="AT21" s="139"/>
      <c r="AU21" s="139"/>
      <c r="AV21" s="139"/>
      <c r="AW21" s="139"/>
      <c r="AX21" s="139"/>
      <c r="AY21" s="139"/>
      <c r="AZ21" s="139"/>
      <c r="BA21" s="139"/>
      <c r="BB21" s="139"/>
      <c r="BC21" s="139"/>
      <c r="BD21" s="139"/>
    </row>
    <row r="22" spans="1:56" s="79" customFormat="1" ht="39.75" customHeight="1">
      <c r="A22" s="51" t="s">
        <v>443</v>
      </c>
      <c r="B22" s="125"/>
      <c r="C22" s="125"/>
      <c r="D22" s="125"/>
      <c r="E22" s="128"/>
      <c r="F22" s="125"/>
      <c r="G22" s="125"/>
      <c r="H22" s="125"/>
      <c r="I22" s="148"/>
      <c r="J22" s="148"/>
      <c r="K22" s="148"/>
      <c r="L22" s="148"/>
      <c r="M22" s="148"/>
      <c r="N22" s="148"/>
      <c r="O22" s="148"/>
      <c r="P22" s="148"/>
      <c r="Q22" s="148"/>
      <c r="R22" s="148"/>
      <c r="S22" s="148"/>
      <c r="T22" s="148"/>
      <c r="U22" s="148"/>
      <c r="V22" s="148"/>
      <c r="AL22" s="149"/>
      <c r="AM22" s="150"/>
      <c r="AN22" s="150"/>
      <c r="AO22" s="150"/>
      <c r="AP22" s="150"/>
      <c r="AQ22" s="150"/>
      <c r="AR22" s="150"/>
      <c r="AT22" s="150"/>
      <c r="AU22" s="150"/>
    </row>
    <row r="23" spans="1:56" s="79" customFormat="1" ht="39" customHeight="1">
      <c r="A23" s="125"/>
      <c r="B23" s="125"/>
      <c r="C23" s="125"/>
      <c r="D23" s="125"/>
      <c r="E23" s="128"/>
      <c r="F23" s="125"/>
      <c r="G23" s="125"/>
      <c r="H23" s="125"/>
      <c r="I23" s="148"/>
      <c r="J23" s="148"/>
      <c r="K23" s="148"/>
      <c r="L23" s="148"/>
      <c r="M23" s="148"/>
      <c r="N23" s="148"/>
      <c r="O23" s="148"/>
      <c r="P23" s="148"/>
      <c r="Q23" s="148"/>
      <c r="R23" s="148"/>
      <c r="S23" s="148"/>
      <c r="T23" s="148"/>
      <c r="U23" s="148"/>
      <c r="V23" s="148"/>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row>
    <row r="24" spans="1:56" s="79" customFormat="1" ht="36.75" customHeight="1">
      <c r="A24" s="80"/>
      <c r="B24" s="151"/>
      <c r="E24" s="152"/>
      <c r="G24" s="130"/>
      <c r="H24" s="130"/>
      <c r="I24" s="130"/>
      <c r="J24" s="130"/>
      <c r="K24" s="130"/>
      <c r="L24" s="130"/>
      <c r="M24" s="130"/>
      <c r="N24" s="130"/>
      <c r="P24" s="141"/>
      <c r="Q24" s="141"/>
      <c r="R24" s="141"/>
      <c r="S24" s="141"/>
      <c r="T24" s="141"/>
      <c r="U24" s="141"/>
      <c r="V24" s="141"/>
      <c r="AP24" s="131"/>
      <c r="AQ24" s="131"/>
      <c r="AR24" s="131"/>
      <c r="AS24" s="131"/>
      <c r="AT24" s="131"/>
      <c r="AU24" s="131"/>
      <c r="AV24" s="131"/>
      <c r="AW24" s="131"/>
      <c r="AX24" s="131"/>
      <c r="AY24" s="131"/>
      <c r="AZ24" s="131"/>
    </row>
    <row r="25" spans="1:56" s="79" customFormat="1" ht="30" customHeight="1">
      <c r="A25" s="80"/>
      <c r="B25" s="151"/>
      <c r="E25" s="152"/>
      <c r="G25" s="130"/>
      <c r="H25" s="130"/>
      <c r="I25" s="130"/>
      <c r="J25" s="130"/>
      <c r="K25" s="130"/>
      <c r="L25" s="130"/>
      <c r="M25" s="130"/>
      <c r="N25" s="130"/>
      <c r="P25" s="141"/>
      <c r="Q25" s="141"/>
      <c r="R25" s="141"/>
      <c r="S25" s="141"/>
      <c r="T25" s="141"/>
      <c r="U25" s="141"/>
      <c r="V25" s="141"/>
      <c r="AP25" s="131"/>
      <c r="AQ25" s="131"/>
      <c r="AR25" s="131"/>
      <c r="AS25" s="131"/>
      <c r="AT25" s="131"/>
      <c r="AU25" s="131"/>
      <c r="AV25" s="131"/>
      <c r="AW25" s="131"/>
      <c r="AX25" s="131"/>
      <c r="AY25" s="131"/>
      <c r="AZ25" s="131"/>
    </row>
    <row r="26" spans="1:56" s="79" customFormat="1" ht="30" customHeight="1">
      <c r="A26" s="80"/>
      <c r="B26" s="151"/>
      <c r="E26" s="152"/>
      <c r="G26" s="130"/>
      <c r="H26" s="130"/>
      <c r="I26" s="130"/>
      <c r="J26" s="130"/>
      <c r="K26" s="130"/>
      <c r="L26" s="130"/>
      <c r="M26" s="130"/>
      <c r="N26" s="130"/>
      <c r="P26" s="141"/>
      <c r="Q26" s="141"/>
      <c r="R26" s="141"/>
      <c r="S26" s="141"/>
      <c r="T26" s="141"/>
      <c r="U26" s="141"/>
      <c r="V26" s="141"/>
      <c r="AP26" s="131"/>
      <c r="AQ26" s="131"/>
      <c r="AR26" s="131"/>
      <c r="AS26" s="131"/>
      <c r="AT26" s="131"/>
      <c r="AU26" s="131"/>
      <c r="AV26" s="131"/>
      <c r="AW26" s="131"/>
      <c r="AX26" s="131"/>
      <c r="AY26" s="131"/>
      <c r="AZ26" s="131"/>
    </row>
    <row r="27" spans="1:56" s="79" customFormat="1" ht="30" customHeight="1">
      <c r="A27" s="80"/>
      <c r="B27" s="151"/>
      <c r="E27" s="152"/>
      <c r="G27" s="130"/>
      <c r="H27" s="130"/>
      <c r="I27" s="130"/>
      <c r="J27" s="130"/>
      <c r="K27" s="130"/>
      <c r="L27" s="130"/>
      <c r="M27" s="130"/>
      <c r="N27" s="130"/>
      <c r="P27" s="141"/>
      <c r="Q27" s="141"/>
      <c r="R27" s="141"/>
      <c r="S27" s="141"/>
      <c r="T27" s="141"/>
      <c r="U27" s="141"/>
      <c r="V27" s="141"/>
      <c r="AP27" s="131"/>
      <c r="AQ27" s="131"/>
      <c r="AR27" s="131"/>
      <c r="AS27" s="131"/>
      <c r="AT27" s="131"/>
      <c r="AU27" s="131"/>
      <c r="AV27" s="131"/>
      <c r="AW27" s="131"/>
      <c r="AX27" s="131"/>
      <c r="AY27" s="131"/>
      <c r="AZ27" s="131"/>
    </row>
    <row r="28" spans="1:56" s="79" customFormat="1" ht="30" customHeight="1">
      <c r="A28" s="80"/>
      <c r="B28" s="151"/>
      <c r="E28" s="152"/>
      <c r="G28" s="148"/>
      <c r="H28" s="148"/>
      <c r="I28" s="148"/>
      <c r="J28" s="148"/>
      <c r="K28" s="148"/>
      <c r="L28" s="148"/>
      <c r="M28" s="148"/>
      <c r="N28" s="148"/>
      <c r="O28" s="148"/>
      <c r="P28" s="148"/>
      <c r="Q28" s="148"/>
      <c r="R28" s="148"/>
      <c r="S28" s="148"/>
      <c r="T28" s="148"/>
      <c r="U28" s="148"/>
      <c r="V28" s="148"/>
      <c r="AP28" s="131"/>
      <c r="AQ28" s="131"/>
      <c r="AR28" s="131"/>
      <c r="AS28" s="131"/>
      <c r="AT28" s="131"/>
      <c r="AU28" s="131"/>
      <c r="AV28" s="131"/>
      <c r="AW28" s="131"/>
      <c r="AX28" s="131"/>
      <c r="AY28" s="131"/>
      <c r="AZ28" s="131"/>
    </row>
    <row r="29" spans="1:56" s="79" customFormat="1" ht="30" customHeight="1">
      <c r="A29" s="80"/>
      <c r="B29" s="151"/>
      <c r="E29" s="152"/>
      <c r="G29" s="148"/>
      <c r="H29" s="148"/>
      <c r="I29" s="148"/>
      <c r="J29" s="148"/>
      <c r="K29" s="148"/>
      <c r="L29" s="148"/>
      <c r="M29" s="148"/>
      <c r="N29" s="148"/>
      <c r="O29" s="148"/>
      <c r="P29" s="148"/>
      <c r="Q29" s="148"/>
      <c r="R29" s="148"/>
      <c r="S29" s="148"/>
      <c r="T29" s="148"/>
      <c r="U29" s="148"/>
      <c r="V29" s="148"/>
      <c r="AP29" s="131"/>
      <c r="AQ29" s="131"/>
      <c r="AR29" s="131"/>
      <c r="AS29" s="131"/>
      <c r="AT29" s="131"/>
      <c r="AU29" s="131"/>
      <c r="AV29" s="131"/>
      <c r="AW29" s="131"/>
      <c r="AX29" s="131"/>
      <c r="AY29" s="131"/>
      <c r="AZ29" s="131"/>
    </row>
    <row r="30" spans="1:56" s="79" customFormat="1" ht="30" customHeight="1">
      <c r="A30" s="80"/>
      <c r="B30" s="151"/>
      <c r="E30" s="152"/>
      <c r="G30" s="148"/>
      <c r="H30" s="148"/>
      <c r="I30" s="148"/>
      <c r="J30" s="148"/>
      <c r="K30" s="148"/>
      <c r="L30" s="148"/>
      <c r="M30" s="148"/>
      <c r="N30" s="148"/>
      <c r="O30" s="148"/>
      <c r="P30" s="148"/>
      <c r="Q30" s="148"/>
      <c r="R30" s="148"/>
      <c r="S30" s="148"/>
      <c r="T30" s="148"/>
      <c r="U30" s="148"/>
      <c r="V30" s="148"/>
      <c r="AP30" s="131"/>
      <c r="AQ30" s="131"/>
      <c r="AR30" s="131"/>
      <c r="AS30" s="131"/>
      <c r="AT30" s="131"/>
      <c r="AU30" s="131"/>
      <c r="AV30" s="131"/>
      <c r="AW30" s="131"/>
      <c r="AX30" s="131"/>
      <c r="AY30" s="131"/>
      <c r="AZ30" s="131"/>
    </row>
    <row r="31" spans="1:56" s="79" customFormat="1" ht="33.75" customHeight="1">
      <c r="A31" s="80"/>
      <c r="B31" s="153"/>
      <c r="C31" s="130"/>
      <c r="D31" s="130"/>
      <c r="E31" s="152"/>
      <c r="F31" s="130"/>
      <c r="AP31" s="131"/>
      <c r="AQ31" s="131"/>
      <c r="AR31" s="131"/>
      <c r="AS31" s="131"/>
      <c r="AT31" s="131"/>
      <c r="AU31" s="131"/>
      <c r="AV31" s="131"/>
      <c r="AW31" s="131"/>
      <c r="AX31" s="131"/>
      <c r="AY31" s="131"/>
      <c r="AZ31" s="131"/>
    </row>
    <row r="32" spans="1:56" s="79" customFormat="1" ht="33.75" customHeight="1">
      <c r="B32" s="153"/>
      <c r="E32" s="152"/>
      <c r="AJ32" s="145"/>
      <c r="AK32" s="145"/>
      <c r="AL32" s="145"/>
      <c r="AP32" s="131"/>
      <c r="AQ32" s="131"/>
      <c r="AR32" s="131"/>
      <c r="AS32" s="131"/>
      <c r="AT32" s="131"/>
      <c r="AU32" s="131"/>
      <c r="AV32" s="131"/>
      <c r="AW32" s="131"/>
      <c r="AX32" s="131"/>
      <c r="AY32" s="145"/>
      <c r="AZ32" s="145"/>
      <c r="BA32" s="145"/>
    </row>
    <row r="33" spans="1:58" s="79" customFormat="1" ht="33.75" customHeight="1">
      <c r="B33" s="153"/>
      <c r="E33" s="152"/>
      <c r="AI33" s="145"/>
      <c r="AJ33" s="145"/>
      <c r="AK33" s="145"/>
    </row>
    <row r="34" spans="1:58" s="79" customFormat="1" ht="44.25" customHeight="1">
      <c r="A34" s="80"/>
      <c r="B34" s="153"/>
      <c r="C34" s="154"/>
      <c r="D34" s="154"/>
      <c r="E34" s="155"/>
      <c r="F34" s="154"/>
      <c r="W34" s="130"/>
      <c r="X34" s="145"/>
      <c r="Y34" s="145"/>
      <c r="Z34" s="145"/>
      <c r="AA34" s="145"/>
      <c r="AB34" s="145"/>
      <c r="AC34" s="145"/>
      <c r="AD34" s="145"/>
      <c r="AE34" s="145"/>
      <c r="AG34" s="145"/>
      <c r="AH34" s="145"/>
      <c r="AI34" s="145"/>
      <c r="AJ34" s="145"/>
      <c r="AK34" s="145"/>
      <c r="AL34" s="145"/>
      <c r="AM34" s="145"/>
      <c r="AN34" s="145"/>
      <c r="AO34" s="145"/>
      <c r="AQ34" s="145"/>
      <c r="AR34" s="145"/>
      <c r="AS34" s="145"/>
      <c r="AT34" s="145"/>
      <c r="AU34" s="145"/>
      <c r="AV34" s="145"/>
      <c r="AW34" s="145"/>
      <c r="AX34" s="145"/>
      <c r="AZ34" s="145"/>
      <c r="BA34" s="145"/>
      <c r="BB34" s="145"/>
      <c r="BC34" s="145"/>
      <c r="BD34" s="145"/>
    </row>
    <row r="35" spans="1:58" s="79" customFormat="1" ht="104.25" customHeight="1">
      <c r="A35" s="80"/>
      <c r="B35" s="153"/>
      <c r="C35" s="156"/>
      <c r="D35" s="156"/>
      <c r="E35" s="157"/>
      <c r="F35" s="156"/>
      <c r="G35" s="156"/>
      <c r="H35" s="156"/>
      <c r="I35" s="156"/>
      <c r="J35" s="156"/>
      <c r="K35" s="156"/>
      <c r="L35" s="156"/>
      <c r="M35" s="156"/>
      <c r="N35" s="156"/>
      <c r="O35" s="156"/>
      <c r="P35" s="156"/>
      <c r="Q35" s="156"/>
      <c r="R35" s="156"/>
      <c r="S35" s="156"/>
      <c r="T35" s="156"/>
      <c r="U35" s="156"/>
      <c r="V35" s="156"/>
      <c r="X35" s="42"/>
      <c r="Y35" s="158"/>
      <c r="Z35" s="158"/>
      <c r="AA35" s="158"/>
      <c r="AB35" s="158"/>
      <c r="AC35" s="158"/>
      <c r="AD35" s="158"/>
      <c r="AE35" s="158"/>
      <c r="AF35" s="158"/>
      <c r="AG35" s="158"/>
      <c r="AH35" s="158"/>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row>
    <row r="36" spans="1:58" s="79" customFormat="1" ht="11.25" customHeight="1">
      <c r="A36" s="80"/>
      <c r="E36" s="152"/>
    </row>
    <row r="37" spans="1:58" s="79" customFormat="1" ht="20.100000000000001" customHeight="1">
      <c r="A37" s="130"/>
      <c r="E37" s="152"/>
      <c r="G37" s="159"/>
      <c r="H37" s="159"/>
      <c r="I37" s="159"/>
      <c r="J37" s="159"/>
      <c r="K37" s="159"/>
      <c r="L37" s="159"/>
      <c r="M37" s="159"/>
      <c r="N37" s="159"/>
      <c r="O37" s="159"/>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row>
    <row r="38" spans="1:58" s="79" customFormat="1" ht="7.5" customHeight="1">
      <c r="A38" s="80"/>
      <c r="E38" s="152"/>
    </row>
    <row r="39" spans="1:58" s="79" customFormat="1" ht="3.75" customHeight="1">
      <c r="A39" s="80"/>
      <c r="B39" s="139"/>
      <c r="E39" s="152"/>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row>
    <row r="40" spans="1:58" s="79" customFormat="1" ht="19.5" customHeight="1">
      <c r="A40" s="80"/>
      <c r="E40" s="152"/>
    </row>
    <row r="41" spans="1:58" ht="19.5" customHeight="1"/>
    <row r="42" spans="1:58" ht="19.5" customHeight="1"/>
    <row r="43" spans="1:58" ht="19.5" customHeight="1"/>
    <row r="44" spans="1:58" ht="19.5" customHeight="1"/>
    <row r="45" spans="1:58" ht="19.5" customHeight="1"/>
    <row r="46" spans="1:58" ht="19.5" customHeight="1"/>
  </sheetData>
  <mergeCells count="7">
    <mergeCell ref="B17:F17"/>
    <mergeCell ref="B3:I3"/>
    <mergeCell ref="D12:F12"/>
    <mergeCell ref="G12:I12"/>
    <mergeCell ref="M12:N12"/>
    <mergeCell ref="F4:I4"/>
    <mergeCell ref="C11:I11"/>
  </mergeCells>
  <phoneticPr fontId="4"/>
  <printOptions horizontalCentered="1"/>
  <pageMargins left="0.70866141732283472" right="0.31496062992125984" top="0.94488188976377963" bottom="0.35433070866141736" header="0" footer="0"/>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BI34"/>
  <sheetViews>
    <sheetView view="pageBreakPreview" zoomScale="80" zoomScaleNormal="100" zoomScaleSheetLayoutView="80" workbookViewId="0">
      <selection activeCell="K5" sqref="K5"/>
    </sheetView>
  </sheetViews>
  <sheetFormatPr defaultColWidth="9" defaultRowHeight="14.25"/>
  <cols>
    <col min="1" max="1" width="3.125" style="76" customWidth="1"/>
    <col min="2" max="2" width="25.375" style="51" customWidth="1"/>
    <col min="3" max="3" width="9.625" style="51" customWidth="1"/>
    <col min="4" max="4" width="4.75" style="51" customWidth="1"/>
    <col min="5" max="5" width="14.25" style="128" customWidth="1"/>
    <col min="6" max="6" width="5.5" style="51" customWidth="1"/>
    <col min="7" max="7" width="5.375" style="51" customWidth="1"/>
    <col min="8" max="8" width="6.75" style="128" customWidth="1"/>
    <col min="9" max="9" width="5.5" style="51" customWidth="1"/>
    <col min="10" max="11" width="13.625" style="51" customWidth="1"/>
    <col min="12" max="13" width="1.875" style="51" customWidth="1"/>
    <col min="14" max="14" width="2.5" style="51" customWidth="1"/>
    <col min="15" max="15" width="1.875" style="51" customWidth="1"/>
    <col min="16" max="16" width="2.5" style="51" customWidth="1"/>
    <col min="17" max="17" width="7" style="51" customWidth="1"/>
    <col min="18" max="60" width="1.875" style="51" customWidth="1"/>
    <col min="61" max="61" width="5" style="51" customWidth="1"/>
    <col min="62" max="62" width="1.875" style="51" customWidth="1"/>
    <col min="63" max="16384" width="9" style="51"/>
  </cols>
  <sheetData>
    <row r="1" spans="1:61" ht="24" customHeight="1" thickBot="1">
      <c r="K1" s="242" t="s">
        <v>258</v>
      </c>
      <c r="L1" s="243"/>
      <c r="M1" s="260"/>
      <c r="N1" s="273"/>
      <c r="AK1" s="129"/>
      <c r="AL1" s="129"/>
      <c r="AM1" s="129"/>
      <c r="AN1" s="129"/>
      <c r="AO1" s="79"/>
      <c r="AP1" s="79"/>
      <c r="AQ1" s="79"/>
      <c r="AR1" s="79"/>
      <c r="AS1" s="79"/>
      <c r="AT1" s="79"/>
      <c r="AU1" s="79"/>
      <c r="AV1" s="79"/>
      <c r="AW1" s="79"/>
      <c r="AX1" s="79"/>
      <c r="AY1" s="79"/>
      <c r="AZ1" s="79"/>
      <c r="BA1" s="79"/>
      <c r="BB1" s="79"/>
      <c r="BC1" s="79"/>
      <c r="BD1" s="79"/>
      <c r="BE1" s="79"/>
      <c r="BF1" s="79"/>
    </row>
    <row r="2" spans="1:61" ht="33.75" customHeight="1">
      <c r="A2" s="82"/>
      <c r="B2" s="572" t="s">
        <v>259</v>
      </c>
      <c r="C2" s="572"/>
      <c r="D2" s="572"/>
      <c r="E2" s="572"/>
      <c r="F2" s="572"/>
      <c r="G2" s="572"/>
      <c r="H2" s="572"/>
      <c r="I2" s="572"/>
      <c r="J2" s="57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row>
    <row r="3" spans="1:61" s="79" customFormat="1" ht="33" customHeight="1">
      <c r="A3" s="133"/>
      <c r="B3" s="572" t="s">
        <v>260</v>
      </c>
      <c r="C3" s="572"/>
      <c r="D3" s="572"/>
      <c r="E3" s="572"/>
      <c r="F3" s="572"/>
      <c r="G3" s="572"/>
      <c r="H3" s="572"/>
      <c r="I3" s="572"/>
      <c r="J3" s="572"/>
      <c r="K3" s="80"/>
      <c r="L3" s="80"/>
      <c r="M3" s="80"/>
      <c r="N3" s="80"/>
      <c r="O3" s="80"/>
      <c r="P3" s="80"/>
      <c r="Q3" s="80"/>
      <c r="R3" s="80"/>
      <c r="S3" s="80"/>
      <c r="T3" s="80"/>
      <c r="U3" s="80"/>
      <c r="V3" s="80"/>
      <c r="W3" s="80"/>
      <c r="X3" s="80"/>
      <c r="Y3" s="80"/>
      <c r="BH3" s="139"/>
    </row>
    <row r="4" spans="1:61" ht="26.25" customHeight="1">
      <c r="B4" s="82"/>
      <c r="H4" s="125"/>
      <c r="I4" s="125"/>
      <c r="J4" s="128"/>
      <c r="K4" s="128"/>
      <c r="L4" s="79"/>
      <c r="M4" s="79"/>
      <c r="N4" s="80"/>
      <c r="O4" s="80"/>
      <c r="P4" s="131"/>
      <c r="Q4" s="131"/>
      <c r="R4" s="131"/>
      <c r="S4" s="131"/>
      <c r="T4" s="131"/>
      <c r="U4" s="131"/>
      <c r="V4" s="132"/>
      <c r="W4" s="132"/>
    </row>
    <row r="5" spans="1:61" ht="26.25" customHeight="1">
      <c r="A5" s="82"/>
      <c r="B5" s="160" t="s">
        <v>288</v>
      </c>
      <c r="C5" s="255" t="str">
        <f>団体名</f>
        <v>和歌山委託訓練センター</v>
      </c>
      <c r="D5" s="255"/>
      <c r="E5" s="255"/>
      <c r="F5" s="255"/>
      <c r="G5" s="255"/>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row>
    <row r="6" spans="1:61" s="79" customFormat="1" ht="26.25" customHeight="1">
      <c r="A6" s="133"/>
      <c r="B6" s="134" t="s">
        <v>289</v>
      </c>
      <c r="C6" s="255" t="str">
        <f>科名</f>
        <v>あいうえお＊あいうえお＊あいうえお＊あいうえお＊あいうえお＊あいう</v>
      </c>
      <c r="D6" s="282"/>
      <c r="E6" s="283"/>
      <c r="F6" s="282"/>
      <c r="G6" s="282"/>
      <c r="H6" s="137"/>
      <c r="I6" s="136"/>
      <c r="J6" s="138"/>
      <c r="K6" s="138"/>
      <c r="L6" s="138"/>
      <c r="M6" s="138"/>
      <c r="N6" s="138"/>
      <c r="O6" s="138"/>
      <c r="P6" s="138"/>
      <c r="Q6" s="138"/>
      <c r="R6" s="80"/>
      <c r="S6" s="80"/>
      <c r="T6" s="80"/>
      <c r="U6" s="80"/>
      <c r="V6" s="80"/>
      <c r="W6" s="80"/>
      <c r="X6" s="80"/>
      <c r="Y6" s="80"/>
      <c r="BH6" s="139"/>
    </row>
    <row r="7" spans="1:61" s="79" customFormat="1" ht="26.25" customHeight="1">
      <c r="A7" s="133"/>
      <c r="B7" s="134"/>
      <c r="C7" s="255" t="str">
        <f>提案左括弧&amp;提案科名&amp;提案右括弧</f>
        <v>(アイウエオ＊アイウエオ＊アイウエオ＊アイウエオ＊アイウエオ＊アイウ）</v>
      </c>
      <c r="D7" s="282"/>
      <c r="E7" s="283"/>
      <c r="F7" s="282"/>
      <c r="G7" s="282"/>
      <c r="H7" s="137"/>
      <c r="I7" s="136"/>
      <c r="J7" s="138"/>
      <c r="K7" s="138"/>
      <c r="L7" s="138"/>
      <c r="M7" s="138"/>
      <c r="N7" s="138"/>
      <c r="O7" s="138"/>
      <c r="P7" s="138"/>
      <c r="Q7" s="138"/>
      <c r="R7" s="80"/>
      <c r="S7" s="80"/>
      <c r="T7" s="80"/>
      <c r="U7" s="80"/>
      <c r="V7" s="80"/>
      <c r="W7" s="80"/>
      <c r="X7" s="80"/>
      <c r="Y7" s="80"/>
      <c r="BH7" s="139"/>
    </row>
    <row r="8" spans="1:61" s="125" customFormat="1" ht="25.5" customHeight="1">
      <c r="B8" s="134" t="s">
        <v>556</v>
      </c>
      <c r="C8" s="343" t="str">
        <f>TEXT(開講日,"ggge")&amp;"年"&amp;TEXT(開講日,"m")&amp;"月"&amp;TEXT(開講日,"d")&amp;"日"&amp;"～"&amp;TEXT(修了日,"ggge")&amp;"年"&amp;TEXT(修了日,"m")&amp;"月"&amp;TEXT(修了日,"d")&amp;"日"</f>
        <v>令和8年10月15日～令和9年1月14日</v>
      </c>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row>
    <row r="9" spans="1:61" s="79" customFormat="1" ht="30" customHeight="1">
      <c r="A9" s="80"/>
      <c r="B9" s="130" t="s">
        <v>261</v>
      </c>
      <c r="E9" s="152"/>
      <c r="H9" s="152"/>
      <c r="J9" s="130"/>
      <c r="K9" s="130"/>
      <c r="L9" s="130"/>
      <c r="M9" s="130"/>
      <c r="N9" s="130"/>
      <c r="O9" s="130"/>
      <c r="P9" s="130"/>
      <c r="Q9" s="130"/>
      <c r="S9" s="141"/>
      <c r="T9" s="141"/>
      <c r="U9" s="141"/>
      <c r="V9" s="141"/>
      <c r="W9" s="141"/>
      <c r="X9" s="141"/>
      <c r="Y9" s="141"/>
      <c r="AS9" s="131"/>
      <c r="AT9" s="131"/>
      <c r="AU9" s="131"/>
      <c r="AV9" s="131"/>
      <c r="AW9" s="131"/>
      <c r="AX9" s="131"/>
      <c r="AY9" s="131"/>
      <c r="AZ9" s="131"/>
      <c r="BA9" s="131"/>
      <c r="BB9" s="131"/>
      <c r="BC9" s="131"/>
    </row>
    <row r="10" spans="1:61" s="79" customFormat="1" ht="34.5" customHeight="1">
      <c r="A10" s="80"/>
      <c r="B10" s="161" t="s">
        <v>264</v>
      </c>
      <c r="C10" s="707" t="s">
        <v>265</v>
      </c>
      <c r="D10" s="708"/>
      <c r="E10" s="708"/>
      <c r="F10" s="708"/>
      <c r="G10" s="708"/>
      <c r="H10" s="708"/>
      <c r="I10" s="708"/>
      <c r="J10" s="162"/>
      <c r="K10" s="130"/>
      <c r="L10" s="130"/>
      <c r="M10" s="130"/>
      <c r="N10" s="130"/>
      <c r="O10" s="130"/>
      <c r="P10" s="130"/>
      <c r="Q10" s="130"/>
      <c r="S10" s="141"/>
      <c r="T10" s="141"/>
      <c r="U10" s="141"/>
      <c r="V10" s="141"/>
      <c r="W10" s="141"/>
      <c r="X10" s="141"/>
      <c r="Y10" s="141"/>
      <c r="AS10" s="131"/>
      <c r="AT10" s="131"/>
      <c r="AU10" s="131"/>
      <c r="AV10" s="131"/>
      <c r="AW10" s="131"/>
      <c r="AX10" s="131"/>
      <c r="AY10" s="131"/>
      <c r="AZ10" s="131"/>
      <c r="BA10" s="131"/>
      <c r="BB10" s="131"/>
      <c r="BC10" s="131"/>
    </row>
    <row r="11" spans="1:61" s="79" customFormat="1" ht="32.25" customHeight="1">
      <c r="A11" s="80"/>
      <c r="B11" s="705" t="s">
        <v>263</v>
      </c>
      <c r="C11" s="163"/>
      <c r="D11" s="164" t="s">
        <v>262</v>
      </c>
      <c r="E11" s="165"/>
      <c r="F11" s="164"/>
      <c r="G11" s="164"/>
      <c r="H11" s="165"/>
      <c r="I11" s="164"/>
      <c r="J11" s="166"/>
      <c r="K11" s="148"/>
      <c r="L11" s="148"/>
      <c r="M11" s="148"/>
      <c r="N11" s="148"/>
      <c r="O11" s="148"/>
      <c r="P11" s="148"/>
      <c r="Q11" s="148"/>
      <c r="R11" s="148"/>
      <c r="S11" s="148"/>
      <c r="T11" s="148"/>
      <c r="U11" s="148"/>
      <c r="V11" s="148"/>
      <c r="W11" s="148"/>
      <c r="X11" s="148"/>
      <c r="Y11" s="148"/>
      <c r="AS11" s="131"/>
      <c r="AT11" s="131"/>
      <c r="AU11" s="131"/>
      <c r="AV11" s="131"/>
      <c r="AW11" s="131"/>
      <c r="AX11" s="131"/>
      <c r="AY11" s="131"/>
      <c r="AZ11" s="131"/>
      <c r="BA11" s="131"/>
      <c r="BB11" s="131"/>
      <c r="BC11" s="131"/>
    </row>
    <row r="12" spans="1:61" s="79" customFormat="1" ht="32.25" customHeight="1">
      <c r="A12" s="80"/>
      <c r="B12" s="706"/>
      <c r="C12" s="167"/>
      <c r="D12" s="168" t="s">
        <v>278</v>
      </c>
      <c r="E12" s="169"/>
      <c r="F12" s="168"/>
      <c r="G12" s="168"/>
      <c r="H12" s="169"/>
      <c r="I12" s="168"/>
      <c r="J12" s="170"/>
      <c r="K12" s="148"/>
      <c r="L12" s="148"/>
      <c r="M12" s="148"/>
      <c r="N12" s="148"/>
      <c r="O12" s="148"/>
      <c r="P12" s="148"/>
      <c r="Q12" s="148"/>
      <c r="R12" s="148"/>
      <c r="S12" s="148"/>
      <c r="T12" s="148"/>
      <c r="U12" s="148"/>
      <c r="V12" s="148"/>
      <c r="W12" s="148"/>
      <c r="X12" s="148"/>
      <c r="Y12" s="148"/>
      <c r="AS12" s="131"/>
      <c r="AT12" s="131"/>
      <c r="AU12" s="131"/>
      <c r="AV12" s="131"/>
      <c r="AW12" s="131"/>
      <c r="AX12" s="131"/>
      <c r="AY12" s="131"/>
      <c r="AZ12" s="131"/>
      <c r="BA12" s="131"/>
      <c r="BB12" s="131"/>
      <c r="BC12" s="131"/>
    </row>
    <row r="13" spans="1:61" s="79" customFormat="1" ht="32.25" customHeight="1">
      <c r="A13" s="80"/>
      <c r="B13" s="171" t="s">
        <v>266</v>
      </c>
      <c r="C13" s="701" t="s">
        <v>267</v>
      </c>
      <c r="D13" s="570"/>
      <c r="E13" s="570"/>
      <c r="F13" s="570"/>
      <c r="G13" s="570"/>
      <c r="H13" s="570"/>
      <c r="I13" s="570"/>
      <c r="J13" s="162"/>
      <c r="K13" s="130"/>
      <c r="L13" s="130"/>
      <c r="M13" s="130"/>
      <c r="N13" s="130"/>
      <c r="O13" s="130"/>
      <c r="P13" s="130"/>
      <c r="Q13" s="130"/>
      <c r="S13" s="141"/>
      <c r="T13" s="141"/>
      <c r="U13" s="141"/>
      <c r="V13" s="141"/>
      <c r="W13" s="141"/>
      <c r="X13" s="141"/>
      <c r="Y13" s="141"/>
      <c r="AS13" s="131"/>
      <c r="AT13" s="131"/>
      <c r="AU13" s="131"/>
      <c r="AV13" s="131"/>
      <c r="AW13" s="131"/>
      <c r="AX13" s="131"/>
      <c r="AY13" s="131"/>
      <c r="AZ13" s="131"/>
      <c r="BA13" s="131"/>
      <c r="BB13" s="131"/>
      <c r="BC13" s="131"/>
    </row>
    <row r="14" spans="1:61" s="79" customFormat="1" ht="32.25" customHeight="1">
      <c r="A14" s="80"/>
      <c r="B14" s="171" t="s">
        <v>268</v>
      </c>
      <c r="C14" s="701" t="s">
        <v>267</v>
      </c>
      <c r="D14" s="570"/>
      <c r="E14" s="570"/>
      <c r="F14" s="570"/>
      <c r="G14" s="570"/>
      <c r="H14" s="570"/>
      <c r="I14" s="570"/>
      <c r="J14" s="162"/>
      <c r="K14" s="130"/>
      <c r="L14" s="130"/>
      <c r="M14" s="130"/>
      <c r="N14" s="130"/>
      <c r="O14" s="130"/>
      <c r="P14" s="130"/>
      <c r="Q14" s="130"/>
      <c r="S14" s="141"/>
      <c r="T14" s="141"/>
      <c r="U14" s="141"/>
      <c r="V14" s="141"/>
      <c r="W14" s="141"/>
      <c r="X14" s="141"/>
      <c r="Y14" s="141"/>
      <c r="AS14" s="131"/>
      <c r="AT14" s="131"/>
      <c r="AU14" s="131"/>
      <c r="AV14" s="131"/>
      <c r="AW14" s="131"/>
      <c r="AX14" s="131"/>
      <c r="AY14" s="131"/>
      <c r="AZ14" s="131"/>
      <c r="BA14" s="131"/>
      <c r="BB14" s="131"/>
      <c r="BC14" s="131"/>
    </row>
    <row r="15" spans="1:61" s="79" customFormat="1" ht="32.25" customHeight="1">
      <c r="B15" s="286" t="s">
        <v>438</v>
      </c>
      <c r="C15" s="172"/>
      <c r="D15" s="173" t="s">
        <v>350</v>
      </c>
      <c r="E15" s="174"/>
      <c r="F15" s="173"/>
      <c r="G15" s="173" t="s">
        <v>269</v>
      </c>
      <c r="H15" s="173"/>
      <c r="I15" s="174"/>
      <c r="J15" s="175"/>
      <c r="AM15" s="145"/>
      <c r="AN15" s="145"/>
      <c r="AO15" s="145"/>
      <c r="AS15" s="131"/>
      <c r="AT15" s="131"/>
      <c r="AU15" s="131"/>
      <c r="AV15" s="131"/>
      <c r="AW15" s="131"/>
      <c r="AX15" s="131"/>
      <c r="AY15" s="131"/>
      <c r="AZ15" s="131"/>
      <c r="BA15" s="131"/>
      <c r="BB15" s="145"/>
      <c r="BC15" s="145"/>
      <c r="BD15" s="145"/>
    </row>
    <row r="16" spans="1:61" s="79" customFormat="1" ht="32.25" customHeight="1">
      <c r="B16" s="287" t="s">
        <v>439</v>
      </c>
      <c r="C16" s="172"/>
      <c r="D16" s="164" t="s">
        <v>350</v>
      </c>
      <c r="E16" s="165"/>
      <c r="F16" s="164"/>
      <c r="G16" s="164" t="s">
        <v>269</v>
      </c>
      <c r="I16" s="165"/>
      <c r="J16" s="175"/>
      <c r="AM16" s="145"/>
      <c r="AN16" s="145"/>
      <c r="AO16" s="145"/>
      <c r="AS16" s="131"/>
      <c r="AT16" s="131"/>
      <c r="AU16" s="131"/>
      <c r="AV16" s="131"/>
      <c r="AW16" s="131"/>
      <c r="AX16" s="131"/>
      <c r="AY16" s="131"/>
      <c r="AZ16" s="131"/>
      <c r="BA16" s="131"/>
      <c r="BB16" s="145"/>
      <c r="BC16" s="145"/>
      <c r="BD16" s="145"/>
    </row>
    <row r="17" spans="1:59" s="79" customFormat="1" ht="32.25" customHeight="1">
      <c r="A17" s="80"/>
      <c r="B17" s="702" t="s">
        <v>270</v>
      </c>
      <c r="C17" s="176" t="s">
        <v>271</v>
      </c>
      <c r="D17" s="172"/>
      <c r="E17" s="174" t="s">
        <v>272</v>
      </c>
      <c r="F17" s="172"/>
      <c r="G17" s="177" t="s">
        <v>402</v>
      </c>
      <c r="H17" s="174"/>
      <c r="I17" s="177"/>
      <c r="J17" s="175"/>
      <c r="Z17" s="130"/>
      <c r="AA17" s="145"/>
      <c r="AB17" s="145"/>
      <c r="AC17" s="145"/>
      <c r="AD17" s="145"/>
      <c r="AE17" s="145"/>
      <c r="AF17" s="145"/>
      <c r="AG17" s="145"/>
      <c r="AH17" s="145"/>
      <c r="AJ17" s="145"/>
      <c r="AK17" s="145"/>
      <c r="AL17" s="145"/>
      <c r="AM17" s="145"/>
      <c r="AN17" s="145"/>
      <c r="AO17" s="145"/>
      <c r="AP17" s="145"/>
      <c r="AQ17" s="145"/>
      <c r="AR17" s="145"/>
      <c r="AT17" s="145"/>
      <c r="AU17" s="145"/>
      <c r="AV17" s="145"/>
      <c r="AW17" s="145"/>
      <c r="AX17" s="145"/>
      <c r="AY17" s="145"/>
      <c r="AZ17" s="145"/>
      <c r="BA17" s="145"/>
      <c r="BC17" s="145"/>
      <c r="BD17" s="145"/>
      <c r="BE17" s="145"/>
      <c r="BF17" s="145"/>
      <c r="BG17" s="145"/>
    </row>
    <row r="18" spans="1:59" s="79" customFormat="1" ht="32.25" customHeight="1">
      <c r="A18" s="80"/>
      <c r="B18" s="703"/>
      <c r="C18" s="176" t="s">
        <v>274</v>
      </c>
      <c r="D18" s="172"/>
      <c r="E18" s="177" t="s">
        <v>273</v>
      </c>
      <c r="F18" s="172"/>
      <c r="G18" s="177" t="s">
        <v>349</v>
      </c>
      <c r="H18" s="174"/>
      <c r="I18" s="172"/>
      <c r="J18" s="162" t="s">
        <v>275</v>
      </c>
      <c r="K18" s="178"/>
      <c r="L18" s="156"/>
      <c r="M18" s="156"/>
      <c r="N18" s="156"/>
      <c r="O18" s="156"/>
      <c r="P18" s="156"/>
      <c r="Q18" s="156"/>
      <c r="R18" s="156"/>
      <c r="S18" s="156"/>
      <c r="T18" s="156"/>
      <c r="U18" s="156"/>
      <c r="V18" s="156"/>
      <c r="W18" s="156"/>
      <c r="X18" s="156"/>
      <c r="Y18" s="156"/>
      <c r="AA18" s="42"/>
      <c r="AB18" s="158"/>
      <c r="AC18" s="158"/>
      <c r="AD18" s="158"/>
      <c r="AE18" s="158"/>
      <c r="AF18" s="158"/>
      <c r="AG18" s="158"/>
      <c r="AH18" s="158"/>
      <c r="AI18" s="158"/>
      <c r="AJ18" s="158"/>
      <c r="AK18" s="158"/>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row>
    <row r="19" spans="1:59" s="79" customFormat="1" ht="32.25" customHeight="1">
      <c r="A19" s="80"/>
      <c r="B19" s="704"/>
      <c r="C19" s="176" t="s">
        <v>276</v>
      </c>
      <c r="D19" s="172"/>
      <c r="E19" s="177" t="s">
        <v>277</v>
      </c>
      <c r="F19" s="172"/>
      <c r="G19" s="177" t="s">
        <v>403</v>
      </c>
      <c r="H19" s="174"/>
      <c r="I19" s="172"/>
      <c r="J19" s="162"/>
    </row>
    <row r="20" spans="1:59" ht="19.5" customHeight="1"/>
    <row r="21" spans="1:59" ht="42.75" customHeight="1">
      <c r="B21" s="51" t="s">
        <v>557</v>
      </c>
    </row>
    <row r="22" spans="1:59" ht="19.5" customHeight="1"/>
    <row r="23" spans="1:59" ht="42.75" customHeight="1">
      <c r="B23" s="51" t="s">
        <v>342</v>
      </c>
    </row>
    <row r="24" spans="1:59" ht="70.5" customHeight="1">
      <c r="B24" s="68" t="s">
        <v>133</v>
      </c>
      <c r="C24" s="699" t="s">
        <v>343</v>
      </c>
      <c r="D24" s="550"/>
      <c r="E24" s="700"/>
      <c r="F24" s="699" t="s">
        <v>344</v>
      </c>
      <c r="G24" s="550"/>
      <c r="H24" s="550"/>
      <c r="I24" s="700"/>
      <c r="J24" s="140" t="s">
        <v>345</v>
      </c>
      <c r="K24" s="328" t="s">
        <v>471</v>
      </c>
    </row>
    <row r="25" spans="1:59" ht="70.5" customHeight="1">
      <c r="B25" s="140" t="s">
        <v>346</v>
      </c>
      <c r="C25" s="699"/>
      <c r="D25" s="550"/>
      <c r="E25" s="700"/>
      <c r="F25" s="699"/>
      <c r="G25" s="550"/>
      <c r="H25" s="550"/>
      <c r="I25" s="700"/>
      <c r="J25" s="179"/>
      <c r="K25" s="67"/>
    </row>
    <row r="26" spans="1:59" ht="70.5" customHeight="1">
      <c r="B26" s="140" t="s">
        <v>347</v>
      </c>
      <c r="C26" s="699"/>
      <c r="D26" s="550"/>
      <c r="E26" s="700"/>
      <c r="F26" s="699"/>
      <c r="G26" s="550"/>
      <c r="H26" s="550"/>
      <c r="I26" s="700"/>
      <c r="J26" s="179"/>
      <c r="K26" s="67"/>
    </row>
    <row r="27" spans="1:59" ht="30.75" customHeight="1">
      <c r="B27" s="51" t="s">
        <v>472</v>
      </c>
    </row>
    <row r="28" spans="1:59" ht="30.75" customHeight="1">
      <c r="B28" s="51" t="s">
        <v>473</v>
      </c>
    </row>
    <row r="29" spans="1:59" ht="30.75" customHeight="1">
      <c r="B29" s="51" t="s">
        <v>474</v>
      </c>
    </row>
    <row r="30" spans="1:59" ht="30.75" customHeight="1">
      <c r="B30" s="51" t="s">
        <v>475</v>
      </c>
    </row>
    <row r="31" spans="1:59" ht="30.75" customHeight="1">
      <c r="B31" s="51" t="s">
        <v>476</v>
      </c>
    </row>
    <row r="32" spans="1:59" ht="30.75" customHeight="1">
      <c r="B32" s="51" t="s">
        <v>474</v>
      </c>
    </row>
    <row r="33" spans="2:2" ht="30.75" customHeight="1">
      <c r="B33" s="51" t="s">
        <v>478</v>
      </c>
    </row>
    <row r="34" spans="2:2" ht="30.75" customHeight="1">
      <c r="B34" s="51" t="s">
        <v>477</v>
      </c>
    </row>
  </sheetData>
  <mergeCells count="13">
    <mergeCell ref="C14:I14"/>
    <mergeCell ref="B17:B19"/>
    <mergeCell ref="C13:I13"/>
    <mergeCell ref="B2:J2"/>
    <mergeCell ref="B3:J3"/>
    <mergeCell ref="B11:B12"/>
    <mergeCell ref="C10:I10"/>
    <mergeCell ref="C24:E24"/>
    <mergeCell ref="F24:I24"/>
    <mergeCell ref="C25:E25"/>
    <mergeCell ref="F25:I25"/>
    <mergeCell ref="C26:E26"/>
    <mergeCell ref="F26:I26"/>
  </mergeCells>
  <phoneticPr fontId="4"/>
  <dataValidations count="2">
    <dataValidation type="list" allowBlank="1" showInputMessage="1" showErrorMessage="1" sqref="J25:J26" xr:uid="{00000000-0002-0000-0800-000000000000}">
      <formula1>"有,不要"</formula1>
    </dataValidation>
    <dataValidation type="list" allowBlank="1" showInputMessage="1" showErrorMessage="1" sqref="K25:K26" xr:uid="{00000000-0002-0000-0800-000001000000}">
      <formula1>"期限内,購入予定"</formula1>
    </dataValidation>
  </dataValidations>
  <printOptions horizontalCentered="1"/>
  <pageMargins left="0.70866141732283472" right="0.31496062992125984" top="0.94488188976377963" bottom="0.35433070866141736" header="0" footer="0"/>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48</vt:i4>
      </vt:variant>
    </vt:vector>
  </HeadingPairs>
  <TitlesOfParts>
    <vt:vector size="68" baseType="lpstr">
      <vt:lpstr>訓練コース一覧 </vt:lpstr>
      <vt:lpstr>基礎データ入力票</vt:lpstr>
      <vt:lpstr>提出書類一覧</vt:lpstr>
      <vt:lpstr>様式1-1（集合）</vt:lpstr>
      <vt:lpstr>様式1-2（e-ラーニング）</vt:lpstr>
      <vt:lpstr>様式2-1(集合) </vt:lpstr>
      <vt:lpstr>様式2-２(ｅ―ラーニング)</vt:lpstr>
      <vt:lpstr>様式2  (別添１)</vt:lpstr>
      <vt:lpstr>様式2  (別添2)</vt:lpstr>
      <vt:lpstr>様式3</vt:lpstr>
      <vt:lpstr>様式4</vt:lpstr>
      <vt:lpstr>様式5</vt:lpstr>
      <vt:lpstr>様式6</vt:lpstr>
      <vt:lpstr>様式7</vt:lpstr>
      <vt:lpstr>様式8-1（集合）</vt:lpstr>
      <vt:lpstr>様式8-２（e-ラーニング）</vt:lpstr>
      <vt:lpstr>様式9-１（OA事務初級集合２か月）</vt:lpstr>
      <vt:lpstr>様式9-２（e-ラーニング）</vt:lpstr>
      <vt:lpstr>様式10　誓約書</vt:lpstr>
      <vt:lpstr>参考様式　※(2)⑨写真貼付用</vt:lpstr>
      <vt:lpstr>e開講日</vt:lpstr>
      <vt:lpstr>ｅ修了日</vt:lpstr>
      <vt:lpstr>基礎データ入力票!Print_Area</vt:lpstr>
      <vt:lpstr>'訓練コース一覧 '!Print_Area</vt:lpstr>
      <vt:lpstr>提出書類一覧!Print_Area</vt:lpstr>
      <vt:lpstr>'様式10　誓約書'!Print_Area</vt:lpstr>
      <vt:lpstr>'様式1-1（集合）'!Print_Area</vt:lpstr>
      <vt:lpstr>'様式2  (別添１)'!Print_Area</vt:lpstr>
      <vt:lpstr>'様式2  (別添2)'!Print_Area</vt:lpstr>
      <vt:lpstr>'様式2-1(集合) '!Print_Area</vt:lpstr>
      <vt:lpstr>'様式2-２(ｅ―ラーニング)'!Print_Area</vt:lpstr>
      <vt:lpstr>様式3!Print_Area</vt:lpstr>
      <vt:lpstr>様式4!Print_Area</vt:lpstr>
      <vt:lpstr>様式6!Print_Area</vt:lpstr>
      <vt:lpstr>様式7!Print_Area</vt:lpstr>
      <vt:lpstr>'様式8-1（集合）'!Print_Area</vt:lpstr>
      <vt:lpstr>'様式8-２（e-ラーニング）'!Print_Area</vt:lpstr>
      <vt:lpstr>'様式9-１（OA事務初級集合２か月）'!Print_Area</vt:lpstr>
      <vt:lpstr>'様式9-２（e-ラーニング）'!Print_Area</vt:lpstr>
      <vt:lpstr>様式3!Print_Titles</vt:lpstr>
      <vt:lpstr>科名</vt:lpstr>
      <vt:lpstr>開講日</vt:lpstr>
      <vt:lpstr>学院名</vt:lpstr>
      <vt:lpstr>訓練実施責任者役職・氏名</vt:lpstr>
      <vt:lpstr>最低人員</vt:lpstr>
      <vt:lpstr>実施施設住所</vt:lpstr>
      <vt:lpstr>実施施設電話番号</vt:lpstr>
      <vt:lpstr>実施施設名</vt:lpstr>
      <vt:lpstr>実施施設郵便番号</vt:lpstr>
      <vt:lpstr>実施施設郵便番号住所</vt:lpstr>
      <vt:lpstr>実施年度</vt:lpstr>
      <vt:lpstr>実施郵便番号</vt:lpstr>
      <vt:lpstr>修了日</vt:lpstr>
      <vt:lpstr>職場実習開始日</vt:lpstr>
      <vt:lpstr>職場実習終了日</vt:lpstr>
      <vt:lpstr>代表者職氏名</vt:lpstr>
      <vt:lpstr>団体所在地</vt:lpstr>
      <vt:lpstr>団体電話番号</vt:lpstr>
      <vt:lpstr>団体名</vt:lpstr>
      <vt:lpstr>団体郵便番号</vt:lpstr>
      <vt:lpstr>団体連絡先</vt:lpstr>
      <vt:lpstr>定員</vt:lpstr>
      <vt:lpstr>提案右括弧</vt:lpstr>
      <vt:lpstr>提案科名</vt:lpstr>
      <vt:lpstr>提案左括弧</vt:lpstr>
      <vt:lpstr>提出日</vt:lpstr>
      <vt:lpstr>発行責任者</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y1.sayama</dc:creator>
  <cp:lastModifiedBy>久保 祥夏</cp:lastModifiedBy>
  <cp:lastPrinted>2026-05-19T03:02:14Z</cp:lastPrinted>
  <dcterms:created xsi:type="dcterms:W3CDTF">2007-08-13T04:48:17Z</dcterms:created>
  <dcterms:modified xsi:type="dcterms:W3CDTF">2026-05-21T01:07:53Z</dcterms:modified>
</cp:coreProperties>
</file>