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Y:\03能力開発班\07委託訓練\01　委託先選定（プロポーザル）\R8\02 下半期\02 公告案作成\02 学院修正\２回目\①離転職\③労政\"/>
    </mc:Choice>
  </mc:AlternateContent>
  <xr:revisionPtr revIDLastSave="0" documentId="13_ncr:1_{150113D0-1B0A-4ADC-A664-8FC3C642E620}" xr6:coauthVersionLast="47" xr6:coauthVersionMax="47" xr10:uidLastSave="{00000000-0000-0000-0000-000000000000}"/>
  <bookViews>
    <workbookView xWindow="6735" yWindow="600" windowWidth="16890" windowHeight="14835" tabRatio="932" activeTab="2" xr2:uid="{00000000-000D-0000-FFFF-FFFF00000000}"/>
  </bookViews>
  <sheets>
    <sheet name="【和産技】訓練コース一覧" sheetId="135" r:id="rId1"/>
    <sheet name="【田産技】訓練コース一覧" sheetId="136" r:id="rId2"/>
    <sheet name="基礎データ入力票" sheetId="118" r:id="rId3"/>
    <sheet name="提出書類一覧" sheetId="146" r:id="rId4"/>
    <sheet name="様式1-1" sheetId="49" r:id="rId5"/>
    <sheet name="様式1-2（母子）" sheetId="179" r:id="rId6"/>
    <sheet name="様式2 " sheetId="78" r:id="rId7"/>
    <sheet name="様式2  (別添１)" sheetId="125" r:id="rId8"/>
    <sheet name="様式2  (別添2)" sheetId="126" r:id="rId9"/>
    <sheet name="様式3" sheetId="12" r:id="rId10"/>
    <sheet name="様式4" sheetId="30" r:id="rId11"/>
    <sheet name="様式5" sheetId="5" r:id="rId12"/>
    <sheet name="様式6-1" sheetId="169" r:id="rId13"/>
    <sheet name="様式6-2" sheetId="180" r:id="rId14"/>
    <sheet name="様式7" sheetId="19" r:id="rId15"/>
    <sheet name="様式8-1" sheetId="28" r:id="rId16"/>
    <sheet name="様式8-2 (母子)" sheetId="181" r:id="rId17"/>
    <sheet name="様式8-3（大型）" sheetId="188" r:id="rId18"/>
    <sheet name="様式9-1（実習）" sheetId="189" r:id="rId19"/>
    <sheet name="様式9-2（再委託）" sheetId="65" r:id="rId20"/>
    <sheet name="様式10-1(デジタル分野)" sheetId="109" r:id="rId21"/>
    <sheet name="様式10ｰ2（介護分野)" sheetId="139" r:id="rId22"/>
    <sheet name="様式11-１（OA事務・Web科）" sheetId="51" r:id="rId23"/>
    <sheet name="様式11-2（パソコン・総務経理事務科）" sheetId="153" r:id="rId24"/>
    <sheet name="様式11-３（パソコン・簿記経理（中高年)" sheetId="183" r:id="rId25"/>
    <sheet name="様式11-４（Ｗｅｂデザイン）" sheetId="178" r:id="rId26"/>
    <sheet name="様式11-５（DXスキル）" sheetId="185" r:id="rId27"/>
    <sheet name="様式11-６（パソコン事務基礎（母子）" sheetId="184" r:id="rId28"/>
    <sheet name="様式11-７（建設）" sheetId="186" r:id="rId29"/>
    <sheet name="様式11-８(介護初級)" sheetId="142" r:id="rId30"/>
    <sheet name="様式11-９（大型）" sheetId="190" r:id="rId31"/>
    <sheet name="様式12  （託児）" sheetId="187" r:id="rId32"/>
    <sheet name="様式13 託児チェック表" sheetId="191" r:id="rId33"/>
    <sheet name="様式14　スキル" sheetId="112" r:id="rId34"/>
    <sheet name="様式15 カリキュラムチェックシート" sheetId="161" r:id="rId35"/>
    <sheet name="様式16　誓約書" sheetId="119" r:id="rId36"/>
    <sheet name="参考様式　※(2)⑨写真貼付用" sheetId="31" r:id="rId37"/>
  </sheets>
  <definedNames>
    <definedName name="_Key1" localSheetId="1" hidden="1">#REF!</definedName>
    <definedName name="_Key1" localSheetId="2" hidden="1">#REF!</definedName>
    <definedName name="_Key1" localSheetId="21" hidden="1">#REF!</definedName>
    <definedName name="_Key1" localSheetId="23" hidden="1">#REF!</definedName>
    <definedName name="_Key1" localSheetId="24" hidden="1">#REF!</definedName>
    <definedName name="_Key1" localSheetId="25" hidden="1">#REF!</definedName>
    <definedName name="_Key1" localSheetId="26" hidden="1">#REF!</definedName>
    <definedName name="_Key1" localSheetId="27" hidden="1">#REF!</definedName>
    <definedName name="_Key1" localSheetId="5" hidden="1">#REF!</definedName>
    <definedName name="_Key1" localSheetId="7" hidden="1">#REF!</definedName>
    <definedName name="_Key1" localSheetId="8" hidden="1">#REF!</definedName>
    <definedName name="_Key1" localSheetId="12" hidden="1">#REF!</definedName>
    <definedName name="_Key1" localSheetId="13" hidden="1">#REF!</definedName>
    <definedName name="_Key1" localSheetId="16" hidden="1">#REF!</definedName>
    <definedName name="_Key1" hidden="1">#REF!</definedName>
    <definedName name="_Key2" localSheetId="1" hidden="1">#REF!</definedName>
    <definedName name="_Key2" localSheetId="2" hidden="1">#REF!</definedName>
    <definedName name="_Key2" localSheetId="21" hidden="1">#REF!</definedName>
    <definedName name="_Key2" localSheetId="23" hidden="1">#REF!</definedName>
    <definedName name="_Key2" localSheetId="24" hidden="1">#REF!</definedName>
    <definedName name="_Key2" localSheetId="25" hidden="1">#REF!</definedName>
    <definedName name="_Key2" localSheetId="26" hidden="1">#REF!</definedName>
    <definedName name="_Key2" localSheetId="27" hidden="1">#REF!</definedName>
    <definedName name="_Key2" localSheetId="5" hidden="1">#REF!</definedName>
    <definedName name="_Key2" localSheetId="7" hidden="1">#REF!</definedName>
    <definedName name="_Key2" localSheetId="8" hidden="1">#REF!</definedName>
    <definedName name="_Key2" localSheetId="12" hidden="1">#REF!</definedName>
    <definedName name="_Key2" localSheetId="13" hidden="1">#REF!</definedName>
    <definedName name="_Key2" localSheetId="16" hidden="1">#REF!</definedName>
    <definedName name="_Key2" hidden="1">#REF!</definedName>
    <definedName name="_key222" localSheetId="1" hidden="1">#REF!</definedName>
    <definedName name="_key222" localSheetId="2" hidden="1">#REF!</definedName>
    <definedName name="_key222" localSheetId="21" hidden="1">#REF!</definedName>
    <definedName name="_key222" localSheetId="23" hidden="1">#REF!</definedName>
    <definedName name="_key222" localSheetId="24" hidden="1">#REF!</definedName>
    <definedName name="_key222" localSheetId="25" hidden="1">#REF!</definedName>
    <definedName name="_key222" localSheetId="26" hidden="1">#REF!</definedName>
    <definedName name="_key222" localSheetId="27" hidden="1">#REF!</definedName>
    <definedName name="_key222" localSheetId="5" hidden="1">#REF!</definedName>
    <definedName name="_key222" localSheetId="7" hidden="1">#REF!</definedName>
    <definedName name="_key222" localSheetId="8" hidden="1">#REF!</definedName>
    <definedName name="_key222" localSheetId="12" hidden="1">#REF!</definedName>
    <definedName name="_key222" localSheetId="13" hidden="1">#REF!</definedName>
    <definedName name="_key222" localSheetId="16" hidden="1">#REF!</definedName>
    <definedName name="_key222" hidden="1">#REF!</definedName>
    <definedName name="_Order1" hidden="1">255</definedName>
    <definedName name="_Order2" hidden="1">255</definedName>
    <definedName name="_Sort" localSheetId="1" hidden="1">#REF!</definedName>
    <definedName name="_Sort" localSheetId="2" hidden="1">#REF!</definedName>
    <definedName name="_Sort" localSheetId="21"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localSheetId="27" hidden="1">#REF!</definedName>
    <definedName name="_Sort" localSheetId="5" hidden="1">#REF!</definedName>
    <definedName name="_Sort" localSheetId="7" hidden="1">#REF!</definedName>
    <definedName name="_Sort" localSheetId="8" hidden="1">#REF!</definedName>
    <definedName name="_Sort" localSheetId="12" hidden="1">#REF!</definedName>
    <definedName name="_Sort" localSheetId="13" hidden="1">#REF!</definedName>
    <definedName name="_Sort" localSheetId="16" hidden="1">#REF!</definedName>
    <definedName name="_Sort" hidden="1">#REF!</definedName>
    <definedName name="eeeeeeeeeee" localSheetId="1" hidden="1">#REF!</definedName>
    <definedName name="eeeeeeeeeee" localSheetId="21" hidden="1">#REF!</definedName>
    <definedName name="eeeeeeeeeee" localSheetId="23" hidden="1">#REF!</definedName>
    <definedName name="eeeeeeeeeee" localSheetId="24" hidden="1">#REF!</definedName>
    <definedName name="eeeeeeeeeee" localSheetId="25" hidden="1">#REF!</definedName>
    <definedName name="eeeeeeeeeee" localSheetId="26" hidden="1">#REF!</definedName>
    <definedName name="eeeeeeeeeee" localSheetId="27" hidden="1">#REF!</definedName>
    <definedName name="eeeeeeeeeee" localSheetId="5" hidden="1">#REF!</definedName>
    <definedName name="eeeeeeeeeee" localSheetId="12" hidden="1">#REF!</definedName>
    <definedName name="eeeeeeeeeee" localSheetId="13" hidden="1">#REF!</definedName>
    <definedName name="eeeeeeeeeee" localSheetId="16" hidden="1">#REF!</definedName>
    <definedName name="eeeeeeeeeee" hidden="1">#REF!</definedName>
    <definedName name="Esub一覧" localSheetId="1" hidden="1">#REF!</definedName>
    <definedName name="Esub一覧" localSheetId="2" hidden="1">#REF!</definedName>
    <definedName name="Esub一覧" localSheetId="21" hidden="1">#REF!</definedName>
    <definedName name="Esub一覧" localSheetId="23" hidden="1">#REF!</definedName>
    <definedName name="Esub一覧" localSheetId="24" hidden="1">#REF!</definedName>
    <definedName name="Esub一覧" localSheetId="25" hidden="1">#REF!</definedName>
    <definedName name="Esub一覧" localSheetId="26" hidden="1">#REF!</definedName>
    <definedName name="Esub一覧" localSheetId="27" hidden="1">#REF!</definedName>
    <definedName name="Esub一覧" localSheetId="5" hidden="1">#REF!</definedName>
    <definedName name="Esub一覧" localSheetId="7" hidden="1">#REF!</definedName>
    <definedName name="Esub一覧" localSheetId="8" hidden="1">#REF!</definedName>
    <definedName name="Esub一覧" localSheetId="12" hidden="1">#REF!</definedName>
    <definedName name="Esub一覧" localSheetId="13" hidden="1">#REF!</definedName>
    <definedName name="Esub一覧" localSheetId="16" hidden="1">#REF!</definedName>
    <definedName name="Esub一覧" hidden="1">#REF!</definedName>
    <definedName name="ＨＵＵ" localSheetId="1" hidden="1">#REF!</definedName>
    <definedName name="ＨＵＵ" localSheetId="2" hidden="1">#REF!</definedName>
    <definedName name="ＨＵＵ" localSheetId="21" hidden="1">#REF!</definedName>
    <definedName name="ＨＵＵ" localSheetId="23" hidden="1">#REF!</definedName>
    <definedName name="ＨＵＵ" localSheetId="24" hidden="1">#REF!</definedName>
    <definedName name="ＨＵＵ" localSheetId="25" hidden="1">#REF!</definedName>
    <definedName name="ＨＵＵ" localSheetId="26" hidden="1">#REF!</definedName>
    <definedName name="ＨＵＵ" localSheetId="27" hidden="1">#REF!</definedName>
    <definedName name="ＨＵＵ" localSheetId="5" hidden="1">#REF!</definedName>
    <definedName name="ＨＵＵ" localSheetId="7" hidden="1">#REF!</definedName>
    <definedName name="ＨＵＵ" localSheetId="8" hidden="1">#REF!</definedName>
    <definedName name="ＨＵＵ" localSheetId="12" hidden="1">#REF!</definedName>
    <definedName name="ＨＵＵ" localSheetId="13" hidden="1">#REF!</definedName>
    <definedName name="ＨＵＵ" localSheetId="16" hidden="1">#REF!</definedName>
    <definedName name="ＨＵＵ" hidden="1">#REF!</definedName>
    <definedName name="_xlnm.Print_Area" localSheetId="1">【田産技】訓練コース一覧!$A$1:$H$13</definedName>
    <definedName name="_xlnm.Print_Area" localSheetId="0">【和産技】訓練コース一覧!$A$1:$H$16</definedName>
    <definedName name="_xlnm.Print_Area" localSheetId="2">基礎データ入力票!$A$1:$BB$58</definedName>
    <definedName name="_xlnm.Print_Area" localSheetId="36">'参考様式　※(2)⑨写真貼付用'!$A$1:$AY$48</definedName>
    <definedName name="_xlnm.Print_Area" localSheetId="3">提出書類一覧!$A$1:$E$46</definedName>
    <definedName name="_xlnm.Print_Area" localSheetId="21">'様式10ｰ2（介護分野)'!$A$1:$X$15</definedName>
    <definedName name="_xlnm.Print_Area" localSheetId="20">'様式10-1(デジタル分野)'!$A$1:$J$16</definedName>
    <definedName name="_xlnm.Print_Area" localSheetId="4">'様式1-1'!$A$1:$AY$35</definedName>
    <definedName name="_xlnm.Print_Area" localSheetId="22">'様式11-１（OA事務・Web科）'!$A$1:$Q$32</definedName>
    <definedName name="_xlnm.Print_Area" localSheetId="24">'様式11-３（パソコン・簿記経理（中高年)'!$A$1:$Q$32</definedName>
    <definedName name="_xlnm.Print_Area" localSheetId="25">'様式11-４（Ｗｅｂデザイン）'!$B$1:$Q$37</definedName>
    <definedName name="_xlnm.Print_Area" localSheetId="26">'様式11-５（DXスキル）'!$B$1:$Q$37</definedName>
    <definedName name="_xlnm.Print_Area" localSheetId="27">'様式11-６（パソコン事務基礎（母子）'!$A$1:$Q$34</definedName>
    <definedName name="_xlnm.Print_Area" localSheetId="28">'様式11-７（建設）'!$A$1:$P$27</definedName>
    <definedName name="_xlnm.Print_Area" localSheetId="31">'様式12  （託児）'!$A$1:$AR$90</definedName>
    <definedName name="_xlnm.Print_Area" localSheetId="5">'様式1-2（母子）'!$A$1:$AY$35</definedName>
    <definedName name="_xlnm.Print_Area" localSheetId="32">'様式13 託児チェック表'!$A$1:$M$114</definedName>
    <definedName name="_xlnm.Print_Area" localSheetId="33">'様式14　スキル'!$A$1:$E$52</definedName>
    <definedName name="_xlnm.Print_Area" localSheetId="34">'様式15 カリキュラムチェックシート'!$A$1:$D$38</definedName>
    <definedName name="_xlnm.Print_Area" localSheetId="35">'様式16　誓約書'!$A$1:$L$24</definedName>
    <definedName name="_xlnm.Print_Area" localSheetId="6">'様式2 '!$A$1:$BG$41</definedName>
    <definedName name="_xlnm.Print_Area" localSheetId="7">'様式2  (別添１)'!$A$1:$T$26</definedName>
    <definedName name="_xlnm.Print_Area" localSheetId="8">'様式2  (別添2)'!$B$1:$P$37</definedName>
    <definedName name="_xlnm.Print_Area" localSheetId="9">様式3!$A$1:$AY$54</definedName>
    <definedName name="_xlnm.Print_Area" localSheetId="10">様式4!$A$1:$BC$39</definedName>
    <definedName name="_xlnm.Print_Area" localSheetId="11">様式5!$A$1:$I$32</definedName>
    <definedName name="_xlnm.Print_Area" localSheetId="12">'様式6-1'!$A$1:$BM$226</definedName>
    <definedName name="_xlnm.Print_Area" localSheetId="13">'様式6-2'!$A$1:$BM$246</definedName>
    <definedName name="_xlnm.Print_Area" localSheetId="14">様式7!$A$1:$AI$29</definedName>
    <definedName name="_xlnm.Print_Area" localSheetId="15">'様式8-1'!$A$1:$K$38</definedName>
    <definedName name="_xlnm.Print_Area" localSheetId="16">'様式8-2 (母子)'!$A$1:$J$74</definedName>
    <definedName name="_xlnm.Print_Area" localSheetId="17">'様式8-3（大型）'!$A$1:$K$43</definedName>
    <definedName name="_xlnm.Print_Area" localSheetId="18">'様式9-1（実習）'!$A$1:$K$59</definedName>
    <definedName name="_xlnm.Print_Area" localSheetId="19">'様式9-2（再委託）'!$A$1:$M$42</definedName>
    <definedName name="_xlnm.Print_Titles" localSheetId="33">'様式14　スキル'!$1:$3</definedName>
    <definedName name="_xlnm.Print_Titles" localSheetId="9">様式3!$1:$2</definedName>
    <definedName name="rrrrr" localSheetId="1" hidden="1">#REF!</definedName>
    <definedName name="rrrrr" localSheetId="21" hidden="1">#REF!</definedName>
    <definedName name="rrrrr" localSheetId="23" hidden="1">#REF!</definedName>
    <definedName name="rrrrr" localSheetId="24" hidden="1">#REF!</definedName>
    <definedName name="rrrrr" localSheetId="25" hidden="1">#REF!</definedName>
    <definedName name="rrrrr" localSheetId="26" hidden="1">#REF!</definedName>
    <definedName name="rrrrr" localSheetId="27" hidden="1">#REF!</definedName>
    <definedName name="rrrrr" localSheetId="5" hidden="1">#REF!</definedName>
    <definedName name="rrrrr" localSheetId="12" hidden="1">#REF!</definedName>
    <definedName name="rrrrr" localSheetId="13" hidden="1">#REF!</definedName>
    <definedName name="rrrrr" localSheetId="16" hidden="1">#REF!</definedName>
    <definedName name="rrrrr" hidden="1">#REF!</definedName>
    <definedName name="ｗ" localSheetId="1" hidden="1">#REF!</definedName>
    <definedName name="ｗ" localSheetId="21" hidden="1">#REF!</definedName>
    <definedName name="ｗ" localSheetId="23" hidden="1">#REF!</definedName>
    <definedName name="ｗ" localSheetId="24" hidden="1">#REF!</definedName>
    <definedName name="ｗ" localSheetId="25" hidden="1">#REF!</definedName>
    <definedName name="ｗ" localSheetId="26" hidden="1">#REF!</definedName>
    <definedName name="ｗ" localSheetId="27" hidden="1">#REF!</definedName>
    <definedName name="ｗ" localSheetId="5" hidden="1">#REF!</definedName>
    <definedName name="ｗ" localSheetId="12" hidden="1">#REF!</definedName>
    <definedName name="ｗ" localSheetId="13" hidden="1">#REF!</definedName>
    <definedName name="ｗ" localSheetId="16" hidden="1">#REF!</definedName>
    <definedName name="ｗ" hidden="1">#REF!</definedName>
    <definedName name="yyyy" localSheetId="1" hidden="1">#REF!</definedName>
    <definedName name="yyyy" localSheetId="21" hidden="1">#REF!</definedName>
    <definedName name="yyyy" localSheetId="23" hidden="1">#REF!</definedName>
    <definedName name="yyyy" localSheetId="24" hidden="1">#REF!</definedName>
    <definedName name="yyyy" localSheetId="25" hidden="1">#REF!</definedName>
    <definedName name="yyyy" localSheetId="26" hidden="1">#REF!</definedName>
    <definedName name="yyyy" localSheetId="27" hidden="1">#REF!</definedName>
    <definedName name="yyyy" localSheetId="5" hidden="1">#REF!</definedName>
    <definedName name="yyyy" localSheetId="12" hidden="1">#REF!</definedName>
    <definedName name="yyyy" localSheetId="13" hidden="1">#REF!</definedName>
    <definedName name="yyyy" localSheetId="16" hidden="1">#REF!</definedName>
    <definedName name="yyyy" hidden="1">#REF!</definedName>
    <definedName name="yyyyy" localSheetId="1" hidden="1">#REF!</definedName>
    <definedName name="yyyyy" localSheetId="21" hidden="1">#REF!</definedName>
    <definedName name="yyyyy" localSheetId="23" hidden="1">#REF!</definedName>
    <definedName name="yyyyy" localSheetId="24" hidden="1">#REF!</definedName>
    <definedName name="yyyyy" localSheetId="25" hidden="1">#REF!</definedName>
    <definedName name="yyyyy" localSheetId="26" hidden="1">#REF!</definedName>
    <definedName name="yyyyy" localSheetId="27" hidden="1">#REF!</definedName>
    <definedName name="yyyyy" localSheetId="5" hidden="1">#REF!</definedName>
    <definedName name="yyyyy" localSheetId="12" hidden="1">#REF!</definedName>
    <definedName name="yyyyy" localSheetId="13" hidden="1">#REF!</definedName>
    <definedName name="yyyyy" localSheetId="16" hidden="1">#REF!</definedName>
    <definedName name="yyyyy" hidden="1">#REF!</definedName>
    <definedName name="あ" localSheetId="1" hidden="1">#REF!</definedName>
    <definedName name="あ" localSheetId="2" hidden="1">#REF!</definedName>
    <definedName name="あ" localSheetId="21" hidden="1">#REF!</definedName>
    <definedName name="あ" localSheetId="23" hidden="1">#REF!</definedName>
    <definedName name="あ" localSheetId="24" hidden="1">#REF!</definedName>
    <definedName name="あ" localSheetId="25" hidden="1">#REF!</definedName>
    <definedName name="あ" localSheetId="26" hidden="1">#REF!</definedName>
    <definedName name="あ" localSheetId="27" hidden="1">#REF!</definedName>
    <definedName name="あ" localSheetId="5" hidden="1">#REF!</definedName>
    <definedName name="あ" localSheetId="7" hidden="1">#REF!</definedName>
    <definedName name="あ" localSheetId="8" hidden="1">#REF!</definedName>
    <definedName name="あ" localSheetId="12" hidden="1">#REF!</definedName>
    <definedName name="あ" localSheetId="13" hidden="1">#REF!</definedName>
    <definedName name="あ" localSheetId="16" hidden="1">#REF!</definedName>
    <definedName name="あ" hidden="1">#REF!</definedName>
    <definedName name="あああ" localSheetId="1" hidden="1">#REF!</definedName>
    <definedName name="あああ" localSheetId="21" hidden="1">#REF!</definedName>
    <definedName name="あああ" localSheetId="23" hidden="1">#REF!</definedName>
    <definedName name="あああ" localSheetId="24" hidden="1">#REF!</definedName>
    <definedName name="あああ" localSheetId="25" hidden="1">#REF!</definedName>
    <definedName name="あああ" localSheetId="26" hidden="1">#REF!</definedName>
    <definedName name="あああ" localSheetId="27" hidden="1">#REF!</definedName>
    <definedName name="あああ" localSheetId="5" hidden="1">#REF!</definedName>
    <definedName name="あああ" localSheetId="12" hidden="1">#REF!</definedName>
    <definedName name="あああ" localSheetId="13" hidden="1">#REF!</definedName>
    <definedName name="あああ" localSheetId="16" hidden="1">#REF!</definedName>
    <definedName name="あああ" hidden="1">#REF!</definedName>
    <definedName name="い" localSheetId="21" hidden="1">#REF!</definedName>
    <definedName name="い" localSheetId="23" hidden="1">#REF!</definedName>
    <definedName name="い" localSheetId="24" hidden="1">#REF!</definedName>
    <definedName name="い" localSheetId="25" hidden="1">#REF!</definedName>
    <definedName name="い" localSheetId="26" hidden="1">#REF!</definedName>
    <definedName name="い" localSheetId="27" hidden="1">#REF!</definedName>
    <definedName name="い" localSheetId="5" hidden="1">#REF!</definedName>
    <definedName name="い" localSheetId="12" hidden="1">#REF!</definedName>
    <definedName name="い" localSheetId="13" hidden="1">#REF!</definedName>
    <definedName name="い" localSheetId="16" hidden="1">#REF!</definedName>
    <definedName name="い" hidden="1">#REF!</definedName>
    <definedName name="科名">基礎データ入力票!$Q$27</definedName>
    <definedName name="開講日">基礎データ入力票!$K$32</definedName>
    <definedName name="学院名">基礎データ入力票!$I$6</definedName>
    <definedName name="訓練実施責任者役職・氏名">基礎データ入力票!$AC$19</definedName>
    <definedName name="最低人員">基礎データ入力票!$AF$30</definedName>
    <definedName name="実施施設住所">基礎データ入力票!$M$38</definedName>
    <definedName name="実施施設電話番号">基礎データ入力票!$M$39</definedName>
    <definedName name="実施施設名">基礎データ入力票!$M$36</definedName>
    <definedName name="実施施設郵便番号">基礎データ入力票!$M$37</definedName>
    <definedName name="実施施設郵便番号住所">基礎データ入力票!$M$38</definedName>
    <definedName name="実施年度">基礎データ入力票!$AC$7</definedName>
    <definedName name="実施郵便番号">基礎データ入力票!$M$37</definedName>
    <definedName name="修了日">基礎データ入力票!$AB$32</definedName>
    <definedName name="準備講習開始日">基礎データ入力票!$K$49</definedName>
    <definedName name="準備講習終了日">基礎データ入力票!$AB$49</definedName>
    <definedName name="代表者職氏名">基礎データ入力票!$AC$15</definedName>
    <definedName name="託児サービス所在地">基礎データ入力票!$M$55</definedName>
    <definedName name="託児サービス提供施設">基礎データ入力票!$M$54</definedName>
    <definedName name="託児定員">基礎データ入力票!$K$46</definedName>
    <definedName name="団体所在地">基礎データ入力票!$AC$11</definedName>
    <definedName name="団体電話番号">基礎データ入力票!$AC$21</definedName>
    <definedName name="団体名">基礎データ入力票!$AC$13</definedName>
    <definedName name="団体郵便番号">基礎データ入力票!$AC$9</definedName>
    <definedName name="団体連絡先">基礎データ入力票!$AC$21</definedName>
    <definedName name="定員">基礎データ入力票!$K$30</definedName>
    <definedName name="提案右括弧">基礎データ入力票!$BA$28</definedName>
    <definedName name="提案科名">基礎データ入力票!$Q$28</definedName>
    <definedName name="提案左括弧">基礎データ入力票!$P$28</definedName>
    <definedName name="提出日">基礎データ入力票!$AC$4</definedName>
    <definedName name="発行責任者">基礎データ入力票!$AC$17</definedName>
    <definedName name="連絡先">基礎データ入力票!$AC$21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91" l="1"/>
  <c r="K12" i="191"/>
  <c r="H12" i="191"/>
  <c r="I18" i="191" s="1"/>
  <c r="I11" i="191"/>
  <c r="I10" i="191"/>
  <c r="I9" i="191"/>
  <c r="I8" i="191"/>
  <c r="I24" i="191" l="1"/>
  <c r="I12" i="191"/>
  <c r="J12" i="191" s="1"/>
  <c r="E6" i="19" l="1"/>
  <c r="P16" i="190"/>
  <c r="H5" i="190"/>
  <c r="D5" i="190"/>
  <c r="D4" i="190"/>
  <c r="D3" i="190"/>
  <c r="A13" i="189"/>
  <c r="B12" i="189"/>
  <c r="A11" i="189"/>
  <c r="F8" i="189"/>
  <c r="F7" i="189"/>
  <c r="F6" i="189"/>
  <c r="C32" i="188"/>
  <c r="F31" i="188"/>
  <c r="C31" i="188"/>
  <c r="C30" i="188"/>
  <c r="C29" i="188"/>
  <c r="C28" i="188"/>
  <c r="E11" i="188"/>
  <c r="E10" i="188"/>
  <c r="E9" i="188"/>
  <c r="E8" i="188"/>
  <c r="E7" i="188"/>
  <c r="H4" i="188"/>
  <c r="E7" i="139"/>
  <c r="D7" i="109"/>
  <c r="M9" i="169"/>
  <c r="B8" i="5"/>
  <c r="A15" i="65"/>
  <c r="M9" i="180"/>
  <c r="M8" i="30"/>
  <c r="D10" i="126"/>
  <c r="C8" i="125"/>
  <c r="K7" i="78"/>
  <c r="AC9" i="179"/>
  <c r="A6" i="146"/>
  <c r="K57" i="187" l="1"/>
  <c r="K55" i="187"/>
  <c r="N7" i="187"/>
  <c r="J5" i="186" l="1"/>
  <c r="D5" i="186"/>
  <c r="D3" i="186"/>
  <c r="P22" i="186"/>
  <c r="P16" i="186"/>
  <c r="P23" i="186" s="1"/>
  <c r="I5" i="185" l="1"/>
  <c r="E5" i="185"/>
  <c r="E3" i="185"/>
  <c r="I5" i="184" l="1"/>
  <c r="E5" i="184"/>
  <c r="I6" i="184"/>
  <c r="E6" i="184"/>
  <c r="E3" i="184"/>
  <c r="I5" i="183"/>
  <c r="E5" i="183"/>
  <c r="E3" i="183"/>
  <c r="M6" i="180" l="1"/>
  <c r="M7" i="180"/>
  <c r="C30" i="181" l="1"/>
  <c r="I26" i="181"/>
  <c r="C26" i="181"/>
  <c r="F25" i="181"/>
  <c r="F29" i="181" s="1"/>
  <c r="C25" i="181"/>
  <c r="C29" i="181" s="1"/>
  <c r="F24" i="181"/>
  <c r="F28" i="181" s="1"/>
  <c r="C24" i="181"/>
  <c r="C28" i="181" s="1"/>
  <c r="C23" i="181"/>
  <c r="C21" i="181"/>
  <c r="D9" i="181"/>
  <c r="D8" i="181"/>
  <c r="D7" i="181"/>
  <c r="D6" i="181"/>
  <c r="D5" i="181"/>
  <c r="H3" i="181"/>
  <c r="AA28" i="179" l="1"/>
  <c r="K28" i="179"/>
  <c r="AB51" i="118"/>
  <c r="K51" i="118"/>
  <c r="AA29" i="179"/>
  <c r="K29" i="179"/>
  <c r="M33" i="179"/>
  <c r="M32" i="179"/>
  <c r="AF26" i="179"/>
  <c r="K26" i="179"/>
  <c r="K23" i="179"/>
  <c r="N17" i="179"/>
  <c r="C17" i="179"/>
  <c r="AC13" i="179"/>
  <c r="AC11" i="179"/>
  <c r="AG4" i="179"/>
  <c r="P5" i="139" l="1"/>
  <c r="O5" i="139"/>
  <c r="N5" i="139"/>
  <c r="M5" i="139"/>
  <c r="L5" i="139"/>
  <c r="K5" i="139"/>
  <c r="J5" i="139"/>
  <c r="I5" i="139"/>
  <c r="H5" i="139"/>
  <c r="G5" i="139"/>
  <c r="F5" i="139"/>
  <c r="E5" i="139"/>
  <c r="I5" i="178" l="1"/>
  <c r="E5" i="178"/>
  <c r="E3" i="178"/>
  <c r="M7" i="169" l="1"/>
  <c r="M6" i="169"/>
  <c r="K28" i="49" l="1"/>
  <c r="E3" i="19" l="1"/>
  <c r="M5" i="30"/>
  <c r="B5" i="5"/>
  <c r="B6" i="5"/>
  <c r="M6" i="30"/>
  <c r="H15" i="125" l="1"/>
  <c r="H18" i="125" l="1"/>
  <c r="H17" i="125"/>
  <c r="H16" i="125"/>
  <c r="H19" i="125" l="1"/>
  <c r="I5" i="142"/>
  <c r="I5" i="153"/>
  <c r="I5" i="51"/>
  <c r="H10" i="119" l="1"/>
  <c r="H9" i="119"/>
  <c r="H8" i="119"/>
  <c r="N8" i="12"/>
  <c r="A8" i="146"/>
  <c r="A4" i="146"/>
  <c r="D5" i="109" l="1"/>
  <c r="A13" i="65"/>
  <c r="C23" i="28" l="1"/>
  <c r="E4" i="19"/>
  <c r="D8" i="126"/>
  <c r="C6" i="125"/>
  <c r="K5" i="78"/>
  <c r="BA28" i="118" l="1"/>
  <c r="P28" i="118"/>
  <c r="D4" i="186" l="1"/>
  <c r="E4" i="184"/>
  <c r="E4" i="185"/>
  <c r="E4" i="183"/>
  <c r="M8" i="180"/>
  <c r="C22" i="181"/>
  <c r="E4" i="178"/>
  <c r="K24" i="179"/>
  <c r="M8" i="169"/>
  <c r="B7" i="5"/>
  <c r="E4" i="142"/>
  <c r="M7" i="30"/>
  <c r="B5" i="146"/>
  <c r="E4" i="153"/>
  <c r="K24" i="49"/>
  <c r="E4" i="51"/>
  <c r="E6" i="139"/>
  <c r="B14" i="65"/>
  <c r="D6" i="109"/>
  <c r="C24" i="28"/>
  <c r="D9" i="126"/>
  <c r="C7" i="125"/>
  <c r="E5" i="19"/>
  <c r="K6" i="78"/>
  <c r="C9" i="125" l="1"/>
  <c r="Q25" i="142" l="1"/>
  <c r="E5" i="142"/>
  <c r="E3" i="142"/>
  <c r="E5" i="153"/>
  <c r="E3" i="153"/>
  <c r="A7" i="146" l="1"/>
  <c r="E4" i="139" l="1"/>
  <c r="Y6" i="19" l="1"/>
  <c r="F8" i="119" l="1"/>
  <c r="F9" i="119"/>
  <c r="F10" i="119"/>
  <c r="H5" i="119"/>
  <c r="E5" i="51"/>
  <c r="E3" i="51"/>
  <c r="F9" i="65" l="1"/>
  <c r="F8" i="65"/>
  <c r="F7" i="65"/>
  <c r="AA6" i="19"/>
  <c r="E13" i="28" l="1"/>
  <c r="E12" i="28"/>
  <c r="E11" i="28"/>
  <c r="E10" i="28"/>
  <c r="E9" i="28"/>
  <c r="C27" i="28"/>
  <c r="C25" i="28"/>
  <c r="F26" i="28"/>
  <c r="C26" i="28"/>
  <c r="H4" i="28"/>
  <c r="N20" i="12" l="1"/>
  <c r="D7" i="126"/>
  <c r="C5" i="125"/>
  <c r="K4" i="78"/>
  <c r="AC13" i="49"/>
  <c r="AC11" i="49"/>
  <c r="AC9" i="49"/>
  <c r="K26" i="49"/>
  <c r="AF26" i="49"/>
  <c r="K23" i="49"/>
  <c r="AA28" i="49"/>
  <c r="AG4" i="49"/>
  <c r="AF19" i="12" l="1"/>
  <c r="N18" i="12"/>
  <c r="P17" i="12"/>
  <c r="N16" i="12"/>
  <c r="AF7" i="12"/>
  <c r="N6" i="12"/>
  <c r="P5" i="12"/>
  <c r="N4" i="12"/>
  <c r="M32" i="49" l="1"/>
  <c r="M33" i="49"/>
  <c r="C17" i="49"/>
  <c r="N17" i="49"/>
  <c r="D4" i="109" l="1"/>
  <c r="AF22" i="12" l="1"/>
  <c r="E2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140139</author>
  </authors>
  <commentList>
    <comment ref="E11" authorId="0" shapeId="0" xr:uid="{00000000-0006-0000-0400-000001000000}">
      <text>
        <r>
          <rPr>
            <sz val="14"/>
            <color indexed="81"/>
            <rFont val="MS P ゴシック"/>
            <family val="3"/>
            <charset val="128"/>
          </rPr>
          <t xml:space="preserve">書類を確認しながらチェックしてください。
</t>
        </r>
      </text>
    </comment>
    <comment ref="E33" authorId="0" shapeId="0" xr:uid="{00000000-0006-0000-0400-000002000000}">
      <text>
        <r>
          <rPr>
            <sz val="14"/>
            <color indexed="81"/>
            <rFont val="MS P ゴシック"/>
            <family val="3"/>
            <charset val="128"/>
          </rPr>
          <t>書類を確認しながらチェックしてください。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140139</author>
  </authors>
  <commentList>
    <comment ref="X14" authorId="0" shapeId="0" xr:uid="{00000000-0006-0000-0700-000001000000}">
      <text>
        <r>
          <rPr>
            <b/>
            <sz val="9"/>
            <color indexed="81"/>
            <rFont val="MS P ゴシック"/>
            <family val="3"/>
            <charset val="128"/>
          </rPr>
          <t>申請するカリキュラムにパソコンを使用する内容が含まれる場合のみ別添２を提出してください。</t>
        </r>
      </text>
    </comment>
    <comment ref="X38" authorId="0" shapeId="0" xr:uid="{00000000-0006-0000-0700-000002000000}">
      <text>
        <r>
          <rPr>
            <sz val="9"/>
            <color indexed="81"/>
            <rFont val="MS P ゴシック"/>
            <family val="3"/>
            <charset val="128"/>
          </rPr>
          <t xml:space="preserve">職業訓練サービスガイドライン研修の受講証明書（写）又は、ＩＳＯ２９９９３（公式教育外の学習サービス－サービス要求事項）及びＩＳＯ２１００１（教育機関－教育機関のためのマネジメントシステム－要求事項及び利用の手引）（写）を添付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083852</author>
  </authors>
  <commentList>
    <comment ref="AH9" authorId="0" shapeId="0" xr:uid="{00000000-0006-0000-0F00-000001000000}">
      <text>
        <r>
          <rPr>
            <b/>
            <sz val="9"/>
            <color indexed="81"/>
            <rFont val="MS P ゴシック"/>
            <family val="3"/>
            <charset val="128"/>
          </rPr>
          <t xml:space="preserve">総訓練時間数が６時間の場合、６と記入
</t>
        </r>
      </text>
    </comment>
    <comment ref="AH12" authorId="0" shapeId="0" xr:uid="{00000000-0006-0000-0F00-000002000000}">
      <text>
        <r>
          <rPr>
            <b/>
            <sz val="9"/>
            <color indexed="81"/>
            <rFont val="MS P ゴシック"/>
            <family val="3"/>
            <charset val="128"/>
          </rPr>
          <t xml:space="preserve">総訓練時間数が６時間の場合、６と記入
</t>
        </r>
      </text>
    </comment>
    <comment ref="AH15" authorId="0" shapeId="0" xr:uid="{00000000-0006-0000-0F00-000003000000}">
      <text>
        <r>
          <rPr>
            <b/>
            <sz val="9"/>
            <color indexed="81"/>
            <rFont val="MS P ゴシック"/>
            <family val="3"/>
            <charset val="128"/>
          </rPr>
          <t xml:space="preserve">総訓練時間数が６時間の場合、６と記入
</t>
        </r>
      </text>
    </comment>
    <comment ref="AH18" authorId="0" shapeId="0" xr:uid="{00000000-0006-0000-0F00-000004000000}">
      <text>
        <r>
          <rPr>
            <b/>
            <sz val="9"/>
            <color indexed="81"/>
            <rFont val="MS P ゴシック"/>
            <family val="3"/>
            <charset val="128"/>
          </rPr>
          <t xml:space="preserve">総訓練時間数が６時間の場合、６と記入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083852</author>
  </authors>
  <commentList>
    <comment ref="Q10" authorId="0" shapeId="0" xr:uid="{00000000-0006-0000-1500-000001000000}">
      <text>
        <r>
          <rPr>
            <b/>
            <sz val="14"/>
            <color indexed="81"/>
            <rFont val="MS P ゴシック"/>
            <family val="3"/>
            <charset val="128"/>
          </rPr>
          <t>行は適宜追加・削除してください。</t>
        </r>
        <r>
          <rPr>
            <sz val="14"/>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083852</author>
  </authors>
  <commentList>
    <comment ref="Q11" authorId="0" shapeId="0" xr:uid="{00000000-0006-0000-1C00-000001000000}">
      <text>
        <r>
          <rPr>
            <b/>
            <sz val="14"/>
            <color indexed="81"/>
            <rFont val="MS P ゴシック"/>
            <family val="3"/>
            <charset val="128"/>
          </rPr>
          <t>行は適宜追加・削除してください。</t>
        </r>
        <r>
          <rPr>
            <sz val="14"/>
            <color indexed="81"/>
            <rFont val="MS P ゴシック"/>
            <family val="3"/>
            <charset val="128"/>
          </rPr>
          <t xml:space="preserve">
</t>
        </r>
      </text>
    </comment>
    <comment ref="Q28" authorId="0" shapeId="0" xr:uid="{00000000-0006-0000-1C00-000002000000}">
      <text>
        <r>
          <rPr>
            <b/>
            <sz val="14"/>
            <color indexed="81"/>
            <rFont val="MS P ゴシック"/>
            <family val="3"/>
            <charset val="128"/>
          </rPr>
          <t>行は適宜追加・削除してください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6" authorId="0" shapeId="0" xr:uid="{54ED4C38-4AB7-457A-9721-ABFB230C900D}">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<sst xmlns="http://schemas.openxmlformats.org/spreadsheetml/2006/main" count="2119" uniqueCount="1220">
  <si>
    <t>所在地</t>
    <rPh sb="0" eb="3">
      <t>ショザイチ</t>
    </rPh>
    <phoneticPr fontId="6"/>
  </si>
  <si>
    <t>氏　名</t>
    <rPh sb="0" eb="1">
      <t>シ</t>
    </rPh>
    <rPh sb="2" eb="3">
      <t>メイ</t>
    </rPh>
    <phoneticPr fontId="6"/>
  </si>
  <si>
    <t>雇用保険の適用</t>
    <rPh sb="0" eb="2">
      <t>コヨウ</t>
    </rPh>
    <rPh sb="2" eb="4">
      <t>ホケン</t>
    </rPh>
    <rPh sb="5" eb="7">
      <t>テキヨウ</t>
    </rPh>
    <phoneticPr fontId="6"/>
  </si>
  <si>
    <t>冷暖房装置</t>
    <rPh sb="0" eb="3">
      <t>レイダンボウ</t>
    </rPh>
    <rPh sb="3" eb="5">
      <t>ソウチ</t>
    </rPh>
    <phoneticPr fontId="6"/>
  </si>
  <si>
    <t>換気装置（窓の有無等）</t>
    <rPh sb="0" eb="2">
      <t>カンキ</t>
    </rPh>
    <rPh sb="2" eb="4">
      <t>ソウチ</t>
    </rPh>
    <rPh sb="5" eb="6">
      <t>マド</t>
    </rPh>
    <rPh sb="7" eb="10">
      <t>ウムトウ</t>
    </rPh>
    <phoneticPr fontId="6"/>
  </si>
  <si>
    <t>時間外における講師の支援体制</t>
    <rPh sb="0" eb="3">
      <t>ジカンガイ</t>
    </rPh>
    <rPh sb="7" eb="9">
      <t>コウシ</t>
    </rPh>
    <rPh sb="10" eb="12">
      <t>シエン</t>
    </rPh>
    <rPh sb="12" eb="14">
      <t>タイセイ</t>
    </rPh>
    <phoneticPr fontId="6"/>
  </si>
  <si>
    <t>資格・免許</t>
    <rPh sb="0" eb="2">
      <t>シカク</t>
    </rPh>
    <rPh sb="3" eb="5">
      <t>メンキョ</t>
    </rPh>
    <phoneticPr fontId="6"/>
  </si>
  <si>
    <t>：</t>
    <phoneticPr fontId="6"/>
  </si>
  <si>
    <t>名</t>
    <rPh sb="0" eb="1">
      <t>メイ</t>
    </rPh>
    <phoneticPr fontId="6"/>
  </si>
  <si>
    <t>⑤</t>
    <phoneticPr fontId="6"/>
  </si>
  <si>
    <t>注）</t>
    <rPh sb="0" eb="1">
      <t>チュウ</t>
    </rPh>
    <phoneticPr fontId="6"/>
  </si>
  <si>
    <t>１．建物外観</t>
    <rPh sb="2" eb="4">
      <t>タテモノ</t>
    </rPh>
    <rPh sb="4" eb="6">
      <t>ガイカン</t>
    </rPh>
    <phoneticPr fontId="6"/>
  </si>
  <si>
    <t>２－１.学科・実習教室・機器等（全体の分かるもの）</t>
    <rPh sb="4" eb="6">
      <t>ガッカ</t>
    </rPh>
    <rPh sb="7" eb="9">
      <t>ジッシュウ</t>
    </rPh>
    <rPh sb="9" eb="11">
      <t>キョウシツ</t>
    </rPh>
    <rPh sb="12" eb="14">
      <t>キキ</t>
    </rPh>
    <rPh sb="14" eb="15">
      <t>トウ</t>
    </rPh>
    <rPh sb="16" eb="18">
      <t>ゼンタイ</t>
    </rPh>
    <rPh sb="19" eb="20">
      <t>ワ</t>
    </rPh>
    <phoneticPr fontId="6"/>
  </si>
  <si>
    <t>（写真貼付）</t>
    <rPh sb="1" eb="3">
      <t>シャシン</t>
    </rPh>
    <rPh sb="3" eb="5">
      <t>チョウフ</t>
    </rPh>
    <phoneticPr fontId="6"/>
  </si>
  <si>
    <t>記</t>
    <rPh sb="0" eb="1">
      <t>キ</t>
    </rPh>
    <phoneticPr fontId="6"/>
  </si>
  <si>
    <t>項　　目</t>
    <rPh sb="0" eb="1">
      <t>コウ</t>
    </rPh>
    <rPh sb="3" eb="4">
      <t>メ</t>
    </rPh>
    <phoneticPr fontId="6"/>
  </si>
  <si>
    <t>・適用事業所である</t>
    <rPh sb="1" eb="3">
      <t>テキヨウ</t>
    </rPh>
    <rPh sb="3" eb="6">
      <t>ジギョウショ</t>
    </rPh>
    <phoneticPr fontId="6"/>
  </si>
  <si>
    <t>・適用事業所でない</t>
    <rPh sb="1" eb="3">
      <t>テキヨウ</t>
    </rPh>
    <rPh sb="3" eb="6">
      <t>ジギョウショ</t>
    </rPh>
    <phoneticPr fontId="6"/>
  </si>
  <si>
    <t>・有</t>
    <rPh sb="1" eb="2">
      <t>ア</t>
    </rPh>
    <phoneticPr fontId="6"/>
  </si>
  <si>
    <t>）台</t>
    <rPh sb="1" eb="2">
      <t>ダイ</t>
    </rPh>
    <phoneticPr fontId="6"/>
  </si>
  <si>
    <t>実施施設の概要にて確認</t>
    <rPh sb="0" eb="2">
      <t>ジッシ</t>
    </rPh>
    <rPh sb="2" eb="4">
      <t>シセツ</t>
    </rPh>
    <rPh sb="5" eb="7">
      <t>ガイヨウ</t>
    </rPh>
    <rPh sb="9" eb="11">
      <t>カクニン</t>
    </rPh>
    <phoneticPr fontId="6"/>
  </si>
  <si>
    <t>教室面積</t>
    <rPh sb="0" eb="2">
      <t>キョウシツ</t>
    </rPh>
    <rPh sb="2" eb="4">
      <t>メンセキ</t>
    </rPh>
    <phoneticPr fontId="6"/>
  </si>
  <si>
    <t>事務局体制</t>
    <rPh sb="0" eb="3">
      <t>ジムキョク</t>
    </rPh>
    <rPh sb="3" eb="5">
      <t>タイセイ</t>
    </rPh>
    <phoneticPr fontId="6"/>
  </si>
  <si>
    <t>教育事業実績（教育訓練実施期間）</t>
    <rPh sb="0" eb="2">
      <t>キョウイク</t>
    </rPh>
    <rPh sb="2" eb="4">
      <t>ジギョウ</t>
    </rPh>
    <rPh sb="4" eb="6">
      <t>ジッセキ</t>
    </rPh>
    <rPh sb="7" eb="9">
      <t>キョウイク</t>
    </rPh>
    <rPh sb="9" eb="11">
      <t>クンレン</t>
    </rPh>
    <rPh sb="11" eb="13">
      <t>ジッシ</t>
    </rPh>
    <rPh sb="13" eb="15">
      <t>キカン</t>
    </rPh>
    <phoneticPr fontId="6"/>
  </si>
  <si>
    <t>)線(</t>
    <rPh sb="1" eb="2">
      <t>セン</t>
    </rPh>
    <phoneticPr fontId="6"/>
  </si>
  <si>
    <t>)分</t>
    <rPh sb="1" eb="2">
      <t>フン</t>
    </rPh>
    <phoneticPr fontId="6"/>
  </si>
  <si>
    <t>交通の便</t>
    <rPh sb="0" eb="2">
      <t>コウツウ</t>
    </rPh>
    <rPh sb="3" eb="4">
      <t>ベン</t>
    </rPh>
    <phoneticPr fontId="6"/>
  </si>
  <si>
    <t>パソコン関係</t>
    <rPh sb="4" eb="6">
      <t>カンケイ</t>
    </rPh>
    <phoneticPr fontId="6"/>
  </si>
  <si>
    <t>）人</t>
    <rPh sb="1" eb="2">
      <t>ニン</t>
    </rPh>
    <phoneticPr fontId="6"/>
  </si>
  <si>
    <t>・利用不可</t>
    <rPh sb="1" eb="3">
      <t>リヨウ</t>
    </rPh>
    <rPh sb="3" eb="5">
      <t>フカ</t>
    </rPh>
    <phoneticPr fontId="6"/>
  </si>
  <si>
    <t>・常時対応できる人数（</t>
    <rPh sb="1" eb="3">
      <t>ジョウジ</t>
    </rPh>
    <rPh sb="3" eb="5">
      <t>タイオウ</t>
    </rPh>
    <rPh sb="8" eb="10">
      <t>ニンズウ</t>
    </rPh>
    <phoneticPr fontId="6"/>
  </si>
  <si>
    <t>・当該コース担当者（</t>
    <rPh sb="1" eb="3">
      <t>トウガイ</t>
    </rPh>
    <rPh sb="6" eb="9">
      <t>タントウシャ</t>
    </rPh>
    <phoneticPr fontId="6"/>
  </si>
  <si>
    <t>月</t>
    <rPh sb="0" eb="1">
      <t>ツキ</t>
    </rPh>
    <phoneticPr fontId="6"/>
  </si>
  <si>
    <t>（所在地）</t>
    <rPh sb="1" eb="4">
      <t>ショザイチ</t>
    </rPh>
    <phoneticPr fontId="6"/>
  </si>
  <si>
    <t>（商号又は名称）</t>
    <rPh sb="1" eb="3">
      <t>ショウゴウ</t>
    </rPh>
    <rPh sb="3" eb="4">
      <t>マタ</t>
    </rPh>
    <rPh sb="5" eb="7">
      <t>メイショウ</t>
    </rPh>
    <phoneticPr fontId="6"/>
  </si>
  <si>
    <t>有料（</t>
    <rPh sb="0" eb="2">
      <t>ユウリョウ</t>
    </rPh>
    <phoneticPr fontId="6"/>
  </si>
  <si>
    <t>無料（</t>
    <rPh sb="0" eb="2">
      <t>ムリョウ</t>
    </rPh>
    <phoneticPr fontId="6"/>
  </si>
  <si>
    <t>受託希望機関名</t>
    <rPh sb="0" eb="2">
      <t>ジュタク</t>
    </rPh>
    <rPh sb="2" eb="4">
      <t>キボウ</t>
    </rPh>
    <rPh sb="4" eb="6">
      <t>キカン</t>
    </rPh>
    <rPh sb="6" eb="7">
      <t>メイ</t>
    </rPh>
    <phoneticPr fontId="6"/>
  </si>
  <si>
    <t>①</t>
    <phoneticPr fontId="6"/>
  </si>
  <si>
    <t>②</t>
    <phoneticPr fontId="6"/>
  </si>
  <si>
    <t>〒</t>
    <phoneticPr fontId="6"/>
  </si>
  <si>
    <t>③</t>
    <phoneticPr fontId="6"/>
  </si>
  <si>
    <t>代表者役職･氏名</t>
    <rPh sb="0" eb="3">
      <t>ダイヒョウシャ</t>
    </rPh>
    <rPh sb="3" eb="5">
      <t>ヤクショク</t>
    </rPh>
    <rPh sb="6" eb="8">
      <t>シメイ</t>
    </rPh>
    <phoneticPr fontId="6"/>
  </si>
  <si>
    <t>④</t>
    <phoneticPr fontId="6"/>
  </si>
  <si>
    <t>実施施設の属性</t>
    <rPh sb="0" eb="2">
      <t>ジッシ</t>
    </rPh>
    <rPh sb="2" eb="4">
      <t>シセツ</t>
    </rPh>
    <rPh sb="5" eb="7">
      <t>ゾクセイ</t>
    </rPh>
    <phoneticPr fontId="6"/>
  </si>
  <si>
    <t>加盟団体名</t>
    <rPh sb="0" eb="2">
      <t>カメイ</t>
    </rPh>
    <rPh sb="2" eb="4">
      <t>ダンタイ</t>
    </rPh>
    <rPh sb="4" eb="5">
      <t>メイ</t>
    </rPh>
    <phoneticPr fontId="6"/>
  </si>
  <si>
    <t>【訓練実施場所】</t>
    <rPh sb="1" eb="3">
      <t>クンレン</t>
    </rPh>
    <rPh sb="3" eb="5">
      <t>ジッシ</t>
    </rPh>
    <rPh sb="5" eb="7">
      <t>バショ</t>
    </rPh>
    <phoneticPr fontId="6"/>
  </si>
  <si>
    <t>訓練実施施設名</t>
    <rPh sb="0" eb="2">
      <t>クンレン</t>
    </rPh>
    <rPh sb="2" eb="4">
      <t>ジッシ</t>
    </rPh>
    <rPh sb="4" eb="6">
      <t>シセツ</t>
    </rPh>
    <rPh sb="6" eb="7">
      <t>メイ</t>
    </rPh>
    <phoneticPr fontId="6"/>
  </si>
  <si>
    <t>事務部門</t>
    <rPh sb="0" eb="2">
      <t>ジム</t>
    </rPh>
    <rPh sb="2" eb="4">
      <t>ブモン</t>
    </rPh>
    <phoneticPr fontId="6"/>
  </si>
  <si>
    <t>訓練部門</t>
    <rPh sb="0" eb="2">
      <t>クンレン</t>
    </rPh>
    <rPh sb="2" eb="4">
      <t>ブモン</t>
    </rPh>
    <phoneticPr fontId="6"/>
  </si>
  <si>
    <t>人</t>
    <rPh sb="0" eb="1">
      <t>ヒト</t>
    </rPh>
    <phoneticPr fontId="6"/>
  </si>
  <si>
    <t>⑥</t>
    <phoneticPr fontId="6"/>
  </si>
  <si>
    <t>設立年月日</t>
    <rPh sb="0" eb="2">
      <t>セツリツ</t>
    </rPh>
    <rPh sb="2" eb="5">
      <t>ネンガッピ</t>
    </rPh>
    <phoneticPr fontId="6"/>
  </si>
  <si>
    <t>訓練期間</t>
    <rPh sb="0" eb="2">
      <t>クンレン</t>
    </rPh>
    <rPh sb="2" eb="4">
      <t>キカン</t>
    </rPh>
    <phoneticPr fontId="6"/>
  </si>
  <si>
    <t>【訓練実施運営体制】</t>
    <rPh sb="1" eb="3">
      <t>クンレン</t>
    </rPh>
    <rPh sb="3" eb="5">
      <t>ジッシ</t>
    </rPh>
    <rPh sb="5" eb="7">
      <t>ウンエイ</t>
    </rPh>
    <rPh sb="7" eb="9">
      <t>タイセイ</t>
    </rPh>
    <phoneticPr fontId="6"/>
  </si>
  <si>
    <t>ＴＥＬ</t>
    <phoneticPr fontId="6"/>
  </si>
  <si>
    <t>E-mail</t>
    <phoneticPr fontId="6"/>
  </si>
  <si>
    <t>ＦＡＸ</t>
    <phoneticPr fontId="6"/>
  </si>
  <si>
    <t>実施施設の概要</t>
    <rPh sb="0" eb="2">
      <t>ジッシ</t>
    </rPh>
    <rPh sb="2" eb="4">
      <t>シセツ</t>
    </rPh>
    <rPh sb="5" eb="7">
      <t>ガイヨウ</t>
    </rPh>
    <phoneticPr fontId="6"/>
  </si>
  <si>
    <t>訓練実施施設
所　在　地</t>
    <rPh sb="0" eb="2">
      <t>クンレン</t>
    </rPh>
    <rPh sb="2" eb="4">
      <t>ジッシ</t>
    </rPh>
    <rPh sb="4" eb="6">
      <t>シセツ</t>
    </rPh>
    <rPh sb="7" eb="8">
      <t>ショ</t>
    </rPh>
    <rPh sb="9" eb="10">
      <t>ザイ</t>
    </rPh>
    <rPh sb="11" eb="12">
      <t>チ</t>
    </rPh>
    <phoneticPr fontId="6"/>
  </si>
  <si>
    <t>従業員数</t>
    <rPh sb="0" eb="3">
      <t>ジュウギョウイン</t>
    </rPh>
    <rPh sb="3" eb="4">
      <t>スウ</t>
    </rPh>
    <phoneticPr fontId="6"/>
  </si>
  <si>
    <t>責任者</t>
    <rPh sb="0" eb="3">
      <t>セキニンシャ</t>
    </rPh>
    <phoneticPr fontId="6"/>
  </si>
  <si>
    <t>氏名（役職）</t>
    <rPh sb="0" eb="1">
      <t>シ</t>
    </rPh>
    <rPh sb="1" eb="2">
      <t>メイ</t>
    </rPh>
    <rPh sb="3" eb="5">
      <t>ヤクショク</t>
    </rPh>
    <phoneticPr fontId="6"/>
  </si>
  <si>
    <t>実質事務担当者</t>
    <rPh sb="0" eb="2">
      <t>ジッシツ</t>
    </rPh>
    <rPh sb="2" eb="4">
      <t>ジム</t>
    </rPh>
    <rPh sb="4" eb="7">
      <t>タントウシャ</t>
    </rPh>
    <phoneticPr fontId="6"/>
  </si>
  <si>
    <t>担当科目</t>
    <rPh sb="0" eb="2">
      <t>タントウ</t>
    </rPh>
    <rPh sb="2" eb="4">
      <t>カモク</t>
    </rPh>
    <phoneticPr fontId="6"/>
  </si>
  <si>
    <t>訓練科名</t>
    <rPh sb="0" eb="2">
      <t>クンレン</t>
    </rPh>
    <rPh sb="2" eb="3">
      <t>カ</t>
    </rPh>
    <rPh sb="3" eb="4">
      <t>メイ</t>
    </rPh>
    <phoneticPr fontId="6"/>
  </si>
  <si>
    <t>教材名</t>
    <rPh sb="0" eb="3">
      <t>キョウザイメイ</t>
    </rPh>
    <phoneticPr fontId="6"/>
  </si>
  <si>
    <t>出版社名</t>
    <rPh sb="0" eb="2">
      <t>シュッパン</t>
    </rPh>
    <rPh sb="2" eb="3">
      <t>シャ</t>
    </rPh>
    <rPh sb="3" eb="4">
      <t>メイ</t>
    </rPh>
    <phoneticPr fontId="6"/>
  </si>
  <si>
    <t>教材使用科目（分野）</t>
    <rPh sb="0" eb="2">
      <t>キョウザイ</t>
    </rPh>
    <rPh sb="2" eb="4">
      <t>シヨウ</t>
    </rPh>
    <rPh sb="4" eb="6">
      <t>カモク</t>
    </rPh>
    <rPh sb="7" eb="9">
      <t>ブンヤ</t>
    </rPh>
    <phoneticPr fontId="6"/>
  </si>
  <si>
    <t>合　　　計(税込)</t>
    <rPh sb="0" eb="5">
      <t>ゴウケイ</t>
    </rPh>
    <rPh sb="6" eb="8">
      <t>ゼイコミ</t>
    </rPh>
    <phoneticPr fontId="6"/>
  </si>
  <si>
    <t>ページ数</t>
    <rPh sb="3" eb="4">
      <t>スウ</t>
    </rPh>
    <phoneticPr fontId="6"/>
  </si>
  <si>
    <t>出版社名・オリジナル</t>
    <rPh sb="0" eb="2">
      <t>シュッパン</t>
    </rPh>
    <rPh sb="2" eb="4">
      <t>シャメイ</t>
    </rPh>
    <phoneticPr fontId="6"/>
  </si>
  <si>
    <t>※教材一覧は、使用予定となります。教材名・価格が変更になる場合がございますので、予めご了承下さい。</t>
    <rPh sb="1" eb="3">
      <t>キョウザイ</t>
    </rPh>
    <rPh sb="3" eb="5">
      <t>イチラン</t>
    </rPh>
    <rPh sb="7" eb="9">
      <t>シヨウ</t>
    </rPh>
    <rPh sb="9" eb="11">
      <t>ヨテイ</t>
    </rPh>
    <rPh sb="17" eb="20">
      <t>キョウザイメイ</t>
    </rPh>
    <rPh sb="21" eb="23">
      <t>カカク</t>
    </rPh>
    <rPh sb="24" eb="26">
      <t>ヘンコウ</t>
    </rPh>
    <rPh sb="29" eb="31">
      <t>バアイ</t>
    </rPh>
    <rPh sb="40" eb="41">
      <t>アラカジ</t>
    </rPh>
    <rPh sb="43" eb="45">
      <t>リョウショウ</t>
    </rPh>
    <rPh sb="45" eb="46">
      <t>クダ</t>
    </rPh>
    <phoneticPr fontId="6"/>
  </si>
  <si>
    <t>消耗品</t>
    <rPh sb="0" eb="2">
      <t>ショウモウ</t>
    </rPh>
    <rPh sb="2" eb="3">
      <t>ヒン</t>
    </rPh>
    <phoneticPr fontId="6"/>
  </si>
  <si>
    <t>（全面禁煙で
　あること）</t>
    <rPh sb="1" eb="3">
      <t>ゼンメン</t>
    </rPh>
    <rPh sb="3" eb="5">
      <t>キンエン</t>
    </rPh>
    <phoneticPr fontId="6"/>
  </si>
  <si>
    <t>【訓練講師】</t>
    <rPh sb="1" eb="3">
      <t>クンレン</t>
    </rPh>
    <rPh sb="3" eb="5">
      <t>コウシ</t>
    </rPh>
    <phoneticPr fontId="6"/>
  </si>
  <si>
    <t>(</t>
    <phoneticPr fontId="6"/>
  </si>
  <si>
    <t>日</t>
    <rPh sb="0" eb="1">
      <t>ニチ</t>
    </rPh>
    <phoneticPr fontId="6"/>
  </si>
  <si>
    <t>h</t>
    <phoneticPr fontId="6"/>
  </si>
  <si>
    <t>日</t>
    <rPh sb="0" eb="1">
      <t>ヒ</t>
    </rPh>
    <phoneticPr fontId="6"/>
  </si>
  <si>
    <t>曜</t>
    <rPh sb="0" eb="1">
      <t>ヨウ</t>
    </rPh>
    <phoneticPr fontId="6"/>
  </si>
  <si>
    <t>／</t>
    <phoneticPr fontId="6"/>
  </si>
  <si>
    <t>～</t>
    <phoneticPr fontId="6"/>
  </si>
  <si>
    <t>算出基礎日数</t>
    <rPh sb="0" eb="2">
      <t>サンシュツ</t>
    </rPh>
    <rPh sb="2" eb="4">
      <t>キソ</t>
    </rPh>
    <rPh sb="4" eb="6">
      <t>ニッスウ</t>
    </rPh>
    <phoneticPr fontId="6"/>
  </si>
  <si>
    <t>訓練日数</t>
    <rPh sb="0" eb="2">
      <t>クンレン</t>
    </rPh>
    <rPh sb="2" eb="4">
      <t>ニッスウ</t>
    </rPh>
    <phoneticPr fontId="6"/>
  </si>
  <si>
    <t>使用教材一覧表（訓練受講者が必要とする教材）</t>
    <rPh sb="0" eb="2">
      <t>シヨウ</t>
    </rPh>
    <rPh sb="2" eb="4">
      <t>キョウザイ</t>
    </rPh>
    <rPh sb="4" eb="6">
      <t>イチラン</t>
    </rPh>
    <rPh sb="6" eb="7">
      <t>ヒョウ</t>
    </rPh>
    <rPh sb="8" eb="10">
      <t>クンレン</t>
    </rPh>
    <rPh sb="10" eb="13">
      <t>ジュコウシャ</t>
    </rPh>
    <rPh sb="14" eb="16">
      <t>ヒツヨウ</t>
    </rPh>
    <rPh sb="19" eb="21">
      <t>キョウザイ</t>
    </rPh>
    <phoneticPr fontId="6"/>
  </si>
  <si>
    <t>【訓練受講者の購入が必要なもの】</t>
    <rPh sb="1" eb="3">
      <t>クンレン</t>
    </rPh>
    <rPh sb="3" eb="6">
      <t>ジュコウシャ</t>
    </rPh>
    <rPh sb="7" eb="9">
      <t>コウニュウ</t>
    </rPh>
    <rPh sb="10" eb="12">
      <t>ヒツヨウ</t>
    </rPh>
    <phoneticPr fontId="6"/>
  </si>
  <si>
    <t>【参考：訓練受講者に配付予定のもの】</t>
    <rPh sb="1" eb="3">
      <t>サンコウ</t>
    </rPh>
    <rPh sb="4" eb="6">
      <t>クンレン</t>
    </rPh>
    <rPh sb="6" eb="9">
      <t>ジュコウシャ</t>
    </rPh>
    <rPh sb="10" eb="12">
      <t>ハイフ</t>
    </rPh>
    <rPh sb="12" eb="14">
      <t>ヨテイ</t>
    </rPh>
    <phoneticPr fontId="6"/>
  </si>
  <si>
    <t>（最低実施人数</t>
    <rPh sb="1" eb="3">
      <t>サイテイ</t>
    </rPh>
    <rPh sb="3" eb="5">
      <t>ジッシ</t>
    </rPh>
    <rPh sb="5" eb="7">
      <t>ニンズウ</t>
    </rPh>
    <phoneticPr fontId="6"/>
  </si>
  <si>
    <t>名）</t>
    <rPh sb="0" eb="1">
      <t>メイ</t>
    </rPh>
    <phoneticPr fontId="6"/>
  </si>
  <si>
    <t>実施団体概要</t>
    <rPh sb="0" eb="2">
      <t>ジッシ</t>
    </rPh>
    <rPh sb="2" eb="4">
      <t>ダンタイ</t>
    </rPh>
    <rPh sb="4" eb="6">
      <t>ガイヨウ</t>
    </rPh>
    <phoneticPr fontId="6"/>
  </si>
  <si>
    <t>本社（本部）の所在地</t>
    <rPh sb="0" eb="2">
      <t>ホンシャ</t>
    </rPh>
    <rPh sb="3" eb="5">
      <t>ホンブ</t>
    </rPh>
    <rPh sb="7" eb="10">
      <t>ショザイチ</t>
    </rPh>
    <phoneticPr fontId="6"/>
  </si>
  <si>
    <t>・県内</t>
    <rPh sb="1" eb="3">
      <t>ケンナイ</t>
    </rPh>
    <phoneticPr fontId="6"/>
  </si>
  <si>
    <t>・県外</t>
    <rPh sb="1" eb="3">
      <t>ケンガイ</t>
    </rPh>
    <phoneticPr fontId="6"/>
  </si>
  <si>
    <t>設備・環境</t>
    <rPh sb="0" eb="2">
      <t>セツビ</t>
    </rPh>
    <rPh sb="3" eb="5">
      <t>カンキョウ</t>
    </rPh>
    <phoneticPr fontId="6"/>
  </si>
  <si>
    <t>最低実施人数</t>
    <rPh sb="0" eb="2">
      <t>サイテイ</t>
    </rPh>
    <rPh sb="2" eb="4">
      <t>ジッシ</t>
    </rPh>
    <rPh sb="4" eb="6">
      <t>ニンズウ</t>
    </rPh>
    <phoneticPr fontId="6"/>
  </si>
  <si>
    <t>・４割以上５割未満</t>
    <rPh sb="2" eb="3">
      <t>ワリ</t>
    </rPh>
    <rPh sb="3" eb="5">
      <t>イジョウ</t>
    </rPh>
    <rPh sb="6" eb="7">
      <t>ワリ</t>
    </rPh>
    <rPh sb="7" eb="9">
      <t>ミマン</t>
    </rPh>
    <phoneticPr fontId="6"/>
  </si>
  <si>
    <t>講師名簿</t>
    <rPh sb="0" eb="1">
      <t>コウ</t>
    </rPh>
    <rPh sb="1" eb="2">
      <t>シ</t>
    </rPh>
    <rPh sb="2" eb="4">
      <t>メイボ</t>
    </rPh>
    <phoneticPr fontId="6"/>
  </si>
  <si>
    <t>【提案団体】</t>
    <rPh sb="1" eb="3">
      <t>テイアン</t>
    </rPh>
    <rPh sb="3" eb="5">
      <t>ダンタイ</t>
    </rPh>
    <phoneticPr fontId="6"/>
  </si>
  <si>
    <t>団体の名称</t>
    <rPh sb="0" eb="2">
      <t>ダンタイ</t>
    </rPh>
    <rPh sb="3" eb="5">
      <t>メイショウ</t>
    </rPh>
    <phoneticPr fontId="6"/>
  </si>
  <si>
    <t>（実施内容、方法、実施時期等）</t>
    <rPh sb="1" eb="3">
      <t>ジッシ</t>
    </rPh>
    <rPh sb="3" eb="5">
      <t>ナイヨウ</t>
    </rPh>
    <rPh sb="6" eb="8">
      <t>ホウホウ</t>
    </rPh>
    <rPh sb="9" eb="11">
      <t>ジッシ</t>
    </rPh>
    <rPh sb="11" eb="13">
      <t>ジキ</t>
    </rPh>
    <rPh sb="13" eb="14">
      <t>トウ</t>
    </rPh>
    <phoneticPr fontId="6"/>
  </si>
  <si>
    <t>②　企業の人事担当者等による就職講話・懇談会の実施（　有　・　無　）</t>
    <rPh sb="2" eb="4">
      <t>キギョウ</t>
    </rPh>
    <rPh sb="5" eb="7">
      <t>ジンジ</t>
    </rPh>
    <rPh sb="7" eb="10">
      <t>タントウシャ</t>
    </rPh>
    <rPh sb="10" eb="11">
      <t>トウ</t>
    </rPh>
    <rPh sb="14" eb="16">
      <t>シュウショク</t>
    </rPh>
    <rPh sb="16" eb="18">
      <t>コウワ</t>
    </rPh>
    <rPh sb="19" eb="22">
      <t>コンダンカイ</t>
    </rPh>
    <rPh sb="23" eb="25">
      <t>ジッシ</t>
    </rPh>
    <rPh sb="27" eb="28">
      <t>ユウ</t>
    </rPh>
    <rPh sb="31" eb="32">
      <t>ム</t>
    </rPh>
    <phoneticPr fontId="6"/>
  </si>
  <si>
    <t>④　模擬面接の実施等の就職活動指導（　有　・　無　）</t>
    <rPh sb="2" eb="4">
      <t>モギ</t>
    </rPh>
    <rPh sb="4" eb="6">
      <t>メンセツ</t>
    </rPh>
    <rPh sb="7" eb="9">
      <t>ジッシ</t>
    </rPh>
    <rPh sb="9" eb="10">
      <t>トウ</t>
    </rPh>
    <rPh sb="11" eb="13">
      <t>シュウショク</t>
    </rPh>
    <rPh sb="13" eb="15">
      <t>カツドウ</t>
    </rPh>
    <rPh sb="15" eb="17">
      <t>シドウ</t>
    </rPh>
    <rPh sb="19" eb="20">
      <t>ユウ</t>
    </rPh>
    <rPh sb="23" eb="24">
      <t>ム</t>
    </rPh>
    <phoneticPr fontId="6"/>
  </si>
  <si>
    <t>（実施内容、方法、実施時期等）</t>
    <rPh sb="1" eb="3">
      <t>ジッシ</t>
    </rPh>
    <rPh sb="3" eb="5">
      <t>ナイヨウ</t>
    </rPh>
    <rPh sb="6" eb="8">
      <t>ホウホウ</t>
    </rPh>
    <rPh sb="9" eb="11">
      <t>ジッシ</t>
    </rPh>
    <rPh sb="11" eb="14">
      <t>ジキナド</t>
    </rPh>
    <phoneticPr fontId="6"/>
  </si>
  <si>
    <t>〈就職支援担当者〉</t>
    <rPh sb="1" eb="3">
      <t>シュウショク</t>
    </rPh>
    <rPh sb="3" eb="5">
      <t>シエン</t>
    </rPh>
    <rPh sb="5" eb="8">
      <t>タントウシャ</t>
    </rPh>
    <phoneticPr fontId="6"/>
  </si>
  <si>
    <t>就職支援に関する経験</t>
    <rPh sb="0" eb="2">
      <t>シュウショク</t>
    </rPh>
    <rPh sb="2" eb="4">
      <t>シエン</t>
    </rPh>
    <rPh sb="5" eb="6">
      <t>カン</t>
    </rPh>
    <rPh sb="8" eb="10">
      <t>ケイケン</t>
    </rPh>
    <phoneticPr fontId="6"/>
  </si>
  <si>
    <t>③　履歴書・職務経歴書等のエントリー資料の作成指導（　有　・　無　）</t>
    <rPh sb="2" eb="5">
      <t>リレキショ</t>
    </rPh>
    <rPh sb="6" eb="8">
      <t>ショクム</t>
    </rPh>
    <rPh sb="8" eb="10">
      <t>ケイレキ</t>
    </rPh>
    <rPh sb="10" eb="11">
      <t>ショ</t>
    </rPh>
    <rPh sb="11" eb="12">
      <t>トウ</t>
    </rPh>
    <rPh sb="18" eb="20">
      <t>シリョウ</t>
    </rPh>
    <rPh sb="21" eb="23">
      <t>サクセイ</t>
    </rPh>
    <rPh sb="23" eb="25">
      <t>シドウ</t>
    </rPh>
    <rPh sb="27" eb="28">
      <t>ユウ</t>
    </rPh>
    <rPh sb="31" eb="32">
      <t>ム</t>
    </rPh>
    <phoneticPr fontId="6"/>
  </si>
  <si>
    <t>施設写真等貼付書</t>
    <rPh sb="0" eb="1">
      <t>シ</t>
    </rPh>
    <rPh sb="1" eb="2">
      <t>セツ</t>
    </rPh>
    <rPh sb="2" eb="3">
      <t>シャ</t>
    </rPh>
    <rPh sb="3" eb="4">
      <t>マコト</t>
    </rPh>
    <rPh sb="4" eb="5">
      <t>トウ</t>
    </rPh>
    <rPh sb="5" eb="6">
      <t>ハ</t>
    </rPh>
    <rPh sb="6" eb="7">
      <t>ヅケ</t>
    </rPh>
    <rPh sb="7" eb="8">
      <t>ショ</t>
    </rPh>
    <phoneticPr fontId="6"/>
  </si>
  <si>
    <t>様式２</t>
    <rPh sb="0" eb="2">
      <t>ヨウシキ</t>
    </rPh>
    <phoneticPr fontId="6"/>
  </si>
  <si>
    <t>様式３</t>
    <rPh sb="0" eb="2">
      <t>ヨウシキ</t>
    </rPh>
    <phoneticPr fontId="6"/>
  </si>
  <si>
    <t>様式４</t>
    <rPh sb="0" eb="2">
      <t>ヨウシキ</t>
    </rPh>
    <phoneticPr fontId="6"/>
  </si>
  <si>
    <t>様式５</t>
    <rPh sb="0" eb="2">
      <t>ヨウシキ</t>
    </rPh>
    <phoneticPr fontId="6"/>
  </si>
  <si>
    <t>様式７</t>
    <rPh sb="0" eb="2">
      <t>ヨウシキ</t>
    </rPh>
    <phoneticPr fontId="6"/>
  </si>
  <si>
    <t>　和歌山県知事　様</t>
    <rPh sb="1" eb="4">
      <t>ワカヤマ</t>
    </rPh>
    <rPh sb="4" eb="7">
      <t>ケンチジ</t>
    </rPh>
    <rPh sb="8" eb="9">
      <t>サマ</t>
    </rPh>
    <phoneticPr fontId="6"/>
  </si>
  <si>
    <t>（見積内容）</t>
    <rPh sb="1" eb="3">
      <t>ミツ</t>
    </rPh>
    <rPh sb="3" eb="5">
      <t>ナイヨウ</t>
    </rPh>
    <phoneticPr fontId="6"/>
  </si>
  <si>
    <t>　訓練定員：</t>
    <rPh sb="1" eb="3">
      <t>クンレン</t>
    </rPh>
    <rPh sb="3" eb="5">
      <t>テイイン</t>
    </rPh>
    <phoneticPr fontId="6"/>
  </si>
  <si>
    <t>　訓練期間：</t>
    <rPh sb="1" eb="3">
      <t>クンレン</t>
    </rPh>
    <rPh sb="3" eb="5">
      <t>キカン</t>
    </rPh>
    <phoneticPr fontId="6"/>
  </si>
  <si>
    <t>（経費内訳）</t>
    <rPh sb="1" eb="3">
      <t>ケイヒ</t>
    </rPh>
    <rPh sb="3" eb="5">
      <t>ウチワケ</t>
    </rPh>
    <phoneticPr fontId="6"/>
  </si>
  <si>
    <t>　訓練施設：</t>
    <rPh sb="1" eb="3">
      <t>クンレン</t>
    </rPh>
    <rPh sb="3" eb="5">
      <t>シセツ</t>
    </rPh>
    <phoneticPr fontId="6"/>
  </si>
  <si>
    <t>人件費</t>
    <rPh sb="0" eb="3">
      <t>ジンケンヒ</t>
    </rPh>
    <phoneticPr fontId="6"/>
  </si>
  <si>
    <t>講師　　　</t>
    <rPh sb="0" eb="2">
      <t>コウシ</t>
    </rPh>
    <phoneticPr fontId="6"/>
  </si>
  <si>
    <t>施設借料</t>
    <rPh sb="0" eb="2">
      <t>シセツ</t>
    </rPh>
    <rPh sb="2" eb="4">
      <t>シャクリョウ</t>
    </rPh>
    <phoneticPr fontId="6"/>
  </si>
  <si>
    <t>機器使用料</t>
    <rPh sb="0" eb="2">
      <t>キキ</t>
    </rPh>
    <rPh sb="2" eb="5">
      <t>シヨウリョウ</t>
    </rPh>
    <phoneticPr fontId="6"/>
  </si>
  <si>
    <t>消耗品費</t>
    <rPh sb="0" eb="3">
      <t>ショウモウヒン</t>
    </rPh>
    <rPh sb="3" eb="4">
      <t>ヒ</t>
    </rPh>
    <phoneticPr fontId="6"/>
  </si>
  <si>
    <t>間接経費</t>
    <rPh sb="0" eb="2">
      <t>カンセツ</t>
    </rPh>
    <rPh sb="2" eb="4">
      <t>ケイヒ</t>
    </rPh>
    <phoneticPr fontId="6"/>
  </si>
  <si>
    <t>パソコン、プリンター等</t>
    <rPh sb="10" eb="11">
      <t>トウ</t>
    </rPh>
    <phoneticPr fontId="6"/>
  </si>
  <si>
    <t>教室、相談室等</t>
    <rPh sb="0" eb="2">
      <t>キョウシツ</t>
    </rPh>
    <rPh sb="3" eb="6">
      <t>ソウダンシツ</t>
    </rPh>
    <rPh sb="6" eb="7">
      <t>トウ</t>
    </rPh>
    <phoneticPr fontId="6"/>
  </si>
  <si>
    <t>・３割未満でも可能</t>
    <rPh sb="2" eb="3">
      <t>ワリ</t>
    </rPh>
    <rPh sb="3" eb="5">
      <t>ミマン</t>
    </rPh>
    <rPh sb="7" eb="9">
      <t>カノウ</t>
    </rPh>
    <phoneticPr fontId="6"/>
  </si>
  <si>
    <t>事務員人件費、光熱水費等諸経費</t>
    <rPh sb="0" eb="2">
      <t>ジム</t>
    </rPh>
    <rPh sb="2" eb="3">
      <t>イン</t>
    </rPh>
    <rPh sb="3" eb="6">
      <t>ジンケンヒ</t>
    </rPh>
    <rPh sb="7" eb="9">
      <t>コウネツ</t>
    </rPh>
    <rPh sb="9" eb="10">
      <t>スイ</t>
    </rPh>
    <rPh sb="10" eb="11">
      <t>ヒ</t>
    </rPh>
    <rPh sb="11" eb="12">
      <t>トウ</t>
    </rPh>
    <rPh sb="12" eb="15">
      <t>ショケイヒ</t>
    </rPh>
    <phoneticPr fontId="6"/>
  </si>
  <si>
    <t>区　　　分</t>
    <rPh sb="0" eb="1">
      <t>ク</t>
    </rPh>
    <rPh sb="4" eb="5">
      <t>ブン</t>
    </rPh>
    <phoneticPr fontId="6"/>
  </si>
  <si>
    <t>参考様式</t>
    <rPh sb="0" eb="2">
      <t>サンコウ</t>
    </rPh>
    <rPh sb="2" eb="4">
      <t>ヨウシキ</t>
    </rPh>
    <phoneticPr fontId="6"/>
  </si>
  <si>
    <t>支援項目〈実施内容・方法・実施時期等〉</t>
    <rPh sb="0" eb="2">
      <t>シエン</t>
    </rPh>
    <rPh sb="2" eb="4">
      <t>コウモク</t>
    </rPh>
    <rPh sb="5" eb="7">
      <t>ジッシ</t>
    </rPh>
    <rPh sb="7" eb="9">
      <t>ナイヨウ</t>
    </rPh>
    <rPh sb="10" eb="12">
      <t>ホウホウ</t>
    </rPh>
    <rPh sb="13" eb="15">
      <t>ジッシ</t>
    </rPh>
    <rPh sb="15" eb="17">
      <t>ジキ</t>
    </rPh>
    <rPh sb="17" eb="18">
      <t>ナド</t>
    </rPh>
    <phoneticPr fontId="6"/>
  </si>
  <si>
    <t>【訓練効果を高めるための工夫等】</t>
    <rPh sb="1" eb="3">
      <t>クンレン</t>
    </rPh>
    <rPh sb="3" eb="5">
      <t>コウカ</t>
    </rPh>
    <rPh sb="6" eb="7">
      <t>タカ</t>
    </rPh>
    <rPh sb="12" eb="14">
      <t>クフウ</t>
    </rPh>
    <rPh sb="14" eb="15">
      <t>ナド</t>
    </rPh>
    <phoneticPr fontId="6"/>
  </si>
  <si>
    <t>〈実施内容・方法・実施時期等〉</t>
    <rPh sb="1" eb="3">
      <t>ジッシ</t>
    </rPh>
    <rPh sb="3" eb="5">
      <t>ナイヨウ</t>
    </rPh>
    <rPh sb="6" eb="8">
      <t>ホウホウ</t>
    </rPh>
    <rPh sb="9" eb="11">
      <t>ジッシ</t>
    </rPh>
    <rPh sb="11" eb="13">
      <t>ジキ</t>
    </rPh>
    <rPh sb="13" eb="14">
      <t>トウ</t>
    </rPh>
    <phoneticPr fontId="6"/>
  </si>
  <si>
    <t>・常時設置している（教室・実習室とは完全に分離されている）</t>
    <rPh sb="1" eb="3">
      <t>ジョウジ</t>
    </rPh>
    <rPh sb="3" eb="5">
      <t>セッチ</t>
    </rPh>
    <rPh sb="10" eb="12">
      <t>キョウシツ</t>
    </rPh>
    <rPh sb="13" eb="16">
      <t>ジッシュウシツ</t>
    </rPh>
    <rPh sb="18" eb="20">
      <t>カンゼン</t>
    </rPh>
    <rPh sb="21" eb="23">
      <t>ブンリ</t>
    </rPh>
    <phoneticPr fontId="6"/>
  </si>
  <si>
    <t>事務室（訓練実施施設内に設置）</t>
    <rPh sb="0" eb="3">
      <t>ジムシツ</t>
    </rPh>
    <rPh sb="4" eb="6">
      <t>クンレン</t>
    </rPh>
    <rPh sb="6" eb="8">
      <t>ジッシ</t>
    </rPh>
    <rPh sb="8" eb="11">
      <t>シセツナイ</t>
    </rPh>
    <rPh sb="12" eb="14">
      <t>セッチ</t>
    </rPh>
    <phoneticPr fontId="6"/>
  </si>
  <si>
    <t>就職相談室（訓練実施施設内に設置）</t>
    <rPh sb="0" eb="2">
      <t>シュウショク</t>
    </rPh>
    <rPh sb="2" eb="5">
      <t>ソウダンシツ</t>
    </rPh>
    <rPh sb="6" eb="8">
      <t>クンレン</t>
    </rPh>
    <rPh sb="8" eb="10">
      <t>ジッシ</t>
    </rPh>
    <rPh sb="10" eb="13">
      <t>シセツナイ</t>
    </rPh>
    <rPh sb="14" eb="16">
      <t>セッチ</t>
    </rPh>
    <phoneticPr fontId="6"/>
  </si>
  <si>
    <t>事務室所在地</t>
    <rPh sb="0" eb="3">
      <t>ジムシツ</t>
    </rPh>
    <rPh sb="3" eb="6">
      <t>ショザイチ</t>
    </rPh>
    <phoneticPr fontId="6"/>
  </si>
  <si>
    <t>訓練実施施設との距離</t>
    <rPh sb="0" eb="2">
      <t>クンレン</t>
    </rPh>
    <rPh sb="2" eb="4">
      <t>ジッシ</t>
    </rPh>
    <rPh sb="4" eb="6">
      <t>シセツ</t>
    </rPh>
    <rPh sb="8" eb="10">
      <t>キョリ</t>
    </rPh>
    <phoneticPr fontId="6"/>
  </si>
  <si>
    <t>徒歩</t>
    <rPh sb="0" eb="2">
      <t>トホ</t>
    </rPh>
    <phoneticPr fontId="6"/>
  </si>
  <si>
    <t>分</t>
    <rPh sb="0" eb="1">
      <t>フン</t>
    </rPh>
    <phoneticPr fontId="6"/>
  </si>
  <si>
    <t>２－２．就職相談室</t>
    <rPh sb="4" eb="6">
      <t>シュウショク</t>
    </rPh>
    <rPh sb="6" eb="9">
      <t>ソウダンシツ</t>
    </rPh>
    <phoneticPr fontId="6"/>
  </si>
  <si>
    <t>２－３．事務室</t>
    <rPh sb="4" eb="7">
      <t>ジムシツ</t>
    </rPh>
    <phoneticPr fontId="6"/>
  </si>
  <si>
    <t>・無</t>
    <rPh sb="1" eb="2">
      <t>ム</t>
    </rPh>
    <phoneticPr fontId="6"/>
  </si>
  <si>
    <t>・有（教室・実習室とは完全に分離されている）</t>
    <rPh sb="1" eb="2">
      <t>ユウ</t>
    </rPh>
    <rPh sb="3" eb="5">
      <t>キョウシツ</t>
    </rPh>
    <rPh sb="6" eb="9">
      <t>ジッシュウシツ</t>
    </rPh>
    <rPh sb="11" eb="13">
      <t>カンゼン</t>
    </rPh>
    <rPh sb="14" eb="16">
      <t>ブンリ</t>
    </rPh>
    <phoneticPr fontId="6"/>
  </si>
  <si>
    <t>・有（教室・実習室とは分離されていない）</t>
    <rPh sb="1" eb="2">
      <t>ユウ</t>
    </rPh>
    <rPh sb="3" eb="5">
      <t>キョウシツ</t>
    </rPh>
    <rPh sb="6" eb="9">
      <t>ジッシュウシツ</t>
    </rPh>
    <rPh sb="11" eb="13">
      <t>ブンリ</t>
    </rPh>
    <phoneticPr fontId="6"/>
  </si>
  <si>
    <t>・常時設置している（教室・実習室とは分離されていない）</t>
    <rPh sb="1" eb="3">
      <t>ジョウジ</t>
    </rPh>
    <rPh sb="3" eb="5">
      <t>セッチ</t>
    </rPh>
    <rPh sb="10" eb="12">
      <t>キョウシツ</t>
    </rPh>
    <rPh sb="13" eb="16">
      <t>ジッシュウシツ</t>
    </rPh>
    <rPh sb="18" eb="20">
      <t>ブンリ</t>
    </rPh>
    <phoneticPr fontId="6"/>
  </si>
  <si>
    <t>【過去の職業訓練で実施した就職支援の内容等】</t>
    <rPh sb="1" eb="3">
      <t>カコ</t>
    </rPh>
    <rPh sb="4" eb="6">
      <t>ショクギョウ</t>
    </rPh>
    <rPh sb="6" eb="8">
      <t>クンレン</t>
    </rPh>
    <rPh sb="9" eb="11">
      <t>ジッシ</t>
    </rPh>
    <rPh sb="13" eb="15">
      <t>シュウショク</t>
    </rPh>
    <rPh sb="15" eb="17">
      <t>シエン</t>
    </rPh>
    <rPh sb="18" eb="20">
      <t>ナイヨウ</t>
    </rPh>
    <rPh sb="20" eb="21">
      <t>ナド</t>
    </rPh>
    <phoneticPr fontId="6"/>
  </si>
  <si>
    <t>１か月目</t>
    <rPh sb="2" eb="3">
      <t>ゲツ</t>
    </rPh>
    <rPh sb="3" eb="4">
      <t>メ</t>
    </rPh>
    <phoneticPr fontId="6"/>
  </si>
  <si>
    <t>２か月目</t>
    <rPh sb="2" eb="3">
      <t>ゲツ</t>
    </rPh>
    <rPh sb="3" eb="4">
      <t>メ</t>
    </rPh>
    <phoneticPr fontId="6"/>
  </si>
  <si>
    <t>３か月目</t>
    <rPh sb="2" eb="3">
      <t>ゲツ</t>
    </rPh>
    <rPh sb="3" eb="4">
      <t>メ</t>
    </rPh>
    <phoneticPr fontId="6"/>
  </si>
  <si>
    <t>※開講・修了に係る行事のみの訓練日は、設けないこと。かならず開講日・修了日にも訓練を実施すること。</t>
    <rPh sb="1" eb="3">
      <t>カイコウ</t>
    </rPh>
    <rPh sb="4" eb="6">
      <t>シュウリョウ</t>
    </rPh>
    <rPh sb="7" eb="8">
      <t>カカ</t>
    </rPh>
    <rPh sb="9" eb="11">
      <t>ギョウジ</t>
    </rPh>
    <rPh sb="14" eb="16">
      <t>クンレン</t>
    </rPh>
    <rPh sb="16" eb="17">
      <t>ビ</t>
    </rPh>
    <rPh sb="19" eb="20">
      <t>モウ</t>
    </rPh>
    <rPh sb="30" eb="33">
      <t>カイコウビ</t>
    </rPh>
    <rPh sb="34" eb="37">
      <t>シュウリョウビ</t>
    </rPh>
    <rPh sb="39" eb="41">
      <t>クンレン</t>
    </rPh>
    <rPh sb="42" eb="44">
      <t>ジッシ</t>
    </rPh>
    <phoneticPr fontId="6"/>
  </si>
  <si>
    <t>・無</t>
    <rPh sb="1" eb="2">
      <t>ナシ</t>
    </rPh>
    <phoneticPr fontId="6"/>
  </si>
  <si>
    <t>実施機関責任者</t>
    <rPh sb="0" eb="2">
      <t>ジッシ</t>
    </rPh>
    <rPh sb="2" eb="4">
      <t>キカン</t>
    </rPh>
    <rPh sb="4" eb="7">
      <t>セキニンシャ</t>
    </rPh>
    <phoneticPr fontId="6"/>
  </si>
  <si>
    <t>苦情処理責任者</t>
    <rPh sb="0" eb="2">
      <t>クジョウ</t>
    </rPh>
    <rPh sb="2" eb="4">
      <t>ショリ</t>
    </rPh>
    <rPh sb="4" eb="7">
      <t>セキニンシャ</t>
    </rPh>
    <phoneticPr fontId="6"/>
  </si>
  <si>
    <t>注）実施内容、実施人員、実施期間、実施体制、実施効果など、貴施設における実績、方針等を記入してください。</t>
    <phoneticPr fontId="6"/>
  </si>
  <si>
    <t>常駐</t>
    <rPh sb="0" eb="2">
      <t>ジョウチュウ</t>
    </rPh>
    <phoneticPr fontId="6"/>
  </si>
  <si>
    <t>非常駐</t>
    <rPh sb="0" eb="1">
      <t>ヒ</t>
    </rPh>
    <rPh sb="1" eb="3">
      <t>ジョウチュウ</t>
    </rPh>
    <phoneticPr fontId="6"/>
  </si>
  <si>
    <t>①　目標とする資格取得に向けた取組</t>
    <phoneticPr fontId="6"/>
  </si>
  <si>
    <t>②　これまでのノウハウを活かした訓練効果を高めるための工夫等</t>
    <phoneticPr fontId="6"/>
  </si>
  <si>
    <t>内　　容</t>
    <rPh sb="0" eb="1">
      <t>ウチ</t>
    </rPh>
    <rPh sb="3" eb="4">
      <t>カタチ</t>
    </rPh>
    <phoneticPr fontId="6"/>
  </si>
  <si>
    <t>・対応不可</t>
    <rPh sb="1" eb="3">
      <t>タイオウ</t>
    </rPh>
    <rPh sb="3" eb="5">
      <t>フカ</t>
    </rPh>
    <phoneticPr fontId="6"/>
  </si>
  <si>
    <t>⑤　訓練終了後の就職支援等その他の支援項目（　　　　　　　　　　　　　）</t>
    <rPh sb="2" eb="4">
      <t>クンレン</t>
    </rPh>
    <rPh sb="4" eb="7">
      <t>シュウリョウゴ</t>
    </rPh>
    <rPh sb="8" eb="10">
      <t>シュウショク</t>
    </rPh>
    <rPh sb="10" eb="12">
      <t>シエン</t>
    </rPh>
    <rPh sb="12" eb="13">
      <t>トウ</t>
    </rPh>
    <rPh sb="15" eb="16">
      <t>タ</t>
    </rPh>
    <rPh sb="17" eb="19">
      <t>シエン</t>
    </rPh>
    <rPh sb="19" eb="21">
      <t>コウモク</t>
    </rPh>
    <phoneticPr fontId="6"/>
  </si>
  <si>
    <t>車いす利用者等の受け入れ</t>
    <rPh sb="0" eb="1">
      <t>クルマ</t>
    </rPh>
    <rPh sb="3" eb="6">
      <t>リヨウシャ</t>
    </rPh>
    <rPh sb="6" eb="7">
      <t>トウ</t>
    </rPh>
    <rPh sb="8" eb="9">
      <t>ウ</t>
    </rPh>
    <rPh sb="10" eb="11">
      <t>イ</t>
    </rPh>
    <phoneticPr fontId="6"/>
  </si>
  <si>
    <t>訓練実施場所での
常駐・非常駐</t>
    <rPh sb="0" eb="2">
      <t>クンレン</t>
    </rPh>
    <rPh sb="2" eb="4">
      <t>ジッシ</t>
    </rPh>
    <rPh sb="4" eb="6">
      <t>バショ</t>
    </rPh>
    <rPh sb="9" eb="11">
      <t>ジョウチュウ</t>
    </rPh>
    <rPh sb="12" eb="13">
      <t>ヒ</t>
    </rPh>
    <rPh sb="13" eb="15">
      <t>ジョウチュウ</t>
    </rPh>
    <phoneticPr fontId="6"/>
  </si>
  <si>
    <t>※１円未満の端数は切り捨てる。</t>
    <rPh sb="2" eb="5">
      <t>エンミマン</t>
    </rPh>
    <rPh sb="6" eb="8">
      <t>ハスウ</t>
    </rPh>
    <rPh sb="9" eb="10">
      <t>キ</t>
    </rPh>
    <rPh sb="11" eb="12">
      <t>ス</t>
    </rPh>
    <phoneticPr fontId="6"/>
  </si>
  <si>
    <t>　</t>
    <phoneticPr fontId="6"/>
  </si>
  <si>
    <t>１人１月当たり経費</t>
    <rPh sb="1" eb="2">
      <t>ニン</t>
    </rPh>
    <rPh sb="3" eb="4">
      <t>ツキ</t>
    </rPh>
    <rPh sb="4" eb="5">
      <t>ア</t>
    </rPh>
    <rPh sb="7" eb="9">
      <t>ケイヒ</t>
    </rPh>
    <phoneticPr fontId="6"/>
  </si>
  <si>
    <t>※フォントサイズを原則として１２ポイントとするとともに、印刷設定を変更しないこと。</t>
    <rPh sb="28" eb="30">
      <t>インサツ</t>
    </rPh>
    <rPh sb="30" eb="32">
      <t>セッテイ</t>
    </rPh>
    <rPh sb="33" eb="35">
      <t>ヘンコウ</t>
    </rPh>
    <phoneticPr fontId="6"/>
  </si>
  <si>
    <t>・５割以上</t>
    <rPh sb="2" eb="3">
      <t>ワリ</t>
    </rPh>
    <rPh sb="3" eb="5">
      <t>イジョウ</t>
    </rPh>
    <phoneticPr fontId="6"/>
  </si>
  <si>
    <t>（目標とする資格取得に向けた取組や、これまでのノウハウを活かした訓練効果を高めるための工夫等について記載してください。）</t>
    <rPh sb="1" eb="3">
      <t>モクヒョウ</t>
    </rPh>
    <rPh sb="6" eb="8">
      <t>シカク</t>
    </rPh>
    <rPh sb="8" eb="10">
      <t>シュトク</t>
    </rPh>
    <rPh sb="11" eb="12">
      <t>ム</t>
    </rPh>
    <rPh sb="14" eb="15">
      <t>ト</t>
    </rPh>
    <rPh sb="15" eb="16">
      <t>ク</t>
    </rPh>
    <rPh sb="28" eb="29">
      <t>イ</t>
    </rPh>
    <rPh sb="32" eb="34">
      <t>クンレン</t>
    </rPh>
    <rPh sb="34" eb="36">
      <t>コウカ</t>
    </rPh>
    <rPh sb="37" eb="38">
      <t>タカ</t>
    </rPh>
    <rPh sb="43" eb="45">
      <t>クフウ</t>
    </rPh>
    <rPh sb="45" eb="46">
      <t>トウ</t>
    </rPh>
    <rPh sb="50" eb="52">
      <t>キサイ</t>
    </rPh>
    <phoneticPr fontId="6"/>
  </si>
  <si>
    <t>和歌山県知事　様</t>
    <rPh sb="0" eb="4">
      <t>ワカヤマケン</t>
    </rPh>
    <rPh sb="4" eb="6">
      <t>チジ</t>
    </rPh>
    <rPh sb="7" eb="8">
      <t>サマ</t>
    </rPh>
    <phoneticPr fontId="6"/>
  </si>
  <si>
    <t>訓 練 及 び 就 職 支 援 等 実 施 内 容</t>
    <rPh sb="0" eb="1">
      <t>サトシ</t>
    </rPh>
    <rPh sb="2" eb="3">
      <t>ネリ</t>
    </rPh>
    <rPh sb="4" eb="5">
      <t>オヨブ</t>
    </rPh>
    <rPh sb="8" eb="9">
      <t>シュウ</t>
    </rPh>
    <rPh sb="10" eb="11">
      <t>ショク</t>
    </rPh>
    <rPh sb="12" eb="13">
      <t>ササ</t>
    </rPh>
    <rPh sb="14" eb="15">
      <t>エン</t>
    </rPh>
    <rPh sb="16" eb="17">
      <t>トウ</t>
    </rPh>
    <rPh sb="18" eb="19">
      <t>ジツ</t>
    </rPh>
    <rPh sb="20" eb="21">
      <t>シ</t>
    </rPh>
    <rPh sb="22" eb="23">
      <t>ナイ</t>
    </rPh>
    <rPh sb="24" eb="25">
      <t>カタチ</t>
    </rPh>
    <phoneticPr fontId="6"/>
  </si>
  <si>
    <t>【今回実施を予定している就職支援の内容等】</t>
    <rPh sb="1" eb="3">
      <t>コンカイ</t>
    </rPh>
    <rPh sb="3" eb="5">
      <t>ジッシ</t>
    </rPh>
    <rPh sb="6" eb="8">
      <t>ヨテイ</t>
    </rPh>
    <rPh sb="12" eb="14">
      <t>シュウショク</t>
    </rPh>
    <rPh sb="14" eb="16">
      <t>シエン</t>
    </rPh>
    <rPh sb="17" eb="20">
      <t>ナイヨウトウ</t>
    </rPh>
    <phoneticPr fontId="6"/>
  </si>
  <si>
    <t>男女別トイレ</t>
    <rPh sb="0" eb="2">
      <t>ダンジョ</t>
    </rPh>
    <rPh sb="2" eb="3">
      <t>ベツ</t>
    </rPh>
    <phoneticPr fontId="6"/>
  </si>
  <si>
    <t>２－４．自習室</t>
    <rPh sb="4" eb="7">
      <t>ジシュウシツ</t>
    </rPh>
    <phoneticPr fontId="6"/>
  </si>
  <si>
    <t>離転職者等職業訓練の要素別点検表</t>
    <rPh sb="0" eb="1">
      <t>リ</t>
    </rPh>
    <rPh sb="1" eb="4">
      <t>テンショクシャ</t>
    </rPh>
    <rPh sb="4" eb="5">
      <t>トウ</t>
    </rPh>
    <rPh sb="5" eb="7">
      <t>ショクギョウ</t>
    </rPh>
    <rPh sb="7" eb="9">
      <t>クンレン</t>
    </rPh>
    <rPh sb="10" eb="12">
      <t>ヨウソ</t>
    </rPh>
    <rPh sb="12" eb="13">
      <t>ベツ</t>
    </rPh>
    <rPh sb="13" eb="15">
      <t>テンケン</t>
    </rPh>
    <rPh sb="15" eb="16">
      <t>オモテ</t>
    </rPh>
    <phoneticPr fontId="6"/>
  </si>
  <si>
    <t>　和歌山県知事　様</t>
    <rPh sb="1" eb="5">
      <t>ワカヤマケン</t>
    </rPh>
    <rPh sb="5" eb="7">
      <t>チジ</t>
    </rPh>
    <rPh sb="8" eb="9">
      <t>サマ</t>
    </rPh>
    <phoneticPr fontId="6"/>
  </si>
  <si>
    <t>講　　師</t>
    <rPh sb="0" eb="1">
      <t>コウ</t>
    </rPh>
    <rPh sb="3" eb="4">
      <t>シ</t>
    </rPh>
    <phoneticPr fontId="6"/>
  </si>
  <si>
    <t>主な業種</t>
    <rPh sb="0" eb="1">
      <t>オモ</t>
    </rPh>
    <rPh sb="2" eb="4">
      <t>ギョウシュ</t>
    </rPh>
    <phoneticPr fontId="6"/>
  </si>
  <si>
    <t>（講師名）</t>
    <rPh sb="1" eb="4">
      <t>コウシメイ</t>
    </rPh>
    <phoneticPr fontId="6"/>
  </si>
  <si>
    <t>（企業名）</t>
    <rPh sb="1" eb="4">
      <t>キギョウメイ</t>
    </rPh>
    <phoneticPr fontId="6"/>
  </si>
  <si>
    <t>（講師経歴）</t>
    <rPh sb="1" eb="3">
      <t>コウシ</t>
    </rPh>
    <rPh sb="3" eb="5">
      <t>ケイレキ</t>
    </rPh>
    <phoneticPr fontId="6"/>
  </si>
  <si>
    <t>（代表者名）</t>
    <rPh sb="1" eb="4">
      <t>ダイヒョウシャ</t>
    </rPh>
    <rPh sb="4" eb="5">
      <t>メイ</t>
    </rPh>
    <phoneticPr fontId="6"/>
  </si>
  <si>
    <t>（講師資格・免許）</t>
    <rPh sb="1" eb="3">
      <t>コウシ</t>
    </rPh>
    <rPh sb="3" eb="5">
      <t>シカク</t>
    </rPh>
    <rPh sb="6" eb="8">
      <t>メンキョ</t>
    </rPh>
    <phoneticPr fontId="6"/>
  </si>
  <si>
    <t>（電話番号）</t>
    <rPh sb="1" eb="3">
      <t>デンワ</t>
    </rPh>
    <rPh sb="3" eb="5">
      <t>バンゴウ</t>
    </rPh>
    <phoneticPr fontId="6"/>
  </si>
  <si>
    <t>４．</t>
    <phoneticPr fontId="6"/>
  </si>
  <si>
    <t>５．</t>
    <phoneticPr fontId="6"/>
  </si>
  <si>
    <t>キャリアコンサルタント</t>
    <phoneticPr fontId="6"/>
  </si>
  <si>
    <t>登録番号：</t>
    <rPh sb="0" eb="2">
      <t>トウロク</t>
    </rPh>
    <rPh sb="2" eb="4">
      <t>バンゴウ</t>
    </rPh>
    <phoneticPr fontId="6"/>
  </si>
  <si>
    <t>登録年月日：</t>
    <rPh sb="0" eb="2">
      <t>トウロク</t>
    </rPh>
    <rPh sb="2" eb="5">
      <t>ネンガッピ</t>
    </rPh>
    <phoneticPr fontId="6"/>
  </si>
  <si>
    <t>有効期限満了年月日：</t>
    <rPh sb="0" eb="2">
      <t>ユウコウ</t>
    </rPh>
    <rPh sb="2" eb="4">
      <t>キゲン</t>
    </rPh>
    <rPh sb="4" eb="6">
      <t>マンリョウ</t>
    </rPh>
    <rPh sb="6" eb="9">
      <t>ネンガッピ</t>
    </rPh>
    <phoneticPr fontId="6"/>
  </si>
  <si>
    <t>　　　　年　　月　　日</t>
    <phoneticPr fontId="6"/>
  </si>
  <si>
    <t>「キャリアコンサルタント」欄については、職業能力開発促進法（昭和４４年法律第６４号）第３０条の３に規定するキャリアコンサルタントとして登録された、キャリアコンサルタント登録証に記載されている登録番号、登録年月日、有効期限満了年月日を記入してください。</t>
    <rPh sb="13" eb="14">
      <t>ラン</t>
    </rPh>
    <rPh sb="67" eb="69">
      <t>トウロク</t>
    </rPh>
    <rPh sb="84" eb="86">
      <t>トウロク</t>
    </rPh>
    <rPh sb="86" eb="87">
      <t>ショウ</t>
    </rPh>
    <rPh sb="88" eb="90">
      <t>キサイ</t>
    </rPh>
    <rPh sb="95" eb="97">
      <t>トウロク</t>
    </rPh>
    <rPh sb="97" eb="99">
      <t>バンゴウ</t>
    </rPh>
    <rPh sb="100" eb="102">
      <t>トウロク</t>
    </rPh>
    <rPh sb="102" eb="105">
      <t>ネンガッピ</t>
    </rPh>
    <rPh sb="106" eb="108">
      <t>ユウコウ</t>
    </rPh>
    <rPh sb="108" eb="110">
      <t>キゲン</t>
    </rPh>
    <rPh sb="110" eb="112">
      <t>マンリョウ</t>
    </rPh>
    <rPh sb="112" eb="115">
      <t>ネンガッピ</t>
    </rPh>
    <rPh sb="116" eb="118">
      <t>キニュウ</t>
    </rPh>
    <phoneticPr fontId="6"/>
  </si>
  <si>
    <t>２－５．男女別トイレ</t>
    <rPh sb="4" eb="6">
      <t>ダンジョ</t>
    </rPh>
    <rPh sb="6" eb="7">
      <t>ベツ</t>
    </rPh>
    <phoneticPr fontId="6"/>
  </si>
  <si>
    <t>２－６．障害者用トイレ</t>
    <rPh sb="4" eb="7">
      <t>ショウガイシャ</t>
    </rPh>
    <rPh sb="7" eb="8">
      <t>ヨウ</t>
    </rPh>
    <phoneticPr fontId="6"/>
  </si>
  <si>
    <t>３．駐車場</t>
    <rPh sb="2" eb="5">
      <t>チュウシャジョウ</t>
    </rPh>
    <phoneticPr fontId="6"/>
  </si>
  <si>
    <t>【当該訓練コースを多くの離転職者へ周知するための効果的な取り組み内容等】</t>
    <rPh sb="1" eb="3">
      <t>トウガイ</t>
    </rPh>
    <rPh sb="3" eb="5">
      <t>クンレン</t>
    </rPh>
    <rPh sb="9" eb="10">
      <t>オオ</t>
    </rPh>
    <rPh sb="12" eb="16">
      <t>リテンショクシャ</t>
    </rPh>
    <rPh sb="17" eb="19">
      <t>シュウチ</t>
    </rPh>
    <rPh sb="24" eb="27">
      <t>コウカテキ</t>
    </rPh>
    <rPh sb="28" eb="29">
      <t>ト</t>
    </rPh>
    <rPh sb="30" eb="31">
      <t>ク</t>
    </rPh>
    <rPh sb="32" eb="34">
      <t>ナイヨウ</t>
    </rPh>
    <rPh sb="34" eb="35">
      <t>トウ</t>
    </rPh>
    <phoneticPr fontId="6"/>
  </si>
  <si>
    <t>就職先の職務</t>
  </si>
  <si>
    <t>訓練科名</t>
  </si>
  <si>
    <t>訓練期間</t>
  </si>
  <si>
    <t>受講対象者</t>
  </si>
  <si>
    <t>科　　　　目</t>
  </si>
  <si>
    <t>科目の内容</t>
  </si>
  <si>
    <t>時間</t>
  </si>
  <si>
    <t xml:space="preserve">    合計</t>
  </si>
  <si>
    <t>訓練目標</t>
    <rPh sb="0" eb="2">
      <t>クンレン</t>
    </rPh>
    <rPh sb="2" eb="4">
      <t>モクヒョウ</t>
    </rPh>
    <phoneticPr fontId="6"/>
  </si>
  <si>
    <t>取得目標資格</t>
    <rPh sb="0" eb="2">
      <t>シュトク</t>
    </rPh>
    <rPh sb="2" eb="4">
      <t>モクヒョウ</t>
    </rPh>
    <rPh sb="4" eb="6">
      <t>シカク</t>
    </rPh>
    <phoneticPr fontId="6"/>
  </si>
  <si>
    <t>訓　　　練　　　の　　　内　　　容</t>
    <rPh sb="0" eb="1">
      <t>クン</t>
    </rPh>
    <rPh sb="4" eb="5">
      <t>ネリ</t>
    </rPh>
    <rPh sb="12" eb="13">
      <t>ウチ</t>
    </rPh>
    <rPh sb="16" eb="17">
      <t>カタチ</t>
    </rPh>
    <phoneticPr fontId="6"/>
  </si>
  <si>
    <t>合　計</t>
    <rPh sb="0" eb="1">
      <t>ゴウ</t>
    </rPh>
    <rPh sb="2" eb="3">
      <t>ケイ</t>
    </rPh>
    <phoneticPr fontId="6"/>
  </si>
  <si>
    <t>営業・総務・経理等パソコン入力業務を伴う一般事務</t>
    <rPh sb="0" eb="2">
      <t>エイギョウ</t>
    </rPh>
    <rPh sb="3" eb="5">
      <t>ソウム</t>
    </rPh>
    <rPh sb="6" eb="8">
      <t>ケイリ</t>
    </rPh>
    <rPh sb="8" eb="9">
      <t>トウ</t>
    </rPh>
    <rPh sb="13" eb="15">
      <t>ニュウリョク</t>
    </rPh>
    <rPh sb="15" eb="17">
      <t>ギョウム</t>
    </rPh>
    <rPh sb="18" eb="19">
      <t>トモナ</t>
    </rPh>
    <rPh sb="20" eb="22">
      <t>イッパン</t>
    </rPh>
    <rPh sb="22" eb="24">
      <t>ジム</t>
    </rPh>
    <phoneticPr fontId="6"/>
  </si>
  <si>
    <t>汎用性のあるＯＡソフト（Ｗｏｒｄ、Ｅｘｃｅｌ等）に関する知識・操作方法及びＷｅｂ知識・操作方法並びに一般事務職に就くために必要な知識・マナーを習得する。</t>
    <rPh sb="0" eb="3">
      <t>ハンヨウセイ</t>
    </rPh>
    <rPh sb="22" eb="23">
      <t>トウ</t>
    </rPh>
    <rPh sb="25" eb="26">
      <t>カン</t>
    </rPh>
    <rPh sb="28" eb="30">
      <t>チシキ</t>
    </rPh>
    <rPh sb="31" eb="33">
      <t>ソウサ</t>
    </rPh>
    <rPh sb="33" eb="35">
      <t>ホウホウ</t>
    </rPh>
    <rPh sb="35" eb="36">
      <t>オヨ</t>
    </rPh>
    <rPh sb="40" eb="42">
      <t>チシキ</t>
    </rPh>
    <rPh sb="43" eb="45">
      <t>ソウサ</t>
    </rPh>
    <rPh sb="45" eb="47">
      <t>ホウホウ</t>
    </rPh>
    <rPh sb="47" eb="48">
      <t>ナラ</t>
    </rPh>
    <rPh sb="50" eb="52">
      <t>イッパン</t>
    </rPh>
    <rPh sb="52" eb="54">
      <t>ジム</t>
    </rPh>
    <rPh sb="54" eb="55">
      <t>ショク</t>
    </rPh>
    <rPh sb="56" eb="57">
      <t>ツ</t>
    </rPh>
    <rPh sb="61" eb="63">
      <t>ヒツヨウ</t>
    </rPh>
    <rPh sb="64" eb="66">
      <t>チシキ</t>
    </rPh>
    <rPh sb="71" eb="73">
      <t>シュウトク</t>
    </rPh>
    <phoneticPr fontId="6"/>
  </si>
  <si>
    <t>パソコン操作を習得し事務関連の就職を目指す求職者（パソコン未経験者も受講可能）</t>
    <rPh sb="4" eb="6">
      <t>ソウサ</t>
    </rPh>
    <rPh sb="7" eb="9">
      <t>シュウトク</t>
    </rPh>
    <rPh sb="10" eb="12">
      <t>ジム</t>
    </rPh>
    <rPh sb="12" eb="14">
      <t>カンレン</t>
    </rPh>
    <rPh sb="15" eb="17">
      <t>シュウショク</t>
    </rPh>
    <rPh sb="18" eb="20">
      <t>メザ</t>
    </rPh>
    <rPh sb="21" eb="23">
      <t>キュウショク</t>
    </rPh>
    <rPh sb="23" eb="24">
      <t>シャ</t>
    </rPh>
    <rPh sb="29" eb="33">
      <t>ミケイケンシャ</t>
    </rPh>
    <rPh sb="34" eb="36">
      <t>ジュコウ</t>
    </rPh>
    <rPh sb="36" eb="38">
      <t>カノウ</t>
    </rPh>
    <phoneticPr fontId="6"/>
  </si>
  <si>
    <t>学科</t>
    <rPh sb="0" eb="2">
      <t>ガッカ</t>
    </rPh>
    <phoneticPr fontId="6"/>
  </si>
  <si>
    <t>ビジネスマナー</t>
    <phoneticPr fontId="6"/>
  </si>
  <si>
    <t>キー・スキル講習</t>
    <rPh sb="6" eb="8">
      <t>コウシュウ</t>
    </rPh>
    <phoneticPr fontId="6"/>
  </si>
  <si>
    <t>行は適宜追加・削除してください。</t>
    <rPh sb="0" eb="1">
      <t>ギョウ</t>
    </rPh>
    <rPh sb="2" eb="4">
      <t>テキギ</t>
    </rPh>
    <rPh sb="4" eb="6">
      <t>ツイカ</t>
    </rPh>
    <rPh sb="7" eb="9">
      <t>サクジョ</t>
    </rPh>
    <phoneticPr fontId="6"/>
  </si>
  <si>
    <t>就職支援</t>
    <rPh sb="0" eb="2">
      <t>シュウショク</t>
    </rPh>
    <rPh sb="2" eb="4">
      <t>シエン</t>
    </rPh>
    <phoneticPr fontId="6"/>
  </si>
  <si>
    <t>安全衛生</t>
    <rPh sb="0" eb="2">
      <t>アンゼン</t>
    </rPh>
    <rPh sb="2" eb="4">
      <t>エイセイ</t>
    </rPh>
    <phoneticPr fontId="6"/>
  </si>
  <si>
    <t xml:space="preserve">                                                          小計</t>
    <phoneticPr fontId="6"/>
  </si>
  <si>
    <t>実技</t>
    <rPh sb="0" eb="2">
      <t>ジツギ</t>
    </rPh>
    <phoneticPr fontId="6"/>
  </si>
  <si>
    <t xml:space="preserve">                                                          小計</t>
    <phoneticPr fontId="6"/>
  </si>
  <si>
    <t>就職支援の具体的内容</t>
    <phoneticPr fontId="6"/>
  </si>
  <si>
    <t>使用する機械器具・教材等</t>
    <phoneticPr fontId="6"/>
  </si>
  <si>
    <t>備　考</t>
    <phoneticPr fontId="6"/>
  </si>
  <si>
    <t>再委託予定先企業調書</t>
    <rPh sb="0" eb="3">
      <t>サイイタク</t>
    </rPh>
    <rPh sb="3" eb="5">
      <t>ヨテイ</t>
    </rPh>
    <rPh sb="5" eb="6">
      <t>サキ</t>
    </rPh>
    <rPh sb="6" eb="8">
      <t>キギョウ</t>
    </rPh>
    <rPh sb="8" eb="10">
      <t>チョウショ</t>
    </rPh>
    <phoneticPr fontId="6"/>
  </si>
  <si>
    <t>再委託先企業</t>
    <rPh sb="0" eb="3">
      <t>サイイタク</t>
    </rPh>
    <rPh sb="3" eb="4">
      <t>サキ</t>
    </rPh>
    <rPh sb="4" eb="6">
      <t>キギョウ</t>
    </rPh>
    <phoneticPr fontId="6"/>
  </si>
  <si>
    <t>委託内容</t>
    <rPh sb="0" eb="2">
      <t>イタク</t>
    </rPh>
    <rPh sb="2" eb="4">
      <t>ナイヨウ</t>
    </rPh>
    <phoneticPr fontId="6"/>
  </si>
  <si>
    <t>マウス、キーボード操作、文字入力(日本語変換)、タイピング、アプリケーションの実行と終了</t>
    <rPh sb="9" eb="11">
      <t>ソウサ</t>
    </rPh>
    <rPh sb="12" eb="14">
      <t>モジ</t>
    </rPh>
    <rPh sb="14" eb="16">
      <t>ニュウリョク</t>
    </rPh>
    <rPh sb="17" eb="20">
      <t>ニホンゴ</t>
    </rPh>
    <rPh sb="20" eb="22">
      <t>ヘンカン</t>
    </rPh>
    <rPh sb="39" eb="41">
      <t>ジッコウ</t>
    </rPh>
    <rPh sb="42" eb="44">
      <t>シュウリョウ</t>
    </rPh>
    <phoneticPr fontId="8"/>
  </si>
  <si>
    <t>名称</t>
    <rPh sb="0" eb="2">
      <t>メイショウ</t>
    </rPh>
    <phoneticPr fontId="6"/>
  </si>
  <si>
    <t>備考</t>
    <rPh sb="0" eb="2">
      <t>ビコウ</t>
    </rPh>
    <phoneticPr fontId="6"/>
  </si>
  <si>
    <t>訓練実施施設の教室面積</t>
    <phoneticPr fontId="6"/>
  </si>
  <si>
    <t>社会保険や雇用保険に加入できない場合</t>
    <rPh sb="0" eb="2">
      <t>シャカイ</t>
    </rPh>
    <rPh sb="2" eb="4">
      <t>ホケン</t>
    </rPh>
    <rPh sb="5" eb="7">
      <t>コヨウ</t>
    </rPh>
    <rPh sb="7" eb="9">
      <t>ホケン</t>
    </rPh>
    <phoneticPr fontId="6"/>
  </si>
  <si>
    <t>：</t>
    <phoneticPr fontId="6"/>
  </si>
  <si>
    <t>駐車場</t>
    <rPh sb="0" eb="3">
      <t>チュウシャジョウ</t>
    </rPh>
    <phoneticPr fontId="6"/>
  </si>
  <si>
    <t>・</t>
    <phoneticPr fontId="6"/>
  </si>
  <si>
    <t>・最寄り駅、バス停(</t>
    <rPh sb="1" eb="3">
      <t>モヨ</t>
    </rPh>
    <rPh sb="4" eb="5">
      <t>エキ</t>
    </rPh>
    <rPh sb="8" eb="9">
      <t>テイ</t>
    </rPh>
    <phoneticPr fontId="6"/>
  </si>
  <si>
    <t>運営体制</t>
    <rPh sb="0" eb="2">
      <t>ウンエイ</t>
    </rPh>
    <rPh sb="2" eb="4">
      <t>タイセイ</t>
    </rPh>
    <phoneticPr fontId="6"/>
  </si>
  <si>
    <t>経　費　見　積　書</t>
    <rPh sb="0" eb="1">
      <t>キョウ</t>
    </rPh>
    <rPh sb="2" eb="3">
      <t>ヒ</t>
    </rPh>
    <rPh sb="4" eb="5">
      <t>ミ</t>
    </rPh>
    <rPh sb="6" eb="7">
      <t>セキ</t>
    </rPh>
    <rPh sb="8" eb="9">
      <t>ショ</t>
    </rPh>
    <phoneticPr fontId="6"/>
  </si>
  <si>
    <t>定　　　員</t>
    <rPh sb="0" eb="1">
      <t>サダム</t>
    </rPh>
    <rPh sb="4" eb="5">
      <t>イン</t>
    </rPh>
    <phoneticPr fontId="6"/>
  </si>
  <si>
    <t>日商ＰＣ検定試験（文書作成、データ活用）３級</t>
    <rPh sb="0" eb="2">
      <t>ニッショウ</t>
    </rPh>
    <rPh sb="4" eb="6">
      <t>ケンテイ</t>
    </rPh>
    <rPh sb="6" eb="8">
      <t>シケン</t>
    </rPh>
    <rPh sb="9" eb="11">
      <t>ブンショ</t>
    </rPh>
    <rPh sb="11" eb="13">
      <t>サクセイ</t>
    </rPh>
    <rPh sb="17" eb="19">
      <t>カツヨウ</t>
    </rPh>
    <rPh sb="21" eb="22">
      <t>キュウ</t>
    </rPh>
    <phoneticPr fontId="6"/>
  </si>
  <si>
    <t>委託訓練カリキュラム　※ＯＡ事務・Ｗｅｂ科（自由提案）</t>
    <rPh sb="22" eb="24">
      <t>ジユウ</t>
    </rPh>
    <rPh sb="24" eb="26">
      <t>テイアン</t>
    </rPh>
    <phoneticPr fontId="6"/>
  </si>
  <si>
    <t>価格(税込）</t>
    <rPh sb="0" eb="2">
      <t>カカク</t>
    </rPh>
    <rPh sb="3" eb="5">
      <t>ゼイコ</t>
    </rPh>
    <phoneticPr fontId="6"/>
  </si>
  <si>
    <t>様式２の確認資料</t>
    <rPh sb="4" eb="6">
      <t>カクニン</t>
    </rPh>
    <rPh sb="6" eb="8">
      <t>シリョウ</t>
    </rPh>
    <phoneticPr fontId="6"/>
  </si>
  <si>
    <t>離転職者等職業訓練コース企画書</t>
    <rPh sb="0" eb="4">
      <t>リテンショクシャ</t>
    </rPh>
    <rPh sb="4" eb="5">
      <t>トウ</t>
    </rPh>
    <rPh sb="5" eb="7">
      <t>ショクギョウ</t>
    </rPh>
    <rPh sb="7" eb="9">
      <t>クンレン</t>
    </rPh>
    <rPh sb="12" eb="15">
      <t>キカクショ</t>
    </rPh>
    <phoneticPr fontId="6"/>
  </si>
  <si>
    <t>（合計）／（定員×訓練期間（月））</t>
    <rPh sb="1" eb="3">
      <t>ゴウケイ</t>
    </rPh>
    <rPh sb="6" eb="8">
      <t>テイイン</t>
    </rPh>
    <phoneticPr fontId="6"/>
  </si>
  <si>
    <t>２　訓練実施施設名</t>
    <rPh sb="2" eb="4">
      <t>クンレン</t>
    </rPh>
    <rPh sb="4" eb="6">
      <t>ジッシ</t>
    </rPh>
    <rPh sb="6" eb="8">
      <t>シセツ</t>
    </rPh>
    <rPh sb="8" eb="9">
      <t>メイ</t>
    </rPh>
    <phoneticPr fontId="6"/>
  </si>
  <si>
    <t>施設名</t>
    <rPh sb="0" eb="2">
      <t>シセツ</t>
    </rPh>
    <rPh sb="2" eb="3">
      <t>メイ</t>
    </rPh>
    <phoneticPr fontId="6"/>
  </si>
  <si>
    <t>職業訓練サービスガイドライン研修受講又はＩＳＯ２９９９３（公式教育外の学習サービス－サービス要求事項）及びＩＳＯ２１００１（教育機関－教育機関のためのマネジメントシステム－要求事項及び利用の手引）取得</t>
    <phoneticPr fontId="6"/>
  </si>
  <si>
    <t xml:space="preserve">  小計</t>
    <phoneticPr fontId="6"/>
  </si>
  <si>
    <t>■訓練実施機関名</t>
    <rPh sb="1" eb="3">
      <t>クンレン</t>
    </rPh>
    <rPh sb="3" eb="5">
      <t>ジッシ</t>
    </rPh>
    <rPh sb="5" eb="7">
      <t>キカン</t>
    </rPh>
    <rPh sb="7" eb="8">
      <t>メイ</t>
    </rPh>
    <phoneticPr fontId="6"/>
  </si>
  <si>
    <t>■訓練科名</t>
    <rPh sb="1" eb="3">
      <t>クンレン</t>
    </rPh>
    <rPh sb="3" eb="4">
      <t>カ</t>
    </rPh>
    <rPh sb="4" eb="5">
      <t>メイ</t>
    </rPh>
    <phoneticPr fontId="6"/>
  </si>
  <si>
    <t>No</t>
    <phoneticPr fontId="8"/>
  </si>
  <si>
    <t>事業所名</t>
    <rPh sb="0" eb="3">
      <t>ジギョウショ</t>
    </rPh>
    <rPh sb="3" eb="4">
      <t>メイ</t>
    </rPh>
    <phoneticPr fontId="6"/>
  </si>
  <si>
    <t>所在地</t>
    <rPh sb="0" eb="3">
      <t>ショザイチ</t>
    </rPh>
    <phoneticPr fontId="8"/>
  </si>
  <si>
    <t>連絡先</t>
    <rPh sb="0" eb="3">
      <t>レンラクサキ</t>
    </rPh>
    <phoneticPr fontId="8"/>
  </si>
  <si>
    <t>実習内容</t>
    <rPh sb="0" eb="2">
      <t>ジッシュウ</t>
    </rPh>
    <rPh sb="2" eb="4">
      <t>ナイヨウ</t>
    </rPh>
    <phoneticPr fontId="8"/>
  </si>
  <si>
    <t>実施予定日</t>
    <rPh sb="0" eb="2">
      <t>ジッシ</t>
    </rPh>
    <rPh sb="2" eb="4">
      <t>ヨテイ</t>
    </rPh>
    <rPh sb="4" eb="5">
      <t>ビ</t>
    </rPh>
    <phoneticPr fontId="8"/>
  </si>
  <si>
    <t>実施予定日数</t>
    <rPh sb="0" eb="2">
      <t>ジッシ</t>
    </rPh>
    <rPh sb="2" eb="4">
      <t>ヨテイ</t>
    </rPh>
    <rPh sb="4" eb="6">
      <t>ニッスウ</t>
    </rPh>
    <phoneticPr fontId="8"/>
  </si>
  <si>
    <t>受入予定人数</t>
    <rPh sb="0" eb="2">
      <t>ウケイレ</t>
    </rPh>
    <rPh sb="2" eb="4">
      <t>ヨテイ</t>
    </rPh>
    <rPh sb="4" eb="6">
      <t>ニンズウ</t>
    </rPh>
    <phoneticPr fontId="8"/>
  </si>
  <si>
    <t>備考（注）</t>
    <rPh sb="0" eb="2">
      <t>ビコウ</t>
    </rPh>
    <rPh sb="3" eb="4">
      <t>チュウ</t>
    </rPh>
    <phoneticPr fontId="6"/>
  </si>
  <si>
    <t>(株）○○</t>
    <rPh sb="1" eb="2">
      <t>カブ</t>
    </rPh>
    <phoneticPr fontId="6"/>
  </si>
  <si>
    <t>000-000-0000</t>
    <phoneticPr fontId="6"/>
  </si>
  <si>
    <t>15日</t>
    <rPh sb="2" eb="3">
      <t>ニチ</t>
    </rPh>
    <phoneticPr fontId="8"/>
  </si>
  <si>
    <t>10人</t>
    <rPh sb="2" eb="3">
      <t>ニン</t>
    </rPh>
    <phoneticPr fontId="6"/>
  </si>
  <si>
    <t>実施予定日、受入人数については調整中。</t>
    <rPh sb="0" eb="2">
      <t>ジッシ</t>
    </rPh>
    <rPh sb="2" eb="5">
      <t>ヨテイビ</t>
    </rPh>
    <rPh sb="6" eb="8">
      <t>ウケイレ</t>
    </rPh>
    <rPh sb="8" eb="10">
      <t>ニンズウ</t>
    </rPh>
    <rPh sb="15" eb="17">
      <t>チョウセイ</t>
    </rPh>
    <rPh sb="17" eb="18">
      <t>チュウ</t>
    </rPh>
    <phoneticPr fontId="6"/>
  </si>
  <si>
    <t>（注）調整中の事項については備考欄にその状況を記載すること。</t>
    <rPh sb="1" eb="2">
      <t>チュウ</t>
    </rPh>
    <rPh sb="3" eb="5">
      <t>チョウセイ</t>
    </rPh>
    <rPh sb="5" eb="6">
      <t>チュウ</t>
    </rPh>
    <rPh sb="7" eb="9">
      <t>ジコウ</t>
    </rPh>
    <rPh sb="14" eb="17">
      <t>ビコウラン</t>
    </rPh>
    <rPh sb="20" eb="22">
      <t>ジョウキョウ</t>
    </rPh>
    <rPh sb="23" eb="25">
      <t>キサイ</t>
    </rPh>
    <phoneticPr fontId="6"/>
  </si>
  <si>
    <t>例</t>
    <rPh sb="0" eb="1">
      <t>レイ</t>
    </rPh>
    <phoneticPr fontId="6"/>
  </si>
  <si>
    <t>デジタル職場実習実施計画書</t>
    <rPh sb="4" eb="6">
      <t>ショクバ</t>
    </rPh>
    <rPh sb="6" eb="8">
      <t>ジッシュウ</t>
    </rPh>
    <rPh sb="8" eb="10">
      <t>ジッシ</t>
    </rPh>
    <rPh sb="10" eb="13">
      <t>ケイカクショ</t>
    </rPh>
    <phoneticPr fontId="8"/>
  </si>
  <si>
    <t>別添１（訓練実施施設の教室面積）に御記入ください。</t>
    <rPh sb="4" eb="6">
      <t>クンレン</t>
    </rPh>
    <rPh sb="6" eb="8">
      <t>ジッシ</t>
    </rPh>
    <rPh sb="8" eb="10">
      <t>シセツ</t>
    </rPh>
    <rPh sb="11" eb="13">
      <t>キョウシツ</t>
    </rPh>
    <rPh sb="13" eb="15">
      <t>メンセキ</t>
    </rPh>
    <rPh sb="17" eb="18">
      <t>ゴ</t>
    </rPh>
    <rPh sb="18" eb="20">
      <t>キニュウ</t>
    </rPh>
    <phoneticPr fontId="6"/>
  </si>
  <si>
    <t>別添２（パソコン設置状況とソフトウェア）に御記入ください。</t>
    <rPh sb="8" eb="10">
      <t>セッチ</t>
    </rPh>
    <rPh sb="10" eb="12">
      <t>ジョウキョウ</t>
    </rPh>
    <rPh sb="21" eb="22">
      <t>ゴ</t>
    </rPh>
    <rPh sb="22" eb="24">
      <t>キニュウ</t>
    </rPh>
    <phoneticPr fontId="6"/>
  </si>
  <si>
    <t>①　キャリアコンサルティングの実施（　有　・　無　）</t>
    <rPh sb="15" eb="17">
      <t>ジッシ</t>
    </rPh>
    <rPh sb="19" eb="20">
      <t>ユウ</t>
    </rPh>
    <rPh sb="23" eb="24">
      <t>ム</t>
    </rPh>
    <phoneticPr fontId="6"/>
  </si>
  <si>
    <t>✔</t>
    <phoneticPr fontId="6"/>
  </si>
  <si>
    <t>カテゴリー</t>
  </si>
  <si>
    <t>サブカテゴリー</t>
  </si>
  <si>
    <t>スキル項目</t>
    <rPh sb="3" eb="5">
      <t>コウモク</t>
    </rPh>
    <phoneticPr fontId="15"/>
  </si>
  <si>
    <t>学習項目例</t>
    <rPh sb="0" eb="2">
      <t>ガクシュウ</t>
    </rPh>
    <rPh sb="2" eb="5">
      <t>コウモクレイ</t>
    </rPh>
    <phoneticPr fontId="15"/>
  </si>
  <si>
    <t>訓練カリキュラムのチェック（✔)</t>
    <phoneticPr fontId="15"/>
  </si>
  <si>
    <t>A　ビジネス変革</t>
    <rPh sb="6" eb="8">
      <t>ヘンカク</t>
    </rPh>
    <phoneticPr fontId="15"/>
  </si>
  <si>
    <t>戦略・マネジメント・システム</t>
    <phoneticPr fontId="15"/>
  </si>
  <si>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</si>
  <si>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15"/>
  </si>
  <si>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</si>
  <si>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15"/>
  </si>
  <si>
    <t>変革マネジメント</t>
  </si>
  <si>
    <t>組織体制、組織文化・風土、各種制度、人材、業務プロセス、ステークホルダーマネジメント</t>
    <phoneticPr fontId="15"/>
  </si>
  <si>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</si>
  <si>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15"/>
  </si>
  <si>
    <t>エンタープライズアーキクチャ</t>
  </si>
  <si>
    <t>ビジネスアーキテクチャ、事業を管理するための仕組み（ERP、PLM、CRM、SCM　等）、データアーキテクチャ、データガバナンス、ITシステムアーキテクチャ</t>
    <phoneticPr fontId="15"/>
  </si>
  <si>
    <t>プロジェクトマネジメント</t>
  </si>
  <si>
    <t>PMBOK®第7版、テーラリング、アジャイル/ウォーターフォール、調達マネジメント</t>
    <phoneticPr fontId="15"/>
  </si>
  <si>
    <t>ビジネスモデル・プロセス</t>
  </si>
  <si>
    <t>ビジネス調査</t>
  </si>
  <si>
    <t>調査の設計、ビジネスフレームワーク（PEST、3C、5Forces、SWOT、STP、4P、バリューチェーン　等）、ビジネス・業務とデジタル技術の関連性</t>
    <phoneticPr fontId="15"/>
  </si>
  <si>
    <t>ビジネスモデル設計</t>
    <rPh sb="7" eb="9">
      <t>セッケイ</t>
    </rPh>
    <phoneticPr fontId="15"/>
  </si>
  <si>
    <t>ビジネスモデルキャンバス、収益モデル（売り切り、サービスの付加、サブスク　等）</t>
    <phoneticPr fontId="15"/>
  </si>
  <si>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</si>
  <si>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15"/>
  </si>
  <si>
    <t>検証（ビジネス視点）</t>
  </si>
  <si>
    <t>バリュープロポジションを踏まえた検証アプローチの設計、実施、モニタリングのためのKPI設定</t>
    <phoneticPr fontId="15"/>
  </si>
  <si>
    <t>マーケティング</t>
  </si>
  <si>
    <t>顧客開発、ベネフィットと差別化、Webマーケティング、SEO、SNSマーケティング、カスタマーサポート、AI活用マーケティング</t>
    <phoneticPr fontId="15"/>
  </si>
  <si>
    <t>ブランディング</t>
  </si>
  <si>
    <t>ブランドプロポジション・ブランドアイデンティティ</t>
    <phoneticPr fontId="15"/>
  </si>
  <si>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</si>
  <si>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</si>
  <si>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15"/>
  </si>
  <si>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</si>
  <si>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15"/>
  </si>
  <si>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</si>
  <si>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15"/>
  </si>
  <si>
    <t>検証（顧客・ユーザー視点）</t>
  </si>
  <si>
    <t>コンセプトテスト、ユーザビリティ評価の計画と実施</t>
    <phoneticPr fontId="15"/>
  </si>
  <si>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</si>
  <si>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15"/>
  </si>
  <si>
    <t>B　データ活用</t>
    <phoneticPr fontId="15"/>
  </si>
  <si>
    <t>データ・AIの戦略的活用</t>
  </si>
  <si>
    <t>データ理解・活用</t>
  </si>
  <si>
    <t>データ理解（データ理解、意味合いの抽出、洞察）、データの理解・検証（統計情報への正しい理解、データ確認、俯瞰・メタ思考、データ理解、データ粒度）</t>
    <phoneticPr fontId="15"/>
  </si>
  <si>
    <t>データ・AI活用戦略</t>
  </si>
  <si>
    <t>着想・デザイン（着想、デザイン、AI活用検討、開示・非開示の決定）、課題の定義（KPI、スコーピング、価値の見積り）</t>
    <phoneticPr fontId="15"/>
  </si>
  <si>
    <t>データ・AI活用業務の設計・事業実装・ 評価</t>
  </si>
  <si>
    <t>AI・データサイエンス</t>
  </si>
  <si>
    <t>数理統計・多変量解析・データ可視化</t>
    <phoneticPr fontId="15"/>
  </si>
  <si>
    <t>機械学習・深層学習</t>
  </si>
  <si>
    <t>データエンジニアリング</t>
    <phoneticPr fontId="15"/>
  </si>
  <si>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</si>
  <si>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15"/>
  </si>
  <si>
    <t>データ活用基盤実装・運用</t>
  </si>
  <si>
    <t>C　テクノロジー</t>
    <phoneticPr fontId="15"/>
  </si>
  <si>
    <t>ソフトウェア開発</t>
  </si>
  <si>
    <t>コンピュータサイエンス</t>
  </si>
  <si>
    <t>ソフトウェアエンジニアリング、最適化、データ構造、アルゴリズム、計算理論</t>
    <phoneticPr fontId="15"/>
  </si>
  <si>
    <t>チーム開発</t>
  </si>
  <si>
    <t>Git/Gitワークフロー、チームビルディン、グリーダブルコード、テクニカルライティング</t>
    <phoneticPr fontId="15"/>
  </si>
  <si>
    <t>ソフトウェア設計手法</t>
  </si>
  <si>
    <t>要求定義手法、ドメイン駆動設計、ソフトウェア設計原則（SOLID）、クリーンアーキテクチャ、デザインパターン、非機能要件定義、</t>
    <phoneticPr fontId="15"/>
  </si>
  <si>
    <t>ソフトウェア開発プロセス</t>
  </si>
  <si>
    <t>ソフトウェア開発マネジメント（CCPM、アジャイル開発手法、ソフトウェア見積り）、TDD（テスト駆動開発）、ソフトウェア品質管理、OSSライセンス管理</t>
    <phoneticPr fontId="15"/>
  </si>
  <si>
    <t>Webアプリケーション基本技術</t>
  </si>
  <si>
    <t>HTML/CSS、JavaScript、REST、WebSocket、SPA、CMS</t>
    <phoneticPr fontId="15"/>
  </si>
  <si>
    <t>フロントエンドシステム開発</t>
  </si>
  <si>
    <t>UI設計、レスポンシブデザイン、モックアップ開発、フロントエンドフレームワーク、PWA、検索最適化/SEO</t>
    <phoneticPr fontId="15"/>
  </si>
  <si>
    <t>バックエンドシステム開発</t>
  </si>
  <si>
    <t>データベース設計、オブジェクトストレージ、NoSQL、バックエンドフレームワーク、キャッシュ、負荷分散、認証認可</t>
    <phoneticPr fontId="15"/>
  </si>
  <si>
    <t>クラウドインフラ活用</t>
    <phoneticPr fontId="15"/>
  </si>
  <si>
    <t>クラウド基盤（PaaS/IaaS）、マイクロサービス、サーバレス、コンテナ技術、IaC、CDN</t>
    <phoneticPr fontId="15"/>
  </si>
  <si>
    <t>SREプロセス</t>
  </si>
  <si>
    <t>オブザーバビリティ、オープンテレメトリ、four keys、カオスエンジニアリング、CI/CD &amp; DevOps</t>
    <phoneticPr fontId="15"/>
  </si>
  <si>
    <t>サービス活用</t>
  </si>
  <si>
    <t>API管理、データ連携（iPaaS、ETL、EAI）、RPA、ローコード/ノーコード</t>
    <phoneticPr fontId="15"/>
  </si>
  <si>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</si>
  <si>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</si>
  <si>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15"/>
  </si>
  <si>
    <t>その他先端技術</t>
    <rPh sb="2" eb="3">
      <t>タ</t>
    </rPh>
    <rPh sb="3" eb="5">
      <t>センタン</t>
    </rPh>
    <rPh sb="5" eb="7">
      <t>ギジュツ</t>
    </rPh>
    <phoneticPr fontId="15"/>
  </si>
  <si>
    <t>※以下に挙げる先端技術を例として必要に応じて学習
WebAssembly、HTTP/3、ブロックチェーン基盤、秘密計算、Trusted Web、量子コンピューティング、HITL:Human-in-the-Loop</t>
    <phoneticPr fontId="15"/>
  </si>
  <si>
    <t>テクノロジートレンド</t>
    <phoneticPr fontId="15"/>
  </si>
  <si>
    <t>D セキュリティ</t>
    <phoneticPr fontId="15"/>
  </si>
  <si>
    <t>セキュリティマネジメント</t>
  </si>
  <si>
    <t>セキュリティ体制構築・運営</t>
    <phoneticPr fontId="15"/>
  </si>
  <si>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15"/>
  </si>
  <si>
    <t>セキュリティマネジメント</t>
    <phoneticPr fontId="15"/>
  </si>
  <si>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15"/>
  </si>
  <si>
    <t>インシデント対応と事業継続</t>
    <phoneticPr fontId="15"/>
  </si>
  <si>
    <t>デジタル利活用における事業継続、事業継続計画の整備と訓練、インシデント対応と危機管理の連携手順、日常及び緊急時の情報共有とコミュニケーション</t>
    <phoneticPr fontId="15"/>
  </si>
  <si>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</si>
  <si>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15"/>
  </si>
  <si>
    <t>セキュリティ技術</t>
  </si>
  <si>
    <t>セキュア設計・開発・構築</t>
    <phoneticPr fontId="15"/>
  </si>
  <si>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15"/>
  </si>
  <si>
    <t>セキュリティ運用・保守・監視</t>
    <phoneticPr fontId="15"/>
  </si>
  <si>
    <t>脅威情報や脆弱性情報の活用、モニタリングの方法と観測データの活用、運用・監視業務へのAI応用、インシデント時の影響調査、トリアージ方法、デジタルフォレンジックサービスの活用</t>
    <phoneticPr fontId="15"/>
  </si>
  <si>
    <t>（備考）</t>
    <rPh sb="1" eb="3">
      <t>ビコウ</t>
    </rPh>
    <phoneticPr fontId="15"/>
  </si>
  <si>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</si>
  <si>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15"/>
  </si>
  <si>
    <t>　　３　訓練カリキュラムにスキル項目に関連する訓練項目があれば、訓練実施機関の判断により学習項目を追加して差し支えないこと。</t>
    <rPh sb="23" eb="25">
      <t>クンレン</t>
    </rPh>
    <phoneticPr fontId="15"/>
  </si>
  <si>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15"/>
  </si>
  <si>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15"/>
  </si>
  <si>
    <t>【スキル項目・学習項目チェックシート】</t>
    <phoneticPr fontId="15"/>
  </si>
  <si>
    <t>イ</t>
    <phoneticPr fontId="6"/>
  </si>
  <si>
    <t>　離転職者等職業訓練の委託業務について、仕様書に基づき以下のとおり見積ります。</t>
    <phoneticPr fontId="6"/>
  </si>
  <si>
    <t>就職支援責任者１名を配置するとともに責任者欄に○印を記入してください。</t>
    <rPh sb="0" eb="2">
      <t>シュウショク</t>
    </rPh>
    <rPh sb="2" eb="4">
      <t>シエン</t>
    </rPh>
    <rPh sb="4" eb="7">
      <t>セキニンシャ</t>
    </rPh>
    <rPh sb="8" eb="9">
      <t>メイ</t>
    </rPh>
    <rPh sb="10" eb="12">
      <t>ハイチ</t>
    </rPh>
    <rPh sb="18" eb="21">
      <t>セキニンシャ</t>
    </rPh>
    <rPh sb="21" eb="22">
      <t>ラン</t>
    </rPh>
    <phoneticPr fontId="6"/>
  </si>
  <si>
    <t>和歌山</t>
    <rPh sb="0" eb="3">
      <t>ワカヤマ</t>
    </rPh>
    <phoneticPr fontId="6"/>
  </si>
  <si>
    <t>田辺</t>
    <rPh sb="0" eb="2">
      <t>タナベ</t>
    </rPh>
    <phoneticPr fontId="6"/>
  </si>
  <si>
    <t>和歌山　太郎</t>
    <rPh sb="0" eb="3">
      <t>ワカヤマ</t>
    </rPh>
    <rPh sb="4" eb="6">
      <t>タロウ</t>
    </rPh>
    <phoneticPr fontId="6"/>
  </si>
  <si>
    <t>名</t>
    <rPh sb="0" eb="1">
      <t>メイ</t>
    </rPh>
    <phoneticPr fontId="6"/>
  </si>
  <si>
    <t>（提出先）</t>
    <rPh sb="1" eb="3">
      <t>テイシュツ</t>
    </rPh>
    <rPh sb="3" eb="4">
      <t>サキ</t>
    </rPh>
    <phoneticPr fontId="6"/>
  </si>
  <si>
    <t>産業技術専門学院</t>
    <rPh sb="0" eb="2">
      <t>サンギョウ</t>
    </rPh>
    <rPh sb="2" eb="4">
      <t>ギジュツ</t>
    </rPh>
    <rPh sb="4" eb="6">
      <t>センモン</t>
    </rPh>
    <rPh sb="6" eb="8">
      <t>ガクイン</t>
    </rPh>
    <phoneticPr fontId="6"/>
  </si>
  <si>
    <t>和歌山委託訓練センター</t>
    <rPh sb="0" eb="3">
      <t>ワカヤマ</t>
    </rPh>
    <rPh sb="3" eb="5">
      <t>イタク</t>
    </rPh>
    <rPh sb="5" eb="7">
      <t>クンレン</t>
    </rPh>
    <phoneticPr fontId="6"/>
  </si>
  <si>
    <t>073-441-2802</t>
    <phoneticPr fontId="6"/>
  </si>
  <si>
    <t>基礎データ入力票</t>
    <rPh sb="0" eb="2">
      <t>キソ</t>
    </rPh>
    <rPh sb="5" eb="7">
      <t>ニュウリョク</t>
    </rPh>
    <rPh sb="7" eb="8">
      <t>ヒョウ</t>
    </rPh>
    <phoneticPr fontId="6"/>
  </si>
  <si>
    <t>　和歌山県知事　様</t>
  </si>
  <si>
    <t>（発行責任者氏名）</t>
    <rPh sb="1" eb="6">
      <t>ハッコウセキニンシャ</t>
    </rPh>
    <rPh sb="6" eb="8">
      <t>シメイ</t>
    </rPh>
    <phoneticPr fontId="6"/>
  </si>
  <si>
    <t>（代表者職氏名）</t>
    <rPh sb="1" eb="4">
      <t>ダイヒョウシャ</t>
    </rPh>
    <rPh sb="4" eb="5">
      <t>ショク</t>
    </rPh>
    <rPh sb="5" eb="7">
      <t>シメイ</t>
    </rPh>
    <phoneticPr fontId="6"/>
  </si>
  <si>
    <t>代表取締役　和歌山　太郎</t>
    <rPh sb="0" eb="2">
      <t>ダイヒョウ</t>
    </rPh>
    <rPh sb="2" eb="5">
      <t>トリシマリヤク</t>
    </rPh>
    <rPh sb="6" eb="9">
      <t>ワカヤマ</t>
    </rPh>
    <rPh sb="10" eb="12">
      <t>タロウ</t>
    </rPh>
    <phoneticPr fontId="6"/>
  </si>
  <si>
    <t>（郵便番号）</t>
    <rPh sb="1" eb="5">
      <t>ユウビンバンゴウ</t>
    </rPh>
    <phoneticPr fontId="6"/>
  </si>
  <si>
    <t>640-8269</t>
    <phoneticPr fontId="6"/>
  </si>
  <si>
    <t>和歌山市小松原通１丁目１番地</t>
    <rPh sb="0" eb="3">
      <t>ワカヤマ</t>
    </rPh>
    <rPh sb="3" eb="4">
      <t>シ</t>
    </rPh>
    <rPh sb="4" eb="7">
      <t>コマツバラ</t>
    </rPh>
    <rPh sb="7" eb="8">
      <t>トオ</t>
    </rPh>
    <rPh sb="9" eb="11">
      <t>チョウメ</t>
    </rPh>
    <rPh sb="12" eb="14">
      <t>バンチ</t>
    </rPh>
    <phoneticPr fontId="6"/>
  </si>
  <si>
    <t>郵便番号</t>
    <rPh sb="0" eb="4">
      <t>ユウビンバンゴウ</t>
    </rPh>
    <phoneticPr fontId="6"/>
  </si>
  <si>
    <t>（提出日）</t>
    <rPh sb="1" eb="3">
      <t>テイシュツ</t>
    </rPh>
    <rPh sb="3" eb="4">
      <t>ビ</t>
    </rPh>
    <phoneticPr fontId="6"/>
  </si>
  <si>
    <t>（実施年度）</t>
    <rPh sb="1" eb="3">
      <t>ジッシ</t>
    </rPh>
    <rPh sb="3" eb="5">
      <t>ネンド</t>
    </rPh>
    <phoneticPr fontId="6"/>
  </si>
  <si>
    <t>訓練実施施設の教室面積（使用する教室のみを記載）</t>
  </si>
  <si>
    <t>区　　　分</t>
  </si>
  <si>
    <t>内　　　　　容</t>
  </si>
  <si>
    <t>教室面積等</t>
  </si>
  <si>
    <t>教室名</t>
  </si>
  <si>
    <t>※使用する教室の平面図を添付してください。</t>
  </si>
  <si>
    <t>別添２（様式２）</t>
    <rPh sb="0" eb="2">
      <t>ベッテン</t>
    </rPh>
    <rPh sb="4" eb="6">
      <t>ヨウシキ</t>
    </rPh>
    <phoneticPr fontId="6"/>
  </si>
  <si>
    <t>パソコン設置状況とソフトウエア</t>
    <rPh sb="4" eb="6">
      <t>セッチ</t>
    </rPh>
    <rPh sb="6" eb="8">
      <t>ジョウキョウ</t>
    </rPh>
    <phoneticPr fontId="6"/>
  </si>
  <si>
    <t>（パソコンを使用する訓練コースのみ記入してください）</t>
    <rPh sb="6" eb="8">
      <t>シヨウ</t>
    </rPh>
    <rPh sb="10" eb="12">
      <t>クンレン</t>
    </rPh>
    <rPh sb="17" eb="19">
      <t>キニュウ</t>
    </rPh>
    <phoneticPr fontId="6"/>
  </si>
  <si>
    <t>（１）パソコン設置状況</t>
    <rPh sb="7" eb="9">
      <t>セッチ</t>
    </rPh>
    <rPh sb="9" eb="11">
      <t>ジョウキョウ</t>
    </rPh>
    <phoneticPr fontId="6"/>
  </si>
  <si>
    <t>ビデオプロジェクター・大型モニター等</t>
    <rPh sb="11" eb="13">
      <t>オオガタ</t>
    </rPh>
    <rPh sb="17" eb="18">
      <t>トウ</t>
    </rPh>
    <phoneticPr fontId="6"/>
  </si>
  <si>
    <t>講師のパソコン
画面の確認方法</t>
    <rPh sb="0" eb="2">
      <t>コウシ</t>
    </rPh>
    <rPh sb="8" eb="10">
      <t>ガメン</t>
    </rPh>
    <rPh sb="11" eb="13">
      <t>カクニン</t>
    </rPh>
    <rPh sb="13" eb="15">
      <t>ホウホウ</t>
    </rPh>
    <phoneticPr fontId="6"/>
  </si>
  <si>
    <t>区　　分</t>
    <rPh sb="0" eb="1">
      <t>ク</t>
    </rPh>
    <rPh sb="3" eb="4">
      <t>ブン</t>
    </rPh>
    <phoneticPr fontId="6"/>
  </si>
  <si>
    <t>内　　　　　容</t>
    <rPh sb="0" eb="1">
      <t>ウチ</t>
    </rPh>
    <rPh sb="6" eb="7">
      <t>カタチ</t>
    </rPh>
    <phoneticPr fontId="6"/>
  </si>
  <si>
    <t>パソコンの台数</t>
    <rPh sb="5" eb="7">
      <t>ダイスウ</t>
    </rPh>
    <phoneticPr fontId="6"/>
  </si>
  <si>
    <t>　　　台</t>
    <rPh sb="3" eb="4">
      <t>ダイ</t>
    </rPh>
    <phoneticPr fontId="6"/>
  </si>
  <si>
    <t>プリンターの台数</t>
    <rPh sb="6" eb="8">
      <t>ダイスウ</t>
    </rPh>
    <phoneticPr fontId="6"/>
  </si>
  <si>
    <t>不可</t>
    <rPh sb="0" eb="2">
      <t>フカ</t>
    </rPh>
    <phoneticPr fontId="6"/>
  </si>
  <si>
    <t>教室の設備</t>
    <rPh sb="0" eb="2">
      <t>キョウシツ</t>
    </rPh>
    <rPh sb="3" eb="5">
      <t>セツビ</t>
    </rPh>
    <phoneticPr fontId="6"/>
  </si>
  <si>
    <t>配線を収納できる</t>
    <rPh sb="0" eb="2">
      <t>ハイセン</t>
    </rPh>
    <rPh sb="3" eb="5">
      <t>シュウノウ</t>
    </rPh>
    <phoneticPr fontId="6"/>
  </si>
  <si>
    <t>ＯＡ対応イス</t>
    <rPh sb="2" eb="4">
      <t>タイオウ</t>
    </rPh>
    <phoneticPr fontId="6"/>
  </si>
  <si>
    <t>その他）</t>
    <rPh sb="2" eb="3">
      <t>タ</t>
    </rPh>
    <phoneticPr fontId="6"/>
  </si>
  <si>
    <t>・フロア(</t>
    <phoneticPr fontId="6"/>
  </si>
  <si>
    <t>ＯＡ対応</t>
    <rPh sb="2" eb="4">
      <t>タイオウ</t>
    </rPh>
    <phoneticPr fontId="6"/>
  </si>
  <si>
    <t>その他（　　　　　　　　　　　　　　　　　　　）</t>
    <rPh sb="2" eb="3">
      <t>タ</t>
    </rPh>
    <phoneticPr fontId="6"/>
  </si>
  <si>
    <t>電話番号</t>
    <rPh sb="0" eb="2">
      <t>デンワ</t>
    </rPh>
    <rPh sb="2" eb="4">
      <t>バンゴウ</t>
    </rPh>
    <phoneticPr fontId="6"/>
  </si>
  <si>
    <t>和産技訓練センター小倉分室</t>
    <rPh sb="0" eb="1">
      <t>ワ</t>
    </rPh>
    <rPh sb="1" eb="3">
      <t>サンギ</t>
    </rPh>
    <rPh sb="3" eb="5">
      <t>クンレン</t>
    </rPh>
    <rPh sb="9" eb="11">
      <t>オグラ</t>
    </rPh>
    <rPh sb="11" eb="13">
      <t>ブンシツ</t>
    </rPh>
    <phoneticPr fontId="6"/>
  </si>
  <si>
    <t>649-6261</t>
    <phoneticPr fontId="6"/>
  </si>
  <si>
    <t>和歌山市小倉９０</t>
    <rPh sb="0" eb="4">
      <t>ワカヤマシ</t>
    </rPh>
    <rPh sb="4" eb="6">
      <t>オグラ</t>
    </rPh>
    <phoneticPr fontId="6"/>
  </si>
  <si>
    <t>073-477-1253</t>
    <phoneticPr fontId="6"/>
  </si>
  <si>
    <t>入力してください。自動的に上記の表示になります。</t>
    <rPh sb="0" eb="2">
      <t>ニュウリョク</t>
    </rPh>
    <rPh sb="9" eb="12">
      <t>ジドウテキ</t>
    </rPh>
    <rPh sb="13" eb="15">
      <t>ジョウキ</t>
    </rPh>
    <rPh sb="16" eb="18">
      <t>ヒョウジ</t>
    </rPh>
    <phoneticPr fontId="6"/>
  </si>
  <si>
    <t>"令和〇年度"と直接文字入力してください。</t>
    <rPh sb="1" eb="3">
      <t>レイワ</t>
    </rPh>
    <rPh sb="4" eb="6">
      <t>ネンド</t>
    </rPh>
    <rPh sb="8" eb="10">
      <t>チョクセツ</t>
    </rPh>
    <rPh sb="10" eb="12">
      <t>モジ</t>
    </rPh>
    <rPh sb="12" eb="14">
      <t>ニュウリョク</t>
    </rPh>
    <phoneticPr fontId="6"/>
  </si>
  <si>
    <t>～</t>
    <phoneticPr fontId="6"/>
  </si>
  <si>
    <t>訓練科名</t>
    <rPh sb="0" eb="3">
      <t>クンレンカ</t>
    </rPh>
    <rPh sb="3" eb="4">
      <t>メイ</t>
    </rPh>
    <phoneticPr fontId="6"/>
  </si>
  <si>
    <t>受託希望機関名：</t>
    <rPh sb="0" eb="2">
      <t>ジュタク</t>
    </rPh>
    <rPh sb="2" eb="4">
      <t>キボウ</t>
    </rPh>
    <rPh sb="4" eb="6">
      <t>キカン</t>
    </rPh>
    <rPh sb="6" eb="7">
      <t>メイ</t>
    </rPh>
    <phoneticPr fontId="6"/>
  </si>
  <si>
    <t>訓練科名：</t>
    <rPh sb="0" eb="3">
      <t>クンレンカ</t>
    </rPh>
    <rPh sb="3" eb="4">
      <t>メイ</t>
    </rPh>
    <phoneticPr fontId="6"/>
  </si>
  <si>
    <t>訓練実施責任者役職・氏名</t>
    <rPh sb="0" eb="2">
      <t>クンレン</t>
    </rPh>
    <rPh sb="2" eb="4">
      <t>ジッシ</t>
    </rPh>
    <rPh sb="4" eb="7">
      <t>セキニンシャ</t>
    </rPh>
    <rPh sb="7" eb="9">
      <t>ヤクショク</t>
    </rPh>
    <rPh sb="10" eb="12">
      <t>シメイ</t>
    </rPh>
    <phoneticPr fontId="6"/>
  </si>
  <si>
    <t>（訓練実施責任者役職・氏名）</t>
    <rPh sb="1" eb="3">
      <t>クンレン</t>
    </rPh>
    <rPh sb="3" eb="5">
      <t>ジッシ</t>
    </rPh>
    <rPh sb="5" eb="8">
      <t>セキニンシャ</t>
    </rPh>
    <rPh sb="8" eb="10">
      <t>ヤクショク</t>
    </rPh>
    <rPh sb="11" eb="13">
      <t>シメイ</t>
    </rPh>
    <phoneticPr fontId="6"/>
  </si>
  <si>
    <t>〇〇　和歌山　花子</t>
    <rPh sb="3" eb="6">
      <t>ワカヤマ</t>
    </rPh>
    <rPh sb="7" eb="9">
      <t>ハナコ</t>
    </rPh>
    <phoneticPr fontId="6"/>
  </si>
  <si>
    <t>年　　月　　日</t>
    <rPh sb="0" eb="1">
      <t>ネン</t>
    </rPh>
    <rPh sb="3" eb="4">
      <t>ツキ</t>
    </rPh>
    <rPh sb="6" eb="7">
      <t>ヒ</t>
    </rPh>
    <phoneticPr fontId="6"/>
  </si>
  <si>
    <t>職員体制</t>
    <rPh sb="0" eb="2">
      <t>ショクイン</t>
    </rPh>
    <rPh sb="2" eb="4">
      <t>タイセイ</t>
    </rPh>
    <phoneticPr fontId="6"/>
  </si>
  <si>
    <t>訓練実施日数のうち過半数以上訓練実施場所（近隣の建物を含む。）で就職支援業務を遂行している場合は「常駐」に〇印を記入してください。</t>
    <rPh sb="0" eb="2">
      <t>クンレン</t>
    </rPh>
    <rPh sb="2" eb="4">
      <t>ジッシ</t>
    </rPh>
    <rPh sb="4" eb="6">
      <t>ニッスウ</t>
    </rPh>
    <rPh sb="9" eb="11">
      <t>カハン</t>
    </rPh>
    <rPh sb="11" eb="12">
      <t>スウ</t>
    </rPh>
    <rPh sb="12" eb="14">
      <t>イジョウ</t>
    </rPh>
    <rPh sb="14" eb="16">
      <t>クンレン</t>
    </rPh>
    <rPh sb="16" eb="18">
      <t>ジッシ</t>
    </rPh>
    <rPh sb="18" eb="20">
      <t>バショ</t>
    </rPh>
    <rPh sb="21" eb="23">
      <t>キンリン</t>
    </rPh>
    <rPh sb="24" eb="26">
      <t>タテモノ</t>
    </rPh>
    <rPh sb="27" eb="28">
      <t>フク</t>
    </rPh>
    <rPh sb="32" eb="34">
      <t>シュウショク</t>
    </rPh>
    <rPh sb="34" eb="36">
      <t>シエン</t>
    </rPh>
    <rPh sb="36" eb="38">
      <t>ギョウム</t>
    </rPh>
    <rPh sb="39" eb="41">
      <t>スイコウ</t>
    </rPh>
    <rPh sb="45" eb="47">
      <t>バアイ</t>
    </rPh>
    <rPh sb="49" eb="51">
      <t>ジョウチュウ</t>
    </rPh>
    <rPh sb="54" eb="55">
      <t>シルシ</t>
    </rPh>
    <rPh sb="56" eb="58">
      <t>キニュウ</t>
    </rPh>
    <phoneticPr fontId="6"/>
  </si>
  <si>
    <t>～</t>
    <phoneticPr fontId="6"/>
  </si>
  <si>
    <t>訓練科名：</t>
    <rPh sb="0" eb="2">
      <t>クンレン</t>
    </rPh>
    <rPh sb="2" eb="3">
      <t>カ</t>
    </rPh>
    <rPh sb="3" eb="4">
      <t>メイ</t>
    </rPh>
    <phoneticPr fontId="6"/>
  </si>
  <si>
    <t>　訓練科名：</t>
    <rPh sb="1" eb="3">
      <t>クンレン</t>
    </rPh>
    <rPh sb="4" eb="5">
      <t>メイ</t>
    </rPh>
    <phoneticPr fontId="6"/>
  </si>
  <si>
    <t>誓　　　約　　　書</t>
    <phoneticPr fontId="6"/>
  </si>
  <si>
    <t>　　当たり、企画提案募集要領の２に規定されている応募資格要件を全て満たすことを誓約します。</t>
    <phoneticPr fontId="6"/>
  </si>
  <si>
    <t>※修了日前に訓練休を、１日以上設けること。</t>
    <rPh sb="1" eb="4">
      <t>シュウリョウビ</t>
    </rPh>
    <rPh sb="4" eb="5">
      <t>マエ</t>
    </rPh>
    <rPh sb="6" eb="8">
      <t>クンレン</t>
    </rPh>
    <rPh sb="8" eb="9">
      <t>キュウ</t>
    </rPh>
    <rPh sb="12" eb="13">
      <t>ニチ</t>
    </rPh>
    <rPh sb="13" eb="15">
      <t>イジョウ</t>
    </rPh>
    <rPh sb="15" eb="16">
      <t>モウ</t>
    </rPh>
    <phoneticPr fontId="6"/>
  </si>
  <si>
    <t>地域</t>
    <rPh sb="0" eb="2">
      <t>チイキ</t>
    </rPh>
    <phoneticPr fontId="6"/>
  </si>
  <si>
    <t>訓練コース</t>
    <rPh sb="0" eb="2">
      <t>クンレン</t>
    </rPh>
    <phoneticPr fontId="6"/>
  </si>
  <si>
    <t>定員</t>
    <rPh sb="0" eb="2">
      <t>テイイン</t>
    </rPh>
    <phoneticPr fontId="6"/>
  </si>
  <si>
    <t>開講</t>
    <rPh sb="0" eb="2">
      <t>カイコウ</t>
    </rPh>
    <phoneticPr fontId="6"/>
  </si>
  <si>
    <t>修了</t>
    <rPh sb="0" eb="2">
      <t>シュウリョウ</t>
    </rPh>
    <phoneticPr fontId="6"/>
  </si>
  <si>
    <t>橋本</t>
    <rPh sb="0" eb="2">
      <t>ハシモト</t>
    </rPh>
    <phoneticPr fontId="6"/>
  </si>
  <si>
    <t>訓練コース概要</t>
    <rPh sb="0" eb="2">
      <t>クンレン</t>
    </rPh>
    <rPh sb="5" eb="7">
      <t>ガイヨウ</t>
    </rPh>
    <phoneticPr fontId="6"/>
  </si>
  <si>
    <t>の網掛け部分は、訓練コース一覧の該当箇所の内容を値複写してください。</t>
    <rPh sb="1" eb="3">
      <t>アミカ</t>
    </rPh>
    <rPh sb="4" eb="6">
      <t>ブブン</t>
    </rPh>
    <rPh sb="8" eb="10">
      <t>クンレン</t>
    </rPh>
    <rPh sb="13" eb="15">
      <t>イチラン</t>
    </rPh>
    <rPh sb="16" eb="20">
      <t>ガイトウカショ</t>
    </rPh>
    <rPh sb="21" eb="23">
      <t>ナイヨウ</t>
    </rPh>
    <rPh sb="24" eb="25">
      <t>アタイ</t>
    </rPh>
    <rPh sb="25" eb="27">
      <t>フクシャ</t>
    </rPh>
    <phoneticPr fontId="6"/>
  </si>
  <si>
    <t>産業技術専門学院が実施する離転職者等職業訓練事業に係る業務を</t>
    <phoneticPr fontId="6"/>
  </si>
  <si>
    <t>受託したく、下記のとおり提案いたします。</t>
    <phoneticPr fontId="6"/>
  </si>
  <si>
    <t>「キャリアコンサルティング技能士（１級又は２級）等」欄について該当する場合、該当のア、イを記載してください。</t>
    <rPh sb="24" eb="25">
      <t>トウ</t>
    </rPh>
    <rPh sb="26" eb="27">
      <t>ラン</t>
    </rPh>
    <rPh sb="31" eb="33">
      <t>ガイトウ</t>
    </rPh>
    <rPh sb="35" eb="37">
      <t>バアイ</t>
    </rPh>
    <rPh sb="38" eb="40">
      <t>ガイトウ</t>
    </rPh>
    <rPh sb="45" eb="47">
      <t>キサイ</t>
    </rPh>
    <phoneticPr fontId="6"/>
  </si>
  <si>
    <t>職業能力開発促進法（昭和４４年法律第６４号）第２８条第２項に規定する職業訓練指導員免許を有する者</t>
  </si>
  <si>
    <t>職場見学等実施計画書</t>
    <rPh sb="0" eb="2">
      <t>ショクバ</t>
    </rPh>
    <rPh sb="2" eb="4">
      <t>ケンガク</t>
    </rPh>
    <rPh sb="4" eb="5">
      <t>トウ</t>
    </rPh>
    <rPh sb="5" eb="7">
      <t>ジッシ</t>
    </rPh>
    <rPh sb="7" eb="10">
      <t>ケイカクショ</t>
    </rPh>
    <phoneticPr fontId="8"/>
  </si>
  <si>
    <t>施設種類
（特養、デイ、訪問など）</t>
    <rPh sb="0" eb="2">
      <t>シセツ</t>
    </rPh>
    <rPh sb="2" eb="4">
      <t>シュルイ</t>
    </rPh>
    <phoneticPr fontId="6"/>
  </si>
  <si>
    <t>職場見学、職場体験、職場実習の別</t>
    <rPh sb="0" eb="2">
      <t>ショクバ</t>
    </rPh>
    <rPh sb="2" eb="4">
      <t>ケンガク</t>
    </rPh>
    <rPh sb="5" eb="7">
      <t>ショクバ</t>
    </rPh>
    <rPh sb="7" eb="9">
      <t>タイケン</t>
    </rPh>
    <rPh sb="10" eb="12">
      <t>ショクバ</t>
    </rPh>
    <rPh sb="12" eb="14">
      <t>ジッシュウ</t>
    </rPh>
    <rPh sb="15" eb="16">
      <t>ベツ</t>
    </rPh>
    <phoneticPr fontId="8"/>
  </si>
  <si>
    <t>特別養護老人ホーム</t>
  </si>
  <si>
    <t>社会福祉法人●●</t>
    <rPh sb="0" eb="2">
      <t>シャカイ</t>
    </rPh>
    <rPh sb="2" eb="4">
      <t>フクシ</t>
    </rPh>
    <rPh sb="4" eb="6">
      <t>ホウジン</t>
    </rPh>
    <phoneticPr fontId="6"/>
  </si>
  <si>
    <t>●月●日、
●月×日</t>
    <rPh sb="1" eb="2">
      <t>ガツ</t>
    </rPh>
    <rPh sb="3" eb="4">
      <t>ニチ</t>
    </rPh>
    <rPh sb="7" eb="8">
      <t>ガツ</t>
    </rPh>
    <rPh sb="9" eb="10">
      <t>ニチ</t>
    </rPh>
    <phoneticPr fontId="6"/>
  </si>
  <si>
    <t>５人</t>
    <rPh sb="1" eb="2">
      <t>ニン</t>
    </rPh>
    <phoneticPr fontId="6"/>
  </si>
  <si>
    <t>訪問介護</t>
  </si>
  <si>
    <t>000-000-000</t>
    <phoneticPr fontId="6"/>
  </si>
  <si>
    <t>※調整中の事項については備考欄にその状況を記載すること。</t>
    <rPh sb="1" eb="3">
      <t>チョウセイ</t>
    </rPh>
    <rPh sb="3" eb="4">
      <t>チュウ</t>
    </rPh>
    <rPh sb="5" eb="7">
      <t>ジコウ</t>
    </rPh>
    <rPh sb="12" eb="15">
      <t>ビコウラン</t>
    </rPh>
    <rPh sb="18" eb="20">
      <t>ジョウキョウ</t>
    </rPh>
    <rPh sb="21" eb="23">
      <t>キサイ</t>
    </rPh>
    <phoneticPr fontId="6"/>
  </si>
  <si>
    <t>職場体験</t>
  </si>
  <si>
    <t>職場実習</t>
  </si>
  <si>
    <t>委託訓練カリキュラム　※介護初級科（自由提案）</t>
    <rPh sb="12" eb="14">
      <t>カイゴ</t>
    </rPh>
    <rPh sb="14" eb="16">
      <t>ショキュウ</t>
    </rPh>
    <rPh sb="16" eb="17">
      <t>カ</t>
    </rPh>
    <rPh sb="18" eb="20">
      <t>ジユウ</t>
    </rPh>
    <rPh sb="20" eb="22">
      <t>テイアン</t>
    </rPh>
    <phoneticPr fontId="6"/>
  </si>
  <si>
    <t>介護関連の職種</t>
  </si>
  <si>
    <t>介護に携わる者が、基本的な介護業務を行うことができるよう最低限の知識・技術とそれを実践する際の考え方のプロセスを習得する。</t>
  </si>
  <si>
    <t xml:space="preserve"> 介護員養成研修介護職員初任者研修課程（訓練修了時に左記課程も修了）</t>
    <phoneticPr fontId="6"/>
  </si>
  <si>
    <t xml:space="preserve"> 介護職員として介護関連職種に就職を目指す求職者</t>
  </si>
  <si>
    <t>訓　　　練　　　の　　　内　　　容</t>
    <phoneticPr fontId="6"/>
  </si>
  <si>
    <t>学科及び実技</t>
    <rPh sb="0" eb="2">
      <t>ガッカ</t>
    </rPh>
    <rPh sb="2" eb="3">
      <t>オヨ</t>
    </rPh>
    <rPh sb="4" eb="6">
      <t>ジツギ</t>
    </rPh>
    <phoneticPr fontId="6"/>
  </si>
  <si>
    <t>介護職員初任者研修課程</t>
    <phoneticPr fontId="6"/>
  </si>
  <si>
    <t>職務の理解（6h）、介護における尊厳保持・自立支援（9h）、介護の基本（6h）、介護・福祉サービスの理解と医療との連携（9h）、介護におけるコミュニケーション技術（6h）、老化の理解（6h）、認知症の理解（6h）、障害の理解（3h）、こころとからだのしくみと生活支援技術（75h）、振り返り（4h）
※こころとからだのしくみと生活支援技術については、一部実技演習を含む。</t>
    <rPh sb="175" eb="177">
      <t>イチブ</t>
    </rPh>
    <rPh sb="177" eb="179">
      <t>ジツギ</t>
    </rPh>
    <rPh sb="179" eb="181">
      <t>エンシュウ</t>
    </rPh>
    <rPh sb="182" eb="183">
      <t>フク</t>
    </rPh>
    <phoneticPr fontId="6"/>
  </si>
  <si>
    <t>社会人基礎講習</t>
    <rPh sb="0" eb="2">
      <t>シャカイ</t>
    </rPh>
    <rPh sb="2" eb="3">
      <t>ジン</t>
    </rPh>
    <rPh sb="3" eb="5">
      <t>キソ</t>
    </rPh>
    <rPh sb="5" eb="7">
      <t>コウシュウ</t>
    </rPh>
    <phoneticPr fontId="6"/>
  </si>
  <si>
    <t>自己理解、職業意識、現場見学など仕事理解、接遇マナー、苦情対応</t>
    <rPh sb="0" eb="2">
      <t>ジコ</t>
    </rPh>
    <rPh sb="2" eb="4">
      <t>リカイ</t>
    </rPh>
    <rPh sb="5" eb="7">
      <t>ショクギョウ</t>
    </rPh>
    <rPh sb="7" eb="9">
      <t>イシキ</t>
    </rPh>
    <rPh sb="10" eb="12">
      <t>ゲンバ</t>
    </rPh>
    <rPh sb="12" eb="14">
      <t>ケンガク</t>
    </rPh>
    <rPh sb="16" eb="18">
      <t>シゴト</t>
    </rPh>
    <rPh sb="18" eb="20">
      <t>リカイ</t>
    </rPh>
    <rPh sb="21" eb="23">
      <t>セツグウ</t>
    </rPh>
    <rPh sb="27" eb="29">
      <t>クジョウ</t>
    </rPh>
    <rPh sb="29" eb="31">
      <t>タイオウ</t>
    </rPh>
    <phoneticPr fontId="6"/>
  </si>
  <si>
    <t>就職支援</t>
    <phoneticPr fontId="6"/>
  </si>
  <si>
    <t>就職活動の進め方（キャリアデザイン、履歴書・職務経歴書の書き方、面接対応等）、修了評価</t>
    <rPh sb="0" eb="2">
      <t>シュウショク</t>
    </rPh>
    <rPh sb="18" eb="21">
      <t>リレキショ</t>
    </rPh>
    <rPh sb="22" eb="24">
      <t>ショクム</t>
    </rPh>
    <rPh sb="24" eb="27">
      <t>ケイレキショ</t>
    </rPh>
    <rPh sb="28" eb="29">
      <t>カ</t>
    </rPh>
    <rPh sb="30" eb="31">
      <t>カタ</t>
    </rPh>
    <rPh sb="32" eb="34">
      <t>メンセツ</t>
    </rPh>
    <rPh sb="34" eb="36">
      <t>タイオウ</t>
    </rPh>
    <rPh sb="36" eb="37">
      <t>トウ</t>
    </rPh>
    <rPh sb="39" eb="41">
      <t>シュウリョウ</t>
    </rPh>
    <rPh sb="41" eb="43">
      <t>ヒョウカ</t>
    </rPh>
    <phoneticPr fontId="6"/>
  </si>
  <si>
    <t>以上</t>
    <rPh sb="0" eb="2">
      <t>イジョウ</t>
    </rPh>
    <phoneticPr fontId="6"/>
  </si>
  <si>
    <t>実技（演習）</t>
    <rPh sb="3" eb="5">
      <t>エンシュウ</t>
    </rPh>
    <phoneticPr fontId="6"/>
  </si>
  <si>
    <t>実技（職場見学等）</t>
    <rPh sb="3" eb="5">
      <t>ショクバ</t>
    </rPh>
    <rPh sb="5" eb="7">
      <t>ケンガク</t>
    </rPh>
    <rPh sb="7" eb="8">
      <t>トウ</t>
    </rPh>
    <phoneticPr fontId="6"/>
  </si>
  <si>
    <t>月数</t>
    <rPh sb="0" eb="2">
      <t>ツキスウ</t>
    </rPh>
    <phoneticPr fontId="6"/>
  </si>
  <si>
    <t>キャリアコンサルティング技能士（１級又は２級）等</t>
    <rPh sb="23" eb="24">
      <t>トウ</t>
    </rPh>
    <phoneticPr fontId="6"/>
  </si>
  <si>
    <t>３　添付書類等　　提出書類一覧参照</t>
    <phoneticPr fontId="6"/>
  </si>
  <si>
    <t>　　　令和　年　　月　日付けで公告のありました和歌山県離転職者等職業訓練事業の企画提案に</t>
    <phoneticPr fontId="6"/>
  </si>
  <si>
    <t>No.</t>
    <phoneticPr fontId="6"/>
  </si>
  <si>
    <t>様式</t>
    <rPh sb="0" eb="2">
      <t>ヨウシキ</t>
    </rPh>
    <phoneticPr fontId="6"/>
  </si>
  <si>
    <t>チェック</t>
    <phoneticPr fontId="6"/>
  </si>
  <si>
    <t>離転職者等職業訓練コース企画書</t>
    <phoneticPr fontId="6"/>
  </si>
  <si>
    <t>離転職者等職業訓練の要素別点検表</t>
    <rPh sb="0" eb="3">
      <t>リテンショク</t>
    </rPh>
    <rPh sb="3" eb="4">
      <t>シャ</t>
    </rPh>
    <rPh sb="4" eb="5">
      <t>トウ</t>
    </rPh>
    <rPh sb="5" eb="7">
      <t>ショクギョウ</t>
    </rPh>
    <rPh sb="7" eb="9">
      <t>クンレン</t>
    </rPh>
    <rPh sb="10" eb="12">
      <t>ヨウソ</t>
    </rPh>
    <rPh sb="12" eb="13">
      <t>ベツ</t>
    </rPh>
    <rPh sb="13" eb="15">
      <t>テンケン</t>
    </rPh>
    <rPh sb="15" eb="16">
      <t>ヒョウ</t>
    </rPh>
    <phoneticPr fontId="6"/>
  </si>
  <si>
    <t>別添１</t>
    <phoneticPr fontId="6"/>
  </si>
  <si>
    <t>使用する教室の平面図を添付してください。</t>
    <phoneticPr fontId="6"/>
  </si>
  <si>
    <t>パソコン設置状況とソフトウェア</t>
    <phoneticPr fontId="6"/>
  </si>
  <si>
    <t>別添２</t>
    <phoneticPr fontId="6"/>
  </si>
  <si>
    <t>講師名簿</t>
    <rPh sb="0" eb="2">
      <t>コウシ</t>
    </rPh>
    <rPh sb="2" eb="4">
      <t>メイボ</t>
    </rPh>
    <phoneticPr fontId="6"/>
  </si>
  <si>
    <t>使用教材一覧表</t>
    <rPh sb="0" eb="2">
      <t>シヨウ</t>
    </rPh>
    <rPh sb="2" eb="4">
      <t>キョウザイ</t>
    </rPh>
    <rPh sb="4" eb="6">
      <t>イチラン</t>
    </rPh>
    <rPh sb="6" eb="7">
      <t>ヒョウ</t>
    </rPh>
    <phoneticPr fontId="6"/>
  </si>
  <si>
    <t>訓練及び就職支援等実施内容</t>
    <phoneticPr fontId="6"/>
  </si>
  <si>
    <t>経費見積書</t>
    <rPh sb="0" eb="2">
      <t>ケイヒ</t>
    </rPh>
    <rPh sb="2" eb="4">
      <t>ミツ</t>
    </rPh>
    <rPh sb="4" eb="5">
      <t>ショ</t>
    </rPh>
    <phoneticPr fontId="6"/>
  </si>
  <si>
    <t>委託訓練カリキュラム</t>
    <phoneticPr fontId="6"/>
  </si>
  <si>
    <t>スキル項目・学習項目チェックシート</t>
    <phoneticPr fontId="6"/>
  </si>
  <si>
    <t>受託しようとするカリキュラムと同等の教育訓練を実施していることを確認できる書類（認定書、内定通知、契約書の写し等）</t>
    <phoneticPr fontId="6"/>
  </si>
  <si>
    <t>誓約書</t>
    <phoneticPr fontId="6"/>
  </si>
  <si>
    <t>備考</t>
    <phoneticPr fontId="6"/>
  </si>
  <si>
    <t>雇用保険適用事業所設置届（写）</t>
    <phoneticPr fontId="6"/>
  </si>
  <si>
    <t>設置届を提出している場合</t>
    <phoneticPr fontId="6"/>
  </si>
  <si>
    <t>常用雇用している場合</t>
    <phoneticPr fontId="6"/>
  </si>
  <si>
    <t>ア　健康保険厚生年金保険被保険者標準報酬決定通知書（写）</t>
    <phoneticPr fontId="6"/>
  </si>
  <si>
    <t>社会保険に加入している場合</t>
    <phoneticPr fontId="6"/>
  </si>
  <si>
    <t>イ　雇用保険被保険者資格取得等確認通知書（写）</t>
    <phoneticPr fontId="6"/>
  </si>
  <si>
    <t>雇用保険に加入している場合</t>
    <phoneticPr fontId="6"/>
  </si>
  <si>
    <t>ウ　 源泉徴収簿又は賃金台帳等（写）</t>
    <phoneticPr fontId="6"/>
  </si>
  <si>
    <t>実施施設（実習等の再委託予定先施設を含む。）紹介パンフレット等</t>
    <phoneticPr fontId="6"/>
  </si>
  <si>
    <t>写真（建物外観、教室、就職相談室、事務室、自習室、男女別トイレ、障害者用トイレ、駐車場等訓練に関係する施設）</t>
    <phoneticPr fontId="6"/>
  </si>
  <si>
    <t>契約締結時において有効な職業訓練サービスガイドライン研修の受講証明書（写）又はＩＳＯ２９９９３（公式教育外の学習サービス－サービス要求事項）及びＩＳＯ２１００１（教育機関－教育機関のためのマネジメントシステム－要求事項及び利用の手引）の審査登録証(写)</t>
    <phoneticPr fontId="6"/>
  </si>
  <si>
    <t>和歌山県離転職者等職業訓練　提出書類一覧</t>
    <rPh sb="16" eb="18">
      <t>ショルイ</t>
    </rPh>
    <phoneticPr fontId="6"/>
  </si>
  <si>
    <t>職場実習実施計画書</t>
    <rPh sb="0" eb="2">
      <t>ショクバ</t>
    </rPh>
    <rPh sb="2" eb="4">
      <t>ジッシュウ</t>
    </rPh>
    <rPh sb="4" eb="6">
      <t>ジッシ</t>
    </rPh>
    <rPh sb="6" eb="9">
      <t>ケイカクショ</t>
    </rPh>
    <phoneticPr fontId="6"/>
  </si>
  <si>
    <t>法人にあっては登記事項証明書、個人にあっては住民票（本人のみ、本籍・続柄不要）（写）</t>
    <rPh sb="40" eb="41">
      <t>ウツ</t>
    </rPh>
    <phoneticPr fontId="6"/>
  </si>
  <si>
    <t>和歌山県が発行した、県税（延滞金を含む。）の全税目に未納がないことを確認できる証明書（写）</t>
    <phoneticPr fontId="6"/>
  </si>
  <si>
    <t>税務署長が発行した、消費税及び地方消費税に未納がないことを確認できる納税証明書（写）</t>
    <phoneticPr fontId="6"/>
  </si>
  <si>
    <t>定員：</t>
    <rPh sb="0" eb="2">
      <t>テイイン</t>
    </rPh>
    <phoneticPr fontId="6"/>
  </si>
  <si>
    <t>㎡</t>
    <phoneticPr fontId="6"/>
  </si>
  <si>
    <t>㎡</t>
    <phoneticPr fontId="6"/>
  </si>
  <si>
    <t>利用可</t>
    <rPh sb="0" eb="2">
      <t>リヨウ</t>
    </rPh>
    <phoneticPr fontId="6"/>
  </si>
  <si>
    <t>パソコンの利用(時間外)</t>
    <rPh sb="5" eb="7">
      <t>リヨウ</t>
    </rPh>
    <phoneticPr fontId="6"/>
  </si>
  <si>
    <t>ソフト名称</t>
    <rPh sb="3" eb="5">
      <t>メイショウ</t>
    </rPh>
    <phoneticPr fontId="6"/>
  </si>
  <si>
    <t>バージョン</t>
    <phoneticPr fontId="6"/>
  </si>
  <si>
    <t>使用許諾
契約</t>
    <rPh sb="0" eb="2">
      <t>シヨウ</t>
    </rPh>
    <rPh sb="2" eb="4">
      <t>キョダク</t>
    </rPh>
    <rPh sb="5" eb="7">
      <t>ケイヤク</t>
    </rPh>
    <phoneticPr fontId="6"/>
  </si>
  <si>
    <t>使用するＯＳの名称
及びバージョン</t>
    <rPh sb="0" eb="2">
      <t>シヨウ</t>
    </rPh>
    <rPh sb="7" eb="9">
      <t>メイショウ</t>
    </rPh>
    <rPh sb="10" eb="11">
      <t>オヨ</t>
    </rPh>
    <phoneticPr fontId="6"/>
  </si>
  <si>
    <t>使用ソフトの名称
（バージョン）</t>
    <rPh sb="0" eb="2">
      <t>シヨウ</t>
    </rPh>
    <rPh sb="6" eb="8">
      <t>メイショウ</t>
    </rPh>
    <phoneticPr fontId="6"/>
  </si>
  <si>
    <t>区　　　分</t>
    <rPh sb="0" eb="1">
      <t>ク</t>
    </rPh>
    <rPh sb="4" eb="5">
      <t>ブン</t>
    </rPh>
    <phoneticPr fontId="6"/>
  </si>
  <si>
    <t>（２）ソフトウェア（パソコンを必要とする科目のみ記入してください。）</t>
    <rPh sb="15" eb="17">
      <t>ヒツヨウ</t>
    </rPh>
    <rPh sb="20" eb="22">
      <t>カモク</t>
    </rPh>
    <rPh sb="24" eb="26">
      <t>キニュウ</t>
    </rPh>
    <phoneticPr fontId="6"/>
  </si>
  <si>
    <t>知識等習得コース（デジタル分野）のみ提出</t>
    <rPh sb="0" eb="5">
      <t>チシキトウシュウトク</t>
    </rPh>
    <rPh sb="13" eb="15">
      <t>ブンヤ</t>
    </rPh>
    <rPh sb="18" eb="20">
      <t>テイシュツ</t>
    </rPh>
    <phoneticPr fontId="6"/>
  </si>
  <si>
    <t>（１）訓練に関する提出書類（1部）</t>
    <rPh sb="3" eb="5">
      <t>クンレン</t>
    </rPh>
    <rPh sb="6" eb="7">
      <t>カン</t>
    </rPh>
    <rPh sb="9" eb="11">
      <t>テイシュツ</t>
    </rPh>
    <rPh sb="11" eb="13">
      <t>ショルイ</t>
    </rPh>
    <rPh sb="15" eb="16">
      <t>ブ</t>
    </rPh>
    <phoneticPr fontId="6"/>
  </si>
  <si>
    <t>（２）訓練実施施設に関する添付資料（1部）</t>
    <rPh sb="3" eb="5">
      <t>クンレン</t>
    </rPh>
    <rPh sb="5" eb="7">
      <t>ジッシ</t>
    </rPh>
    <rPh sb="7" eb="9">
      <t>シセツ</t>
    </rPh>
    <rPh sb="10" eb="11">
      <t>カン</t>
    </rPh>
    <rPh sb="13" eb="15">
      <t>テンプ</t>
    </rPh>
    <rPh sb="15" eb="17">
      <t>シリョウ</t>
    </rPh>
    <rPh sb="19" eb="20">
      <t>ブ</t>
    </rPh>
    <phoneticPr fontId="6"/>
  </si>
  <si>
    <r>
      <t>※基礎データ入力票作成時、該当セルへ下記の項目を</t>
    </r>
    <r>
      <rPr>
        <b/>
        <sz val="12"/>
        <rFont val="ＭＳ 明朝"/>
        <family val="1"/>
        <charset val="128"/>
      </rPr>
      <t>値複写</t>
    </r>
    <r>
      <rPr>
        <sz val="12"/>
        <rFont val="ＭＳ 明朝"/>
        <family val="1"/>
        <charset val="128"/>
      </rPr>
      <t>してください。</t>
    </r>
    <rPh sb="1" eb="3">
      <t>キソ</t>
    </rPh>
    <rPh sb="6" eb="8">
      <t>ニュウリョク</t>
    </rPh>
    <rPh sb="8" eb="9">
      <t>ヒョウ</t>
    </rPh>
    <rPh sb="9" eb="11">
      <t>サクセイ</t>
    </rPh>
    <rPh sb="11" eb="12">
      <t>ジ</t>
    </rPh>
    <rPh sb="13" eb="15">
      <t>ガイトウ</t>
    </rPh>
    <rPh sb="18" eb="20">
      <t>カキ</t>
    </rPh>
    <rPh sb="21" eb="23">
      <t>コウモク</t>
    </rPh>
    <rPh sb="24" eb="25">
      <t>アタイ</t>
    </rPh>
    <rPh sb="25" eb="27">
      <t>フクシャ</t>
    </rPh>
    <phoneticPr fontId="6"/>
  </si>
  <si>
    <t>パイプイス</t>
    <phoneticPr fontId="6"/>
  </si>
  <si>
    <t>委託訓練カリキュラム　※パソコン・総務経理事務科（自由提案）</t>
    <rPh sb="25" eb="27">
      <t>ジユウ</t>
    </rPh>
    <rPh sb="27" eb="29">
      <t>テイアン</t>
    </rPh>
    <phoneticPr fontId="6"/>
  </si>
  <si>
    <t>経理事務、総務事務</t>
    <rPh sb="0" eb="2">
      <t>ケイリ</t>
    </rPh>
    <rPh sb="2" eb="4">
      <t>ジム</t>
    </rPh>
    <rPh sb="5" eb="7">
      <t>ソウム</t>
    </rPh>
    <rPh sb="7" eb="9">
      <t>ジム</t>
    </rPh>
    <phoneticPr fontId="6"/>
  </si>
  <si>
    <t>企業の総務事務職に必要な労務・社会保険実務や給与事務などの実践的な知識を習得するとともに、商業簿記の記帳から決算処理までの一連の知識及び会計ソフトの操作技能を習得する。</t>
    <rPh sb="0" eb="2">
      <t>キギョウ</t>
    </rPh>
    <rPh sb="3" eb="5">
      <t>ソウム</t>
    </rPh>
    <rPh sb="5" eb="7">
      <t>ジム</t>
    </rPh>
    <rPh sb="7" eb="8">
      <t>ショク</t>
    </rPh>
    <rPh sb="9" eb="11">
      <t>ヒツヨウ</t>
    </rPh>
    <rPh sb="12" eb="14">
      <t>ロウム</t>
    </rPh>
    <rPh sb="15" eb="17">
      <t>シャカイ</t>
    </rPh>
    <rPh sb="17" eb="19">
      <t>ホケン</t>
    </rPh>
    <rPh sb="19" eb="21">
      <t>ジツム</t>
    </rPh>
    <rPh sb="22" eb="24">
      <t>キュウヨ</t>
    </rPh>
    <rPh sb="24" eb="26">
      <t>ジム</t>
    </rPh>
    <rPh sb="29" eb="32">
      <t>ジッセンテキ</t>
    </rPh>
    <rPh sb="33" eb="35">
      <t>チシキ</t>
    </rPh>
    <rPh sb="36" eb="38">
      <t>シュウトク</t>
    </rPh>
    <rPh sb="45" eb="47">
      <t>ショウギョウ</t>
    </rPh>
    <rPh sb="47" eb="49">
      <t>ボキ</t>
    </rPh>
    <rPh sb="50" eb="52">
      <t>キチョウ</t>
    </rPh>
    <rPh sb="54" eb="56">
      <t>ケッサン</t>
    </rPh>
    <rPh sb="56" eb="58">
      <t>ショリ</t>
    </rPh>
    <rPh sb="61" eb="63">
      <t>イチレン</t>
    </rPh>
    <rPh sb="64" eb="66">
      <t>チシキ</t>
    </rPh>
    <rPh sb="66" eb="67">
      <t>オヨ</t>
    </rPh>
    <rPh sb="68" eb="70">
      <t>カイケイ</t>
    </rPh>
    <rPh sb="74" eb="76">
      <t>ソウサ</t>
    </rPh>
    <rPh sb="76" eb="78">
      <t>ギノウ</t>
    </rPh>
    <rPh sb="79" eb="81">
      <t>シュウトク</t>
    </rPh>
    <phoneticPr fontId="6"/>
  </si>
  <si>
    <t>日商ＰＣ検定試験（文書作成、データ活用、プレゼン資料作成）３級、日商簿記検定試験３級</t>
    <rPh sb="0" eb="2">
      <t>ニッショウ</t>
    </rPh>
    <rPh sb="4" eb="6">
      <t>ケンテイ</t>
    </rPh>
    <rPh sb="6" eb="8">
      <t>シケン</t>
    </rPh>
    <rPh sb="9" eb="11">
      <t>ブンショ</t>
    </rPh>
    <rPh sb="11" eb="13">
      <t>サクセイ</t>
    </rPh>
    <rPh sb="17" eb="19">
      <t>カツヨウ</t>
    </rPh>
    <rPh sb="24" eb="26">
      <t>シリョウ</t>
    </rPh>
    <rPh sb="26" eb="28">
      <t>サクセイ</t>
    </rPh>
    <rPh sb="30" eb="31">
      <t>キュウ</t>
    </rPh>
    <rPh sb="32" eb="34">
      <t>ニッショウ</t>
    </rPh>
    <rPh sb="34" eb="36">
      <t>ボキ</t>
    </rPh>
    <rPh sb="36" eb="38">
      <t>ケンテイ</t>
    </rPh>
    <rPh sb="38" eb="40">
      <t>シケン</t>
    </rPh>
    <rPh sb="41" eb="42">
      <t>キュウ</t>
    </rPh>
    <phoneticPr fontId="6"/>
  </si>
  <si>
    <t>総務事務、経理事務全般の知識を習得し、企業の総務・経理部門での就職を目指す求職者（文字入力ができ、ワード、エクセル等の基本的なパソコン操作ができる方）</t>
    <rPh sb="0" eb="2">
      <t>ソウム</t>
    </rPh>
    <rPh sb="2" eb="4">
      <t>ジム</t>
    </rPh>
    <rPh sb="5" eb="7">
      <t>ケイリ</t>
    </rPh>
    <rPh sb="7" eb="9">
      <t>ジム</t>
    </rPh>
    <rPh sb="9" eb="11">
      <t>ゼンパン</t>
    </rPh>
    <rPh sb="12" eb="14">
      <t>チシキ</t>
    </rPh>
    <rPh sb="15" eb="17">
      <t>シュウトク</t>
    </rPh>
    <rPh sb="19" eb="21">
      <t>キギョウ</t>
    </rPh>
    <rPh sb="22" eb="24">
      <t>ソウム</t>
    </rPh>
    <rPh sb="25" eb="27">
      <t>ケイリ</t>
    </rPh>
    <rPh sb="27" eb="29">
      <t>ブモン</t>
    </rPh>
    <rPh sb="31" eb="33">
      <t>シュウショク</t>
    </rPh>
    <rPh sb="34" eb="36">
      <t>メザ</t>
    </rPh>
    <rPh sb="37" eb="39">
      <t>キュウショク</t>
    </rPh>
    <rPh sb="39" eb="40">
      <t>シャ</t>
    </rPh>
    <rPh sb="41" eb="43">
      <t>モジ</t>
    </rPh>
    <rPh sb="43" eb="45">
      <t>ニュウリョク</t>
    </rPh>
    <rPh sb="57" eb="58">
      <t>トウ</t>
    </rPh>
    <rPh sb="59" eb="62">
      <t>キホンテキ</t>
    </rPh>
    <rPh sb="67" eb="69">
      <t>ソウサ</t>
    </rPh>
    <rPh sb="73" eb="74">
      <t>カタ</t>
    </rPh>
    <phoneticPr fontId="6"/>
  </si>
  <si>
    <t>経理の基礎</t>
    <rPh sb="0" eb="2">
      <t>ケイリ</t>
    </rPh>
    <rPh sb="3" eb="5">
      <t>キソ</t>
    </rPh>
    <phoneticPr fontId="6"/>
  </si>
  <si>
    <t>商業簿記</t>
    <rPh sb="0" eb="2">
      <t>ショウギョウ</t>
    </rPh>
    <rPh sb="2" eb="4">
      <t>ボキ</t>
    </rPh>
    <phoneticPr fontId="6"/>
  </si>
  <si>
    <t>訓練を管轄する学院が実施した職業訓練については省略することができる。</t>
    <rPh sb="0" eb="2">
      <t>クンレン</t>
    </rPh>
    <rPh sb="3" eb="5">
      <t>カンカツ</t>
    </rPh>
    <rPh sb="7" eb="9">
      <t>ガクイン</t>
    </rPh>
    <rPh sb="10" eb="12">
      <t>ジッシ</t>
    </rPh>
    <rPh sb="14" eb="16">
      <t>ショクギョウ</t>
    </rPh>
    <rPh sb="16" eb="18">
      <t>クンレン</t>
    </rPh>
    <rPh sb="23" eb="25">
      <t>ショウリャク</t>
    </rPh>
    <phoneticPr fontId="6"/>
  </si>
  <si>
    <t>実技（演習）</t>
    <rPh sb="0" eb="2">
      <t>ジツギ</t>
    </rPh>
    <rPh sb="3" eb="5">
      <t>エンシュウ</t>
    </rPh>
    <phoneticPr fontId="6"/>
  </si>
  <si>
    <t>パソコンを使用する訓練コースのみ提出</t>
    <phoneticPr fontId="6"/>
  </si>
  <si>
    <t>別添１（様式２）</t>
    <rPh sb="0" eb="2">
      <t>ベッテン</t>
    </rPh>
    <rPh sb="4" eb="6">
      <t>ヨウシキ</t>
    </rPh>
    <phoneticPr fontId="6"/>
  </si>
  <si>
    <t>障害者用トイレ　</t>
    <rPh sb="0" eb="3">
      <t>ショウガイシャ</t>
    </rPh>
    <rPh sb="3" eb="4">
      <t>ヨウ</t>
    </rPh>
    <phoneticPr fontId="6"/>
  </si>
  <si>
    <t>・有</t>
    <rPh sb="1" eb="2">
      <t>ユウ</t>
    </rPh>
    <phoneticPr fontId="6"/>
  </si>
  <si>
    <t>・有</t>
    <rPh sb="1" eb="2">
      <t>アリ</t>
    </rPh>
    <phoneticPr fontId="6"/>
  </si>
  <si>
    <t>自習用教室の開放
（時間外）</t>
    <rPh sb="0" eb="3">
      <t>ジシュウヨウ</t>
    </rPh>
    <rPh sb="3" eb="5">
      <t>キョウシツ</t>
    </rPh>
    <rPh sb="6" eb="8">
      <t>カイホウ</t>
    </rPh>
    <rPh sb="10" eb="12">
      <t>ジカン</t>
    </rPh>
    <rPh sb="12" eb="13">
      <t>ソト</t>
    </rPh>
    <phoneticPr fontId="6"/>
  </si>
  <si>
    <t>・利用可（教室でも可）</t>
    <rPh sb="1" eb="3">
      <t>リヨウ</t>
    </rPh>
    <rPh sb="3" eb="4">
      <t>カ</t>
    </rPh>
    <rPh sb="5" eb="7">
      <t>キョウシツ</t>
    </rPh>
    <rPh sb="9" eb="10">
      <t>カ</t>
    </rPh>
    <phoneticPr fontId="6"/>
  </si>
  <si>
    <t>・対応可</t>
    <rPh sb="1" eb="3">
      <t>タイオウ</t>
    </rPh>
    <rPh sb="3" eb="4">
      <t>カ</t>
    </rPh>
    <phoneticPr fontId="6"/>
  </si>
  <si>
    <t>配線を収納できない）</t>
    <rPh sb="0" eb="2">
      <t>ハイセン</t>
    </rPh>
    <rPh sb="3" eb="5">
      <t>シュウノウ</t>
    </rPh>
    <phoneticPr fontId="6"/>
  </si>
  <si>
    <t>様式8-2</t>
    <rPh sb="0" eb="2">
      <t>ヨウシキ</t>
    </rPh>
    <phoneticPr fontId="6"/>
  </si>
  <si>
    <t>　離転職者等職業訓練提案コースの再委託先企業について、下記のとおり報告します。</t>
    <rPh sb="10" eb="12">
      <t>テイアン</t>
    </rPh>
    <rPh sb="16" eb="19">
      <t>サイイタク</t>
    </rPh>
    <rPh sb="19" eb="20">
      <t>サキ</t>
    </rPh>
    <rPh sb="20" eb="22">
      <t>キギョウ</t>
    </rPh>
    <phoneticPr fontId="6"/>
  </si>
  <si>
    <t>（具体的な内容を箇条書きで記載）</t>
    <phoneticPr fontId="6"/>
  </si>
  <si>
    <t>実施主体の別</t>
    <rPh sb="0" eb="2">
      <t>ジッシ</t>
    </rPh>
    <rPh sb="2" eb="4">
      <t>シュタイ</t>
    </rPh>
    <rPh sb="5" eb="6">
      <t>ベツ</t>
    </rPh>
    <phoneticPr fontId="6"/>
  </si>
  <si>
    <t>実施教育訓練コース名</t>
    <phoneticPr fontId="6"/>
  </si>
  <si>
    <t>訓練内容</t>
    <rPh sb="0" eb="2">
      <t>クンレン</t>
    </rPh>
    <rPh sb="2" eb="4">
      <t>ナイヨウ</t>
    </rPh>
    <phoneticPr fontId="6"/>
  </si>
  <si>
    <t>対象者</t>
    <rPh sb="0" eb="3">
      <t>タイショウシャ</t>
    </rPh>
    <phoneticPr fontId="6"/>
  </si>
  <si>
    <t>対象期間</t>
    <rPh sb="0" eb="2">
      <t>タイショウ</t>
    </rPh>
    <rPh sb="2" eb="4">
      <t>キカン</t>
    </rPh>
    <phoneticPr fontId="6"/>
  </si>
  <si>
    <t>その他</t>
    <rPh sb="2" eb="3">
      <t>ホカ</t>
    </rPh>
    <phoneticPr fontId="6"/>
  </si>
  <si>
    <t>初心者を対象に、ワード、エクセルの基本操作から応用操作までの幅広い訓練を行い、訓練生に対し就職支援を行いながら、就職率１００％を目指す。</t>
    <rPh sb="0" eb="3">
      <t>ショシンシャ</t>
    </rPh>
    <rPh sb="4" eb="6">
      <t>タイショウ</t>
    </rPh>
    <rPh sb="17" eb="19">
      <t>キホン</t>
    </rPh>
    <rPh sb="19" eb="21">
      <t>ソウサ</t>
    </rPh>
    <rPh sb="23" eb="25">
      <t>オウヨウ</t>
    </rPh>
    <rPh sb="25" eb="27">
      <t>ソウサ</t>
    </rPh>
    <rPh sb="30" eb="32">
      <t>ハバヒロ</t>
    </rPh>
    <rPh sb="33" eb="35">
      <t>クンレン</t>
    </rPh>
    <rPh sb="36" eb="37">
      <t>オコナ</t>
    </rPh>
    <rPh sb="39" eb="41">
      <t>クンレン</t>
    </rPh>
    <rPh sb="41" eb="42">
      <t>セイ</t>
    </rPh>
    <rPh sb="43" eb="44">
      <t>タイ</t>
    </rPh>
    <rPh sb="45" eb="47">
      <t>シュウショク</t>
    </rPh>
    <rPh sb="47" eb="49">
      <t>シエン</t>
    </rPh>
    <rPh sb="50" eb="51">
      <t>オコナ</t>
    </rPh>
    <rPh sb="56" eb="58">
      <t>シュウショク</t>
    </rPh>
    <rPh sb="58" eb="59">
      <t>リツ</t>
    </rPh>
    <rPh sb="64" eb="66">
      <t>メザ</t>
    </rPh>
    <phoneticPr fontId="6"/>
  </si>
  <si>
    <t>令和4年12月～令和5年2月</t>
    <rPh sb="0" eb="2">
      <t>レイワ</t>
    </rPh>
    <rPh sb="3" eb="4">
      <t>ネン</t>
    </rPh>
    <rPh sb="6" eb="7">
      <t>ガツ</t>
    </rPh>
    <rPh sb="8" eb="10">
      <t>レイワ</t>
    </rPh>
    <rPh sb="11" eb="12">
      <t>ネン</t>
    </rPh>
    <rPh sb="13" eb="14">
      <t>ガツ</t>
    </rPh>
    <phoneticPr fontId="6"/>
  </si>
  <si>
    <t>（実際に訓練を行う場所について御記載ください）</t>
    <rPh sb="1" eb="3">
      <t>ジッサイ</t>
    </rPh>
    <rPh sb="4" eb="6">
      <t>クンレン</t>
    </rPh>
    <rPh sb="7" eb="8">
      <t>オコナ</t>
    </rPh>
    <rPh sb="9" eb="11">
      <t>バショ</t>
    </rPh>
    <rPh sb="15" eb="16">
      <t>ゴ</t>
    </rPh>
    <phoneticPr fontId="6"/>
  </si>
  <si>
    <t>受講希望者等</t>
    <rPh sb="0" eb="2">
      <t>ジュコウ</t>
    </rPh>
    <rPh sb="2" eb="5">
      <t>キボウシャ</t>
    </rPh>
    <rPh sb="5" eb="6">
      <t>トウ</t>
    </rPh>
    <phoneticPr fontId="6"/>
  </si>
  <si>
    <t>訓練実施期間
（〇年〇月～△年△月）</t>
    <rPh sb="0" eb="2">
      <t>クンレン</t>
    </rPh>
    <rPh sb="2" eb="4">
      <t>ジッシ</t>
    </rPh>
    <rPh sb="4" eb="6">
      <t>キカン</t>
    </rPh>
    <rPh sb="9" eb="10">
      <t>ネン</t>
    </rPh>
    <rPh sb="11" eb="12">
      <t>ツキ</t>
    </rPh>
    <rPh sb="14" eb="15">
      <t>ネン</t>
    </rPh>
    <rPh sb="16" eb="17">
      <t>ツキ</t>
    </rPh>
    <phoneticPr fontId="6"/>
  </si>
  <si>
    <t>【過去３年間の訓練実施実績】</t>
    <rPh sb="1" eb="3">
      <t>カコ</t>
    </rPh>
    <rPh sb="4" eb="6">
      <t>ネンカン</t>
    </rPh>
    <rPh sb="7" eb="9">
      <t>クンレン</t>
    </rPh>
    <rPh sb="9" eb="11">
      <t>ジッシ</t>
    </rPh>
    <rPh sb="11" eb="13">
      <t>ジッセキ</t>
    </rPh>
    <phoneticPr fontId="6"/>
  </si>
  <si>
    <t>県設定科名</t>
    <rPh sb="0" eb="1">
      <t>ケン</t>
    </rPh>
    <rPh sb="1" eb="3">
      <t>セッテイ</t>
    </rPh>
    <rPh sb="3" eb="5">
      <t>カメイ</t>
    </rPh>
    <phoneticPr fontId="6"/>
  </si>
  <si>
    <r>
      <t>職場見学等（介護老人福祉施設、居宅介護事業所、グループホーム、障害者支援施設などのうちから</t>
    </r>
    <r>
      <rPr>
        <b/>
        <sz val="12"/>
        <color theme="1"/>
        <rFont val="ＭＳ 明朝"/>
        <family val="1"/>
        <charset val="128"/>
      </rPr>
      <t>２か所以上かつ6時間以上</t>
    </r>
    <r>
      <rPr>
        <sz val="12"/>
        <color theme="1"/>
        <rFont val="ＭＳ 明朝"/>
        <family val="1"/>
        <charset val="128"/>
      </rPr>
      <t>）</t>
    </r>
    <rPh sb="0" eb="2">
      <t>ショクバ</t>
    </rPh>
    <rPh sb="2" eb="4">
      <t>ケンガク</t>
    </rPh>
    <rPh sb="4" eb="5">
      <t>トウ</t>
    </rPh>
    <rPh sb="6" eb="8">
      <t>カイゴ</t>
    </rPh>
    <rPh sb="8" eb="10">
      <t>ロウジン</t>
    </rPh>
    <rPh sb="10" eb="12">
      <t>フクシ</t>
    </rPh>
    <rPh sb="12" eb="14">
      <t>シセツ</t>
    </rPh>
    <rPh sb="15" eb="17">
      <t>キョタク</t>
    </rPh>
    <rPh sb="17" eb="19">
      <t>カイゴ</t>
    </rPh>
    <rPh sb="19" eb="22">
      <t>ジギョウショ</t>
    </rPh>
    <rPh sb="31" eb="34">
      <t>ショウガイシャ</t>
    </rPh>
    <rPh sb="34" eb="36">
      <t>シエン</t>
    </rPh>
    <rPh sb="36" eb="38">
      <t>シセツ</t>
    </rPh>
    <rPh sb="53" eb="57">
      <t>ジカンイジョウ</t>
    </rPh>
    <phoneticPr fontId="6"/>
  </si>
  <si>
    <t>　・３割以上４割未満</t>
    <rPh sb="3" eb="4">
      <t>ワリ</t>
    </rPh>
    <rPh sb="4" eb="6">
      <t>イジョウ</t>
    </rPh>
    <rPh sb="7" eb="8">
      <t>ワリ</t>
    </rPh>
    <rPh sb="8" eb="10">
      <t>ミマン</t>
    </rPh>
    <phoneticPr fontId="6"/>
  </si>
  <si>
    <t>・(　　　　　年　　　月　　　受講　　　又は　　　取得　）</t>
    <rPh sb="15" eb="17">
      <t>ジュコウ</t>
    </rPh>
    <rPh sb="20" eb="21">
      <t>マタ</t>
    </rPh>
    <rPh sb="25" eb="27">
      <t>シュトク</t>
    </rPh>
    <phoneticPr fontId="6"/>
  </si>
  <si>
    <t xml:space="preserve">)駅 </t>
    <rPh sb="1" eb="2">
      <t>エキ</t>
    </rPh>
    <phoneticPr fontId="6"/>
  </si>
  <si>
    <t>便房の広さが２００㎝×２００㎝程度・車いす回転スペース</t>
    <rPh sb="0" eb="1">
      <t>ビン</t>
    </rPh>
    <rPh sb="1" eb="2">
      <t>フサ</t>
    </rPh>
    <rPh sb="3" eb="4">
      <t>ヒロ</t>
    </rPh>
    <rPh sb="15" eb="17">
      <t>テイド</t>
    </rPh>
    <rPh sb="18" eb="19">
      <t>クルマ</t>
    </rPh>
    <rPh sb="21" eb="23">
      <t>カイテン</t>
    </rPh>
    <phoneticPr fontId="6"/>
  </si>
  <si>
    <t>・可</t>
    <rPh sb="1" eb="2">
      <t>カ</t>
    </rPh>
    <phoneticPr fontId="6"/>
  </si>
  <si>
    <t>・不可</t>
    <rPh sb="1" eb="3">
      <t>フカ</t>
    </rPh>
    <phoneticPr fontId="6"/>
  </si>
  <si>
    <t>ここでいう男女別トイレとは入口から男女別であることを指す。</t>
    <rPh sb="5" eb="7">
      <t>ダンジョ</t>
    </rPh>
    <rPh sb="7" eb="8">
      <t>ベツ</t>
    </rPh>
    <rPh sb="13" eb="15">
      <t>イリグチ</t>
    </rPh>
    <rPh sb="17" eb="19">
      <t>ダンジョ</t>
    </rPh>
    <rPh sb="19" eb="20">
      <t>ベツ</t>
    </rPh>
    <rPh sb="26" eb="27">
      <t>サ</t>
    </rPh>
    <phoneticPr fontId="6"/>
  </si>
  <si>
    <t>常駐できる人数 　（</t>
    <rPh sb="0" eb="2">
      <t>ジョウチュウ</t>
    </rPh>
    <rPh sb="5" eb="7">
      <t>ニンズウ</t>
    </rPh>
    <phoneticPr fontId="6"/>
  </si>
  <si>
    <t xml:space="preserve">建物進入口から教室、実習室等訓練に必要な施設に車いす等で介助なく移動できる </t>
    <rPh sb="32" eb="34">
      <t>イドウ</t>
    </rPh>
    <phoneticPr fontId="6"/>
  </si>
  <si>
    <t>平均</t>
    <rPh sb="0" eb="2">
      <t>ヘイキン</t>
    </rPh>
    <phoneticPr fontId="6"/>
  </si>
  <si>
    <t>インターネットの利用(時間外)</t>
    <rPh sb="8" eb="10">
      <t>リヨウ</t>
    </rPh>
    <phoneticPr fontId="6"/>
  </si>
  <si>
    <t>・イス　(</t>
    <phoneticPr fontId="6"/>
  </si>
  <si>
    <t>・机　（</t>
    <rPh sb="1" eb="2">
      <t>ツクエ</t>
    </rPh>
    <phoneticPr fontId="6"/>
  </si>
  <si>
    <t>（訓練受講状況等を問い合わせた際に、確実に対応できる方を記載してください。）</t>
    <phoneticPr fontId="6"/>
  </si>
  <si>
    <t>・専修学校　　　･各種学校　　･　事業主団体　　･事業主　　･大学　
･ＮＰＯ法人　 　･その他(　　　　　　　　　　　　　　　　　　　　　　)</t>
    <rPh sb="1" eb="3">
      <t>センシュウ</t>
    </rPh>
    <rPh sb="3" eb="5">
      <t>ガッコウ</t>
    </rPh>
    <rPh sb="9" eb="11">
      <t>カクシュ</t>
    </rPh>
    <rPh sb="11" eb="13">
      <t>ガッコウ</t>
    </rPh>
    <rPh sb="17" eb="20">
      <t>ジギョウヌシ</t>
    </rPh>
    <rPh sb="20" eb="22">
      <t>ダンタイ</t>
    </rPh>
    <rPh sb="25" eb="28">
      <t>ジギョウヌシ</t>
    </rPh>
    <rPh sb="31" eb="33">
      <t>ダイガク</t>
    </rPh>
    <rPh sb="40" eb="42">
      <t>ホウジン</t>
    </rPh>
    <rPh sb="48" eb="49">
      <t>タ</t>
    </rPh>
    <phoneticPr fontId="6"/>
  </si>
  <si>
    <t>受講
者数</t>
    <rPh sb="0" eb="2">
      <t>ジュコウ</t>
    </rPh>
    <rPh sb="3" eb="4">
      <t>シャ</t>
    </rPh>
    <rPh sb="4" eb="5">
      <t>スウ</t>
    </rPh>
    <phoneticPr fontId="6"/>
  </si>
  <si>
    <t>就職
者数</t>
    <rPh sb="0" eb="2">
      <t>シュウショク</t>
    </rPh>
    <rPh sb="3" eb="4">
      <t>シャ</t>
    </rPh>
    <rPh sb="4" eb="5">
      <t>スウ</t>
    </rPh>
    <phoneticPr fontId="6"/>
  </si>
  <si>
    <t xml:space="preserve">※「実施施設の属性」において、選択肢に該当するものがない場合は、その他欄に具体的に記載してください。
</t>
    <rPh sb="37" eb="40">
      <t>グタイテキ</t>
    </rPh>
    <phoneticPr fontId="6"/>
  </si>
  <si>
    <t>ア　キャリアコンサルティング技能士（１級又は２級）</t>
  </si>
  <si>
    <t>説　　　　明</t>
    <rPh sb="0" eb="1">
      <t>セツ</t>
    </rPh>
    <rPh sb="5" eb="6">
      <t>メイ</t>
    </rPh>
    <phoneticPr fontId="6"/>
  </si>
  <si>
    <t>金額（円）</t>
    <rPh sb="0" eb="1">
      <t>キン</t>
    </rPh>
    <rPh sb="1" eb="2">
      <t>ガク</t>
    </rPh>
    <rPh sb="3" eb="4">
      <t>エン</t>
    </rPh>
    <phoneticPr fontId="6"/>
  </si>
  <si>
    <t>「建物外観」･「学科・実習教室・機器等」･「就職相談室」・「事務室」・「自習室」</t>
    <rPh sb="16" eb="18">
      <t>キキ</t>
    </rPh>
    <rPh sb="18" eb="19">
      <t>トウ</t>
    </rPh>
    <rPh sb="22" eb="24">
      <t>シュウショク</t>
    </rPh>
    <rPh sb="24" eb="27">
      <t>ソウダンシツ</t>
    </rPh>
    <rPh sb="30" eb="33">
      <t>ジムシツ</t>
    </rPh>
    <phoneticPr fontId="6"/>
  </si>
  <si>
    <t>「男女別トイレ」・「障害者用トイレ」・「駐車場」等</t>
    <rPh sb="20" eb="23">
      <t>チュウシャジョウ</t>
    </rPh>
    <rPh sb="24" eb="25">
      <t>トウ</t>
    </rPh>
    <phoneticPr fontId="6"/>
  </si>
  <si>
    <t>アイウエオ＊アイウエオ＊アイウエオ＊アイウエオ＊アイウエオ＊アイウ</t>
    <phoneticPr fontId="6"/>
  </si>
  <si>
    <t>あいうえお＊あいうえお＊あいうえお＊あいうえお＊あいうえお＊あいう</t>
    <phoneticPr fontId="6"/>
  </si>
  <si>
    <t>所在地</t>
    <rPh sb="0" eb="1">
      <t>トコロ</t>
    </rPh>
    <rPh sb="1" eb="2">
      <t>ザイ</t>
    </rPh>
    <rPh sb="2" eb="3">
      <t>チ</t>
    </rPh>
    <phoneticPr fontId="6"/>
  </si>
  <si>
    <r>
      <t>過去３年間に実施した教育訓練コース（科）を各期間ごとに</t>
    </r>
    <r>
      <rPr>
        <u val="double"/>
        <sz val="14"/>
        <color rgb="FFFF0000"/>
        <rFont val="ＭＳ 明朝"/>
        <family val="1"/>
        <charset val="128"/>
      </rPr>
      <t>１コース</t>
    </r>
    <r>
      <rPr>
        <sz val="12"/>
        <rFont val="ＭＳ 明朝"/>
        <family val="1"/>
        <charset val="128"/>
      </rPr>
      <t>御記載ください。</t>
    </r>
    <rPh sb="0" eb="2">
      <t>カコ</t>
    </rPh>
    <rPh sb="3" eb="5">
      <t>ネンカン</t>
    </rPh>
    <rPh sb="6" eb="8">
      <t>ジッシ</t>
    </rPh>
    <rPh sb="10" eb="12">
      <t>キョウイク</t>
    </rPh>
    <rPh sb="12" eb="14">
      <t>クンレン</t>
    </rPh>
    <rPh sb="18" eb="19">
      <t>カ</t>
    </rPh>
    <rPh sb="21" eb="22">
      <t>カク</t>
    </rPh>
    <rPh sb="22" eb="24">
      <t>キカン</t>
    </rPh>
    <rPh sb="31" eb="32">
      <t>ゴ</t>
    </rPh>
    <phoneticPr fontId="6"/>
  </si>
  <si>
    <t>)</t>
  </si>
  <si>
    <t>訓練実施経費　１人１月当たり　　　　 金　　　　 　　　　　円（税抜）</t>
    <rPh sb="0" eb="2">
      <t>クンレン</t>
    </rPh>
    <rPh sb="2" eb="4">
      <t>ジッシ</t>
    </rPh>
    <rPh sb="4" eb="6">
      <t>ケイヒ</t>
    </rPh>
    <rPh sb="32" eb="34">
      <t>ゼイヌキ</t>
    </rPh>
    <phoneticPr fontId="6"/>
  </si>
  <si>
    <t>○年○月○日～
○年○月○日</t>
    <rPh sb="1" eb="2">
      <t>ネン</t>
    </rPh>
    <rPh sb="3" eb="4">
      <t>ガツ</t>
    </rPh>
    <rPh sb="5" eb="6">
      <t>ニチ</t>
    </rPh>
    <rPh sb="9" eb="10">
      <t>ネン</t>
    </rPh>
    <rPh sb="11" eb="12">
      <t>ガツ</t>
    </rPh>
    <rPh sb="13" eb="14">
      <t>ニチ</t>
    </rPh>
    <phoneticPr fontId="6"/>
  </si>
  <si>
    <t>教室面積
※事務所・休憩エリアは
含まない。</t>
    <phoneticPr fontId="6"/>
  </si>
  <si>
    <t>様式１５</t>
    <rPh sb="0" eb="2">
      <t>ヨウシキ</t>
    </rPh>
    <phoneticPr fontId="6"/>
  </si>
  <si>
    <t>デジタルリテラシーチェックシート</t>
    <phoneticPr fontId="6"/>
  </si>
  <si>
    <t>デジタルリテラシーを含むカリキュラムの例</t>
  </si>
  <si>
    <t>チェック欄（☑）</t>
  </si>
  <si>
    <t>・就職先業界の顧客・ユーザーの行動変化と変化への対応【項目２】</t>
  </si>
  <si>
    <t>・就職先業界の顧客・ユーザーを取り巻くデジタルサービス【項目２】</t>
  </si>
  <si>
    <t>・就職先業界のデジタル技術の活用による競争環境変化の具体的事例【項目３】</t>
  </si>
  <si>
    <t>・就職先で想定されるインターネットサービスの活用【項目11】</t>
  </si>
  <si>
    <t>・就職先で想定されるデータ・デジタル技術の活用事例【項目12】</t>
  </si>
  <si>
    <t>・就職先で想定される日常業務に関するパソコン等のツールの利用方法【項目13】</t>
  </si>
  <si>
    <t>・就職先で想定されるツール利用方法【項目13】</t>
  </si>
  <si>
    <t>・就職先で想定される情報セキュリティ関係【項目14】</t>
  </si>
  <si>
    <t>・就職先で想定されるインターネット、SNS等を利用する際の注意点【項目15】</t>
  </si>
  <si>
    <t>・就職先業界のデジタルデータを扱う際の法令遵守【項目16】</t>
  </si>
  <si>
    <t>・その他【項目　　　　】</t>
    <phoneticPr fontId="6"/>
  </si>
  <si>
    <r>
      <t>の網掛け部分は、事業所提案科名を入力してください。</t>
    </r>
    <r>
      <rPr>
        <sz val="12"/>
        <color rgb="FFFF0000"/>
        <rFont val="ＭＳ 明朝"/>
        <family val="1"/>
        <charset val="128"/>
      </rPr>
      <t>（任意）</t>
    </r>
    <rPh sb="1" eb="3">
      <t>アミカ</t>
    </rPh>
    <rPh sb="4" eb="6">
      <t>ブブン</t>
    </rPh>
    <rPh sb="8" eb="11">
      <t>ジギョウショ</t>
    </rPh>
    <rPh sb="11" eb="13">
      <t>テイアン</t>
    </rPh>
    <rPh sb="13" eb="15">
      <t>カメイ</t>
    </rPh>
    <rPh sb="16" eb="18">
      <t>ニュウリョク</t>
    </rPh>
    <rPh sb="26" eb="28">
      <t>ニンイ</t>
    </rPh>
    <phoneticPr fontId="6"/>
  </si>
  <si>
    <t>受託希望機関名</t>
    <rPh sb="0" eb="2">
      <t>ジュタク</t>
    </rPh>
    <rPh sb="2" eb="4">
      <t>キボウ</t>
    </rPh>
    <rPh sb="4" eb="6">
      <t>キカン</t>
    </rPh>
    <rPh sb="6" eb="7">
      <t>ジツメイ</t>
    </rPh>
    <phoneticPr fontId="6"/>
  </si>
  <si>
    <t>受託希望機関名：</t>
    <phoneticPr fontId="6"/>
  </si>
  <si>
    <t>様式15</t>
    <rPh sb="0" eb="2">
      <t>ヨウシキ</t>
    </rPh>
    <phoneticPr fontId="6"/>
  </si>
  <si>
    <t>デジタルリテラシーを含むカリキュラムチェックシート</t>
    <phoneticPr fontId="6"/>
  </si>
  <si>
    <t>事業者提案科名</t>
    <rPh sb="0" eb="3">
      <t>ジギョウシャ</t>
    </rPh>
    <rPh sb="3" eb="5">
      <t>テイアン</t>
    </rPh>
    <rPh sb="5" eb="7">
      <t>カメイ</t>
    </rPh>
    <phoneticPr fontId="6"/>
  </si>
  <si>
    <t>の網掛け部分は、提案業者で入力してください。</t>
    <rPh sb="1" eb="3">
      <t>アミカ</t>
    </rPh>
    <rPh sb="4" eb="6">
      <t>ブブン</t>
    </rPh>
    <rPh sb="8" eb="12">
      <t>テイアンギョウシャ</t>
    </rPh>
    <rPh sb="13" eb="15">
      <t>ニュウリョク</t>
    </rPh>
    <phoneticPr fontId="6"/>
  </si>
  <si>
    <t>訓練実施責任者を常用雇用していることを確認できる書類等（写）</t>
    <rPh sb="0" eb="2">
      <t>クンレン</t>
    </rPh>
    <rPh sb="2" eb="4">
      <t>ジッシ</t>
    </rPh>
    <rPh sb="4" eb="7">
      <t>セキニンシャ</t>
    </rPh>
    <rPh sb="8" eb="10">
      <t>ジョウヨウ</t>
    </rPh>
    <rPh sb="10" eb="12">
      <t>コヨウ</t>
    </rPh>
    <rPh sb="19" eb="21">
      <t>カクニン</t>
    </rPh>
    <rPh sb="24" eb="26">
      <t>ショルイ</t>
    </rPh>
    <rPh sb="26" eb="27">
      <t>ナド</t>
    </rPh>
    <phoneticPr fontId="6"/>
  </si>
  <si>
    <t>離転職者等職業訓練実施予定表</t>
    <phoneticPr fontId="6"/>
  </si>
  <si>
    <t xml:space="preserve"> </t>
    <phoneticPr fontId="6"/>
  </si>
  <si>
    <t xml:space="preserve"> </t>
    <phoneticPr fontId="6"/>
  </si>
  <si>
    <t>離転職者等職業訓練実施予定表</t>
    <rPh sb="0" eb="9">
      <t>リテンショクシャトウショクギョウクンレン</t>
    </rPh>
    <phoneticPr fontId="6"/>
  </si>
  <si>
    <t xml:space="preserve"> </t>
    <phoneticPr fontId="6"/>
  </si>
  <si>
    <t>点検項目に対して該当する内容に○を付す又は、（　　）内に記入してください。</t>
    <rPh sb="0" eb="2">
      <t>テンケン</t>
    </rPh>
    <rPh sb="2" eb="4">
      <t>コウモク</t>
    </rPh>
    <rPh sb="5" eb="6">
      <t>タイ</t>
    </rPh>
    <rPh sb="8" eb="10">
      <t>ガイトウ</t>
    </rPh>
    <rPh sb="12" eb="14">
      <t>ナイヨウ</t>
    </rPh>
    <rPh sb="17" eb="18">
      <t>フ</t>
    </rPh>
    <rPh sb="19" eb="20">
      <t>マタ</t>
    </rPh>
    <rPh sb="26" eb="27">
      <t>ナイ</t>
    </rPh>
    <rPh sb="28" eb="30">
      <t>キニュウ</t>
    </rPh>
    <phoneticPr fontId="6"/>
  </si>
  <si>
    <r>
      <t>・上記訓練時間とは別に開講・修了に係る行事を行う。
・職場見学等は、下限</t>
    </r>
    <r>
      <rPr>
        <sz val="12"/>
        <rFont val="ＭＳ 明朝"/>
        <family val="1"/>
        <charset val="128"/>
      </rPr>
      <t>は6</t>
    </r>
    <r>
      <rPr>
        <sz val="12"/>
        <color theme="1"/>
        <rFont val="ＭＳ 明朝"/>
        <family val="1"/>
        <charset val="128"/>
      </rPr>
      <t>時間以上とする。
　なお、原則として現場での実施を基本とするが、職場見学はオンラインでの実施も可とする。</t>
    </r>
    <rPh sb="27" eb="29">
      <t>ショクバ</t>
    </rPh>
    <rPh sb="29" eb="31">
      <t>ケンガク</t>
    </rPh>
    <rPh sb="31" eb="32">
      <t>ナド</t>
    </rPh>
    <phoneticPr fontId="6"/>
  </si>
  <si>
    <t>上記訓練時間とは別に開講・修了に係る行事を行う。</t>
    <phoneticPr fontId="6"/>
  </si>
  <si>
    <t>【留意事項】
１　企画書を訓練コースごとに作成・提出すること。
２　提出書類は紙又はメールにて提出すること。</t>
    <rPh sb="1" eb="3">
      <t>リュウイ</t>
    </rPh>
    <rPh sb="3" eb="5">
      <t>ジコウ</t>
    </rPh>
    <rPh sb="34" eb="36">
      <t>テイシュツ</t>
    </rPh>
    <rPh sb="36" eb="38">
      <t>ショルイ</t>
    </rPh>
    <rPh sb="39" eb="40">
      <t>カミ</t>
    </rPh>
    <rPh sb="40" eb="41">
      <t>マタ</t>
    </rPh>
    <rPh sb="47" eb="49">
      <t>テイシュツ</t>
    </rPh>
    <phoneticPr fontId="6"/>
  </si>
  <si>
    <t>駐車場を賃貸により確保する場合、企画提案提出時に必要書類が提出できないときは、提案業者責任者又は貸借人から訓練開始時に駐車場の確保ができる旨を記載した確約書（写）（書式自由）を提出すること。</t>
    <rPh sb="46" eb="47">
      <t>マタ</t>
    </rPh>
    <rPh sb="55" eb="57">
      <t>カイシ</t>
    </rPh>
    <rPh sb="57" eb="58">
      <t>ジ</t>
    </rPh>
    <rPh sb="79" eb="80">
      <t>ウツ</t>
    </rPh>
    <phoneticPr fontId="6"/>
  </si>
  <si>
    <t>講師の経歴</t>
    <rPh sb="0" eb="2">
      <t>コウシ</t>
    </rPh>
    <rPh sb="3" eb="5">
      <t>ケイレキ</t>
    </rPh>
    <phoneticPr fontId="6"/>
  </si>
  <si>
    <t>担当科目経験年数</t>
    <rPh sb="0" eb="2">
      <t>タントウ</t>
    </rPh>
    <rPh sb="2" eb="4">
      <t>カモク</t>
    </rPh>
    <rPh sb="4" eb="6">
      <t>ケイケン</t>
    </rPh>
    <rPh sb="6" eb="8">
      <t>ネンスウ</t>
    </rPh>
    <phoneticPr fontId="6"/>
  </si>
  <si>
    <t>【障害者への合理的配慮等】</t>
    <rPh sb="1" eb="4">
      <t>ショウガイシャ</t>
    </rPh>
    <rPh sb="6" eb="9">
      <t>ゴウリテキ</t>
    </rPh>
    <rPh sb="9" eb="11">
      <t>ハイリョ</t>
    </rPh>
    <rPh sb="11" eb="12">
      <t>トウ</t>
    </rPh>
    <phoneticPr fontId="6"/>
  </si>
  <si>
    <t>〈対応内容・方法等〉</t>
    <rPh sb="1" eb="3">
      <t>タイオウ</t>
    </rPh>
    <rPh sb="3" eb="5">
      <t>ナイヨウ</t>
    </rPh>
    <rPh sb="6" eb="8">
      <t>ホウホウ</t>
    </rPh>
    <rPh sb="8" eb="9">
      <t>トウ</t>
    </rPh>
    <phoneticPr fontId="6"/>
  </si>
  <si>
    <t>緊急連絡先</t>
    <rPh sb="0" eb="2">
      <t>キンキュウ</t>
    </rPh>
    <rPh sb="2" eb="5">
      <t>レンラクサキ</t>
    </rPh>
    <phoneticPr fontId="6"/>
  </si>
  <si>
    <t>携帯電話番号</t>
    <rPh sb="0" eb="2">
      <t>ケイタイ</t>
    </rPh>
    <rPh sb="2" eb="4">
      <t>デンワ</t>
    </rPh>
    <rPh sb="4" eb="6">
      <t>バンゴウ</t>
    </rPh>
    <phoneticPr fontId="6"/>
  </si>
  <si>
    <t>災害時避難場所</t>
    <rPh sb="0" eb="2">
      <t>サイガイ</t>
    </rPh>
    <rPh sb="2" eb="3">
      <t>ジ</t>
    </rPh>
    <rPh sb="3" eb="5">
      <t>ヒナン</t>
    </rPh>
    <rPh sb="5" eb="7">
      <t>バショ</t>
    </rPh>
    <phoneticPr fontId="6"/>
  </si>
  <si>
    <t>様式１３</t>
    <rPh sb="0" eb="2">
      <t>ヨウシキ</t>
    </rPh>
    <phoneticPr fontId="6"/>
  </si>
  <si>
    <t>様式１４</t>
    <rPh sb="0" eb="2">
      <t>ヨウシキ</t>
    </rPh>
    <phoneticPr fontId="6"/>
  </si>
  <si>
    <t>様式14</t>
    <rPh sb="0" eb="2">
      <t>ヨウシキ</t>
    </rPh>
    <phoneticPr fontId="6"/>
  </si>
  <si>
    <t>提出する際、全ての様式の網掛けを「白」に設定してください。</t>
    <rPh sb="0" eb="2">
      <t>テイシュツ</t>
    </rPh>
    <rPh sb="4" eb="5">
      <t>サイ</t>
    </rPh>
    <rPh sb="6" eb="7">
      <t>スベ</t>
    </rPh>
    <rPh sb="9" eb="11">
      <t>ヨウシキ</t>
    </rPh>
    <rPh sb="12" eb="14">
      <t>アミカ</t>
    </rPh>
    <rPh sb="17" eb="18">
      <t>シロ</t>
    </rPh>
    <rPh sb="20" eb="22">
      <t>セッテイ</t>
    </rPh>
    <phoneticPr fontId="6"/>
  </si>
  <si>
    <t>様式8-1</t>
    <rPh sb="0" eb="2">
      <t>ヨウシキ</t>
    </rPh>
    <phoneticPr fontId="6"/>
  </si>
  <si>
    <t>　効果的なSNS広報の事例、データ・デジタル技術を活用した顧客・ユーザー行動の分析の紹介等</t>
    <phoneticPr fontId="6"/>
  </si>
  <si>
    <t>　介護・美容・飲食・病院・流通等のデジタル活用による効率化の事例の紹介等</t>
    <phoneticPr fontId="6"/>
  </si>
  <si>
    <t>　eコマース、デリバリーサービス等の事例の紹介等</t>
    <phoneticPr fontId="6"/>
  </si>
  <si>
    <t>　小売・流通業界・観光業界等の事例の紹介等</t>
    <phoneticPr fontId="6"/>
  </si>
  <si>
    <t>　ZOOM、Teams等の代表的なWEB会議用ソフト、グループウェアの利用方法・紹介等</t>
    <phoneticPr fontId="6"/>
  </si>
  <si>
    <t>　POSシステム、キャッシュレス決済、モバイルPOSレジ、電子カルテ、介護ソフト、施工管理や勤怠管理のICT化導入、生成ＡＩの活用事例の紹介等</t>
    <phoneticPr fontId="6"/>
  </si>
  <si>
    <t>　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6"/>
  </si>
  <si>
    <t>　デジタルデータに係る情報セキュリティの重要性、情報セキュリティ事故の原因、個人がとるべきセキュリティ対策等</t>
    <phoneticPr fontId="6"/>
  </si>
  <si>
    <t>　投稿内容、ネットエチケット等の注意点</t>
    <phoneticPr fontId="6"/>
  </si>
  <si>
    <t>　顧客等のデジタルデータを扱う際の個人情報保護法、画像等のデジタルデータを扱う際の著作権などのルール等</t>
    <phoneticPr fontId="6"/>
  </si>
  <si>
    <t>ベンダーマネジメント</t>
    <phoneticPr fontId="6"/>
  </si>
  <si>
    <t>6時間
以上</t>
    <rPh sb="1" eb="3">
      <t>ジカン</t>
    </rPh>
    <rPh sb="4" eb="6">
      <t>イジョウ</t>
    </rPh>
    <phoneticPr fontId="6"/>
  </si>
  <si>
    <t>Webデザイナー</t>
    <phoneticPr fontId="6"/>
  </si>
  <si>
    <t>Web制作の仕組み、デザイン用ソフトの機能を理解し、コードの記述やソフトの操作、基本的なWebページ作成を習得し、関連資格の取得により、早期就職を目指す。</t>
  </si>
  <si>
    <t>①ＷＥＢクリエイター能力認定試験（エキスパート）、②Ｉｌｌｕｓｔｒａｔｏｒ®クリエイター能力認定試験（エキスパート）、③Ｐｈｏｔｏｓｈｏｐ®クリエイター能力認定試験（エキスパート）、④Ｗｅｂ検定（デザイン、ディレクション、プロデュース)、⑤CG-ARTS検定（CGクリエイター検定（エキスパート）、Ｗｅｂデザイナー検定（エキスパート）、画像処理エンジニア検定（エキスパート）、CGエンジニア検定（エキスパート）、マルチメディア検定（エキスパート））、⑥アドビ認定プロフェッショナル（Ｐｈｏｔｏｓｈｏｐ、Ｉｌｌｕｓｔｒａｔｏｒ、Ｐｒｅｍｉｅｒｅ Ｐｒo）、⑦ウェブデザイン技能検定　１～３級のうちいずれか</t>
    <phoneticPr fontId="6"/>
  </si>
  <si>
    <t>※表示行が足りない時には追加してください。ただし、追加した時には平均に記載の計算式を確認してください。</t>
    <phoneticPr fontId="6"/>
  </si>
  <si>
    <t>※使用するＯＳ及びソフトは、訓練期間中、サポート期限内であること</t>
    <phoneticPr fontId="6"/>
  </si>
  <si>
    <t>　・プルダウンリストから選択してください。</t>
    <rPh sb="12" eb="14">
      <t>センタク</t>
    </rPh>
    <phoneticPr fontId="6"/>
  </si>
  <si>
    <t>　・使用許諾契約の必要のないフリーソフトの場合は、「不要」を選んでください。</t>
    <rPh sb="2" eb="4">
      <t>シヨウ</t>
    </rPh>
    <rPh sb="4" eb="6">
      <t>キョダク</t>
    </rPh>
    <rPh sb="6" eb="8">
      <t>ケイヤク</t>
    </rPh>
    <rPh sb="9" eb="11">
      <t>ヒツヨウ</t>
    </rPh>
    <rPh sb="21" eb="23">
      <t>バアイ</t>
    </rPh>
    <rPh sb="26" eb="28">
      <t>フヨウ</t>
    </rPh>
    <rPh sb="30" eb="31">
      <t>エラ</t>
    </rPh>
    <phoneticPr fontId="6"/>
  </si>
  <si>
    <t>サポート期限内である事を確認</t>
    <phoneticPr fontId="6"/>
  </si>
  <si>
    <t>　・まだ購入されていない場合、「購入予定」と入力してください。</t>
    <rPh sb="4" eb="6">
      <t>コウニュウ</t>
    </rPh>
    <rPh sb="12" eb="14">
      <t>バアイ</t>
    </rPh>
    <rPh sb="16" eb="18">
      <t>コウニュウ</t>
    </rPh>
    <rPh sb="18" eb="20">
      <t>ヨテイ</t>
    </rPh>
    <rPh sb="22" eb="24">
      <t>ニュウリョク</t>
    </rPh>
    <phoneticPr fontId="6"/>
  </si>
  <si>
    <t>※「使用許諾契約」セルについて</t>
    <rPh sb="2" eb="8">
      <t>シヨウキョダクケイヤク</t>
    </rPh>
    <phoneticPr fontId="6"/>
  </si>
  <si>
    <t>※「サポート期限内である事を確認」セルについて</t>
    <phoneticPr fontId="6"/>
  </si>
  <si>
    <t>　・すでに購入されており、訓練期間中はサポート期限内であれば、「期限内」と入力してください。</t>
    <rPh sb="5" eb="7">
      <t>コウニュウ</t>
    </rPh>
    <rPh sb="13" eb="15">
      <t>クンレン</t>
    </rPh>
    <rPh sb="15" eb="18">
      <t>キカンチュウ</t>
    </rPh>
    <rPh sb="23" eb="26">
      <t>キゲンナイ</t>
    </rPh>
    <rPh sb="32" eb="35">
      <t>キゲンナイ</t>
    </rPh>
    <rPh sb="37" eb="39">
      <t>ニュウリョク</t>
    </rPh>
    <phoneticPr fontId="6"/>
  </si>
  <si>
    <t>訓練実施施設及び駐車場に関する不動産登記簿謄本（写）又は賃貸借契約書（写）</t>
    <rPh sb="6" eb="7">
      <t>オヨ</t>
    </rPh>
    <phoneticPr fontId="6"/>
  </si>
  <si>
    <t>６に施設案内図・配置図、避難経路図が記載されている場合は、７を省略することができる。ただし、６の記載内容（施設名称等）が企画提案書類記載内容と一致しないときは、省略することはできない。</t>
    <rPh sb="12" eb="17">
      <t>ヒナンケイロズ</t>
    </rPh>
    <phoneticPr fontId="6"/>
  </si>
  <si>
    <t>⑦</t>
    <phoneticPr fontId="6"/>
  </si>
  <si>
    <t>受託希望訓練科と同等コース（科）開始年月日</t>
    <rPh sb="0" eb="4">
      <t>ジュタクキボウ</t>
    </rPh>
    <rPh sb="4" eb="7">
      <t>クンレンカ</t>
    </rPh>
    <rPh sb="8" eb="10">
      <t>ドウトウ</t>
    </rPh>
    <rPh sb="14" eb="15">
      <t>カ</t>
    </rPh>
    <rPh sb="16" eb="18">
      <t>カイシ</t>
    </rPh>
    <rPh sb="18" eb="20">
      <t>ネンゲツ</t>
    </rPh>
    <rPh sb="20" eb="21">
      <t>ヒ</t>
    </rPh>
    <phoneticPr fontId="6"/>
  </si>
  <si>
    <t>②　担当科目には、講師が担当する科目名を記入してください。</t>
    <phoneticPr fontId="6"/>
  </si>
  <si>
    <t>④　資格・免許は、職業訓練指導員免許、教員免許及び担当科に係る免許・資格を詳細に記入してください。</t>
    <rPh sb="37" eb="39">
      <t>ショウサイ</t>
    </rPh>
    <phoneticPr fontId="6"/>
  </si>
  <si>
    <t>⑤　実際に当該訓練を指導する講師のみ記載してください。</t>
    <phoneticPr fontId="6"/>
  </si>
  <si>
    <t>提出時、この行は削除してください。</t>
    <rPh sb="6" eb="7">
      <t>ギョウ</t>
    </rPh>
    <phoneticPr fontId="6"/>
  </si>
  <si>
    <t>デジタル
職場実習</t>
    <rPh sb="5" eb="7">
      <t>ショクバ</t>
    </rPh>
    <rPh sb="7" eb="9">
      <t>ジッシュウ</t>
    </rPh>
    <phoneticPr fontId="6"/>
  </si>
  <si>
    <t xml:space="preserve">記載例
</t>
    <rPh sb="0" eb="2">
      <t>キサイ</t>
    </rPh>
    <rPh sb="2" eb="3">
      <t>レイ</t>
    </rPh>
    <phoneticPr fontId="6"/>
  </si>
  <si>
    <t>提出時、この行は
削除してください</t>
    <rPh sb="0" eb="2">
      <t>テイシュツ</t>
    </rPh>
    <rPh sb="2" eb="3">
      <t>ジ</t>
    </rPh>
    <rPh sb="6" eb="7">
      <t>ギョウ</t>
    </rPh>
    <rPh sb="9" eb="11">
      <t>サクジョ</t>
    </rPh>
    <phoneticPr fontId="6"/>
  </si>
  <si>
    <t>※　実際のデジタル機器の操作だけではなく、操作方法、活用方法の説明等もデジタルリテラシーに含みます。</t>
    <phoneticPr fontId="6"/>
  </si>
  <si>
    <r>
      <t>施設（自習室、男女別トイレ、障害者用トイレ、駐車場含む。）案内図・配置図・</t>
    </r>
    <r>
      <rPr>
        <sz val="12"/>
        <rFont val="ＭＳ 明朝"/>
        <family val="1"/>
        <charset val="128"/>
      </rPr>
      <t>災害時避難場所までの避難経路が分かるもの</t>
    </r>
    <rPh sb="37" eb="39">
      <t>サイガイ</t>
    </rPh>
    <rPh sb="39" eb="40">
      <t>ジ</t>
    </rPh>
    <rPh sb="40" eb="42">
      <t>ヒナン</t>
    </rPh>
    <rPh sb="42" eb="44">
      <t>バショ</t>
    </rPh>
    <rPh sb="47" eb="49">
      <t>ヒナン</t>
    </rPh>
    <rPh sb="49" eb="51">
      <t>ケイロ</t>
    </rPh>
    <rPh sb="52" eb="53">
      <t>ワ</t>
    </rPh>
    <phoneticPr fontId="6"/>
  </si>
  <si>
    <t>様式 １-2</t>
    <rPh sb="0" eb="2">
      <t>ヨウシキ</t>
    </rPh>
    <phoneticPr fontId="6"/>
  </si>
  <si>
    <t>（準備講習期間）</t>
  </si>
  <si>
    <t>（職業訓練期間）</t>
    <phoneticPr fontId="6"/>
  </si>
  <si>
    <t>※以下は母子家庭の母等の職業的自立促進コースのみ入力</t>
    <rPh sb="1" eb="3">
      <t>イカ</t>
    </rPh>
    <rPh sb="4" eb="6">
      <t>ボシ</t>
    </rPh>
    <rPh sb="6" eb="8">
      <t>カテイ</t>
    </rPh>
    <rPh sb="9" eb="10">
      <t>ハハ</t>
    </rPh>
    <rPh sb="10" eb="11">
      <t>トウ</t>
    </rPh>
    <rPh sb="12" eb="15">
      <t>ショクギョウテキ</t>
    </rPh>
    <rPh sb="15" eb="17">
      <t>ジリツ</t>
    </rPh>
    <rPh sb="17" eb="19">
      <t>ソクシン</t>
    </rPh>
    <rPh sb="24" eb="26">
      <t>ニュウリョク</t>
    </rPh>
    <phoneticPr fontId="6"/>
  </si>
  <si>
    <t>　託児サービス期間（準備講習期間）：</t>
    <rPh sb="1" eb="3">
      <t>タクジ</t>
    </rPh>
    <rPh sb="7" eb="9">
      <t>キカン</t>
    </rPh>
    <rPh sb="10" eb="12">
      <t>ジュンビ</t>
    </rPh>
    <rPh sb="12" eb="14">
      <t>コウシュウ</t>
    </rPh>
    <rPh sb="14" eb="16">
      <t>キカン</t>
    </rPh>
    <phoneticPr fontId="5"/>
  </si>
  <si>
    <t>準備講習期間</t>
    <rPh sb="0" eb="2">
      <t>ジュンビ</t>
    </rPh>
    <rPh sb="2" eb="4">
      <t>コウシュウ</t>
    </rPh>
    <rPh sb="4" eb="6">
      <t>キカン</t>
    </rPh>
    <phoneticPr fontId="6"/>
  </si>
  <si>
    <t xml:space="preserve"> 　　　　　　　　　　　　（訓練期間）：</t>
    <rPh sb="14" eb="16">
      <t>クンレン</t>
    </rPh>
    <rPh sb="16" eb="18">
      <t>キカン</t>
    </rPh>
    <phoneticPr fontId="5"/>
  </si>
  <si>
    <t>託児サービス定員</t>
    <rPh sb="0" eb="2">
      <t>タクジ</t>
    </rPh>
    <rPh sb="6" eb="8">
      <t>テイイン</t>
    </rPh>
    <phoneticPr fontId="6"/>
  </si>
  <si>
    <t>託児サービス期間</t>
    <rPh sb="0" eb="2">
      <t>タクジ</t>
    </rPh>
    <rPh sb="6" eb="8">
      <t>キカン</t>
    </rPh>
    <phoneticPr fontId="6"/>
  </si>
  <si>
    <t>（準備講習期間）</t>
    <phoneticPr fontId="6"/>
  </si>
  <si>
    <t>（訓練期間）</t>
    <rPh sb="1" eb="3">
      <t>クンレン</t>
    </rPh>
    <phoneticPr fontId="6"/>
  </si>
  <si>
    <t>の網掛け部分は自動的に設定されます。</t>
    <rPh sb="1" eb="3">
      <t>アミカ</t>
    </rPh>
    <rPh sb="4" eb="6">
      <t>ブブン</t>
    </rPh>
    <rPh sb="7" eb="10">
      <t>ジドウテキ</t>
    </rPh>
    <rPh sb="11" eb="13">
      <t>セッテイ</t>
    </rPh>
    <phoneticPr fontId="6"/>
  </si>
  <si>
    <t>託児サービス
提供施設</t>
    <phoneticPr fontId="6"/>
  </si>
  <si>
    <t>和産技訓練センター　保育所</t>
    <rPh sb="0" eb="1">
      <t>ワ</t>
    </rPh>
    <rPh sb="1" eb="3">
      <t>サンギ</t>
    </rPh>
    <rPh sb="3" eb="5">
      <t>クンレン</t>
    </rPh>
    <rPh sb="10" eb="12">
      <t>ホイク</t>
    </rPh>
    <rPh sb="12" eb="13">
      <t>ショ</t>
    </rPh>
    <phoneticPr fontId="6"/>
  </si>
  <si>
    <t>様式６-1</t>
    <rPh sb="0" eb="2">
      <t>ヨウシキ</t>
    </rPh>
    <phoneticPr fontId="6"/>
  </si>
  <si>
    <t>様式６-2</t>
    <rPh sb="0" eb="2">
      <t>ヨウシキ</t>
    </rPh>
    <phoneticPr fontId="6"/>
  </si>
  <si>
    <t>（母子家庭の母等の職業的自立促進コース）</t>
    <phoneticPr fontId="6"/>
  </si>
  <si>
    <t>【母子家庭の母等に対する就労支援の経験等】</t>
    <rPh sb="1" eb="3">
      <t>ボシ</t>
    </rPh>
    <rPh sb="3" eb="5">
      <t>カテイ</t>
    </rPh>
    <rPh sb="6" eb="7">
      <t>ハハ</t>
    </rPh>
    <rPh sb="7" eb="8">
      <t>トウ</t>
    </rPh>
    <rPh sb="9" eb="10">
      <t>タイ</t>
    </rPh>
    <rPh sb="12" eb="14">
      <t>シュウロウ</t>
    </rPh>
    <rPh sb="14" eb="16">
      <t>シエン</t>
    </rPh>
    <rPh sb="17" eb="19">
      <t>ケイケン</t>
    </rPh>
    <rPh sb="19" eb="20">
      <t>トウ</t>
    </rPh>
    <phoneticPr fontId="6"/>
  </si>
  <si>
    <t>（母子家庭の母等の就労支援に関するこれまでの取組状況について記載してください。）</t>
    <rPh sb="1" eb="3">
      <t>ボシ</t>
    </rPh>
    <rPh sb="3" eb="5">
      <t>カテイ</t>
    </rPh>
    <rPh sb="6" eb="7">
      <t>ハハ</t>
    </rPh>
    <rPh sb="7" eb="8">
      <t>トウ</t>
    </rPh>
    <rPh sb="9" eb="11">
      <t>シュウロウ</t>
    </rPh>
    <rPh sb="11" eb="13">
      <t>シエン</t>
    </rPh>
    <rPh sb="14" eb="15">
      <t>カン</t>
    </rPh>
    <rPh sb="22" eb="24">
      <t>トリクミ</t>
    </rPh>
    <rPh sb="24" eb="26">
      <t>ジョウキョウ</t>
    </rPh>
    <rPh sb="30" eb="32">
      <t>キサイ</t>
    </rPh>
    <phoneticPr fontId="6"/>
  </si>
  <si>
    <t>準備講習実施委託費 １人2日当たり　金　　　　　　     　円（税抜）</t>
    <rPh sb="0" eb="2">
      <t>ジュンビ</t>
    </rPh>
    <rPh sb="2" eb="4">
      <t>コウシュウ</t>
    </rPh>
    <rPh sb="4" eb="6">
      <t>ジッシ</t>
    </rPh>
    <rPh sb="6" eb="8">
      <t>イタク</t>
    </rPh>
    <rPh sb="8" eb="9">
      <t>ヒ</t>
    </rPh>
    <rPh sb="11" eb="12">
      <t>ニン</t>
    </rPh>
    <rPh sb="13" eb="14">
      <t>ニチ</t>
    </rPh>
    <rPh sb="14" eb="15">
      <t>ア</t>
    </rPh>
    <rPh sb="18" eb="19">
      <t>カネ</t>
    </rPh>
    <rPh sb="31" eb="32">
      <t>エン</t>
    </rPh>
    <rPh sb="33" eb="35">
      <t>ゼイヌキ</t>
    </rPh>
    <phoneticPr fontId="6"/>
  </si>
  <si>
    <t>訓練実施経費　１人１月当たり　　　金　　　　 　　　　　円（税抜）</t>
    <rPh sb="0" eb="2">
      <t>クンレン</t>
    </rPh>
    <rPh sb="2" eb="4">
      <t>ジッシ</t>
    </rPh>
    <rPh sb="4" eb="6">
      <t>ケイヒ</t>
    </rPh>
    <rPh sb="30" eb="32">
      <t>ゼイヌキ</t>
    </rPh>
    <phoneticPr fontId="6"/>
  </si>
  <si>
    <t>託児サービス委託費</t>
    <rPh sb="0" eb="2">
      <t>タクジ</t>
    </rPh>
    <rPh sb="6" eb="8">
      <t>イタク</t>
    </rPh>
    <rPh sb="8" eb="9">
      <t>ヒ</t>
    </rPh>
    <phoneticPr fontId="6"/>
  </si>
  <si>
    <t>（準備講習期間中）１人１日当たり　金　　　　    　　   円（税抜）</t>
    <phoneticPr fontId="6"/>
  </si>
  <si>
    <t>（訓練期間中）　　１人１月当たり　金　　　　　　　　　 円（税抜）</t>
    <phoneticPr fontId="6"/>
  </si>
  <si>
    <t>準備講習期間:</t>
    <phoneticPr fontId="6"/>
  </si>
  <si>
    <t>託児サービス定員</t>
    <rPh sb="6" eb="8">
      <t>テイイン</t>
    </rPh>
    <phoneticPr fontId="6"/>
  </si>
  <si>
    <t>託児サービス期間</t>
    <rPh sb="0" eb="2">
      <t>タクジ</t>
    </rPh>
    <rPh sb="6" eb="8">
      <t>キカン</t>
    </rPh>
    <phoneticPr fontId="5"/>
  </si>
  <si>
    <t>託児サービス
提供施設：</t>
    <rPh sb="0" eb="2">
      <t>タクジ</t>
    </rPh>
    <rPh sb="7" eb="9">
      <t>テイキョウ</t>
    </rPh>
    <rPh sb="9" eb="11">
      <t>シセツ</t>
    </rPh>
    <phoneticPr fontId="5"/>
  </si>
  <si>
    <t>準備講習実施委託費：</t>
    <rPh sb="0" eb="2">
      <t>ジュンビ</t>
    </rPh>
    <rPh sb="2" eb="4">
      <t>コウシュウ</t>
    </rPh>
    <rPh sb="4" eb="6">
      <t>ジッシ</t>
    </rPh>
    <rPh sb="6" eb="8">
      <t>イタク</t>
    </rPh>
    <rPh sb="8" eb="9">
      <t>ヒ</t>
    </rPh>
    <phoneticPr fontId="6"/>
  </si>
  <si>
    <t>１人２日当たり経費</t>
    <rPh sb="1" eb="2">
      <t>ニン</t>
    </rPh>
    <rPh sb="3" eb="4">
      <t>ニチ</t>
    </rPh>
    <rPh sb="4" eb="5">
      <t>ア</t>
    </rPh>
    <rPh sb="7" eb="9">
      <t>ケイヒ</t>
    </rPh>
    <phoneticPr fontId="6"/>
  </si>
  <si>
    <t>（合計）／（定員）</t>
    <rPh sb="1" eb="3">
      <t>ゴウケイ</t>
    </rPh>
    <rPh sb="6" eb="8">
      <t>テイイン</t>
    </rPh>
    <phoneticPr fontId="6"/>
  </si>
  <si>
    <t>訓練実施委託費：</t>
    <rPh sb="0" eb="2">
      <t>クンレン</t>
    </rPh>
    <rPh sb="2" eb="4">
      <t>ジッシ</t>
    </rPh>
    <rPh sb="4" eb="6">
      <t>イタク</t>
    </rPh>
    <rPh sb="6" eb="7">
      <t>ヒ</t>
    </rPh>
    <phoneticPr fontId="6"/>
  </si>
  <si>
    <t>託児サービス委託費（準備講習期間中）：</t>
    <rPh sb="0" eb="2">
      <t>タクジ</t>
    </rPh>
    <rPh sb="6" eb="8">
      <t>イタク</t>
    </rPh>
    <rPh sb="8" eb="9">
      <t>ヒ</t>
    </rPh>
    <rPh sb="10" eb="12">
      <t>ジュンビ</t>
    </rPh>
    <rPh sb="12" eb="14">
      <t>コウシュウ</t>
    </rPh>
    <rPh sb="14" eb="16">
      <t>キカン</t>
    </rPh>
    <rPh sb="16" eb="17">
      <t>チュウ</t>
    </rPh>
    <phoneticPr fontId="6"/>
  </si>
  <si>
    <t>金　額　（　円　）</t>
    <rPh sb="0" eb="1">
      <t>キン</t>
    </rPh>
    <rPh sb="2" eb="3">
      <t>ガク</t>
    </rPh>
    <rPh sb="6" eb="7">
      <t>エン</t>
    </rPh>
    <phoneticPr fontId="6"/>
  </si>
  <si>
    <t>　　　　　　　　　説　　　　明</t>
    <rPh sb="9" eb="10">
      <t>セツ</t>
    </rPh>
    <rPh sb="14" eb="15">
      <t>メイ</t>
    </rPh>
    <phoneticPr fontId="6"/>
  </si>
  <si>
    <t>保育士等</t>
    <rPh sb="0" eb="3">
      <t>ホイクシ</t>
    </rPh>
    <rPh sb="3" eb="4">
      <t>トウ</t>
    </rPh>
    <phoneticPr fontId="6"/>
  </si>
  <si>
    <t>保育室等</t>
    <rPh sb="0" eb="3">
      <t>ホイクシツ</t>
    </rPh>
    <rPh sb="3" eb="4">
      <t>トウ</t>
    </rPh>
    <phoneticPr fontId="6"/>
  </si>
  <si>
    <t>保険料</t>
    <rPh sb="0" eb="3">
      <t>ホケンリョウ</t>
    </rPh>
    <phoneticPr fontId="6"/>
  </si>
  <si>
    <t>傷害保険、賠償責任保険等</t>
    <rPh sb="0" eb="2">
      <t>ショウガイ</t>
    </rPh>
    <rPh sb="2" eb="4">
      <t>ホケン</t>
    </rPh>
    <rPh sb="5" eb="7">
      <t>バイショウ</t>
    </rPh>
    <rPh sb="7" eb="9">
      <t>セキニン</t>
    </rPh>
    <rPh sb="9" eb="11">
      <t>ホケン</t>
    </rPh>
    <rPh sb="11" eb="12">
      <t>トウ</t>
    </rPh>
    <phoneticPr fontId="6"/>
  </si>
  <si>
    <t>１人１日当たり経費</t>
    <rPh sb="1" eb="2">
      <t>ニン</t>
    </rPh>
    <rPh sb="3" eb="4">
      <t>ニチ</t>
    </rPh>
    <rPh sb="4" eb="5">
      <t>ア</t>
    </rPh>
    <rPh sb="7" eb="9">
      <t>ケイヒ</t>
    </rPh>
    <phoneticPr fontId="6"/>
  </si>
  <si>
    <t>（合計）／（定員×２日）</t>
    <rPh sb="1" eb="3">
      <t>ゴウケイ</t>
    </rPh>
    <rPh sb="6" eb="8">
      <t>テイイン</t>
    </rPh>
    <rPh sb="10" eb="11">
      <t>ニチ</t>
    </rPh>
    <phoneticPr fontId="6"/>
  </si>
  <si>
    <t>託児サービス委託費（訓練期間中）：</t>
    <rPh sb="0" eb="2">
      <t>タクジ</t>
    </rPh>
    <rPh sb="6" eb="8">
      <t>イタク</t>
    </rPh>
    <rPh sb="8" eb="9">
      <t>ヒ</t>
    </rPh>
    <rPh sb="10" eb="12">
      <t>クンレン</t>
    </rPh>
    <rPh sb="12" eb="14">
      <t>キカン</t>
    </rPh>
    <rPh sb="14" eb="15">
      <t>チュウ</t>
    </rPh>
    <phoneticPr fontId="6"/>
  </si>
  <si>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6"/>
  </si>
  <si>
    <t>保育施設名</t>
    <rPh sb="0" eb="2">
      <t>ホイク</t>
    </rPh>
    <rPh sb="2" eb="4">
      <t>シセツ</t>
    </rPh>
    <rPh sb="4" eb="5">
      <t>メイ</t>
    </rPh>
    <phoneticPr fontId="6"/>
  </si>
  <si>
    <t>連絡先</t>
    <rPh sb="0" eb="3">
      <t>レンラクサキ</t>
    </rPh>
    <phoneticPr fontId="6"/>
  </si>
  <si>
    <t>住所</t>
    <rPh sb="0" eb="2">
      <t>ジュウショ</t>
    </rPh>
    <phoneticPr fontId="6"/>
  </si>
  <si>
    <t>記入者名</t>
    <rPh sb="0" eb="3">
      <t>キニュウシャ</t>
    </rPh>
    <rPh sb="3" eb="4">
      <t>メイ</t>
    </rPh>
    <phoneticPr fontId="6"/>
  </si>
  <si>
    <t>分類</t>
    <rPh sb="0" eb="2">
      <t>ブンルイ</t>
    </rPh>
    <phoneticPr fontId="6"/>
  </si>
  <si>
    <t>項　　　　　　　　　　　　　　目</t>
    <rPh sb="0" eb="1">
      <t>コウ</t>
    </rPh>
    <rPh sb="15" eb="16">
      <t>メ</t>
    </rPh>
    <phoneticPr fontId="6"/>
  </si>
  <si>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6"/>
  </si>
  <si>
    <t>必須</t>
    <rPh sb="0" eb="2">
      <t>ヒッス</t>
    </rPh>
    <phoneticPr fontId="6"/>
  </si>
  <si>
    <t>□</t>
    <phoneticPr fontId="6"/>
  </si>
  <si>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6"/>
  </si>
  <si>
    <t>児童１人当たりの保育従事者数</t>
    <rPh sb="0" eb="2">
      <t>ジドウ</t>
    </rPh>
    <rPh sb="3" eb="4">
      <t>ニン</t>
    </rPh>
    <rPh sb="4" eb="5">
      <t>ア</t>
    </rPh>
    <rPh sb="8" eb="10">
      <t>ホイク</t>
    </rPh>
    <rPh sb="10" eb="13">
      <t>ジュウジシャ</t>
    </rPh>
    <rPh sb="13" eb="14">
      <t>スウ</t>
    </rPh>
    <phoneticPr fontId="6"/>
  </si>
  <si>
    <t>利用対象
児童数</t>
    <rPh sb="0" eb="2">
      <t>リヨウ</t>
    </rPh>
    <rPh sb="2" eb="4">
      <t>タイショウ</t>
    </rPh>
    <rPh sb="5" eb="8">
      <t>ジドウスウ</t>
    </rPh>
    <phoneticPr fontId="6"/>
  </si>
  <si>
    <t>保育従事
者必要数</t>
    <rPh sb="0" eb="2">
      <t>ホイク</t>
    </rPh>
    <rPh sb="2" eb="4">
      <t>ジュウジ</t>
    </rPh>
    <rPh sb="5" eb="6">
      <t>シャ</t>
    </rPh>
    <rPh sb="6" eb="8">
      <t>ヒツヨウ</t>
    </rPh>
    <rPh sb="8" eb="9">
      <t>スウ</t>
    </rPh>
    <phoneticPr fontId="6"/>
  </si>
  <si>
    <t>保育従事者配置数</t>
    <rPh sb="0" eb="2">
      <t>ホイク</t>
    </rPh>
    <rPh sb="2" eb="5">
      <t>ジュウジシャ</t>
    </rPh>
    <rPh sb="5" eb="8">
      <t>ハイチスウ</t>
    </rPh>
    <phoneticPr fontId="6"/>
  </si>
  <si>
    <t>うち保育士又は看護師必要数</t>
    <rPh sb="2" eb="5">
      <t>ホイクシ</t>
    </rPh>
    <rPh sb="5" eb="6">
      <t>マタ</t>
    </rPh>
    <rPh sb="7" eb="10">
      <t>カンゴシ</t>
    </rPh>
    <rPh sb="10" eb="12">
      <t>ヒツヨウ</t>
    </rPh>
    <rPh sb="12" eb="13">
      <t>スウ</t>
    </rPh>
    <phoneticPr fontId="6"/>
  </si>
  <si>
    <t>うち保育士又は看護師</t>
    <rPh sb="2" eb="5">
      <t>ホイクシ</t>
    </rPh>
    <rPh sb="5" eb="6">
      <t>マタ</t>
    </rPh>
    <rPh sb="7" eb="10">
      <t>カンゴシ</t>
    </rPh>
    <phoneticPr fontId="6"/>
  </si>
  <si>
    <t>うち
その他</t>
    <rPh sb="5" eb="6">
      <t>タ</t>
    </rPh>
    <phoneticPr fontId="6"/>
  </si>
  <si>
    <t>　乳児３人につき保育に従事する者１人</t>
    <rPh sb="1" eb="3">
      <t>ニュウジ</t>
    </rPh>
    <rPh sb="4" eb="5">
      <t>ニン</t>
    </rPh>
    <rPh sb="8" eb="10">
      <t>ホイク</t>
    </rPh>
    <rPh sb="11" eb="13">
      <t>ジュウジ</t>
    </rPh>
    <rPh sb="15" eb="16">
      <t>シャ</t>
    </rPh>
    <rPh sb="17" eb="18">
      <t>ニン</t>
    </rPh>
    <phoneticPr fontId="6"/>
  </si>
  <si>
    <t>　１、２歳児６人につき保育に従事する者１人</t>
    <rPh sb="4" eb="6">
      <t>サイジ</t>
    </rPh>
    <rPh sb="7" eb="8">
      <t>ニン</t>
    </rPh>
    <rPh sb="11" eb="13">
      <t>ホイク</t>
    </rPh>
    <rPh sb="14" eb="16">
      <t>ジュウジ</t>
    </rPh>
    <rPh sb="18" eb="19">
      <t>シャ</t>
    </rPh>
    <rPh sb="20" eb="21">
      <t>ニン</t>
    </rPh>
    <phoneticPr fontId="6"/>
  </si>
  <si>
    <t>　３歳児２０人につき保育に従事する者１人</t>
    <rPh sb="2" eb="4">
      <t>サイジ</t>
    </rPh>
    <rPh sb="6" eb="7">
      <t>ニン</t>
    </rPh>
    <rPh sb="10" eb="12">
      <t>ホイク</t>
    </rPh>
    <rPh sb="13" eb="15">
      <t>ジュウジ</t>
    </rPh>
    <rPh sb="17" eb="18">
      <t>シャ</t>
    </rPh>
    <rPh sb="19" eb="20">
      <t>ニン</t>
    </rPh>
    <phoneticPr fontId="6"/>
  </si>
  <si>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6"/>
  </si>
  <si>
    <t>合計</t>
    <rPh sb="0" eb="2">
      <t>ゴウケイ</t>
    </rPh>
    <phoneticPr fontId="6"/>
  </si>
  <si>
    <t>保育に従事する者が常時２人を下回っていない</t>
    <rPh sb="0" eb="2">
      <t>ホイク</t>
    </rPh>
    <rPh sb="3" eb="5">
      <t>ジュウジ</t>
    </rPh>
    <rPh sb="7" eb="8">
      <t>シャ</t>
    </rPh>
    <rPh sb="9" eb="11">
      <t>ジョウジ</t>
    </rPh>
    <rPh sb="12" eb="13">
      <t>ニン</t>
    </rPh>
    <rPh sb="14" eb="16">
      <t>シタマワ</t>
    </rPh>
    <phoneticPr fontId="6"/>
  </si>
  <si>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6"/>
  </si>
  <si>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6"/>
  </si>
  <si>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6"/>
  </si>
  <si>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6"/>
  </si>
  <si>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6"/>
  </si>
  <si>
    <t>保育室</t>
    <rPh sb="0" eb="3">
      <t>ホイクシツ</t>
    </rPh>
    <phoneticPr fontId="6"/>
  </si>
  <si>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6"/>
  </si>
  <si>
    <t>必要面積</t>
    <rPh sb="0" eb="2">
      <t>ヒツヨウ</t>
    </rPh>
    <rPh sb="2" eb="4">
      <t>メンセキ</t>
    </rPh>
    <phoneticPr fontId="6"/>
  </si>
  <si>
    <t>実面積</t>
    <rPh sb="0" eb="1">
      <t>ジツ</t>
    </rPh>
    <rPh sb="1" eb="3">
      <t>メンセキ</t>
    </rPh>
    <phoneticPr fontId="6"/>
  </si>
  <si>
    <t>保育室は、採光が確保されている</t>
    <rPh sb="0" eb="3">
      <t>ホイクシツ</t>
    </rPh>
    <rPh sb="5" eb="7">
      <t>サイコウ</t>
    </rPh>
    <rPh sb="8" eb="10">
      <t>カクホ</t>
    </rPh>
    <phoneticPr fontId="6"/>
  </si>
  <si>
    <t>保育室は、換気が確保されている</t>
    <rPh sb="0" eb="3">
      <t>ホイクシツ</t>
    </rPh>
    <rPh sb="5" eb="7">
      <t>カンキ</t>
    </rPh>
    <rPh sb="8" eb="10">
      <t>カクホ</t>
    </rPh>
    <phoneticPr fontId="6"/>
  </si>
  <si>
    <t>保育室は、安全が確保されている</t>
    <rPh sb="0" eb="3">
      <t>ホイクシツ</t>
    </rPh>
    <rPh sb="5" eb="7">
      <t>アンゼン</t>
    </rPh>
    <rPh sb="8" eb="10">
      <t>カクホ</t>
    </rPh>
    <phoneticPr fontId="6"/>
  </si>
  <si>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6"/>
  </si>
  <si>
    <t>便所</t>
    <rPh sb="0" eb="2">
      <t>ベンジョ</t>
    </rPh>
    <phoneticPr fontId="6"/>
  </si>
  <si>
    <t>概ね幼児20人につき1以上ある</t>
    <rPh sb="0" eb="1">
      <t>オオム</t>
    </rPh>
    <rPh sb="2" eb="4">
      <t>ヨウジ</t>
    </rPh>
    <rPh sb="6" eb="7">
      <t>ニン</t>
    </rPh>
    <rPh sb="11" eb="13">
      <t>イジョウ</t>
    </rPh>
    <phoneticPr fontId="6"/>
  </si>
  <si>
    <t>必要な数</t>
    <rPh sb="0" eb="2">
      <t>ヒツヨウ</t>
    </rPh>
    <rPh sb="3" eb="4">
      <t>カズ</t>
    </rPh>
    <phoneticPr fontId="6"/>
  </si>
  <si>
    <t>実際の数</t>
    <rPh sb="0" eb="2">
      <t>ジッサイ</t>
    </rPh>
    <rPh sb="3" eb="4">
      <t>カズ</t>
    </rPh>
    <phoneticPr fontId="6"/>
  </si>
  <si>
    <t>手洗い設備がある</t>
    <rPh sb="0" eb="2">
      <t>テアラ</t>
    </rPh>
    <rPh sb="3" eb="5">
      <t>セツビ</t>
    </rPh>
    <phoneticPr fontId="6"/>
  </si>
  <si>
    <t>保育室及び調理室と区画されている</t>
    <rPh sb="0" eb="3">
      <t>ホイクシツ</t>
    </rPh>
    <rPh sb="3" eb="4">
      <t>オヨ</t>
    </rPh>
    <rPh sb="5" eb="8">
      <t>チョウリシツ</t>
    </rPh>
    <rPh sb="9" eb="11">
      <t>クカク</t>
    </rPh>
    <phoneticPr fontId="6"/>
  </si>
  <si>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6"/>
  </si>
  <si>
    <t>衛生面に配慮されている</t>
    <rPh sb="0" eb="3">
      <t>エイセイメン</t>
    </rPh>
    <rPh sb="4" eb="6">
      <t>ハイリョ</t>
    </rPh>
    <phoneticPr fontId="6"/>
  </si>
  <si>
    <t>調理室</t>
    <rPh sb="0" eb="3">
      <t>チョウリシツ</t>
    </rPh>
    <phoneticPr fontId="6"/>
  </si>
  <si>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6"/>
  </si>
  <si>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6"/>
  </si>
  <si>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6"/>
  </si>
  <si>
    <t>衛生的状態が保たれている（※調理室がある場合必須）</t>
    <rPh sb="0" eb="3">
      <t>エイセイテキ</t>
    </rPh>
    <rPh sb="3" eb="5">
      <t>ジョウタイ</t>
    </rPh>
    <rPh sb="6" eb="7">
      <t>タモ</t>
    </rPh>
    <rPh sb="14" eb="17">
      <t>チョウリシツ</t>
    </rPh>
    <phoneticPr fontId="6"/>
  </si>
  <si>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6"/>
  </si>
  <si>
    <t>非常災害に対する措置</t>
    <rPh sb="0" eb="2">
      <t>ヒジョウ</t>
    </rPh>
    <rPh sb="2" eb="4">
      <t>サイガイ</t>
    </rPh>
    <rPh sb="5" eb="6">
      <t>タイ</t>
    </rPh>
    <rPh sb="8" eb="10">
      <t>ソチ</t>
    </rPh>
    <phoneticPr fontId="6"/>
  </si>
  <si>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6"/>
  </si>
  <si>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6"/>
  </si>
  <si>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6"/>
  </si>
  <si>
    <r>
      <t>Ｅ　防火責任者の選任届出が行われている（※消防法上30人以上の施設の場合、作成及び届出の義務があるので必須）</t>
    </r>
    <r>
      <rPr>
        <sz val="11"/>
        <rFont val="ＭＳ Ｐゴシック"/>
        <family val="3"/>
        <charset val="128"/>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6"/>
  </si>
  <si>
    <t>保育室を２階以上に設ける場合の条件</t>
    <rPh sb="0" eb="3">
      <t>ホイクシツ</t>
    </rPh>
    <rPh sb="5" eb="6">
      <t>カイ</t>
    </rPh>
    <rPh sb="6" eb="8">
      <t>イジョウ</t>
    </rPh>
    <rPh sb="9" eb="10">
      <t>モウ</t>
    </rPh>
    <rPh sb="12" eb="14">
      <t>バアイ</t>
    </rPh>
    <rPh sb="15" eb="17">
      <t>ジョウケン</t>
    </rPh>
    <phoneticPr fontId="6"/>
  </si>
  <si>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6"/>
  </si>
  <si>
    <t>設置階数</t>
    <rPh sb="0" eb="2">
      <t>セッチ</t>
    </rPh>
    <rPh sb="2" eb="4">
      <t>カイスウ</t>
    </rPh>
    <phoneticPr fontId="6"/>
  </si>
  <si>
    <t>階</t>
    <rPh sb="0" eb="1">
      <t>カイ</t>
    </rPh>
    <phoneticPr fontId="6"/>
  </si>
  <si>
    <t>保
育
室
を
2
階
に
設
け
る
建
物</t>
    <rPh sb="0" eb="1">
      <t>タモツ</t>
    </rPh>
    <rPh sb="2" eb="3">
      <t>イク</t>
    </rPh>
    <rPh sb="4" eb="5">
      <t>シツ</t>
    </rPh>
    <rPh sb="10" eb="11">
      <t>カイ</t>
    </rPh>
    <rPh sb="14" eb="15">
      <t>モウ</t>
    </rPh>
    <rPh sb="20" eb="21">
      <t>ケン</t>
    </rPh>
    <rPh sb="22" eb="23">
      <t>モノ</t>
    </rPh>
    <phoneticPr fontId="6"/>
  </si>
  <si>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6"/>
  </si>
  <si>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6"/>
  </si>
  <si>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6"/>
  </si>
  <si>
    <t>（い）　□屋内階段　□屋外階段　　</t>
    <rPh sb="5" eb="7">
      <t>オクナイ</t>
    </rPh>
    <rPh sb="7" eb="9">
      <t>カイダン</t>
    </rPh>
    <rPh sb="11" eb="13">
      <t>オクガイ</t>
    </rPh>
    <rPh sb="13" eb="15">
      <t>カイダン</t>
    </rPh>
    <phoneticPr fontId="6"/>
  </si>
  <si>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6"/>
  </si>
  <si>
    <t>保育室を３階に設ける建物</t>
    <rPh sb="0" eb="3">
      <t>ホイクシツ</t>
    </rPh>
    <rPh sb="5" eb="6">
      <t>カイ</t>
    </rPh>
    <rPh sb="7" eb="8">
      <t>モウ</t>
    </rPh>
    <rPh sb="10" eb="12">
      <t>タテモノ</t>
    </rPh>
    <phoneticPr fontId="6"/>
  </si>
  <si>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6"/>
  </si>
  <si>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6"/>
  </si>
  <si>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6"/>
  </si>
  <si>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6"/>
  </si>
  <si>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6"/>
  </si>
  <si>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6"/>
  </si>
  <si>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6"/>
  </si>
  <si>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6"/>
  </si>
  <si>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6"/>
  </si>
  <si>
    <t>保育室を４階に設ける建物</t>
    <rPh sb="0" eb="3">
      <t>ホイクシツ</t>
    </rPh>
    <rPh sb="5" eb="6">
      <t>カイ</t>
    </rPh>
    <rPh sb="7" eb="8">
      <t>モウ</t>
    </rPh>
    <rPh sb="10" eb="12">
      <t>タテモノ</t>
    </rPh>
    <phoneticPr fontId="6"/>
  </si>
  <si>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6"/>
  </si>
  <si>
    <t>保育の内容</t>
    <rPh sb="0" eb="2">
      <t>ホイク</t>
    </rPh>
    <rPh sb="3" eb="5">
      <t>ナイヨウ</t>
    </rPh>
    <phoneticPr fontId="6"/>
  </si>
  <si>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6"/>
  </si>
  <si>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6"/>
  </si>
  <si>
    <t>児童の生活リズムに沿ったカリキュラムを設定するだけでなく、実行している</t>
    <rPh sb="0" eb="2">
      <t>ジドウ</t>
    </rPh>
    <rPh sb="3" eb="5">
      <t>セイカツ</t>
    </rPh>
    <rPh sb="9" eb="10">
      <t>ソ</t>
    </rPh>
    <rPh sb="19" eb="21">
      <t>セッテイ</t>
    </rPh>
    <rPh sb="29" eb="31">
      <t>ジッコウ</t>
    </rPh>
    <phoneticPr fontId="6"/>
  </si>
  <si>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6"/>
  </si>
  <si>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6"/>
  </si>
  <si>
    <t>保育姿勢等</t>
    <rPh sb="0" eb="2">
      <t>ホイク</t>
    </rPh>
    <rPh sb="2" eb="4">
      <t>シセイ</t>
    </rPh>
    <rPh sb="4" eb="5">
      <t>トウ</t>
    </rPh>
    <phoneticPr fontId="6"/>
  </si>
  <si>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6"/>
  </si>
  <si>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6"/>
  </si>
  <si>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6"/>
  </si>
  <si>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6"/>
  </si>
  <si>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6"/>
  </si>
  <si>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6"/>
  </si>
  <si>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6"/>
  </si>
  <si>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6"/>
  </si>
  <si>
    <t>給食</t>
    <rPh sb="0" eb="2">
      <t>キュウショク</t>
    </rPh>
    <phoneticPr fontId="6"/>
  </si>
  <si>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6"/>
  </si>
  <si>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6"/>
  </si>
  <si>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6"/>
  </si>
  <si>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6"/>
  </si>
  <si>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6"/>
  </si>
  <si>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6"/>
  </si>
  <si>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6"/>
  </si>
  <si>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6"/>
  </si>
  <si>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6"/>
  </si>
  <si>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6"/>
  </si>
  <si>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6"/>
  </si>
  <si>
    <t>健康管理・安全確保</t>
    <rPh sb="0" eb="2">
      <t>ケンコウ</t>
    </rPh>
    <rPh sb="2" eb="4">
      <t>カンリ</t>
    </rPh>
    <rPh sb="5" eb="7">
      <t>アンゼン</t>
    </rPh>
    <rPh sb="7" eb="9">
      <t>カクホ</t>
    </rPh>
    <phoneticPr fontId="6"/>
  </si>
  <si>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6"/>
  </si>
  <si>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6"/>
  </si>
  <si>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6"/>
  </si>
  <si>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6"/>
  </si>
  <si>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6"/>
  </si>
  <si>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6"/>
  </si>
  <si>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6"/>
  </si>
  <si>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6"/>
  </si>
  <si>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6"/>
  </si>
  <si>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6"/>
  </si>
  <si>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6"/>
  </si>
  <si>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6"/>
  </si>
  <si>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6"/>
  </si>
  <si>
    <t>保育室では禁煙を厳守する</t>
    <rPh sb="0" eb="3">
      <t>ホイクシツ</t>
    </rPh>
    <rPh sb="5" eb="7">
      <t>キンエン</t>
    </rPh>
    <rPh sb="8" eb="10">
      <t>ゲンシュ</t>
    </rPh>
    <phoneticPr fontId="6"/>
  </si>
  <si>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6"/>
  </si>
  <si>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6"/>
  </si>
  <si>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6"/>
  </si>
  <si>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6"/>
  </si>
  <si>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6"/>
  </si>
  <si>
    <t>利用者への情報提供</t>
    <rPh sb="0" eb="3">
      <t>リヨウシャ</t>
    </rPh>
    <rPh sb="5" eb="7">
      <t>ジョウホウ</t>
    </rPh>
    <rPh sb="7" eb="9">
      <t>テイキョウ</t>
    </rPh>
    <phoneticPr fontId="6"/>
  </si>
  <si>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6"/>
  </si>
  <si>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6"/>
  </si>
  <si>
    <t>備える帳簿</t>
    <rPh sb="0" eb="1">
      <t>ソナ</t>
    </rPh>
    <rPh sb="3" eb="5">
      <t>チョウボ</t>
    </rPh>
    <phoneticPr fontId="6"/>
  </si>
  <si>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6"/>
  </si>
  <si>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6"/>
  </si>
  <si>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6"/>
  </si>
  <si>
    <t>建築基準法</t>
    <rPh sb="0" eb="2">
      <t>ケンチク</t>
    </rPh>
    <rPh sb="2" eb="5">
      <t>キジュンホウ</t>
    </rPh>
    <phoneticPr fontId="6"/>
  </si>
  <si>
    <t>第２条</t>
    <rPh sb="0" eb="1">
      <t>ダイ</t>
    </rPh>
    <rPh sb="2" eb="3">
      <t>ジョウ</t>
    </rPh>
    <phoneticPr fontId="6"/>
  </si>
  <si>
    <t xml:space="preserve">第７号 </t>
    <rPh sb="0" eb="1">
      <t>ダイ</t>
    </rPh>
    <rPh sb="2" eb="3">
      <t>ゴウ</t>
    </rPh>
    <phoneticPr fontId="6"/>
  </si>
  <si>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6"/>
  </si>
  <si>
    <t>第７号の２</t>
    <phoneticPr fontId="6"/>
  </si>
  <si>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6"/>
  </si>
  <si>
    <t>第９号の２</t>
    <rPh sb="0" eb="1">
      <t>ダイ</t>
    </rPh>
    <rPh sb="2" eb="3">
      <t>ゴウ</t>
    </rPh>
    <phoneticPr fontId="6"/>
  </si>
  <si>
    <t>耐火建築物　次に掲げる基準に適合する建築物をいう。</t>
    <phoneticPr fontId="6"/>
  </si>
  <si>
    <t>その主要構造部が（１）又は（２）のいずれかに該当すること。</t>
    <phoneticPr fontId="6"/>
  </si>
  <si>
    <t>（１）　耐火構造であること。</t>
    <phoneticPr fontId="6"/>
  </si>
  <si>
    <t>（２）　次に掲げる性能（外壁以外の主要構造部にあつては、（ｉ）に掲げる性能に限る。）に関して政令で定める技術的基準に適合するものであること。</t>
    <phoneticPr fontId="6"/>
  </si>
  <si>
    <t>（ｉ）　当該建築物の構造、建築設備及び用途に応じて屋内において発生が予測される火災による火熱に当該火災が終了するまで耐えること。</t>
    <phoneticPr fontId="6"/>
  </si>
  <si>
    <t>（ｉｉ）　当該建築物の周囲において発生する通常の火災による火熱に当該火災が終了するまで耐えること。</t>
    <phoneticPr fontId="6"/>
  </si>
  <si>
    <t>ロ　</t>
    <phoneticPr fontId="6"/>
  </si>
  <si>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6"/>
  </si>
  <si>
    <t>第９号の３</t>
    <rPh sb="0" eb="1">
      <t>ダイ</t>
    </rPh>
    <rPh sb="2" eb="3">
      <t>ゴウ</t>
    </rPh>
    <phoneticPr fontId="6"/>
  </si>
  <si>
    <t>準耐火建築物　耐火建築物以外の建築物で、イ又はロのいずれかに該当し、外壁の開口部で延焼のおそれのある部分に前号ロに規定する防火設備を有するものをいう。</t>
    <phoneticPr fontId="6"/>
  </si>
  <si>
    <t>主要構造部を準耐火構造としたもの</t>
    <phoneticPr fontId="6"/>
  </si>
  <si>
    <t>ロ</t>
    <phoneticPr fontId="6"/>
  </si>
  <si>
    <t>イに掲げる建築物以外の建築物であつて、イに掲げるものと同等の準耐火性能を有するものとして主要構造部の防火の措置その他の事項について政令で定める技術的基準に適合するもの</t>
    <phoneticPr fontId="6"/>
  </si>
  <si>
    <t>建築基準法施行令</t>
    <rPh sb="0" eb="2">
      <t>ケンチク</t>
    </rPh>
    <rPh sb="2" eb="5">
      <t>キジュンホウ</t>
    </rPh>
    <rPh sb="5" eb="8">
      <t>セコウレイ</t>
    </rPh>
    <phoneticPr fontId="6"/>
  </si>
  <si>
    <t>第１１２条</t>
    <phoneticPr fontId="6"/>
  </si>
  <si>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6"/>
  </si>
  <si>
    <t>１号</t>
    <rPh sb="1" eb="2">
      <t>ゴウ</t>
    </rPh>
    <phoneticPr fontId="6"/>
  </si>
  <si>
    <t xml:space="preserve">劇場、映画館、演芸場、観覧場、公会堂又は集会場の客席、体育館、工場その他これらに類する用途に供する建築物の部分 </t>
    <phoneticPr fontId="6"/>
  </si>
  <si>
    <t>２号</t>
    <rPh sb="1" eb="2">
      <t>ゴウ</t>
    </rPh>
    <phoneticPr fontId="6"/>
  </si>
  <si>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6"/>
  </si>
  <si>
    <t>第１１５条の２の２</t>
    <phoneticPr fontId="6"/>
  </si>
  <si>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6"/>
  </si>
  <si>
    <t>1号</t>
    <rPh sb="1" eb="2">
      <t>ゴウ</t>
    </rPh>
    <phoneticPr fontId="6"/>
  </si>
  <si>
    <t>主要構造部である壁、柱、床、はり及び屋根の軒裏の構造が、次に定める基準に適合するものとして、国土交通大臣が定めた構造方法を用いるもの又は国土交通大臣の認定を受けたものであること。</t>
    <phoneticPr fontId="6"/>
  </si>
  <si>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6"/>
  </si>
  <si>
    <t>壁</t>
    <rPh sb="0" eb="1">
      <t>カベ</t>
    </rPh>
    <phoneticPr fontId="6"/>
  </si>
  <si>
    <t>壁 間仕切壁（耐力壁に限る。）１時間</t>
    <phoneticPr fontId="6"/>
  </si>
  <si>
    <t>外壁（耐力壁に限る。）１時間</t>
    <phoneticPr fontId="6"/>
  </si>
  <si>
    <t>柱</t>
    <rPh sb="0" eb="1">
      <t>ハシラ</t>
    </rPh>
    <phoneticPr fontId="6"/>
  </si>
  <si>
    <t xml:space="preserve">１時間 </t>
    <phoneticPr fontId="6"/>
  </si>
  <si>
    <t>床</t>
    <rPh sb="0" eb="1">
      <t>ユカ</t>
    </rPh>
    <phoneticPr fontId="6"/>
  </si>
  <si>
    <t>はり</t>
    <phoneticPr fontId="6"/>
  </si>
  <si>
    <t>１時間</t>
    <phoneticPr fontId="6"/>
  </si>
  <si>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6"/>
  </si>
  <si>
    <t>ハ</t>
    <phoneticPr fontId="6"/>
  </si>
  <si>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6"/>
  </si>
  <si>
    <t xml:space="preserve">第１２３条 </t>
    <phoneticPr fontId="6"/>
  </si>
  <si>
    <t>1項</t>
    <rPh sb="1" eb="2">
      <t>コウ</t>
    </rPh>
    <phoneticPr fontId="6"/>
  </si>
  <si>
    <t>屋内に設ける避難階段は、次に定める構造としなければならない。</t>
    <phoneticPr fontId="6"/>
  </si>
  <si>
    <t>階段室は、第４号の開口部、第５号の窓又は第６号の出入口の部分を除き、耐火構造の壁で囲むこと。</t>
    <phoneticPr fontId="6"/>
  </si>
  <si>
    <t>2号</t>
    <rPh sb="1" eb="2">
      <t>ゴウ</t>
    </rPh>
    <phoneticPr fontId="6"/>
  </si>
  <si>
    <t>階段室の天井（天井のない場合にあつては、屋根。第３項第３号において同じ。）及び壁の室内に面する部分は、仕上げを不燃材料でし、かつ、その下地を不燃材料で造ること。</t>
    <phoneticPr fontId="6"/>
  </si>
  <si>
    <t>3号</t>
    <rPh sb="1" eb="2">
      <t>ゴウ</t>
    </rPh>
    <phoneticPr fontId="6"/>
  </si>
  <si>
    <t>階段室には、窓その他の採光上有効な開口部又は予備電源を有する照明設備を設けること。</t>
    <phoneticPr fontId="6"/>
  </si>
  <si>
    <t>4号</t>
    <rPh sb="1" eb="2">
      <t>ゴウ</t>
    </rPh>
    <phoneticPr fontId="6"/>
  </si>
  <si>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6"/>
  </si>
  <si>
    <t>5号</t>
    <rPh sb="1" eb="2">
      <t>ゴウ</t>
    </rPh>
    <phoneticPr fontId="6"/>
  </si>
  <si>
    <t>階段室の屋内に面する壁に窓を設ける場合においては、その面積は、各々一平方メートル以内とし、かつ、法第２条第９号の２ ロに規定する防火設備ではめごろし戸であるものを設けること。</t>
    <phoneticPr fontId="6"/>
  </si>
  <si>
    <t>6号</t>
    <rPh sb="1" eb="2">
      <t>ゴウ</t>
    </rPh>
    <phoneticPr fontId="6"/>
  </si>
  <si>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6"/>
  </si>
  <si>
    <t>7号</t>
    <rPh sb="1" eb="2">
      <t>ゴウ</t>
    </rPh>
    <phoneticPr fontId="6"/>
  </si>
  <si>
    <t>階段は、耐火構造とし、避難階まで直通すること。</t>
    <phoneticPr fontId="6"/>
  </si>
  <si>
    <t>2項</t>
    <rPh sb="1" eb="2">
      <t>コウ</t>
    </rPh>
    <phoneticPr fontId="6"/>
  </si>
  <si>
    <t>屋外に設ける避難階段は、次に定める構造としなければならない。</t>
    <phoneticPr fontId="6"/>
  </si>
  <si>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6"/>
  </si>
  <si>
    <t xml:space="preserve">屋内から階段に通ずる出入口には、前項第６号の防火設備を設けること。 </t>
    <phoneticPr fontId="6"/>
  </si>
  <si>
    <t>階段は、耐火構造とし、地上まで直通すること。</t>
    <phoneticPr fontId="6"/>
  </si>
  <si>
    <t>3項</t>
    <rPh sb="1" eb="2">
      <t>コウ</t>
    </rPh>
    <phoneticPr fontId="6"/>
  </si>
  <si>
    <t>特別避難階段は、次に定める構造としなければならない。</t>
    <rPh sb="0" eb="2">
      <t>トクベツ</t>
    </rPh>
    <rPh sb="2" eb="4">
      <t>ヒナン</t>
    </rPh>
    <rPh sb="4" eb="6">
      <t>カイダン</t>
    </rPh>
    <rPh sb="8" eb="9">
      <t>ツギ</t>
    </rPh>
    <rPh sb="10" eb="11">
      <t>サダ</t>
    </rPh>
    <rPh sb="13" eb="15">
      <t>コウゾウ</t>
    </rPh>
    <phoneticPr fontId="6"/>
  </si>
  <si>
    <t xml:space="preserve">屋内と階段室とは、バルコニー又は外気に向かつて開くことができる窓若しくは排煙設備（国土交通大臣が定めた構造方法を用いるものに限る。）を有する付室を通じて連絡すること。 </t>
    <phoneticPr fontId="6"/>
  </si>
  <si>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6"/>
  </si>
  <si>
    <t>階段室及び付室の天井及び壁の室内に面する部分は、仕上げを不燃材料でし、かつ、その下地を不燃材料で造ること。</t>
    <phoneticPr fontId="6"/>
  </si>
  <si>
    <t>階段室には、付室に面する窓その他の採光上有効な開口部又は予備電源を有する照明設備を設けること。</t>
    <phoneticPr fontId="6"/>
  </si>
  <si>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6"/>
  </si>
  <si>
    <t>階段室には、バルコニー及び付室に面する部分以外に屋内に面して開口部を設けないこと。</t>
    <phoneticPr fontId="6"/>
  </si>
  <si>
    <t>階段室のバルコニー又は付室に面する部分に窓を設ける場合においては、はめごろし戸を設けること。</t>
    <phoneticPr fontId="6"/>
  </si>
  <si>
    <t>8号</t>
    <rPh sb="1" eb="2">
      <t>ゴウ</t>
    </rPh>
    <phoneticPr fontId="6"/>
  </si>
  <si>
    <t>バルコニー及び付室には、階段室以外の屋内に面する壁に出入口以外の開口部を設けないこと。</t>
    <phoneticPr fontId="6"/>
  </si>
  <si>
    <t>9号</t>
    <rPh sb="1" eb="2">
      <t>ゴウ</t>
    </rPh>
    <phoneticPr fontId="6"/>
  </si>
  <si>
    <t>屋内からバルコニー又は付室に通ずる出入口には第１項第６号の特定防火設備を、バルコニー又は付室から階段室に通ずる出入口には同号の防火設備を設けること。</t>
    <phoneticPr fontId="6"/>
  </si>
  <si>
    <t>10号</t>
    <rPh sb="2" eb="3">
      <t>ゴウ</t>
    </rPh>
    <phoneticPr fontId="6"/>
  </si>
  <si>
    <t>11号</t>
    <rPh sb="2" eb="3">
      <t>ゴウ</t>
    </rPh>
    <phoneticPr fontId="6"/>
  </si>
  <si>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6"/>
  </si>
  <si>
    <t>「母子家庭の母等の職業的自立促進コース」は、様式１－２を提出</t>
  </si>
  <si>
    <t>様式１-１～２</t>
    <rPh sb="0" eb="2">
      <t>ヨウシキ</t>
    </rPh>
    <phoneticPr fontId="6"/>
  </si>
  <si>
    <t>様式６-１～２</t>
    <rPh sb="0" eb="2">
      <t>ヨウシキ</t>
    </rPh>
    <phoneticPr fontId="6"/>
  </si>
  <si>
    <t>「母子家庭の母等の職業的自立促進コース」は、様式６－２を提出</t>
  </si>
  <si>
    <t>パソコン・簿記経理科（中高年）</t>
  </si>
  <si>
    <t>介護初級科（橋本２)　</t>
    <rPh sb="6" eb="8">
      <t>ハシモト</t>
    </rPh>
    <phoneticPr fontId="2"/>
  </si>
  <si>
    <t>ＯＡ事務・Ｗｅｂ科（和歌山５）</t>
    <rPh sb="2" eb="4">
      <t>ジム</t>
    </rPh>
    <rPh sb="8" eb="9">
      <t>カ</t>
    </rPh>
    <rPh sb="10" eb="13">
      <t>ワカヤマ</t>
    </rPh>
    <phoneticPr fontId="2"/>
  </si>
  <si>
    <t>パソコン・総務経理事務科（和歌山２）</t>
    <rPh sb="5" eb="7">
      <t>ソウム</t>
    </rPh>
    <rPh sb="7" eb="9">
      <t>ケイリ</t>
    </rPh>
    <rPh sb="9" eb="11">
      <t>ジム</t>
    </rPh>
    <rPh sb="11" eb="12">
      <t>カ</t>
    </rPh>
    <rPh sb="13" eb="16">
      <t>ワカヤマ</t>
    </rPh>
    <phoneticPr fontId="2"/>
  </si>
  <si>
    <t>ＤＸスキル活用科 (和歌山）</t>
    <rPh sb="5" eb="7">
      <t>カツヨウ</t>
    </rPh>
    <rPh sb="7" eb="8">
      <t>カ</t>
    </rPh>
    <phoneticPr fontId="2"/>
  </si>
  <si>
    <t>パソコン事務基礎科</t>
    <rPh sb="6" eb="8">
      <t>キソ</t>
    </rPh>
    <phoneticPr fontId="2"/>
  </si>
  <si>
    <t>串本</t>
    <rPh sb="0" eb="2">
      <t>クシモト</t>
    </rPh>
    <phoneticPr fontId="6"/>
  </si>
  <si>
    <t>ＯＡ事務・Ｗｅｂ科（串本）</t>
    <rPh sb="10" eb="12">
      <t>クシモト</t>
    </rPh>
    <phoneticPr fontId="2"/>
  </si>
  <si>
    <t>介護初級科（新宮）</t>
    <rPh sb="6" eb="8">
      <t>シングウ</t>
    </rPh>
    <phoneticPr fontId="2"/>
  </si>
  <si>
    <t>パソコン・建設技能習得科</t>
    <rPh sb="5" eb="7">
      <t>ケンセツ</t>
    </rPh>
    <rPh sb="7" eb="9">
      <t>ギノウ</t>
    </rPh>
    <rPh sb="9" eb="11">
      <t>シュウトク</t>
    </rPh>
    <rPh sb="11" eb="12">
      <t>カ</t>
    </rPh>
    <phoneticPr fontId="2"/>
  </si>
  <si>
    <t>ＯＡ事務・Ｗｅｂ科（田辺２）</t>
    <rPh sb="10" eb="12">
      <t>タナベ</t>
    </rPh>
    <phoneticPr fontId="2"/>
  </si>
  <si>
    <t>託児サービスの内容及び提供施設の概要等</t>
    <phoneticPr fontId="6"/>
  </si>
  <si>
    <t>「母子家庭の母等の職業的自立促進コース」のみ提出</t>
    <rPh sb="22" eb="24">
      <t>テイシュツ</t>
    </rPh>
    <phoneticPr fontId="6"/>
  </si>
  <si>
    <t>認可外保育施設指導監督基準チェック表</t>
    <phoneticPr fontId="6"/>
  </si>
  <si>
    <r>
      <rPr>
        <sz val="12"/>
        <rFont val="ＭＳ 明朝"/>
        <family val="1"/>
        <charset val="128"/>
      </rPr>
      <t>「和歌山県物品の購入、役務の提供等の契約に係る競争入札参加者の資格に関する要綱（令和５年和歌山県告示第１０００号）に基づき競争入札参加資格者名簿に登載されている者は３</t>
    </r>
    <r>
      <rPr>
        <sz val="12"/>
        <color theme="1"/>
        <rFont val="ＭＳ 明朝"/>
        <family val="1"/>
        <charset val="128"/>
      </rPr>
      <t>～５を省略することができる。ただし、代わりに競争入札参加資格決定通知書等（写）を提出すること。</t>
    </r>
    <phoneticPr fontId="6"/>
  </si>
  <si>
    <t>様式１０-１～２</t>
    <rPh sb="0" eb="2">
      <t>ヨウシキ</t>
    </rPh>
    <phoneticPr fontId="6"/>
  </si>
  <si>
    <t>様式１２</t>
    <rPh sb="0" eb="2">
      <t>ヨウシキ</t>
    </rPh>
    <phoneticPr fontId="6"/>
  </si>
  <si>
    <t>様式１６</t>
    <rPh sb="0" eb="2">
      <t>ヨウシキ</t>
    </rPh>
    <phoneticPr fontId="6"/>
  </si>
  <si>
    <t>様式10-1</t>
    <rPh sb="0" eb="2">
      <t>ヨウシキ</t>
    </rPh>
    <phoneticPr fontId="6"/>
  </si>
  <si>
    <t>様式10-2</t>
    <rPh sb="0" eb="2">
      <t>ヨウシキ</t>
    </rPh>
    <phoneticPr fontId="6"/>
  </si>
  <si>
    <t>様式１１－１</t>
    <rPh sb="0" eb="2">
      <t>ヨウシキ</t>
    </rPh>
    <phoneticPr fontId="6"/>
  </si>
  <si>
    <t>様式１１－２</t>
    <rPh sb="0" eb="2">
      <t>ヨウシキ</t>
    </rPh>
    <phoneticPr fontId="6"/>
  </si>
  <si>
    <t>様式１１－３</t>
    <rPh sb="0" eb="2">
      <t>ヨウシキ</t>
    </rPh>
    <phoneticPr fontId="6"/>
  </si>
  <si>
    <t>様式１１－４</t>
    <rPh sb="0" eb="2">
      <t>ヨウシキ</t>
    </rPh>
    <phoneticPr fontId="6"/>
  </si>
  <si>
    <t>様式１１－６</t>
    <rPh sb="0" eb="2">
      <t>ヨウシキ</t>
    </rPh>
    <phoneticPr fontId="6"/>
  </si>
  <si>
    <t>様式１１－７</t>
    <rPh sb="0" eb="2">
      <t>ヨウシキ</t>
    </rPh>
    <phoneticPr fontId="6"/>
  </si>
  <si>
    <t>様式１１－８</t>
    <rPh sb="0" eb="2">
      <t>ヨウシキ</t>
    </rPh>
    <phoneticPr fontId="6"/>
  </si>
  <si>
    <t>委託訓練カリキュラム　※パソコン・簿記経理科（中高年）（自由提案）</t>
    <phoneticPr fontId="6"/>
  </si>
  <si>
    <t>経理事務、パソコン入力業務を伴う一般事務</t>
    <rPh sb="0" eb="2">
      <t>ケイリ</t>
    </rPh>
    <rPh sb="2" eb="4">
      <t>ジム</t>
    </rPh>
    <rPh sb="9" eb="11">
      <t>ニュウリョク</t>
    </rPh>
    <rPh sb="11" eb="13">
      <t>ギョウム</t>
    </rPh>
    <rPh sb="14" eb="15">
      <t>トモナ</t>
    </rPh>
    <rPh sb="16" eb="18">
      <t>イッパン</t>
    </rPh>
    <rPh sb="18" eb="20">
      <t>ジム</t>
    </rPh>
    <phoneticPr fontId="6"/>
  </si>
  <si>
    <t>日商ＰＣ検定試験（文書作成）３級、日商ＰＣ検定試験（データ活用）３級、日商簿記検定試験３級</t>
    <rPh sb="0" eb="2">
      <t>ニッショウ</t>
    </rPh>
    <rPh sb="4" eb="6">
      <t>ケンテイ</t>
    </rPh>
    <rPh sb="6" eb="8">
      <t>シケン</t>
    </rPh>
    <rPh sb="9" eb="11">
      <t>ブンショ</t>
    </rPh>
    <rPh sb="11" eb="13">
      <t>サクセイ</t>
    </rPh>
    <rPh sb="15" eb="16">
      <t>キュウ</t>
    </rPh>
    <rPh sb="17" eb="19">
      <t>ニッショウ</t>
    </rPh>
    <rPh sb="21" eb="23">
      <t>ケンテイ</t>
    </rPh>
    <rPh sb="23" eb="25">
      <t>シケン</t>
    </rPh>
    <rPh sb="29" eb="31">
      <t>カツヨウ</t>
    </rPh>
    <rPh sb="33" eb="34">
      <t>キュウ</t>
    </rPh>
    <rPh sb="35" eb="37">
      <t>ニッショウ</t>
    </rPh>
    <rPh sb="37" eb="39">
      <t>ボキ</t>
    </rPh>
    <rPh sb="39" eb="41">
      <t>ケンテイ</t>
    </rPh>
    <rPh sb="41" eb="43">
      <t>シケン</t>
    </rPh>
    <rPh sb="44" eb="45">
      <t>キュウ</t>
    </rPh>
    <phoneticPr fontId="6"/>
  </si>
  <si>
    <t>簿記・パソコンの知識・技能を習得し、総務・経理関係事務等で就職を目指す方（概ね４０才以上の方）</t>
    <rPh sb="0" eb="2">
      <t>ボキ</t>
    </rPh>
    <rPh sb="8" eb="10">
      <t>チシキ</t>
    </rPh>
    <rPh sb="11" eb="13">
      <t>ギノウ</t>
    </rPh>
    <rPh sb="14" eb="16">
      <t>シュウトク</t>
    </rPh>
    <rPh sb="18" eb="20">
      <t>ソウム</t>
    </rPh>
    <rPh sb="21" eb="23">
      <t>ケイリ</t>
    </rPh>
    <rPh sb="23" eb="25">
      <t>カンケイ</t>
    </rPh>
    <rPh sb="25" eb="28">
      <t>ジムナド</t>
    </rPh>
    <rPh sb="29" eb="31">
      <t>シュウショク</t>
    </rPh>
    <rPh sb="32" eb="34">
      <t>メザ</t>
    </rPh>
    <rPh sb="35" eb="36">
      <t>カタ</t>
    </rPh>
    <rPh sb="37" eb="38">
      <t>オオム</t>
    </rPh>
    <rPh sb="41" eb="44">
      <t>サイイジョウ</t>
    </rPh>
    <rPh sb="45" eb="46">
      <t>ホウ</t>
    </rPh>
    <phoneticPr fontId="6"/>
  </si>
  <si>
    <t>簿記及びワープロ技術や表計算の基礎編から応用編、インターネット操作技術とビジネスマナー等の知識・技能を習得する。</t>
    <rPh sb="0" eb="2">
      <t>ボキ</t>
    </rPh>
    <rPh sb="2" eb="3">
      <t>オヨ</t>
    </rPh>
    <rPh sb="8" eb="10">
      <t>ギジュツ</t>
    </rPh>
    <rPh sb="11" eb="14">
      <t>ヒョウケイサン</t>
    </rPh>
    <rPh sb="15" eb="17">
      <t>キソ</t>
    </rPh>
    <rPh sb="17" eb="18">
      <t>ヘン</t>
    </rPh>
    <rPh sb="20" eb="22">
      <t>オウヨウ</t>
    </rPh>
    <rPh sb="22" eb="23">
      <t>ヘン</t>
    </rPh>
    <rPh sb="31" eb="33">
      <t>ソウサ</t>
    </rPh>
    <rPh sb="33" eb="35">
      <t>ギジュツ</t>
    </rPh>
    <rPh sb="43" eb="44">
      <t>トウ</t>
    </rPh>
    <rPh sb="45" eb="47">
      <t>チシキ</t>
    </rPh>
    <rPh sb="48" eb="50">
      <t>ギノウ</t>
    </rPh>
    <rPh sb="51" eb="53">
      <t>シュウトク</t>
    </rPh>
    <phoneticPr fontId="6"/>
  </si>
  <si>
    <t>委託訓練カリキュラム　※パソコン事務基礎科（自由提案）</t>
    <phoneticPr fontId="6"/>
  </si>
  <si>
    <t>準備講習期間</t>
    <rPh sb="0" eb="2">
      <t>ジュンビ</t>
    </rPh>
    <rPh sb="2" eb="4">
      <t>コウシュウ</t>
    </rPh>
    <phoneticPr fontId="6"/>
  </si>
  <si>
    <t>文書作成、表計算の基本操作から応用まで幅広く訓練し、就職に必要な知識・技能を習得する。</t>
    <rPh sb="0" eb="2">
      <t>ブンショ</t>
    </rPh>
    <rPh sb="2" eb="4">
      <t>サクセイ</t>
    </rPh>
    <rPh sb="5" eb="8">
      <t>ヒョウケイサン</t>
    </rPh>
    <rPh sb="9" eb="11">
      <t>キホン</t>
    </rPh>
    <rPh sb="11" eb="13">
      <t>ソウサ</t>
    </rPh>
    <rPh sb="15" eb="17">
      <t>オウヨウ</t>
    </rPh>
    <rPh sb="19" eb="21">
      <t>ハバヒロ</t>
    </rPh>
    <rPh sb="22" eb="24">
      <t>クンレン</t>
    </rPh>
    <rPh sb="26" eb="28">
      <t>シュウショク</t>
    </rPh>
    <rPh sb="29" eb="31">
      <t>ヒツヨウ</t>
    </rPh>
    <rPh sb="32" eb="34">
      <t>チシキ</t>
    </rPh>
    <rPh sb="35" eb="37">
      <t>ギノウ</t>
    </rPh>
    <rPh sb="38" eb="40">
      <t>シュウトク</t>
    </rPh>
    <phoneticPr fontId="6"/>
  </si>
  <si>
    <t>日商ＰＣ検定試験（文書作成、データ活用）３級、ＭＯＳ資格検定</t>
    <rPh sb="0" eb="2">
      <t>ニッショウ</t>
    </rPh>
    <rPh sb="4" eb="6">
      <t>ケンテイ</t>
    </rPh>
    <rPh sb="6" eb="8">
      <t>シケン</t>
    </rPh>
    <rPh sb="9" eb="11">
      <t>ブンショ</t>
    </rPh>
    <rPh sb="11" eb="13">
      <t>サクセイ</t>
    </rPh>
    <rPh sb="17" eb="19">
      <t>カツヨウ</t>
    </rPh>
    <rPh sb="21" eb="22">
      <t>キュウ</t>
    </rPh>
    <rPh sb="26" eb="28">
      <t>シカク</t>
    </rPh>
    <rPh sb="28" eb="30">
      <t>ケンテイ</t>
    </rPh>
    <phoneticPr fontId="6"/>
  </si>
  <si>
    <t>長期失業状態にある母子家庭の母、父子家庭の父、児童扶養手当受給者、生活保護受給者のいずれかに該当する者でパソコン知識・技能を習得し、事務関係等での就職を目指す方</t>
  </si>
  <si>
    <t>準備講習カリキュラム（パソコン事務基礎科）</t>
    <rPh sb="0" eb="2">
      <t>ジュンビ</t>
    </rPh>
    <rPh sb="2" eb="4">
      <t>コウシュウ</t>
    </rPh>
    <rPh sb="15" eb="20">
      <t>ジムキソカ</t>
    </rPh>
    <phoneticPr fontId="6"/>
  </si>
  <si>
    <t>訓練の内容</t>
    <rPh sb="0" eb="2">
      <t>クンレン</t>
    </rPh>
    <rPh sb="3" eb="5">
      <t>ナイヨウ</t>
    </rPh>
    <phoneticPr fontId="6"/>
  </si>
  <si>
    <t>時間</t>
    <rPh sb="0" eb="2">
      <t>ジカン</t>
    </rPh>
    <phoneticPr fontId="6"/>
  </si>
  <si>
    <t>座学・実習の別</t>
    <rPh sb="0" eb="2">
      <t>ザガク</t>
    </rPh>
    <rPh sb="3" eb="5">
      <t>ジッシュウ</t>
    </rPh>
    <rPh sb="6" eb="7">
      <t>ベツ</t>
    </rPh>
    <phoneticPr fontId="6"/>
  </si>
  <si>
    <t>1日目</t>
    <rPh sb="1" eb="2">
      <t>ニチ</t>
    </rPh>
    <rPh sb="2" eb="3">
      <t>メ</t>
    </rPh>
    <phoneticPr fontId="6"/>
  </si>
  <si>
    <t>５</t>
    <phoneticPr fontId="6"/>
  </si>
  <si>
    <t>２日目</t>
    <rPh sb="1" eb="2">
      <t>ニチ</t>
    </rPh>
    <rPh sb="2" eb="3">
      <t>メ</t>
    </rPh>
    <phoneticPr fontId="6"/>
  </si>
  <si>
    <t>委託訓練カリキュラム　※ＤＸスキル活用科（自由提案）</t>
    <rPh sb="17" eb="19">
      <t>カツヨウ</t>
    </rPh>
    <rPh sb="19" eb="20">
      <t>カ</t>
    </rPh>
    <rPh sb="21" eb="25">
      <t>ジユウテイアン</t>
    </rPh>
    <phoneticPr fontId="6"/>
  </si>
  <si>
    <t>文字入力ができ、一定のレベルでWord、Excel等の基本的なパソコン操作ができる。</t>
    <phoneticPr fontId="6"/>
  </si>
  <si>
    <t>日商ＰＣ検定試験（データ活用）２級、ＩＴパスポート等</t>
    <rPh sb="25" eb="26">
      <t>トウ</t>
    </rPh>
    <phoneticPr fontId="6"/>
  </si>
  <si>
    <t>職場の課題を解決するためにどのようなシステムを導入するのか検討したり、職場に適切なシステムを導入するなどＤＸスキルを活用する実務を担う知識・技能を習得する。</t>
    <rPh sb="0" eb="2">
      <t>ショクバ</t>
    </rPh>
    <rPh sb="3" eb="5">
      <t>カダイ</t>
    </rPh>
    <rPh sb="6" eb="8">
      <t>カイケツ</t>
    </rPh>
    <rPh sb="23" eb="25">
      <t>ドウニュウ</t>
    </rPh>
    <rPh sb="29" eb="31">
      <t>ケントウ</t>
    </rPh>
    <rPh sb="35" eb="37">
      <t>ショクバ</t>
    </rPh>
    <rPh sb="38" eb="40">
      <t>テキセツ</t>
    </rPh>
    <rPh sb="46" eb="48">
      <t>ドウニュウ</t>
    </rPh>
    <rPh sb="58" eb="60">
      <t>カツヨウ</t>
    </rPh>
    <rPh sb="62" eb="64">
      <t>ジツム</t>
    </rPh>
    <rPh sb="65" eb="66">
      <t>ニナ</t>
    </rPh>
    <rPh sb="67" eb="69">
      <t>チシキ</t>
    </rPh>
    <rPh sb="70" eb="72">
      <t>ギノウ</t>
    </rPh>
    <rPh sb="73" eb="75">
      <t>シュウトク</t>
    </rPh>
    <phoneticPr fontId="6"/>
  </si>
  <si>
    <t>リテラシー項目番号</t>
    <rPh sb="5" eb="7">
      <t>コウモク</t>
    </rPh>
    <rPh sb="7" eb="9">
      <t>バンゴウ</t>
    </rPh>
    <phoneticPr fontId="6"/>
  </si>
  <si>
    <t>委託訓練カリキュラム　※パソコン・建設技能習得科</t>
    <rPh sb="0" eb="4">
      <t>イタククンレン</t>
    </rPh>
    <phoneticPr fontId="6"/>
  </si>
  <si>
    <t>訓練科名</t>
    <rPh sb="0" eb="2">
      <t>クンレン</t>
    </rPh>
    <rPh sb="2" eb="3">
      <t>カ</t>
    </rPh>
    <rPh sb="3" eb="4">
      <t>メイ</t>
    </rPh>
    <phoneticPr fontId="8"/>
  </si>
  <si>
    <t xml:space="preserve"> 就職先の
 職　　務</t>
    <rPh sb="1" eb="3">
      <t>シュウショク</t>
    </rPh>
    <rPh sb="3" eb="4">
      <t>サキ</t>
    </rPh>
    <rPh sb="7" eb="8">
      <t>ショク</t>
    </rPh>
    <rPh sb="10" eb="11">
      <t>ツトム</t>
    </rPh>
    <phoneticPr fontId="8"/>
  </si>
  <si>
    <t>建設業等の建設機械を使用する事務所での職務または補助作業</t>
    <rPh sb="0" eb="3">
      <t>ケンセツギョウ</t>
    </rPh>
    <rPh sb="3" eb="4">
      <t>トウ</t>
    </rPh>
    <rPh sb="5" eb="7">
      <t>ケンセツ</t>
    </rPh>
    <rPh sb="7" eb="9">
      <t>キカイ</t>
    </rPh>
    <rPh sb="10" eb="12">
      <t>シヨウ</t>
    </rPh>
    <rPh sb="14" eb="16">
      <t>ジム</t>
    </rPh>
    <rPh sb="16" eb="17">
      <t>ショ</t>
    </rPh>
    <rPh sb="19" eb="21">
      <t>ショクム</t>
    </rPh>
    <rPh sb="24" eb="26">
      <t>ホジョ</t>
    </rPh>
    <rPh sb="26" eb="28">
      <t>サギョウ</t>
    </rPh>
    <phoneticPr fontId="8"/>
  </si>
  <si>
    <t>訓練期間</t>
    <rPh sb="0" eb="2">
      <t>クンレン</t>
    </rPh>
    <rPh sb="2" eb="4">
      <t>キカン</t>
    </rPh>
    <phoneticPr fontId="8"/>
  </si>
  <si>
    <t>取得目標課程</t>
    <rPh sb="0" eb="2">
      <t>シュトク</t>
    </rPh>
    <rPh sb="2" eb="3">
      <t>メ</t>
    </rPh>
    <rPh sb="3" eb="4">
      <t>シルベ</t>
    </rPh>
    <rPh sb="4" eb="6">
      <t>カテイ</t>
    </rPh>
    <phoneticPr fontId="8"/>
  </si>
  <si>
    <t>パソコンスキルやビジネスマナーの習得に加え、建設機械等の運転免許取得を目指す。</t>
    <rPh sb="16" eb="18">
      <t>シュウトク</t>
    </rPh>
    <rPh sb="19" eb="20">
      <t>クワ</t>
    </rPh>
    <rPh sb="22" eb="24">
      <t>ケンセツ</t>
    </rPh>
    <rPh sb="24" eb="26">
      <t>キカイ</t>
    </rPh>
    <rPh sb="26" eb="27">
      <t>トウ</t>
    </rPh>
    <rPh sb="28" eb="30">
      <t>ウンテン</t>
    </rPh>
    <rPh sb="30" eb="32">
      <t>メンキョ</t>
    </rPh>
    <rPh sb="32" eb="34">
      <t>シュトク</t>
    </rPh>
    <rPh sb="35" eb="37">
      <t>メザ</t>
    </rPh>
    <phoneticPr fontId="8"/>
  </si>
  <si>
    <t>取得目標資格</t>
    <rPh sb="0" eb="1">
      <t>トリ</t>
    </rPh>
    <rPh sb="1" eb="2">
      <t>トク</t>
    </rPh>
    <rPh sb="2" eb="4">
      <t>モクヒョウ</t>
    </rPh>
    <rPh sb="4" eb="6">
      <t>シカク</t>
    </rPh>
    <phoneticPr fontId="8"/>
  </si>
  <si>
    <t>日商ＰＣ ３級（文書作成、データ活用）、フォークリフト運転技能講習、小型移動式クレーン運転技能講習</t>
    <rPh sb="0" eb="2">
      <t>ニッショウ</t>
    </rPh>
    <rPh sb="6" eb="7">
      <t>キュウ</t>
    </rPh>
    <rPh sb="8" eb="10">
      <t>ブンショ</t>
    </rPh>
    <rPh sb="10" eb="12">
      <t>サクセイ</t>
    </rPh>
    <rPh sb="16" eb="18">
      <t>カツヨウ</t>
    </rPh>
    <rPh sb="27" eb="29">
      <t>ウンテン</t>
    </rPh>
    <rPh sb="29" eb="31">
      <t>ギノウ</t>
    </rPh>
    <rPh sb="31" eb="33">
      <t>コウシュウ</t>
    </rPh>
    <rPh sb="34" eb="36">
      <t>コガタ</t>
    </rPh>
    <rPh sb="36" eb="38">
      <t>イドウ</t>
    </rPh>
    <rPh sb="38" eb="39">
      <t>シキ</t>
    </rPh>
    <rPh sb="43" eb="45">
      <t>ウンテン</t>
    </rPh>
    <rPh sb="45" eb="47">
      <t>ギノウ</t>
    </rPh>
    <rPh sb="47" eb="49">
      <t>コウシュウ</t>
    </rPh>
    <phoneticPr fontId="8"/>
  </si>
  <si>
    <t>受講対象者</t>
    <rPh sb="0" eb="2">
      <t>ジュコウ</t>
    </rPh>
    <rPh sb="2" eb="5">
      <t>タイショウシャ</t>
    </rPh>
    <phoneticPr fontId="8"/>
  </si>
  <si>
    <t>パソコン基本操作、ビジネスマナー及び建設機械等の運転技術を習得し、建設関連等で就職を目指す求職者</t>
    <rPh sb="4" eb="6">
      <t>キホン</t>
    </rPh>
    <rPh sb="6" eb="8">
      <t>ソウサ</t>
    </rPh>
    <rPh sb="16" eb="17">
      <t>オヨ</t>
    </rPh>
    <rPh sb="18" eb="20">
      <t>ケンセツ</t>
    </rPh>
    <rPh sb="20" eb="22">
      <t>キカイ</t>
    </rPh>
    <rPh sb="22" eb="23">
      <t>トウ</t>
    </rPh>
    <rPh sb="24" eb="26">
      <t>ウンテン</t>
    </rPh>
    <rPh sb="26" eb="28">
      <t>ギジュツ</t>
    </rPh>
    <rPh sb="29" eb="31">
      <t>シュウトク</t>
    </rPh>
    <rPh sb="33" eb="35">
      <t>ケンセツ</t>
    </rPh>
    <rPh sb="35" eb="37">
      <t>カンレン</t>
    </rPh>
    <rPh sb="37" eb="38">
      <t>トウ</t>
    </rPh>
    <rPh sb="39" eb="41">
      <t>シュウショク</t>
    </rPh>
    <rPh sb="42" eb="44">
      <t>メザ</t>
    </rPh>
    <rPh sb="45" eb="47">
      <t>キュウショク</t>
    </rPh>
    <rPh sb="47" eb="48">
      <t>シャ</t>
    </rPh>
    <phoneticPr fontId="8"/>
  </si>
  <si>
    <t>科　　　　目</t>
    <rPh sb="0" eb="1">
      <t>カ</t>
    </rPh>
    <rPh sb="5" eb="6">
      <t>メ</t>
    </rPh>
    <phoneticPr fontId="8"/>
  </si>
  <si>
    <t>科　　目　　の　　内　　容</t>
    <rPh sb="0" eb="1">
      <t>カ</t>
    </rPh>
    <rPh sb="3" eb="4">
      <t>メ</t>
    </rPh>
    <rPh sb="9" eb="10">
      <t>ナイ</t>
    </rPh>
    <rPh sb="12" eb="13">
      <t>カタチ</t>
    </rPh>
    <phoneticPr fontId="8"/>
  </si>
  <si>
    <t>時間</t>
    <rPh sb="0" eb="2">
      <t>ジカン</t>
    </rPh>
    <phoneticPr fontId="8"/>
  </si>
  <si>
    <t xml:space="preserve">               訓 練 の 内 容</t>
    <rPh sb="15" eb="16">
      <t>クン</t>
    </rPh>
    <rPh sb="17" eb="18">
      <t>ネリ</t>
    </rPh>
    <rPh sb="21" eb="22">
      <t>ナイ</t>
    </rPh>
    <rPh sb="23" eb="24">
      <t>カタチ</t>
    </rPh>
    <phoneticPr fontId="8"/>
  </si>
  <si>
    <t>学　　　　　　科</t>
    <rPh sb="0" eb="1">
      <t>ガク</t>
    </rPh>
    <rPh sb="7" eb="8">
      <t>カ</t>
    </rPh>
    <phoneticPr fontId="8"/>
  </si>
  <si>
    <t>ＩＴ知識</t>
    <rPh sb="2" eb="4">
      <t>チシキ</t>
    </rPh>
    <phoneticPr fontId="8"/>
  </si>
  <si>
    <t>パソコン概要、ハードウェア、ソフトウェア</t>
    <rPh sb="4" eb="6">
      <t>ガイヨウ</t>
    </rPh>
    <phoneticPr fontId="8"/>
  </si>
  <si>
    <t>安全講習</t>
    <rPh sb="0" eb="2">
      <t>アンゼン</t>
    </rPh>
    <rPh sb="2" eb="4">
      <t>コウシュウ</t>
    </rPh>
    <phoneticPr fontId="8"/>
  </si>
  <si>
    <t>建設現場での安全衛生等</t>
    <rPh sb="0" eb="2">
      <t>ケンセツ</t>
    </rPh>
    <rPh sb="2" eb="4">
      <t>ゲンバ</t>
    </rPh>
    <rPh sb="6" eb="8">
      <t>アンゼン</t>
    </rPh>
    <rPh sb="8" eb="10">
      <t>エイセイ</t>
    </rPh>
    <rPh sb="10" eb="11">
      <t>トウ</t>
    </rPh>
    <phoneticPr fontId="8"/>
  </si>
  <si>
    <t>社会人基礎力講座</t>
    <rPh sb="0" eb="2">
      <t>シャカイ</t>
    </rPh>
    <rPh sb="2" eb="3">
      <t>ジン</t>
    </rPh>
    <rPh sb="3" eb="6">
      <t>キソリョク</t>
    </rPh>
    <rPh sb="6" eb="8">
      <t>コウザ</t>
    </rPh>
    <phoneticPr fontId="8"/>
  </si>
  <si>
    <t>人生設計とキャリアデザイン、社会人の心構えと求められる能力・物事に進んで取り組む力、課題解決に向けたプロセスを明らかにし準備する力、自分の意見を分かりやすく伝える方法等</t>
    <rPh sb="0" eb="2">
      <t>ジンセイ</t>
    </rPh>
    <rPh sb="2" eb="4">
      <t>セッケイ</t>
    </rPh>
    <rPh sb="14" eb="16">
      <t>シャカイ</t>
    </rPh>
    <rPh sb="16" eb="17">
      <t>ジン</t>
    </rPh>
    <rPh sb="18" eb="20">
      <t>ココロガマ</t>
    </rPh>
    <rPh sb="22" eb="23">
      <t>モト</t>
    </rPh>
    <rPh sb="27" eb="29">
      <t>ノウリョク</t>
    </rPh>
    <rPh sb="30" eb="32">
      <t>モノゴト</t>
    </rPh>
    <rPh sb="33" eb="34">
      <t>スス</t>
    </rPh>
    <rPh sb="36" eb="37">
      <t>ト</t>
    </rPh>
    <rPh sb="38" eb="39">
      <t>ク</t>
    </rPh>
    <rPh sb="40" eb="41">
      <t>チカラ</t>
    </rPh>
    <rPh sb="42" eb="44">
      <t>カダイ</t>
    </rPh>
    <rPh sb="44" eb="46">
      <t>カイケツ</t>
    </rPh>
    <rPh sb="47" eb="48">
      <t>ム</t>
    </rPh>
    <rPh sb="55" eb="56">
      <t>アキ</t>
    </rPh>
    <rPh sb="60" eb="62">
      <t>ジュンビ</t>
    </rPh>
    <rPh sb="64" eb="65">
      <t>チカラ</t>
    </rPh>
    <rPh sb="66" eb="68">
      <t>ジブン</t>
    </rPh>
    <rPh sb="69" eb="71">
      <t>イケン</t>
    </rPh>
    <rPh sb="72" eb="73">
      <t>ワ</t>
    </rPh>
    <rPh sb="78" eb="79">
      <t>ツタ</t>
    </rPh>
    <rPh sb="81" eb="83">
      <t>ホウホウ</t>
    </rPh>
    <rPh sb="83" eb="84">
      <t>トウ</t>
    </rPh>
    <phoneticPr fontId="8"/>
  </si>
  <si>
    <t>職業能力基礎講座</t>
    <rPh sb="0" eb="2">
      <t>ショクギョウ</t>
    </rPh>
    <rPh sb="2" eb="4">
      <t>ノウリョク</t>
    </rPh>
    <rPh sb="4" eb="6">
      <t>キソ</t>
    </rPh>
    <rPh sb="6" eb="8">
      <t>コウザ</t>
    </rPh>
    <phoneticPr fontId="8"/>
  </si>
  <si>
    <t>自己理解、就職活動の流れ・進路・方向性を考える、求人を探す</t>
    <rPh sb="0" eb="2">
      <t>ジコ</t>
    </rPh>
    <rPh sb="2" eb="4">
      <t>リカイ</t>
    </rPh>
    <rPh sb="5" eb="7">
      <t>シュウショク</t>
    </rPh>
    <rPh sb="7" eb="9">
      <t>カツドウ</t>
    </rPh>
    <rPh sb="10" eb="11">
      <t>ナガ</t>
    </rPh>
    <rPh sb="13" eb="15">
      <t>シンロ</t>
    </rPh>
    <rPh sb="16" eb="19">
      <t>ホウコウセイ</t>
    </rPh>
    <rPh sb="20" eb="21">
      <t>カンガ</t>
    </rPh>
    <rPh sb="24" eb="26">
      <t>キュウジン</t>
    </rPh>
    <rPh sb="27" eb="28">
      <t>サガ</t>
    </rPh>
    <phoneticPr fontId="8"/>
  </si>
  <si>
    <t>ビジネスマナー</t>
    <phoneticPr fontId="8"/>
  </si>
  <si>
    <t>電話対応、接客対応の基本、職場におけるコミュニケーション</t>
    <rPh sb="0" eb="2">
      <t>デンワ</t>
    </rPh>
    <rPh sb="2" eb="4">
      <t>タイオウ</t>
    </rPh>
    <rPh sb="5" eb="7">
      <t>セッキャク</t>
    </rPh>
    <rPh sb="7" eb="9">
      <t>タイオウ</t>
    </rPh>
    <rPh sb="10" eb="12">
      <t>キホン</t>
    </rPh>
    <rPh sb="13" eb="15">
      <t>ショクバ</t>
    </rPh>
    <phoneticPr fontId="8"/>
  </si>
  <si>
    <t>就職支援</t>
    <rPh sb="0" eb="2">
      <t>シュウショク</t>
    </rPh>
    <rPh sb="2" eb="4">
      <t>シエン</t>
    </rPh>
    <phoneticPr fontId="8"/>
  </si>
  <si>
    <t>就職活動の進め方、応募書類対策、面接対策、コミュニケーションスキル</t>
    <rPh sb="0" eb="2">
      <t>シュウショク</t>
    </rPh>
    <rPh sb="2" eb="4">
      <t>カツドウ</t>
    </rPh>
    <rPh sb="5" eb="6">
      <t>スス</t>
    </rPh>
    <rPh sb="7" eb="8">
      <t>カタ</t>
    </rPh>
    <rPh sb="9" eb="11">
      <t>オウボ</t>
    </rPh>
    <rPh sb="11" eb="13">
      <t>ショルイ</t>
    </rPh>
    <rPh sb="13" eb="15">
      <t>タイサク</t>
    </rPh>
    <rPh sb="16" eb="18">
      <t>メンセツ</t>
    </rPh>
    <rPh sb="18" eb="20">
      <t>タイサク</t>
    </rPh>
    <phoneticPr fontId="8"/>
  </si>
  <si>
    <t>小計</t>
    <rPh sb="0" eb="2">
      <t>ショウケイ</t>
    </rPh>
    <phoneticPr fontId="8"/>
  </si>
  <si>
    <t>実技講習</t>
    <rPh sb="0" eb="2">
      <t>ジツギ</t>
    </rPh>
    <rPh sb="2" eb="4">
      <t>コウシュウ</t>
    </rPh>
    <phoneticPr fontId="8"/>
  </si>
  <si>
    <t>パソコン基本操作</t>
    <rPh sb="4" eb="6">
      <t>キホン</t>
    </rPh>
    <rPh sb="6" eb="8">
      <t>ソウサ</t>
    </rPh>
    <phoneticPr fontId="8"/>
  </si>
  <si>
    <t>文字等作成実習</t>
    <rPh sb="0" eb="2">
      <t>モジ</t>
    </rPh>
    <rPh sb="2" eb="3">
      <t>トウ</t>
    </rPh>
    <rPh sb="3" eb="5">
      <t>サクセイ</t>
    </rPh>
    <rPh sb="5" eb="7">
      <t>ジッシュウ</t>
    </rPh>
    <phoneticPr fontId="8"/>
  </si>
  <si>
    <t>ビジネス文書作成、表計算、グラフの作成</t>
    <rPh sb="4" eb="6">
      <t>ブンショ</t>
    </rPh>
    <rPh sb="6" eb="8">
      <t>サクセイ</t>
    </rPh>
    <rPh sb="9" eb="12">
      <t>ヒョウケイサン</t>
    </rPh>
    <rPh sb="17" eb="19">
      <t>サクセイ</t>
    </rPh>
    <phoneticPr fontId="8"/>
  </si>
  <si>
    <t>技能講習</t>
    <rPh sb="0" eb="2">
      <t>ギノウ</t>
    </rPh>
    <rPh sb="2" eb="4">
      <t>コウシュウ</t>
    </rPh>
    <phoneticPr fontId="8"/>
  </si>
  <si>
    <t>フォークリフト運転技能講習（最大荷重１トン以上）・・・※１</t>
    <rPh sb="7" eb="9">
      <t>ウンテン</t>
    </rPh>
    <rPh sb="14" eb="16">
      <t>サイダイ</t>
    </rPh>
    <rPh sb="16" eb="18">
      <t>カジュウ</t>
    </rPh>
    <rPh sb="21" eb="23">
      <t>イジョウ</t>
    </rPh>
    <phoneticPr fontId="8"/>
  </si>
  <si>
    <t>小型移動式クレーン運転技能講習（１トン以上５トン未満）・・・※２</t>
    <rPh sb="0" eb="2">
      <t>コガタ</t>
    </rPh>
    <rPh sb="2" eb="4">
      <t>イドウ</t>
    </rPh>
    <rPh sb="4" eb="5">
      <t>シキ</t>
    </rPh>
    <rPh sb="9" eb="11">
      <t>ウンテン</t>
    </rPh>
    <rPh sb="19" eb="21">
      <t>イジョウ</t>
    </rPh>
    <rPh sb="24" eb="26">
      <t>ミマン</t>
    </rPh>
    <phoneticPr fontId="8"/>
  </si>
  <si>
    <t>職場見学</t>
    <rPh sb="0" eb="2">
      <t>ショクバ</t>
    </rPh>
    <rPh sb="2" eb="4">
      <t>ケンガク</t>
    </rPh>
    <phoneticPr fontId="8"/>
  </si>
  <si>
    <t>建設現場見学</t>
    <rPh sb="0" eb="2">
      <t>ケンセツ</t>
    </rPh>
    <rPh sb="2" eb="4">
      <t>ゲンバ</t>
    </rPh>
    <rPh sb="4" eb="6">
      <t>ケンガク</t>
    </rPh>
    <phoneticPr fontId="8"/>
  </si>
  <si>
    <t>合計</t>
    <rPh sb="0" eb="2">
      <t>ゴウケイ</t>
    </rPh>
    <phoneticPr fontId="8"/>
  </si>
  <si>
    <t>就職支援の
具体的内容</t>
    <phoneticPr fontId="6"/>
  </si>
  <si>
    <t xml:space="preserve"> 使用する機械
 器具・教材等</t>
    <rPh sb="1" eb="3">
      <t>シヨウ</t>
    </rPh>
    <rPh sb="5" eb="7">
      <t>キカイ</t>
    </rPh>
    <rPh sb="9" eb="11">
      <t>キグ</t>
    </rPh>
    <rPh sb="12" eb="14">
      <t>キョウザイ</t>
    </rPh>
    <rPh sb="14" eb="15">
      <t>トウ</t>
    </rPh>
    <phoneticPr fontId="8"/>
  </si>
  <si>
    <t xml:space="preserve"> 備　　　　考</t>
    <rPh sb="1" eb="2">
      <t>ビ</t>
    </rPh>
    <rPh sb="6" eb="7">
      <t>コウ</t>
    </rPh>
    <phoneticPr fontId="8"/>
  </si>
  <si>
    <t>・上記訓練時間とは別に開講・修了に係る行事を行う。
※１：「フォークリフト運転技能講習」は、３５時間（学科１１時間、実技２４時間）実施すること（１時間は６０分）。
※２：「小型移動式クレーン運転技能講習」は２０時間（学科１３時間、実技７時間）実施すること（１時間は６０分）。</t>
    <rPh sb="1" eb="3">
      <t>ジョウキ</t>
    </rPh>
    <rPh sb="3" eb="5">
      <t>クンレン</t>
    </rPh>
    <rPh sb="5" eb="7">
      <t>ジカン</t>
    </rPh>
    <rPh sb="9" eb="10">
      <t>ベツ</t>
    </rPh>
    <rPh sb="11" eb="13">
      <t>カイコウ</t>
    </rPh>
    <rPh sb="14" eb="16">
      <t>シュウリョウ</t>
    </rPh>
    <rPh sb="17" eb="18">
      <t>カカ</t>
    </rPh>
    <rPh sb="19" eb="21">
      <t>ギョウジ</t>
    </rPh>
    <rPh sb="22" eb="23">
      <t>オコナ</t>
    </rPh>
    <rPh sb="39" eb="41">
      <t>ギノウ</t>
    </rPh>
    <rPh sb="41" eb="43">
      <t>コウシュウ</t>
    </rPh>
    <rPh sb="48" eb="50">
      <t>ジカン</t>
    </rPh>
    <rPh sb="51" eb="53">
      <t>ガッカ</t>
    </rPh>
    <rPh sb="55" eb="57">
      <t>ジカン</t>
    </rPh>
    <rPh sb="58" eb="60">
      <t>ジツギ</t>
    </rPh>
    <rPh sb="62" eb="64">
      <t>ジカン</t>
    </rPh>
    <rPh sb="65" eb="67">
      <t>ジッシ</t>
    </rPh>
    <rPh sb="73" eb="75">
      <t>ジカン</t>
    </rPh>
    <rPh sb="78" eb="79">
      <t>フン</t>
    </rPh>
    <rPh sb="97" eb="99">
      <t>ギノウ</t>
    </rPh>
    <rPh sb="99" eb="101">
      <t>コウシュウ</t>
    </rPh>
    <rPh sb="105" eb="107">
      <t>ジカン</t>
    </rPh>
    <rPh sb="108" eb="110">
      <t>ガッカ</t>
    </rPh>
    <rPh sb="112" eb="114">
      <t>ジカン</t>
    </rPh>
    <rPh sb="115" eb="117">
      <t>ジツギ</t>
    </rPh>
    <rPh sb="118" eb="120">
      <t>ジカン</t>
    </rPh>
    <rPh sb="121" eb="123">
      <t>ジッシ</t>
    </rPh>
    <rPh sb="129" eb="131">
      <t>ジカン</t>
    </rPh>
    <rPh sb="134" eb="135">
      <t>フン</t>
    </rPh>
    <phoneticPr fontId="8"/>
  </si>
  <si>
    <t>様式１１－９</t>
    <rPh sb="0" eb="2">
      <t>ヨウシキ</t>
    </rPh>
    <phoneticPr fontId="6"/>
  </si>
  <si>
    <t>委託訓練カリキュラム　※Ｗｅｂデザイン科（自由提案）</t>
    <rPh sb="19" eb="20">
      <t>カ</t>
    </rPh>
    <rPh sb="21" eb="25">
      <t>ジユウテイアン</t>
    </rPh>
    <phoneticPr fontId="6"/>
  </si>
  <si>
    <t>様式１１－５</t>
    <rPh sb="0" eb="2">
      <t>ヨウシキ</t>
    </rPh>
    <phoneticPr fontId="6"/>
  </si>
  <si>
    <t>託児サービスの内容及び提供施設の概要等</t>
    <rPh sb="0" eb="2">
      <t>タクジ</t>
    </rPh>
    <rPh sb="7" eb="9">
      <t>ナイヨウ</t>
    </rPh>
    <rPh sb="9" eb="10">
      <t>オヨ</t>
    </rPh>
    <rPh sb="11" eb="13">
      <t>テイキョウ</t>
    </rPh>
    <rPh sb="13" eb="15">
      <t>シセツ</t>
    </rPh>
    <rPh sb="16" eb="18">
      <t>ガイヨウ</t>
    </rPh>
    <rPh sb="18" eb="19">
      <t>トウ</t>
    </rPh>
    <phoneticPr fontId="6"/>
  </si>
  <si>
    <t>１　託児サービスの内容について</t>
    <rPh sb="2" eb="4">
      <t>タクジ</t>
    </rPh>
    <rPh sb="9" eb="11">
      <t>ナイヨウ</t>
    </rPh>
    <phoneticPr fontId="6"/>
  </si>
  <si>
    <t>（１）定　　　員</t>
    <rPh sb="3" eb="4">
      <t>サダム</t>
    </rPh>
    <rPh sb="7" eb="8">
      <t>イン</t>
    </rPh>
    <phoneticPr fontId="6"/>
  </si>
  <si>
    <t>※訓練受講者の児童の受け入れ可能人数を記入してください。</t>
    <rPh sb="1" eb="3">
      <t>クンレン</t>
    </rPh>
    <rPh sb="3" eb="6">
      <t>ジュコウシャ</t>
    </rPh>
    <rPh sb="7" eb="9">
      <t>ジドウ</t>
    </rPh>
    <rPh sb="10" eb="11">
      <t>ウ</t>
    </rPh>
    <rPh sb="12" eb="13">
      <t>イ</t>
    </rPh>
    <rPh sb="14" eb="16">
      <t>カノウ</t>
    </rPh>
    <rPh sb="16" eb="18">
      <t>ニンズウ</t>
    </rPh>
    <rPh sb="19" eb="21">
      <t>キニュウ</t>
    </rPh>
    <phoneticPr fontId="6"/>
  </si>
  <si>
    <t>（２）施設の分類</t>
    <rPh sb="3" eb="5">
      <t>シセツ</t>
    </rPh>
    <rPh sb="6" eb="8">
      <t>ブンルイ</t>
    </rPh>
    <phoneticPr fontId="6"/>
  </si>
  <si>
    <t>いずれかに○を付すこと</t>
    <rPh sb="7" eb="8">
      <t>フ</t>
    </rPh>
    <phoneticPr fontId="6"/>
  </si>
  <si>
    <t>訓練実施施設内</t>
    <rPh sb="0" eb="2">
      <t>クンレン</t>
    </rPh>
    <rPh sb="2" eb="4">
      <t>ジッシ</t>
    </rPh>
    <rPh sb="4" eb="7">
      <t>シセツナイ</t>
    </rPh>
    <phoneticPr fontId="6"/>
  </si>
  <si>
    <t>訓練実施施設外</t>
    <rPh sb="0" eb="2">
      <t>クンレン</t>
    </rPh>
    <rPh sb="2" eb="4">
      <t>ジッシ</t>
    </rPh>
    <rPh sb="4" eb="6">
      <t>シセツ</t>
    </rPh>
    <rPh sb="6" eb="7">
      <t>ガイ</t>
    </rPh>
    <phoneticPr fontId="6"/>
  </si>
  <si>
    <t>保育所（保育所型認定こども園を含む）</t>
    <rPh sb="0" eb="3">
      <t>ホイクショ</t>
    </rPh>
    <phoneticPr fontId="6"/>
  </si>
  <si>
    <t>小規模保育事業</t>
    <rPh sb="0" eb="3">
      <t>ショウキボ</t>
    </rPh>
    <rPh sb="3" eb="5">
      <t>ホイク</t>
    </rPh>
    <rPh sb="5" eb="7">
      <t>ジギョウ</t>
    </rPh>
    <phoneticPr fontId="6"/>
  </si>
  <si>
    <t>家庭的保育事業</t>
    <phoneticPr fontId="6"/>
  </si>
  <si>
    <t>幼保連携型認定こども園</t>
    <phoneticPr fontId="6"/>
  </si>
  <si>
    <t>認可外保育施設（幼稚園型認定こども園及び地方裁量型認定こども園を含む）</t>
    <rPh sb="0" eb="3">
      <t>ニンカガイ</t>
    </rPh>
    <rPh sb="3" eb="5">
      <t>ホイク</t>
    </rPh>
    <rPh sb="5" eb="7">
      <t>シセツ</t>
    </rPh>
    <phoneticPr fontId="6"/>
  </si>
  <si>
    <t>一時預かり事業を行う施設</t>
    <rPh sb="0" eb="2">
      <t>イチジ</t>
    </rPh>
    <rPh sb="2" eb="3">
      <t>アズ</t>
    </rPh>
    <rPh sb="5" eb="7">
      <t>ジギョウ</t>
    </rPh>
    <rPh sb="8" eb="9">
      <t>オコナ</t>
    </rPh>
    <rPh sb="10" eb="12">
      <t>シセツ</t>
    </rPh>
    <phoneticPr fontId="6"/>
  </si>
  <si>
    <t>施設名</t>
    <rPh sb="0" eb="3">
      <t>シセツメイ</t>
    </rPh>
    <phoneticPr fontId="6"/>
  </si>
  <si>
    <t>訓練実施場所からの移動方法</t>
    <rPh sb="0" eb="2">
      <t>クンレン</t>
    </rPh>
    <rPh sb="2" eb="4">
      <t>ジッシ</t>
    </rPh>
    <rPh sb="4" eb="6">
      <t>バショ</t>
    </rPh>
    <rPh sb="9" eb="11">
      <t>イドウ</t>
    </rPh>
    <rPh sb="11" eb="13">
      <t>ホウホウ</t>
    </rPh>
    <phoneticPr fontId="6"/>
  </si>
  <si>
    <t>移動時に付き添う保育士数</t>
    <rPh sb="0" eb="3">
      <t>イドウジ</t>
    </rPh>
    <rPh sb="4" eb="5">
      <t>ツ</t>
    </rPh>
    <rPh sb="6" eb="7">
      <t>ソ</t>
    </rPh>
    <rPh sb="8" eb="10">
      <t>ホイク</t>
    </rPh>
    <rPh sb="10" eb="11">
      <t>シ</t>
    </rPh>
    <rPh sb="11" eb="12">
      <t>スウ</t>
    </rPh>
    <phoneticPr fontId="6"/>
  </si>
  <si>
    <t>移動時の安全配慮、事故等への対応、保障</t>
    <rPh sb="0" eb="3">
      <t>イドウジ</t>
    </rPh>
    <rPh sb="4" eb="6">
      <t>アンゼン</t>
    </rPh>
    <rPh sb="6" eb="8">
      <t>ハイリョ</t>
    </rPh>
    <rPh sb="9" eb="11">
      <t>ジコ</t>
    </rPh>
    <rPh sb="11" eb="12">
      <t>トウ</t>
    </rPh>
    <rPh sb="14" eb="16">
      <t>タイオウ</t>
    </rPh>
    <rPh sb="17" eb="19">
      <t>ホショウ</t>
    </rPh>
    <phoneticPr fontId="6"/>
  </si>
  <si>
    <t>移動先での保育体制</t>
    <rPh sb="0" eb="2">
      <t>イドウ</t>
    </rPh>
    <rPh sb="2" eb="3">
      <t>サキ</t>
    </rPh>
    <rPh sb="5" eb="7">
      <t>ホイク</t>
    </rPh>
    <rPh sb="7" eb="9">
      <t>タイセイ</t>
    </rPh>
    <phoneticPr fontId="6"/>
  </si>
  <si>
    <t>（４）保育のプログラム（１日の基本スケジュール等）</t>
    <rPh sb="3" eb="5">
      <t>ホイク</t>
    </rPh>
    <rPh sb="13" eb="14">
      <t>ニチ</t>
    </rPh>
    <rPh sb="15" eb="17">
      <t>キホン</t>
    </rPh>
    <rPh sb="23" eb="24">
      <t>トウ</t>
    </rPh>
    <phoneticPr fontId="6"/>
  </si>
  <si>
    <t>（５）訓練受講者（保護者）の負担</t>
    <rPh sb="3" eb="5">
      <t>クンレン</t>
    </rPh>
    <rPh sb="5" eb="8">
      <t>ジュコウシャ</t>
    </rPh>
    <rPh sb="9" eb="12">
      <t>ホゴシャ</t>
    </rPh>
    <rPh sb="14" eb="16">
      <t>フタン</t>
    </rPh>
    <phoneticPr fontId="6"/>
  </si>
  <si>
    <t>単　位</t>
    <rPh sb="0" eb="1">
      <t>タン</t>
    </rPh>
    <rPh sb="2" eb="3">
      <t>クライ</t>
    </rPh>
    <phoneticPr fontId="6"/>
  </si>
  <si>
    <t>金　額　等</t>
    <rPh sb="0" eb="1">
      <t>キン</t>
    </rPh>
    <rPh sb="2" eb="3">
      <t>ガク</t>
    </rPh>
    <rPh sb="4" eb="5">
      <t>トウ</t>
    </rPh>
    <phoneticPr fontId="6"/>
  </si>
  <si>
    <t>昼　　食</t>
    <rPh sb="0" eb="1">
      <t>ヒル</t>
    </rPh>
    <rPh sb="3" eb="4">
      <t>ショク</t>
    </rPh>
    <phoneticPr fontId="6"/>
  </si>
  <si>
    <t>　現物・代金（　　　　　　円）</t>
    <rPh sb="1" eb="3">
      <t>ゲンブツ</t>
    </rPh>
    <rPh sb="4" eb="6">
      <t>ダイキン</t>
    </rPh>
    <rPh sb="13" eb="14">
      <t>エン</t>
    </rPh>
    <phoneticPr fontId="6"/>
  </si>
  <si>
    <t>お や つ</t>
    <phoneticPr fontId="6"/>
  </si>
  <si>
    <t>その他（　　　　　）</t>
    <rPh sb="2" eb="3">
      <t>タ</t>
    </rPh>
    <phoneticPr fontId="6"/>
  </si>
  <si>
    <t>２　託児サービス提供施設の概要</t>
    <rPh sb="2" eb="4">
      <t>タクジ</t>
    </rPh>
    <rPh sb="8" eb="10">
      <t>テイキョウ</t>
    </rPh>
    <rPh sb="10" eb="12">
      <t>シセツ</t>
    </rPh>
    <rPh sb="13" eb="15">
      <t>ガイヨウ</t>
    </rPh>
    <phoneticPr fontId="6"/>
  </si>
  <si>
    <t>施　設　名</t>
    <rPh sb="0" eb="1">
      <t>シ</t>
    </rPh>
    <rPh sb="2" eb="3">
      <t>セツ</t>
    </rPh>
    <rPh sb="4" eb="5">
      <t>メイ</t>
    </rPh>
    <phoneticPr fontId="6"/>
  </si>
  <si>
    <t>所　在　地</t>
    <rPh sb="0" eb="1">
      <t>ショ</t>
    </rPh>
    <rPh sb="2" eb="3">
      <t>ザイ</t>
    </rPh>
    <rPh sb="4" eb="5">
      <t>チ</t>
    </rPh>
    <phoneticPr fontId="6"/>
  </si>
  <si>
    <t>代　表　者　氏　名</t>
    <rPh sb="0" eb="1">
      <t>ダイ</t>
    </rPh>
    <rPh sb="2" eb="3">
      <t>オモテ</t>
    </rPh>
    <rPh sb="4" eb="5">
      <t>シャ</t>
    </rPh>
    <rPh sb="6" eb="7">
      <t>シ</t>
    </rPh>
    <rPh sb="8" eb="9">
      <t>メイ</t>
    </rPh>
    <phoneticPr fontId="6"/>
  </si>
  <si>
    <t>担当者及び電話番号</t>
    <rPh sb="0" eb="3">
      <t>タントウシャ</t>
    </rPh>
    <rPh sb="3" eb="4">
      <t>オヨ</t>
    </rPh>
    <rPh sb="5" eb="7">
      <t>デンワ</t>
    </rPh>
    <rPh sb="7" eb="9">
      <t>バンゴウ</t>
    </rPh>
    <phoneticPr fontId="6"/>
  </si>
  <si>
    <t>現在開設している又は開設予定施設の概要、特徴</t>
    <rPh sb="0" eb="2">
      <t>ゲンザイ</t>
    </rPh>
    <rPh sb="2" eb="4">
      <t>カイセツ</t>
    </rPh>
    <rPh sb="8" eb="9">
      <t>マタ</t>
    </rPh>
    <rPh sb="10" eb="12">
      <t>カイセツ</t>
    </rPh>
    <rPh sb="12" eb="14">
      <t>ヨテイ</t>
    </rPh>
    <rPh sb="14" eb="16">
      <t>シセツ</t>
    </rPh>
    <rPh sb="17" eb="19">
      <t>ガイヨウ</t>
    </rPh>
    <rPh sb="20" eb="22">
      <t>トクチョウ</t>
    </rPh>
    <phoneticPr fontId="6"/>
  </si>
  <si>
    <t>開所時間</t>
    <rPh sb="0" eb="2">
      <t>カイショ</t>
    </rPh>
    <rPh sb="2" eb="4">
      <t>ジカン</t>
    </rPh>
    <phoneticPr fontId="6"/>
  </si>
  <si>
    <t>受入年齢</t>
    <rPh sb="0" eb="1">
      <t>ウ</t>
    </rPh>
    <rPh sb="1" eb="2">
      <t>イ</t>
    </rPh>
    <rPh sb="2" eb="4">
      <t>ネンレイ</t>
    </rPh>
    <phoneticPr fontId="6"/>
  </si>
  <si>
    <t>入所定員数</t>
    <rPh sb="0" eb="2">
      <t>ニュウショ</t>
    </rPh>
    <rPh sb="2" eb="5">
      <t>テイインスウ</t>
    </rPh>
    <phoneticPr fontId="6"/>
  </si>
  <si>
    <t>現在入所児童数
（不定の場合は過去半年程度の平均数）</t>
    <rPh sb="0" eb="2">
      <t>ゲンザイ</t>
    </rPh>
    <rPh sb="2" eb="4">
      <t>ニュウショ</t>
    </rPh>
    <rPh sb="4" eb="7">
      <t>ジドウスウ</t>
    </rPh>
    <rPh sb="9" eb="11">
      <t>フテイ</t>
    </rPh>
    <rPh sb="12" eb="14">
      <t>バアイ</t>
    </rPh>
    <rPh sb="15" eb="17">
      <t>カコ</t>
    </rPh>
    <rPh sb="17" eb="19">
      <t>ハントシ</t>
    </rPh>
    <rPh sb="19" eb="21">
      <t>テイド</t>
    </rPh>
    <rPh sb="22" eb="25">
      <t>ヘイキンスウ</t>
    </rPh>
    <phoneticPr fontId="6"/>
  </si>
  <si>
    <t>（内訳）</t>
    <rPh sb="1" eb="3">
      <t>ウチワケ</t>
    </rPh>
    <phoneticPr fontId="6"/>
  </si>
  <si>
    <t>０歳児</t>
    <rPh sb="1" eb="3">
      <t>サイジ</t>
    </rPh>
    <phoneticPr fontId="6"/>
  </si>
  <si>
    <t>１歳児</t>
    <rPh sb="1" eb="3">
      <t>サイジ</t>
    </rPh>
    <phoneticPr fontId="6"/>
  </si>
  <si>
    <t>２歳児</t>
    <rPh sb="1" eb="3">
      <t>サイジ</t>
    </rPh>
    <phoneticPr fontId="6"/>
  </si>
  <si>
    <t>３歳児</t>
    <rPh sb="1" eb="3">
      <t>サイジ</t>
    </rPh>
    <phoneticPr fontId="6"/>
  </si>
  <si>
    <t>４歳児</t>
    <rPh sb="1" eb="3">
      <t>サイジ</t>
    </rPh>
    <phoneticPr fontId="6"/>
  </si>
  <si>
    <t>５歳児～</t>
    <rPh sb="1" eb="3">
      <t>サイジ</t>
    </rPh>
    <phoneticPr fontId="6"/>
  </si>
  <si>
    <t>開設年月</t>
    <rPh sb="0" eb="2">
      <t>カイセツ</t>
    </rPh>
    <rPh sb="2" eb="4">
      <t>ネンゲツ</t>
    </rPh>
    <phoneticPr fontId="6"/>
  </si>
  <si>
    <t>年</t>
    <rPh sb="0" eb="1">
      <t>ネン</t>
    </rPh>
    <phoneticPr fontId="6"/>
  </si>
  <si>
    <t>敷地面積</t>
    <rPh sb="0" eb="2">
      <t>シキチ</t>
    </rPh>
    <rPh sb="2" eb="4">
      <t>メンセキ</t>
    </rPh>
    <phoneticPr fontId="6"/>
  </si>
  <si>
    <t>建物面積</t>
    <rPh sb="0" eb="2">
      <t>タテモノ</t>
    </rPh>
    <rPh sb="2" eb="4">
      <t>メンセキ</t>
    </rPh>
    <phoneticPr fontId="6"/>
  </si>
  <si>
    <t>経営主体名称</t>
    <rPh sb="0" eb="2">
      <t>ケイエイ</t>
    </rPh>
    <rPh sb="2" eb="4">
      <t>シュタイ</t>
    </rPh>
    <rPh sb="4" eb="6">
      <t>メイショウ</t>
    </rPh>
    <phoneticPr fontId="6"/>
  </si>
  <si>
    <t>施設長名（所長、園長）</t>
    <rPh sb="0" eb="2">
      <t>シセツ</t>
    </rPh>
    <rPh sb="2" eb="4">
      <t>チョウメイ</t>
    </rPh>
    <rPh sb="5" eb="7">
      <t>ショチョウ</t>
    </rPh>
    <rPh sb="8" eb="10">
      <t>エンチョウ</t>
    </rPh>
    <phoneticPr fontId="6"/>
  </si>
  <si>
    <t>種別従業員者数</t>
    <rPh sb="0" eb="2">
      <t>シュベツ</t>
    </rPh>
    <rPh sb="2" eb="5">
      <t>ジュウギョウイン</t>
    </rPh>
    <rPh sb="5" eb="6">
      <t>シャ</t>
    </rPh>
    <rPh sb="6" eb="7">
      <t>スウ</t>
    </rPh>
    <phoneticPr fontId="6"/>
  </si>
  <si>
    <t>施設長</t>
    <rPh sb="0" eb="2">
      <t>シセツ</t>
    </rPh>
    <rPh sb="2" eb="3">
      <t>チョウ</t>
    </rPh>
    <phoneticPr fontId="6"/>
  </si>
  <si>
    <t>保育士</t>
    <rPh sb="0" eb="3">
      <t>ホイクシ</t>
    </rPh>
    <phoneticPr fontId="6"/>
  </si>
  <si>
    <t>保健師・看護師</t>
    <rPh sb="0" eb="3">
      <t>ホケンシ</t>
    </rPh>
    <rPh sb="4" eb="7">
      <t>カンゴシ</t>
    </rPh>
    <phoneticPr fontId="6"/>
  </si>
  <si>
    <t>栄養士</t>
    <rPh sb="0" eb="3">
      <t>エイヨウシ</t>
    </rPh>
    <phoneticPr fontId="6"/>
  </si>
  <si>
    <t>調理員</t>
    <rPh sb="0" eb="3">
      <t>チョウリイン</t>
    </rPh>
    <phoneticPr fontId="6"/>
  </si>
  <si>
    <t>その他（医師、事務員等）</t>
    <rPh sb="2" eb="3">
      <t>タ</t>
    </rPh>
    <rPh sb="4" eb="6">
      <t>イシ</t>
    </rPh>
    <rPh sb="7" eb="10">
      <t>ジムイン</t>
    </rPh>
    <rPh sb="10" eb="11">
      <t>トウ</t>
    </rPh>
    <phoneticPr fontId="6"/>
  </si>
  <si>
    <t>総数</t>
    <rPh sb="0" eb="2">
      <t>ソウスウ</t>
    </rPh>
    <phoneticPr fontId="6"/>
  </si>
  <si>
    <t>保育の方針、特徴</t>
    <rPh sb="0" eb="2">
      <t>ホイク</t>
    </rPh>
    <rPh sb="3" eb="5">
      <t>ホウシン</t>
    </rPh>
    <rPh sb="6" eb="8">
      <t>トクチョウ</t>
    </rPh>
    <phoneticPr fontId="6"/>
  </si>
  <si>
    <t>様式 １２</t>
    <rPh sb="0" eb="2">
      <t>ヨウシキ</t>
    </rPh>
    <phoneticPr fontId="6"/>
  </si>
  <si>
    <t>・就職先で想定されるハードウェア、ソフトウェアの活用【項目10】</t>
    <phoneticPr fontId="6"/>
  </si>
  <si>
    <t>　スマートフォン、タブレット等のハードウェア、JavaやPython等の代表的なプログラミング言語の特徴・利用方法等</t>
    <phoneticPr fontId="6"/>
  </si>
  <si>
    <t>　会計ソフト、医療事務システム、CADシステム、CMSなどの利用方法・紹介等</t>
    <phoneticPr fontId="6"/>
  </si>
  <si>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15"/>
  </si>
  <si>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15"/>
  </si>
  <si>
    <t>機械学習、深層学習、強化学習、非構造化データ処理（自然言語処理、画像認識、映像認識、音声認識）、大規模言語モデル、画像生成モデル、オーディオ生成モデル</t>
    <phoneticPr fontId="15"/>
  </si>
  <si>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15"/>
  </si>
  <si>
    <t>※以下に挙げる先端技術を例として必要に応じて学習
生成AI、メタバース、スマートコントラクト、デジタル通貨、インフォマティクス（マテリアル分野、バイオ分野、計測分野　等）、GX（カーボントレーシング　等）</t>
    <rPh sb="25" eb="27">
      <t>セイセイ</t>
    </rPh>
    <phoneticPr fontId="15"/>
  </si>
  <si>
    <t>対応スキル項目/リテラシー項目番号</t>
    <rPh sb="0" eb="2">
      <t>タイオウ</t>
    </rPh>
    <rPh sb="5" eb="7">
      <t>コウモク</t>
    </rPh>
    <phoneticPr fontId="6"/>
  </si>
  <si>
    <t>様式 １－１</t>
    <rPh sb="0" eb="2">
      <t>ヨウシキ</t>
    </rPh>
    <phoneticPr fontId="6"/>
  </si>
  <si>
    <t>　準備講習期間：</t>
    <phoneticPr fontId="6"/>
  </si>
  <si>
    <t>　訓練期間:</t>
    <phoneticPr fontId="6"/>
  </si>
  <si>
    <t>１回・１日・１月・４月</t>
    <rPh sb="1" eb="2">
      <t>カイ</t>
    </rPh>
    <rPh sb="4" eb="5">
      <t>ニチ</t>
    </rPh>
    <rPh sb="7" eb="8">
      <t>ガツ</t>
    </rPh>
    <rPh sb="10" eb="11">
      <t>ガツ</t>
    </rPh>
    <phoneticPr fontId="6"/>
  </si>
  <si>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6"/>
  </si>
  <si>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6"/>
  </si>
  <si>
    <t>（ろ）
　□建築基準法施行令第１２３条第１項に規定する構造の屋内避難階段又は第3項に規定する構造の屋内特別避難階段　　□待避上有効なバルコニー　
　□建築基準法第２条第７号の２に規定する準耐火構造の屋外傾斜路又はこれに準ずる設備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rPh sb="99" eb="101">
      <t>オクガイ</t>
    </rPh>
    <phoneticPr fontId="6"/>
  </si>
  <si>
    <t>（ろ）
　□建築基準法施行令第123条第1項に規定する構造の屋内避難階段又は第3項に規定する構造の屋内特別避難階段
　□建築基準法第2条第7号に規定する耐火構造の屋外傾斜路又はこれに準ずる設備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6"/>
  </si>
  <si>
    <t>ロ　乳幼児の避難に適した構造の以下に掲げる（い）欄及び（ろ）欄に掲げる施設又は設備がそれぞれ１以上設けられていて、これらの施設又は設備は避難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6"/>
  </si>
  <si>
    <t>（ろ）
　□建築基準法施行令第123条第1項に規定する構造の屋内避難階段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6"/>
  </si>
  <si>
    <t>提供するサービス内容を利用者の見やすいところに掲示するとともに、電気通信回線に接続して行う自動公衆送信により公衆の閲覧に供している（ここdeサーチに掲載している）</t>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6"/>
  </si>
  <si>
    <t>Ａ　消火用具が設置されている</t>
    <rPh sb="2" eb="4">
      <t>ショウカ</t>
    </rPh>
    <rPh sb="4" eb="6">
      <t>ヨウグ</t>
    </rPh>
    <rPh sb="7" eb="9">
      <t>セッチ</t>
    </rPh>
    <phoneticPr fontId="6"/>
  </si>
  <si>
    <t>Ｆ　避難消火等の訓練（消火活動、通報連絡及び避難誘導等の実地訓練を原則）を毎月1回以上実施している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6"/>
  </si>
  <si>
    <t>※　【項目】の番号は別紙２のDXリテラシー標準のどの項目に該当するか示しています。</t>
    <phoneticPr fontId="6"/>
  </si>
  <si>
    <t>社内情報システム担当者</t>
    <phoneticPr fontId="6"/>
  </si>
  <si>
    <t>③　科目名は、様式１１（委託訓練カリキュラム）に記載の科目名を記入してください。</t>
    <rPh sb="2" eb="5">
      <t>カモクメイ</t>
    </rPh>
    <rPh sb="7" eb="9">
      <t>ヨウシキ</t>
    </rPh>
    <rPh sb="12" eb="14">
      <t>イタク</t>
    </rPh>
    <rPh sb="14" eb="16">
      <t>クンレン</t>
    </rPh>
    <rPh sb="24" eb="26">
      <t>キサイ</t>
    </rPh>
    <rPh sb="27" eb="30">
      <t>カモクメイ</t>
    </rPh>
    <rPh sb="31" eb="33">
      <t>キニュウ</t>
    </rPh>
    <phoneticPr fontId="6"/>
  </si>
  <si>
    <t>パソコン一式、ＯＳ、アプリケーションソフト、メール及びインターネット利用環境（機器、ソフト使用教材の詳細を記載）</t>
    <rPh sb="4" eb="6">
      <t>イッシキ</t>
    </rPh>
    <rPh sb="25" eb="26">
      <t>オヨ</t>
    </rPh>
    <rPh sb="34" eb="36">
      <t>リヨウ</t>
    </rPh>
    <rPh sb="36" eb="38">
      <t>カンキョウ</t>
    </rPh>
    <rPh sb="39" eb="41">
      <t>キキ</t>
    </rPh>
    <rPh sb="45" eb="47">
      <t>シヨウ</t>
    </rPh>
    <rPh sb="47" eb="49">
      <t>キョウザイ</t>
    </rPh>
    <rPh sb="50" eb="52">
      <t>ショウサイ</t>
    </rPh>
    <rPh sb="53" eb="55">
      <t>キサイ</t>
    </rPh>
    <phoneticPr fontId="6"/>
  </si>
  <si>
    <t>Ｗｅｂデザイン科</t>
    <rPh sb="7" eb="8">
      <t>カ</t>
    </rPh>
    <phoneticPr fontId="3"/>
  </si>
  <si>
    <t>令和８年度下半期訓練コース一覧（和歌山産業技術専門学院）</t>
    <rPh sb="0" eb="2">
      <t>レイワ</t>
    </rPh>
    <rPh sb="3" eb="5">
      <t>ネンド</t>
    </rPh>
    <rPh sb="5" eb="8">
      <t>シモハンキ</t>
    </rPh>
    <rPh sb="8" eb="10">
      <t>クンレン</t>
    </rPh>
    <rPh sb="13" eb="15">
      <t>イチラン</t>
    </rPh>
    <rPh sb="16" eb="19">
      <t>ワカヤマ</t>
    </rPh>
    <rPh sb="19" eb="21">
      <t>サンギョウ</t>
    </rPh>
    <rPh sb="21" eb="23">
      <t>ギジュツ</t>
    </rPh>
    <rPh sb="23" eb="25">
      <t>センモン</t>
    </rPh>
    <rPh sb="25" eb="27">
      <t>ガクイン</t>
    </rPh>
    <phoneticPr fontId="6"/>
  </si>
  <si>
    <t>令和８年度下半期訓練コース一覧（田辺産業技術専門学院）</t>
    <rPh sb="0" eb="2">
      <t>レイワ</t>
    </rPh>
    <rPh sb="3" eb="5">
      <t>ネンド</t>
    </rPh>
    <rPh sb="5" eb="8">
      <t>シモハンキ</t>
    </rPh>
    <rPh sb="8" eb="10">
      <t>クンレン</t>
    </rPh>
    <rPh sb="13" eb="15">
      <t>イチラン</t>
    </rPh>
    <rPh sb="16" eb="18">
      <t>タナベ</t>
    </rPh>
    <rPh sb="18" eb="20">
      <t>サンギョウ</t>
    </rPh>
    <rPh sb="20" eb="22">
      <t>ギジュツ</t>
    </rPh>
    <rPh sb="22" eb="24">
      <t>センモン</t>
    </rPh>
    <rPh sb="24" eb="26">
      <t>ガクイン</t>
    </rPh>
    <phoneticPr fontId="6"/>
  </si>
  <si>
    <t>令和８年度</t>
    <rPh sb="0" eb="2">
      <t>レイワ</t>
    </rPh>
    <rPh sb="3" eb="5">
      <t>ネンド</t>
    </rPh>
    <phoneticPr fontId="6"/>
  </si>
  <si>
    <t>訓練期間：</t>
    <rPh sb="0" eb="2">
      <t>クンレン</t>
    </rPh>
    <rPh sb="2" eb="4">
      <t>キカン</t>
    </rPh>
    <phoneticPr fontId="6"/>
  </si>
  <si>
    <t>訓練期間：</t>
    <rPh sb="0" eb="4">
      <t>クンレンキカン</t>
    </rPh>
    <phoneticPr fontId="6"/>
  </si>
  <si>
    <t>配線の固定　）</t>
    <rPh sb="0" eb="2">
      <t>ハイセン</t>
    </rPh>
    <rPh sb="3" eb="5">
      <t>コテイ</t>
    </rPh>
    <phoneticPr fontId="6"/>
  </si>
  <si>
    <t>※該当する項目全体を図形の〇で囲んでください。右記の〇を利用してください。</t>
    <rPh sb="1" eb="3">
      <t>ガイトウ</t>
    </rPh>
    <rPh sb="5" eb="7">
      <t>コウモク</t>
    </rPh>
    <rPh sb="7" eb="9">
      <t>ゼンタイ</t>
    </rPh>
    <rPh sb="10" eb="12">
      <t>ズケイ</t>
    </rPh>
    <rPh sb="15" eb="16">
      <t>カコ</t>
    </rPh>
    <rPh sb="23" eb="25">
      <t>ウキ</t>
    </rPh>
    <rPh sb="28" eb="30">
      <t>リヨウ</t>
    </rPh>
    <phoneticPr fontId="6"/>
  </si>
  <si>
    <r>
      <t xml:space="preserve">・県又は高齢・障害・求職者雇用支援機構和歌山支部和歌山職業能力開発促進センター（以下「機構」という。）から受託した同等の教育訓練コースについて、公募開始月を基準として、過去３年（令和５年６月から令和８年５月）の実施実績を記載してください。（過去３年間の開講した教育訓練コースについて記載してください。）
・上記の実績がない場合は、他で行った同等の実施実績を記載してください。
　（訓練実施施設が新設等の理由により、教育訓練コースの実施実績がない場合を含みます。）
・過去３年間の就職者数が確定しない教育訓練コースは、就職者数欄に「未確定」と記載してください。
・就職者数は、中退者も含めてください。
・実施主体の別には、「県」、「機構」、「その他」のいずれかを記載してください。
・記載したコースについて、認定書、内定通知、契約書の写し等を提出してください。
　ただし、管轄する学院が実施した職業訓練については提出を省略することができます。
</t>
    </r>
    <r>
      <rPr>
        <b/>
        <sz val="12"/>
        <rFont val="ＭＳ 明朝"/>
        <family val="1"/>
        <charset val="128"/>
      </rPr>
      <t>※複数枚になってもよいので、印刷の縮小率を変更しないでください。</t>
    </r>
    <rPh sb="2" eb="3">
      <t>マタ</t>
    </rPh>
    <rPh sb="40" eb="42">
      <t>イカ</t>
    </rPh>
    <rPh sb="43" eb="45">
      <t>キコウ</t>
    </rPh>
    <rPh sb="57" eb="59">
      <t>ドウトウ</t>
    </rPh>
    <rPh sb="105" eb="107">
      <t>ジッシ</t>
    </rPh>
    <rPh sb="107" eb="109">
      <t>ジッセキ</t>
    </rPh>
    <rPh sb="153" eb="155">
      <t>ジョウキ</t>
    </rPh>
    <rPh sb="156" eb="158">
      <t>ジッセキ</t>
    </rPh>
    <rPh sb="161" eb="163">
      <t>バアイ</t>
    </rPh>
    <rPh sb="165" eb="166">
      <t>ホカ</t>
    </rPh>
    <rPh sb="167" eb="168">
      <t>オコナ</t>
    </rPh>
    <rPh sb="170" eb="172">
      <t>ドウトウ</t>
    </rPh>
    <rPh sb="173" eb="175">
      <t>ジッシ</t>
    </rPh>
    <rPh sb="175" eb="177">
      <t>ジッセキ</t>
    </rPh>
    <rPh sb="178" eb="180">
      <t>キサイ</t>
    </rPh>
    <rPh sb="190" eb="192">
      <t>クンレン</t>
    </rPh>
    <rPh sb="192" eb="194">
      <t>ジッシ</t>
    </rPh>
    <rPh sb="194" eb="196">
      <t>シセツ</t>
    </rPh>
    <rPh sb="197" eb="199">
      <t>シンセツ</t>
    </rPh>
    <rPh sb="199" eb="200">
      <t>トウ</t>
    </rPh>
    <rPh sb="201" eb="203">
      <t>リユウ</t>
    </rPh>
    <rPh sb="207" eb="209">
      <t>キョウイク</t>
    </rPh>
    <rPh sb="209" eb="211">
      <t>クンレン</t>
    </rPh>
    <rPh sb="215" eb="217">
      <t>ジッシ</t>
    </rPh>
    <rPh sb="217" eb="219">
      <t>ジッセキ</t>
    </rPh>
    <rPh sb="222" eb="224">
      <t>バアイ</t>
    </rPh>
    <rPh sb="225" eb="226">
      <t>フク</t>
    </rPh>
    <rPh sb="281" eb="283">
      <t>シュウショク</t>
    </rPh>
    <rPh sb="283" eb="284">
      <t>シャ</t>
    </rPh>
    <rPh sb="284" eb="285">
      <t>スウ</t>
    </rPh>
    <rPh sb="287" eb="289">
      <t>チュウタイ</t>
    </rPh>
    <rPh sb="289" eb="290">
      <t>シャ</t>
    </rPh>
    <rPh sb="291" eb="292">
      <t>フク</t>
    </rPh>
    <rPh sb="322" eb="323">
      <t>タ</t>
    </rPh>
    <rPh sb="341" eb="343">
      <t>キサイ</t>
    </rPh>
    <rPh sb="370" eb="372">
      <t>テイシュツ</t>
    </rPh>
    <rPh sb="405" eb="407">
      <t>テイシュツ</t>
    </rPh>
    <phoneticPr fontId="6"/>
  </si>
  <si>
    <t>①　担当科目経験年数は令和８年４月１日現在で記入してください。</t>
    <rPh sb="2" eb="6">
      <t>タントウカモク</t>
    </rPh>
    <rPh sb="6" eb="10">
      <t>ケイケンネンスウ</t>
    </rPh>
    <rPh sb="11" eb="13">
      <t>レイワ</t>
    </rPh>
    <rPh sb="14" eb="15">
      <t>ネン</t>
    </rPh>
    <rPh sb="16" eb="17">
      <t>ガツ</t>
    </rPh>
    <rPh sb="18" eb="19">
      <t>ニチ</t>
    </rPh>
    <rPh sb="19" eb="21">
      <t>ゲンザイ</t>
    </rPh>
    <rPh sb="22" eb="24">
      <t>キニュウ</t>
    </rPh>
    <phoneticPr fontId="6"/>
  </si>
  <si>
    <t>■訓練期間</t>
    <rPh sb="1" eb="3">
      <t>クンレン</t>
    </rPh>
    <rPh sb="3" eb="5">
      <t>キカン</t>
    </rPh>
    <phoneticPr fontId="6"/>
  </si>
  <si>
    <t>【訓練実施委託費（自動車教習施設での必要な訓練委託費）】</t>
    <rPh sb="1" eb="3">
      <t>クンレン</t>
    </rPh>
    <rPh sb="3" eb="5">
      <t>ジッシ</t>
    </rPh>
    <rPh sb="5" eb="7">
      <t>イタク</t>
    </rPh>
    <rPh sb="7" eb="8">
      <t>ヒ</t>
    </rPh>
    <rPh sb="9" eb="12">
      <t>ジドウシャ</t>
    </rPh>
    <rPh sb="12" eb="14">
      <t>キョウシュウ</t>
    </rPh>
    <rPh sb="14" eb="16">
      <t>シセツ</t>
    </rPh>
    <rPh sb="18" eb="20">
      <t>ヒツヨウ</t>
    </rPh>
    <rPh sb="21" eb="23">
      <t>クンレン</t>
    </rPh>
    <rPh sb="23" eb="25">
      <t>イタク</t>
    </rPh>
    <rPh sb="25" eb="26">
      <t>ヒ</t>
    </rPh>
    <phoneticPr fontId="6"/>
  </si>
  <si>
    <t>既取得自動車免許</t>
    <rPh sb="0" eb="1">
      <t>スデ</t>
    </rPh>
    <rPh sb="1" eb="3">
      <t>シュトク</t>
    </rPh>
    <rPh sb="3" eb="6">
      <t>ジドウシャ</t>
    </rPh>
    <rPh sb="6" eb="8">
      <t>メンキョ</t>
    </rPh>
    <phoneticPr fontId="6"/>
  </si>
  <si>
    <t>１人当たり金額
（税抜）</t>
    <rPh sb="6" eb="7">
      <t>ガク</t>
    </rPh>
    <rPh sb="9" eb="10">
      <t>ゼイ</t>
    </rPh>
    <rPh sb="10" eb="11">
      <t>ヌ</t>
    </rPh>
    <phoneticPr fontId="6"/>
  </si>
  <si>
    <t>中型・中型二種</t>
    <rPh sb="0" eb="2">
      <t>チュウガタ</t>
    </rPh>
    <rPh sb="3" eb="5">
      <t>チュウガタ</t>
    </rPh>
    <rPh sb="5" eb="7">
      <t>ニシュ</t>
    </rPh>
    <phoneticPr fontId="6"/>
  </si>
  <si>
    <t>金</t>
    <rPh sb="0" eb="1">
      <t>キン</t>
    </rPh>
    <phoneticPr fontId="6"/>
  </si>
  <si>
    <t>円</t>
    <rPh sb="0" eb="1">
      <t>エン</t>
    </rPh>
    <phoneticPr fontId="6"/>
  </si>
  <si>
    <t>８㌧限定中型・中型二種</t>
    <rPh sb="2" eb="4">
      <t>ゲンテイ</t>
    </rPh>
    <rPh sb="4" eb="6">
      <t>チュウガタ</t>
    </rPh>
    <rPh sb="7" eb="9">
      <t>チュウガタ</t>
    </rPh>
    <rPh sb="9" eb="11">
      <t>ニシュ</t>
    </rPh>
    <phoneticPr fontId="6"/>
  </si>
  <si>
    <t>様式８－３</t>
    <rPh sb="0" eb="2">
      <t>ヨウシキ</t>
    </rPh>
    <phoneticPr fontId="6"/>
  </si>
  <si>
    <t>様式９－１</t>
    <rPh sb="0" eb="2">
      <t>ヨウシキ</t>
    </rPh>
    <phoneticPr fontId="6"/>
  </si>
  <si>
    <t>実習予定先企業調書</t>
    <rPh sb="0" eb="2">
      <t>ジッシュウ</t>
    </rPh>
    <phoneticPr fontId="6"/>
  </si>
  <si>
    <t>再委託予定先企業調書</t>
  </si>
  <si>
    <t>「大型自動車一種運転業務従事者育成コース」及び「建設人材育成コース」のみ提出</t>
    <rPh sb="21" eb="22">
      <t>オヨ</t>
    </rPh>
    <rPh sb="36" eb="38">
      <t>テイシュツ</t>
    </rPh>
    <phoneticPr fontId="6"/>
  </si>
  <si>
    <t>様式９－２</t>
    <rPh sb="0" eb="2">
      <t>ヨウシキ</t>
    </rPh>
    <phoneticPr fontId="6"/>
  </si>
  <si>
    <t>実習予定先企業調書</t>
    <rPh sb="0" eb="2">
      <t>ジッシュウ</t>
    </rPh>
    <rPh sb="2" eb="4">
      <t>ヨテイ</t>
    </rPh>
    <rPh sb="4" eb="5">
      <t>サキ</t>
    </rPh>
    <rPh sb="5" eb="7">
      <t>キギョウ</t>
    </rPh>
    <rPh sb="7" eb="9">
      <t>チョウショ</t>
    </rPh>
    <phoneticPr fontId="6"/>
  </si>
  <si>
    <t>　離転職者等職業訓練の職場実習先企業について、下記のとおり報告します。</t>
    <rPh sb="11" eb="13">
      <t>ショクバ</t>
    </rPh>
    <rPh sb="13" eb="15">
      <t>ジッシュウ</t>
    </rPh>
    <rPh sb="15" eb="16">
      <t>サキ</t>
    </rPh>
    <rPh sb="16" eb="18">
      <t>キギョウ</t>
    </rPh>
    <phoneticPr fontId="6"/>
  </si>
  <si>
    <t>職場実習（再委託）先企業</t>
    <rPh sb="0" eb="2">
      <t>ショクバ</t>
    </rPh>
    <rPh sb="2" eb="4">
      <t>ジッシュウ</t>
    </rPh>
    <rPh sb="5" eb="8">
      <t>サイイタク</t>
    </rPh>
    <rPh sb="9" eb="10">
      <t>サキ</t>
    </rPh>
    <rPh sb="10" eb="12">
      <t>キギョウ</t>
    </rPh>
    <phoneticPr fontId="6"/>
  </si>
  <si>
    <t>※職場実習は、カリキュラムの内容に沿ったものとなるよう留意願います。</t>
    <rPh sb="1" eb="3">
      <t>ショクバ</t>
    </rPh>
    <rPh sb="3" eb="5">
      <t>ジッシュウ</t>
    </rPh>
    <rPh sb="14" eb="16">
      <t>ナイヨウ</t>
    </rPh>
    <rPh sb="17" eb="18">
      <t>ソ</t>
    </rPh>
    <rPh sb="27" eb="29">
      <t>リュウイ</t>
    </rPh>
    <rPh sb="29" eb="30">
      <t>ネガ</t>
    </rPh>
    <phoneticPr fontId="6"/>
  </si>
  <si>
    <t>委託訓練カリキュラム　※大型一種運転者育成科</t>
    <rPh sb="0" eb="4">
      <t>イタククンレン</t>
    </rPh>
    <rPh sb="12" eb="14">
      <t>オオガタ</t>
    </rPh>
    <rPh sb="14" eb="16">
      <t>イッシュ</t>
    </rPh>
    <rPh sb="16" eb="18">
      <t>ウンテン</t>
    </rPh>
    <rPh sb="18" eb="19">
      <t>シャ</t>
    </rPh>
    <rPh sb="19" eb="21">
      <t>イクセイ</t>
    </rPh>
    <rPh sb="21" eb="22">
      <t>カ</t>
    </rPh>
    <phoneticPr fontId="6"/>
  </si>
  <si>
    <t>自動車運送業界の大型自動車の運転業務</t>
    <rPh sb="0" eb="3">
      <t>ジドウシャ</t>
    </rPh>
    <rPh sb="3" eb="5">
      <t>ウンソウ</t>
    </rPh>
    <rPh sb="5" eb="7">
      <t>ギョウカイ</t>
    </rPh>
    <rPh sb="8" eb="10">
      <t>オオガタ</t>
    </rPh>
    <rPh sb="10" eb="13">
      <t>ジドウシャ</t>
    </rPh>
    <rPh sb="14" eb="16">
      <t>ウンテン</t>
    </rPh>
    <rPh sb="16" eb="18">
      <t>ギョウム</t>
    </rPh>
    <phoneticPr fontId="8"/>
  </si>
  <si>
    <t>大型自動車一種免許取得に必要な学科及び実技自動車運送業界における各種法令等の基礎やITスキル等を習得する。</t>
    <rPh sb="0" eb="2">
      <t>オオガタ</t>
    </rPh>
    <rPh sb="2" eb="5">
      <t>ジドウシャ</t>
    </rPh>
    <rPh sb="5" eb="7">
      <t>イッシュ</t>
    </rPh>
    <rPh sb="7" eb="9">
      <t>メンキョ</t>
    </rPh>
    <rPh sb="9" eb="11">
      <t>シュトク</t>
    </rPh>
    <rPh sb="12" eb="14">
      <t>ヒツヨウ</t>
    </rPh>
    <rPh sb="15" eb="17">
      <t>ガッカ</t>
    </rPh>
    <rPh sb="17" eb="18">
      <t>オヨ</t>
    </rPh>
    <rPh sb="19" eb="21">
      <t>ジツギ</t>
    </rPh>
    <rPh sb="21" eb="24">
      <t>ジドウシャ</t>
    </rPh>
    <rPh sb="24" eb="26">
      <t>ウンソウ</t>
    </rPh>
    <rPh sb="26" eb="28">
      <t>ギョウカイ</t>
    </rPh>
    <rPh sb="32" eb="34">
      <t>カクシュ</t>
    </rPh>
    <rPh sb="34" eb="36">
      <t>ホウレイ</t>
    </rPh>
    <rPh sb="36" eb="37">
      <t>トウ</t>
    </rPh>
    <rPh sb="38" eb="40">
      <t>キソ</t>
    </rPh>
    <rPh sb="46" eb="47">
      <t>トウ</t>
    </rPh>
    <rPh sb="48" eb="50">
      <t>シュウトク</t>
    </rPh>
    <phoneticPr fontId="8"/>
  </si>
  <si>
    <t>大型自動車一種免許</t>
    <rPh sb="0" eb="2">
      <t>オオガタ</t>
    </rPh>
    <rPh sb="2" eb="5">
      <t>ジドウシャ</t>
    </rPh>
    <rPh sb="5" eb="7">
      <t>イッシュ</t>
    </rPh>
    <rPh sb="7" eb="9">
      <t>メンキョ</t>
    </rPh>
    <phoneticPr fontId="8"/>
  </si>
  <si>
    <t>①自動車運送業界の大型自動車の運転業務への就職を希望するもの
②直近の職歴において自動車運送業界での就職経験がないもの
③訓練受講の開始日時点で関係法令において大型自動車一種免許取得のための資格を満たしているもの</t>
    <rPh sb="1" eb="4">
      <t>ジドウシャ</t>
    </rPh>
    <rPh sb="4" eb="6">
      <t>ウンソウ</t>
    </rPh>
    <rPh sb="6" eb="8">
      <t>ギョウカイ</t>
    </rPh>
    <rPh sb="9" eb="11">
      <t>オオガタ</t>
    </rPh>
    <rPh sb="11" eb="14">
      <t>ジドウシャ</t>
    </rPh>
    <rPh sb="15" eb="17">
      <t>ウンテン</t>
    </rPh>
    <rPh sb="17" eb="19">
      <t>ギョウム</t>
    </rPh>
    <rPh sb="21" eb="23">
      <t>シュウショク</t>
    </rPh>
    <rPh sb="24" eb="26">
      <t>キボウ</t>
    </rPh>
    <rPh sb="32" eb="34">
      <t>チョッキン</t>
    </rPh>
    <rPh sb="35" eb="37">
      <t>ショクレキ</t>
    </rPh>
    <rPh sb="41" eb="44">
      <t>ジドウシャ</t>
    </rPh>
    <rPh sb="44" eb="46">
      <t>ウンソウ</t>
    </rPh>
    <rPh sb="46" eb="48">
      <t>ギョウカイ</t>
    </rPh>
    <rPh sb="50" eb="52">
      <t>シュウショク</t>
    </rPh>
    <rPh sb="52" eb="54">
      <t>ケイケン</t>
    </rPh>
    <rPh sb="61" eb="63">
      <t>クンレン</t>
    </rPh>
    <rPh sb="63" eb="65">
      <t>ジュコウ</t>
    </rPh>
    <rPh sb="66" eb="69">
      <t>カイシビ</t>
    </rPh>
    <rPh sb="69" eb="71">
      <t>ジテン</t>
    </rPh>
    <rPh sb="72" eb="74">
      <t>カンケイ</t>
    </rPh>
    <rPh sb="74" eb="76">
      <t>ホウレイ</t>
    </rPh>
    <rPh sb="80" eb="82">
      <t>オオガタ</t>
    </rPh>
    <rPh sb="82" eb="85">
      <t>ジドウシャ</t>
    </rPh>
    <rPh sb="85" eb="87">
      <t>イッシュ</t>
    </rPh>
    <rPh sb="87" eb="89">
      <t>メンキョ</t>
    </rPh>
    <rPh sb="89" eb="91">
      <t>シュトク</t>
    </rPh>
    <rPh sb="95" eb="97">
      <t>シカク</t>
    </rPh>
    <rPh sb="98" eb="99">
      <t>ミ</t>
    </rPh>
    <phoneticPr fontId="6"/>
  </si>
  <si>
    <t>法令基礎知識</t>
    <rPh sb="0" eb="2">
      <t>ホウレイ</t>
    </rPh>
    <rPh sb="2" eb="4">
      <t>キソ</t>
    </rPh>
    <rPh sb="4" eb="6">
      <t>チシキ</t>
    </rPh>
    <phoneticPr fontId="8"/>
  </si>
  <si>
    <t>自動車運送業界での各種法令等の基礎、現場での安全衛生等</t>
    <rPh sb="0" eb="3">
      <t>ジドウシャ</t>
    </rPh>
    <rPh sb="3" eb="5">
      <t>ウンソウ</t>
    </rPh>
    <rPh sb="5" eb="7">
      <t>ギョウカイ</t>
    </rPh>
    <rPh sb="9" eb="11">
      <t>カクシュ</t>
    </rPh>
    <rPh sb="11" eb="13">
      <t>ホウレイ</t>
    </rPh>
    <rPh sb="13" eb="14">
      <t>トウ</t>
    </rPh>
    <rPh sb="15" eb="17">
      <t>キソ</t>
    </rPh>
    <rPh sb="18" eb="20">
      <t>ゲンバ</t>
    </rPh>
    <rPh sb="22" eb="24">
      <t>アンゼン</t>
    </rPh>
    <rPh sb="24" eb="26">
      <t>エイセイ</t>
    </rPh>
    <rPh sb="26" eb="27">
      <t>トウ</t>
    </rPh>
    <phoneticPr fontId="8"/>
  </si>
  <si>
    <t>実技講習</t>
    <rPh sb="0" eb="2">
      <t>ジツギ</t>
    </rPh>
    <rPh sb="2" eb="4">
      <t>コウシュウ</t>
    </rPh>
    <phoneticPr fontId="6"/>
  </si>
  <si>
    <t>大型自動車一種免許の学科及び実技</t>
    <rPh sb="0" eb="2">
      <t>オオガタ</t>
    </rPh>
    <rPh sb="2" eb="5">
      <t>ジドウシャ</t>
    </rPh>
    <rPh sb="5" eb="7">
      <t>イッシュ</t>
    </rPh>
    <rPh sb="7" eb="9">
      <t>メンキョ</t>
    </rPh>
    <rPh sb="10" eb="12">
      <t>ガッカ</t>
    </rPh>
    <rPh sb="12" eb="13">
      <t>オヨ</t>
    </rPh>
    <rPh sb="14" eb="16">
      <t>ジツギ</t>
    </rPh>
    <phoneticPr fontId="6"/>
  </si>
  <si>
    <t>※訓練受講生の既取得免許に応じて、必要な時間数を設定</t>
    <rPh sb="1" eb="3">
      <t>クンレン</t>
    </rPh>
    <rPh sb="3" eb="6">
      <t>ジュコウセイ</t>
    </rPh>
    <rPh sb="7" eb="8">
      <t>キ</t>
    </rPh>
    <rPh sb="8" eb="10">
      <t>シュトク</t>
    </rPh>
    <rPh sb="10" eb="12">
      <t>メンキョ</t>
    </rPh>
    <rPh sb="13" eb="14">
      <t>オウ</t>
    </rPh>
    <rPh sb="17" eb="19">
      <t>ヒツヨウ</t>
    </rPh>
    <rPh sb="20" eb="22">
      <t>ジカン</t>
    </rPh>
    <rPh sb="22" eb="23">
      <t>スウ</t>
    </rPh>
    <rPh sb="24" eb="26">
      <t>セッテイ</t>
    </rPh>
    <phoneticPr fontId="6"/>
  </si>
  <si>
    <t>α</t>
    <phoneticPr fontId="6"/>
  </si>
  <si>
    <t>　　　　　　　　　　　　　　　　　　　　　　　　　　　　　　　　　　　　　　小計</t>
    <rPh sb="38" eb="40">
      <t>ショウケイ</t>
    </rPh>
    <phoneticPr fontId="6"/>
  </si>
  <si>
    <t>実技（職場実習）</t>
    <rPh sb="0" eb="2">
      <t>ジツギ</t>
    </rPh>
    <rPh sb="3" eb="5">
      <t>ショクバ</t>
    </rPh>
    <rPh sb="5" eb="7">
      <t>ジッシュウ</t>
    </rPh>
    <phoneticPr fontId="6"/>
  </si>
  <si>
    <t>自動車運送業界での職場実習</t>
    <rPh sb="0" eb="3">
      <t>ジドウシャ</t>
    </rPh>
    <rPh sb="3" eb="5">
      <t>ウンソウ</t>
    </rPh>
    <rPh sb="5" eb="7">
      <t>ギョウカイ</t>
    </rPh>
    <rPh sb="9" eb="11">
      <t>ショクバ</t>
    </rPh>
    <rPh sb="11" eb="13">
      <t>ジッシュウ</t>
    </rPh>
    <phoneticPr fontId="6"/>
  </si>
  <si>
    <t>78+α</t>
    <phoneticPr fontId="6"/>
  </si>
  <si>
    <t>・上記訓練時間とは別に開講・修了に係る行事を行う。
・訓練終了後３か月を経過するまで免許取得に向けた支援や就職支援を行うこと。</t>
    <rPh sb="1" eb="3">
      <t>ジョウキ</t>
    </rPh>
    <rPh sb="3" eb="5">
      <t>クンレン</t>
    </rPh>
    <rPh sb="5" eb="7">
      <t>ジカン</t>
    </rPh>
    <rPh sb="9" eb="10">
      <t>ベツ</t>
    </rPh>
    <rPh sb="11" eb="13">
      <t>カイコウ</t>
    </rPh>
    <rPh sb="14" eb="16">
      <t>シュウリョウ</t>
    </rPh>
    <rPh sb="17" eb="18">
      <t>カカ</t>
    </rPh>
    <rPh sb="19" eb="21">
      <t>ギョウジ</t>
    </rPh>
    <rPh sb="22" eb="23">
      <t>オコナ</t>
    </rPh>
    <rPh sb="27" eb="29">
      <t>クンレン</t>
    </rPh>
    <rPh sb="29" eb="32">
      <t>シュウリョウゴ</t>
    </rPh>
    <rPh sb="34" eb="35">
      <t>ゲツ</t>
    </rPh>
    <rPh sb="36" eb="38">
      <t>ケイカ</t>
    </rPh>
    <rPh sb="42" eb="44">
      <t>メンキョ</t>
    </rPh>
    <rPh sb="44" eb="46">
      <t>シュトク</t>
    </rPh>
    <rPh sb="47" eb="48">
      <t>ム</t>
    </rPh>
    <rPh sb="50" eb="52">
      <t>シエン</t>
    </rPh>
    <rPh sb="53" eb="55">
      <t>シュウショク</t>
    </rPh>
    <rPh sb="55" eb="57">
      <t>シエン</t>
    </rPh>
    <rPh sb="58" eb="59">
      <t>オコナ</t>
    </rPh>
    <phoneticPr fontId="8"/>
  </si>
  <si>
    <t>様式８-１～３</t>
    <rPh sb="0" eb="2">
      <t>ヨウシキ</t>
    </rPh>
    <phoneticPr fontId="6"/>
  </si>
  <si>
    <t>※「母子家庭の母等の職業的自立促進コース」は、様式８－２を提出。
※「大型自動車一種運転業務従事者育成コース」は、様式８－３を提出。
※「建設人材育成コース」「母子家庭の母等の職業的自立促進コース」「大型自動車一種運転業務従事者育成コース」の場合、一般の利用者の利用単価が分かる資料（料金表等）を添付すること。ただし、（２）６に「一般の利用者の利用単価が分かる資料（料金表等）」が記載されている場合は、省略することができる。
なお、それ以外のコースで見積の根拠となる資料の提出を求める場合がある。</t>
    <rPh sb="35" eb="37">
      <t>オオガタ</t>
    </rPh>
    <rPh sb="37" eb="40">
      <t>ジドウシャ</t>
    </rPh>
    <rPh sb="40" eb="42">
      <t>イッシュ</t>
    </rPh>
    <rPh sb="42" eb="46">
      <t>ウンテンギョウム</t>
    </rPh>
    <rPh sb="46" eb="49">
      <t>ジュウジシャ</t>
    </rPh>
    <rPh sb="49" eb="51">
      <t>イクセイ</t>
    </rPh>
    <rPh sb="57" eb="59">
      <t>ヨウシキ</t>
    </rPh>
    <rPh sb="63" eb="65">
      <t>テイシュツ</t>
    </rPh>
    <phoneticPr fontId="6"/>
  </si>
  <si>
    <t>「大型自動車一種運転業務従事者育成コース」のみ提出</t>
    <rPh sb="23" eb="25">
      <t>テイシュツ</t>
    </rPh>
    <phoneticPr fontId="6"/>
  </si>
  <si>
    <t>介護初級科（和歌山２)　</t>
    <rPh sb="6" eb="9">
      <t>ワカヤマ</t>
    </rPh>
    <phoneticPr fontId="2"/>
  </si>
  <si>
    <t>※教室面積は小数第２位切捨て</t>
    <rPh sb="1" eb="3">
      <t>キョウシツ</t>
    </rPh>
    <rPh sb="3" eb="5">
      <t>メンセキ</t>
    </rPh>
    <rPh sb="6" eb="9">
      <t>ショウスウダイ</t>
    </rPh>
    <rPh sb="10" eb="11">
      <t>イ</t>
    </rPh>
    <rPh sb="11" eb="13">
      <t>キリス</t>
    </rPh>
    <phoneticPr fontId="6"/>
  </si>
  <si>
    <t>令和5年6月～
令和6年5月</t>
    <rPh sb="0" eb="2">
      <t>レイワ</t>
    </rPh>
    <rPh sb="3" eb="4">
      <t>ネン</t>
    </rPh>
    <rPh sb="5" eb="6">
      <t>ガツ</t>
    </rPh>
    <rPh sb="8" eb="10">
      <t>レイワ</t>
    </rPh>
    <rPh sb="11" eb="12">
      <t>ネン</t>
    </rPh>
    <rPh sb="13" eb="14">
      <t>ツキ</t>
    </rPh>
    <phoneticPr fontId="5"/>
  </si>
  <si>
    <t>令和6年
6月～
令和7年
5月</t>
    <rPh sb="0" eb="2">
      <t>レイワ</t>
    </rPh>
    <rPh sb="3" eb="4">
      <t>ネン</t>
    </rPh>
    <rPh sb="6" eb="7">
      <t>ツキ</t>
    </rPh>
    <rPh sb="9" eb="11">
      <t>レイワ</t>
    </rPh>
    <rPh sb="12" eb="13">
      <t>ネン</t>
    </rPh>
    <rPh sb="15" eb="16">
      <t>ツキ</t>
    </rPh>
    <phoneticPr fontId="5"/>
  </si>
  <si>
    <t>令和7年6月～
令和8年5月</t>
    <rPh sb="0" eb="2">
      <t>レイワ</t>
    </rPh>
    <rPh sb="3" eb="4">
      <t>ネン</t>
    </rPh>
    <rPh sb="5" eb="6">
      <t>ツキ</t>
    </rPh>
    <rPh sb="8" eb="10">
      <t>レイワ</t>
    </rPh>
    <rPh sb="11" eb="12">
      <t>ネン</t>
    </rPh>
    <rPh sb="13" eb="14">
      <t>ツキ</t>
    </rPh>
    <phoneticPr fontId="5"/>
  </si>
  <si>
    <t>大型一種運転者育成科２</t>
    <rPh sb="0" eb="2">
      <t>オオガタ</t>
    </rPh>
    <rPh sb="2" eb="4">
      <t>イッシュ</t>
    </rPh>
    <rPh sb="4" eb="6">
      <t>ウンテン</t>
    </rPh>
    <rPh sb="6" eb="7">
      <t>シャ</t>
    </rPh>
    <rPh sb="7" eb="9">
      <t>イクセイ</t>
    </rPh>
    <rPh sb="9" eb="10">
      <t>カ</t>
    </rPh>
    <phoneticPr fontId="2"/>
  </si>
  <si>
    <t xml:space="preserve">※「知識等習得コース（デジタル分野）」のうちでデジタル職場実習を実施する場合は様式１０－１を提出すること。
※「知識等習得コース（介護分野）」のうちで職場見学、職場体験、職場実習を実施する場合は様式１０－２を提出すること。 </t>
    <rPh sb="80" eb="82">
      <t>ショクバ</t>
    </rPh>
    <rPh sb="82" eb="84">
      <t>タイケン</t>
    </rPh>
    <phoneticPr fontId="6"/>
  </si>
  <si>
    <t>（</t>
    <phoneticPr fontId="6"/>
  </si>
  <si>
    <t>受講者１人
当たりの面積</t>
    <rPh sb="0" eb="3">
      <t>ジュコウシャ</t>
    </rPh>
    <rPh sb="4" eb="5">
      <t>ニン</t>
    </rPh>
    <rPh sb="6" eb="7">
      <t>ア</t>
    </rPh>
    <rPh sb="10" eb="12">
      <t>メンセキ</t>
    </rPh>
    <phoneticPr fontId="6"/>
  </si>
  <si>
    <t>※受講者1人当たりの面積＝教室面積÷定員（自動計算:小数第２位切捨て）</t>
    <rPh sb="4" eb="6">
      <t>ヒトリ</t>
    </rPh>
    <rPh sb="6" eb="7">
      <t>ア</t>
    </rPh>
    <rPh sb="10" eb="12">
      <t>メンセキ</t>
    </rPh>
    <rPh sb="13" eb="15">
      <t>キョウシツ</t>
    </rPh>
    <rPh sb="15" eb="17">
      <t>メンセキ</t>
    </rPh>
    <rPh sb="18" eb="20">
      <t>テイイン</t>
    </rPh>
    <rPh sb="21" eb="23">
      <t>ジドウ</t>
    </rPh>
    <rPh sb="23" eb="25">
      <t>ケイサン</t>
    </rPh>
    <rPh sb="26" eb="29">
      <t>ショウスウダイ</t>
    </rPh>
    <rPh sb="30" eb="31">
      <t>イ</t>
    </rPh>
    <rPh sb="31" eb="33">
      <t>キリス</t>
    </rPh>
    <phoneticPr fontId="6"/>
  </si>
  <si>
    <t>※平均＝各教室受講者1人当たりの面積÷記入教室数（自動計算:小数第２位切捨て）</t>
    <rPh sb="1" eb="3">
      <t>ヘイキン</t>
    </rPh>
    <rPh sb="4" eb="7">
      <t>カクキョウシツ</t>
    </rPh>
    <rPh sb="10" eb="12">
      <t>ヒトリ</t>
    </rPh>
    <rPh sb="12" eb="13">
      <t>ア</t>
    </rPh>
    <rPh sb="16" eb="18">
      <t>メンセキ</t>
    </rPh>
    <rPh sb="19" eb="21">
      <t>キニュウ</t>
    </rPh>
    <rPh sb="21" eb="23">
      <t>キョウシツ</t>
    </rPh>
    <rPh sb="23" eb="24">
      <t>スウ</t>
    </rPh>
    <rPh sb="25" eb="27">
      <t>ジドウ</t>
    </rPh>
    <rPh sb="27" eb="29">
      <t>ケイサン</t>
    </rPh>
    <phoneticPr fontId="6"/>
  </si>
  <si>
    <t>⑥　デジタル分野に関しては、当該分野の専門的な指導経験、ＩＴ機器導入の支援の業務等、日常的にＩＴ機器の</t>
    <rPh sb="6" eb="8">
      <t>ブンヤ</t>
    </rPh>
    <rPh sb="9" eb="10">
      <t>カン</t>
    </rPh>
    <rPh sb="14" eb="18">
      <t>トウガイブンヤ</t>
    </rPh>
    <rPh sb="19" eb="22">
      <t>センモンテキ</t>
    </rPh>
    <rPh sb="23" eb="27">
      <t>シドウケイケン</t>
    </rPh>
    <rPh sb="30" eb="34">
      <t>キキドウニュウ</t>
    </rPh>
    <rPh sb="35" eb="37">
      <t>シエン</t>
    </rPh>
    <rPh sb="38" eb="40">
      <t>ギョウム</t>
    </rPh>
    <rPh sb="40" eb="41">
      <t>トウ</t>
    </rPh>
    <rPh sb="42" eb="45">
      <t>ニチジョウテキ</t>
    </rPh>
    <rPh sb="48" eb="50">
      <t>キキ</t>
    </rPh>
    <phoneticPr fontId="6"/>
  </si>
  <si>
    <t>利用方法等についてユーザーに説明する業務に従事した経験等が１年以上であること。</t>
    <rPh sb="0" eb="4">
      <t>リヨウホウホウ</t>
    </rPh>
    <rPh sb="4" eb="5">
      <t>トウ</t>
    </rPh>
    <rPh sb="14" eb="16">
      <t>セツメイ</t>
    </rPh>
    <rPh sb="18" eb="20">
      <t>ギョウム</t>
    </rPh>
    <rPh sb="21" eb="23">
      <t>ジュウジ</t>
    </rPh>
    <rPh sb="25" eb="28">
      <t>ケイケントウ</t>
    </rPh>
    <rPh sb="30" eb="31">
      <t>ネン</t>
    </rPh>
    <rPh sb="31" eb="33">
      <t>イジョウ</t>
    </rPh>
    <phoneticPr fontId="6"/>
  </si>
  <si>
    <t>※訓練実施日に、1日の総訓練時間数を記入。</t>
    <rPh sb="1" eb="3">
      <t>クンレン</t>
    </rPh>
    <rPh sb="3" eb="5">
      <t>ジッシ</t>
    </rPh>
    <rPh sb="5" eb="6">
      <t>ビ</t>
    </rPh>
    <rPh sb="9" eb="10">
      <t>ニチ</t>
    </rPh>
    <rPh sb="11" eb="12">
      <t>ソウ</t>
    </rPh>
    <rPh sb="12" eb="14">
      <t>クンレン</t>
    </rPh>
    <rPh sb="14" eb="16">
      <t>ジカン</t>
    </rPh>
    <rPh sb="16" eb="17">
      <t>スウ</t>
    </rPh>
    <rPh sb="18" eb="20">
      <t>キニュウ</t>
    </rPh>
    <phoneticPr fontId="6"/>
  </si>
  <si>
    <t>※不要な日については空欄とすること。（訓練実施月が30日までなら、31日の欄の31が入力されているセルを空にする）</t>
    <rPh sb="1" eb="3">
      <t>フヨウ</t>
    </rPh>
    <rPh sb="4" eb="5">
      <t>ヒ</t>
    </rPh>
    <rPh sb="10" eb="12">
      <t>クウラン</t>
    </rPh>
    <rPh sb="19" eb="21">
      <t>クンレン</t>
    </rPh>
    <rPh sb="21" eb="23">
      <t>ジッシ</t>
    </rPh>
    <rPh sb="23" eb="24">
      <t>ツキ</t>
    </rPh>
    <rPh sb="27" eb="28">
      <t>ニチ</t>
    </rPh>
    <rPh sb="35" eb="36">
      <t>ニチ</t>
    </rPh>
    <rPh sb="37" eb="38">
      <t>ラン</t>
    </rPh>
    <rPh sb="42" eb="44">
      <t>ニュウリョク</t>
    </rPh>
    <rPh sb="52" eb="53">
      <t>カラ</t>
    </rPh>
    <phoneticPr fontId="6"/>
  </si>
  <si>
    <t>　上記の訓練実施委託費は、自動車教習施設における大型自動車一種免許取得のために必要な訓練委託費を除く委託費である。
　実際に支払われる委託費は、上記の額に、自動車教習施設における大型自動車一種免許取得のために必要な訓練委託費を加えた額であり、その加算する額は、下記に記載する訓練受講者の既取得自動車免許によって区分された訓練委託費である。</t>
    <rPh sb="1" eb="3">
      <t>ジョウキ</t>
    </rPh>
    <rPh sb="4" eb="6">
      <t>クンレン</t>
    </rPh>
    <rPh sb="6" eb="8">
      <t>ジッシ</t>
    </rPh>
    <rPh sb="8" eb="10">
      <t>イタク</t>
    </rPh>
    <rPh sb="10" eb="11">
      <t>ヒ</t>
    </rPh>
    <rPh sb="13" eb="16">
      <t>ジドウシャ</t>
    </rPh>
    <rPh sb="16" eb="18">
      <t>キョウシュウ</t>
    </rPh>
    <rPh sb="18" eb="20">
      <t>シセツ</t>
    </rPh>
    <rPh sb="24" eb="26">
      <t>オオガタ</t>
    </rPh>
    <rPh sb="26" eb="29">
      <t>ジドウシャ</t>
    </rPh>
    <rPh sb="29" eb="31">
      <t>イッシュ</t>
    </rPh>
    <rPh sb="31" eb="33">
      <t>メンキョ</t>
    </rPh>
    <rPh sb="33" eb="35">
      <t>シュトク</t>
    </rPh>
    <rPh sb="39" eb="41">
      <t>ヒツヨウ</t>
    </rPh>
    <rPh sb="42" eb="44">
      <t>クンレン</t>
    </rPh>
    <rPh sb="44" eb="46">
      <t>イタク</t>
    </rPh>
    <rPh sb="46" eb="47">
      <t>ヒ</t>
    </rPh>
    <rPh sb="48" eb="49">
      <t>ノゾ</t>
    </rPh>
    <rPh sb="50" eb="52">
      <t>イタク</t>
    </rPh>
    <rPh sb="52" eb="53">
      <t>ヒ</t>
    </rPh>
    <rPh sb="59" eb="61">
      <t>ジッサイ</t>
    </rPh>
    <rPh sb="62" eb="64">
      <t>シハラ</t>
    </rPh>
    <rPh sb="67" eb="69">
      <t>イタク</t>
    </rPh>
    <rPh sb="69" eb="70">
      <t>ヒ</t>
    </rPh>
    <rPh sb="72" eb="74">
      <t>ジョウキ</t>
    </rPh>
    <rPh sb="75" eb="76">
      <t>ガク</t>
    </rPh>
    <rPh sb="78" eb="81">
      <t>ジドウシャ</t>
    </rPh>
    <rPh sb="81" eb="83">
      <t>キョウシュウ</t>
    </rPh>
    <rPh sb="83" eb="85">
      <t>シセツ</t>
    </rPh>
    <rPh sb="89" eb="91">
      <t>オオガタ</t>
    </rPh>
    <rPh sb="91" eb="94">
      <t>ジドウシャ</t>
    </rPh>
    <rPh sb="94" eb="96">
      <t>イッシュ</t>
    </rPh>
    <rPh sb="96" eb="98">
      <t>メンキョ</t>
    </rPh>
    <rPh sb="98" eb="100">
      <t>シュトク</t>
    </rPh>
    <rPh sb="104" eb="106">
      <t>ヒツヨウ</t>
    </rPh>
    <rPh sb="107" eb="109">
      <t>クンレン</t>
    </rPh>
    <rPh sb="109" eb="111">
      <t>イタク</t>
    </rPh>
    <rPh sb="111" eb="112">
      <t>ヒ</t>
    </rPh>
    <rPh sb="113" eb="114">
      <t>クワ</t>
    </rPh>
    <rPh sb="116" eb="117">
      <t>ガク</t>
    </rPh>
    <rPh sb="123" eb="125">
      <t>カサン</t>
    </rPh>
    <rPh sb="127" eb="128">
      <t>ガク</t>
    </rPh>
    <rPh sb="130" eb="132">
      <t>カキ</t>
    </rPh>
    <rPh sb="133" eb="135">
      <t>キサイ</t>
    </rPh>
    <rPh sb="137" eb="139">
      <t>クンレン</t>
    </rPh>
    <rPh sb="139" eb="142">
      <t>ジュコウシャ</t>
    </rPh>
    <rPh sb="143" eb="144">
      <t>スデ</t>
    </rPh>
    <rPh sb="144" eb="146">
      <t>シュトク</t>
    </rPh>
    <rPh sb="146" eb="149">
      <t>ジドウシャ</t>
    </rPh>
    <rPh sb="149" eb="151">
      <t>メンキョ</t>
    </rPh>
    <rPh sb="155" eb="157">
      <t>クブン</t>
    </rPh>
    <rPh sb="160" eb="162">
      <t>クンレン</t>
    </rPh>
    <rPh sb="162" eb="164">
      <t>イタク</t>
    </rPh>
    <rPh sb="164" eb="165">
      <t>ヒ</t>
    </rPh>
    <phoneticPr fontId="6"/>
  </si>
  <si>
    <t>受入予定人数
人数</t>
    <rPh sb="0" eb="1">
      <t>ウ</t>
    </rPh>
    <rPh sb="1" eb="2">
      <t>イ</t>
    </rPh>
    <rPh sb="2" eb="4">
      <t>ヨテイ</t>
    </rPh>
    <rPh sb="4" eb="6">
      <t>ニンズウ</t>
    </rPh>
    <rPh sb="7" eb="9">
      <t>ニンズウ</t>
    </rPh>
    <phoneticPr fontId="6"/>
  </si>
  <si>
    <t>受入予定人数</t>
    <rPh sb="0" eb="1">
      <t>ウ</t>
    </rPh>
    <rPh sb="1" eb="2">
      <t>イ</t>
    </rPh>
    <rPh sb="2" eb="4">
      <t>ヨテイ</t>
    </rPh>
    <rPh sb="4" eb="6">
      <t>ニンズウ</t>
    </rPh>
    <phoneticPr fontId="6"/>
  </si>
  <si>
    <t>※水色箇所及び「チェック」欄に記入すること。なお、チェックに当たっては、詳細、解釈等について、認可外保育施設指導監督基準（令和６年４月10日付けこ成保第230号の最終改正版）を必ず参照すること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6"/>
  </si>
  <si>
    <t>乳児（概ね1歳未満の児童をいう）の保育を行う場所は、幼児の保育を行う場所と区画されており、かつ安全性が確保されている（事故防止の観点から、別の部屋又はベビーフェンス等で区画されている）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6"/>
  </si>
  <si>
    <t>・就職先業界の社会課題とデータやデジタルによる解決【項目１】</t>
    <phoneticPr fontId="6"/>
  </si>
  <si>
    <t>Ｂ</t>
    <phoneticPr fontId="6"/>
  </si>
  <si>
    <t>Ａ</t>
    <phoneticPr fontId="6"/>
  </si>
  <si>
    <t>訓練コースの中で実施するものに、チェック欄に（☑）を入れてください（Ａ（１項目以上）及びＢを必ず選択</t>
    <phoneticPr fontId="6"/>
  </si>
  <si>
    <t>してください）。</t>
  </si>
  <si>
    <t>ＯＡ事務・Ｗｅｂ科（和歌山４）
（岩出市・紀の川市）</t>
    <rPh sb="2" eb="4">
      <t>ジム</t>
    </rPh>
    <rPh sb="8" eb="9">
      <t>カ</t>
    </rPh>
    <rPh sb="10" eb="13">
      <t>ワカヤマ</t>
    </rPh>
    <rPh sb="17" eb="20">
      <t>イワデシ</t>
    </rPh>
    <rPh sb="21" eb="22">
      <t>キ</t>
    </rPh>
    <rPh sb="23" eb="25">
      <t>カワシ</t>
    </rPh>
    <phoneticPr fontId="2"/>
  </si>
  <si>
    <t>介護初級科（田辺２）</t>
    <rPh sb="6" eb="8">
      <t>タナベ</t>
    </rPh>
    <phoneticPr fontId="2"/>
  </si>
  <si>
    <t>パソコン・総務経理事務科（田辺２）</t>
    <rPh sb="5" eb="7">
      <t>ソウム</t>
    </rPh>
    <rPh sb="7" eb="9">
      <t>ケイリ</t>
    </rPh>
    <rPh sb="9" eb="12">
      <t>ジムカ</t>
    </rPh>
    <rPh sb="13" eb="15">
      <t>タナベ</t>
    </rPh>
    <phoneticPr fontId="6"/>
  </si>
  <si>
    <t>西暦(26/6/19)又は和暦(R8/6/19）で</t>
    <rPh sb="0" eb="2">
      <t>セイレキ</t>
    </rPh>
    <rPh sb="11" eb="12">
      <t>マタ</t>
    </rPh>
    <rPh sb="13" eb="15">
      <t>ワレキ</t>
    </rPh>
    <phoneticPr fontId="6"/>
  </si>
  <si>
    <t>様式１１－１～９</t>
    <rPh sb="0" eb="2">
      <t>ヨウシキ</t>
    </rPh>
    <phoneticPr fontId="6"/>
  </si>
  <si>
    <t>ネットショップ運営実務演習</t>
    <rPh sb="7" eb="9">
      <t>ウンエイ</t>
    </rPh>
    <rPh sb="9" eb="11">
      <t>ジツム</t>
    </rPh>
    <rPh sb="11" eb="13">
      <t>エンシュウ</t>
    </rPh>
    <phoneticPr fontId="6"/>
  </si>
  <si>
    <t>※月１回、訓練休（就職活動日）を設定すること。訓練受講生へは、ハローワークにて就職相談を受けるように周知すること。</t>
    <rPh sb="1" eb="2">
      <t>ツキ</t>
    </rPh>
    <phoneticPr fontId="6"/>
  </si>
  <si>
    <t>　ただし、年末・年始、祝祭日によって、一か月の必要な訓練時間を確保できない時はこの限りでない。</t>
    <rPh sb="37" eb="38">
      <t>トキ</t>
    </rPh>
    <phoneticPr fontId="6"/>
  </si>
  <si>
    <t>コンテンツ・イラスト・ロゴマーク・バナー作成、架空ネットショップの発案・制作・運営等標準的マネジメントフローの実践、グルーピング演習</t>
    <rPh sb="23" eb="25">
      <t>カクウ</t>
    </rPh>
    <rPh sb="33" eb="35">
      <t>ハツアン</t>
    </rPh>
    <rPh sb="36" eb="38">
      <t>セイサク</t>
    </rPh>
    <rPh sb="39" eb="41">
      <t>ウンエイ</t>
    </rPh>
    <rPh sb="41" eb="42">
      <t>トウ</t>
    </rPh>
    <rPh sb="42" eb="45">
      <t>ヒョウジュンテキ</t>
    </rPh>
    <rPh sb="55" eb="57">
      <t>ジッセン</t>
    </rPh>
    <phoneticPr fontId="6"/>
  </si>
  <si>
    <t>　Ａにおいて下記の中に該当するものがない場合は、その他の欄に別紙２を参考に検討したカリキュラム内容と</t>
    <phoneticPr fontId="6"/>
  </si>
  <si>
    <t>　　下記の「デジタルリテラシーを含むカリキュラム例」の中から、就職先業界で必要なカリキュラムを検討の上、</t>
    <phoneticPr fontId="6"/>
  </si>
  <si>
    <t>DXリテラシー標準の該当項目の番号を記載してください。複数の欄にチェックしていただいても差し支えありま</t>
    <phoneticPr fontId="6"/>
  </si>
  <si>
    <t>せん。</t>
    <phoneticPr fontId="6"/>
  </si>
  <si>
    <t>（３）訓練実施場所外で行う保育の概要（上記（２）で訓練実施施設外を選択した</t>
    <rPh sb="3" eb="5">
      <t>クンレン</t>
    </rPh>
    <rPh sb="5" eb="7">
      <t>ジッシ</t>
    </rPh>
    <rPh sb="7" eb="9">
      <t>バショ</t>
    </rPh>
    <rPh sb="9" eb="10">
      <t>ガイ</t>
    </rPh>
    <rPh sb="11" eb="12">
      <t>オコナ</t>
    </rPh>
    <rPh sb="13" eb="15">
      <t>ホイク</t>
    </rPh>
    <rPh sb="16" eb="18">
      <t>ガイヨウ</t>
    </rPh>
    <rPh sb="19" eb="21">
      <t>ジョウキ</t>
    </rPh>
    <rPh sb="25" eb="27">
      <t>クンレン</t>
    </rPh>
    <rPh sb="27" eb="29">
      <t>ジッシ</t>
    </rPh>
    <rPh sb="29" eb="31">
      <t>シセツ</t>
    </rPh>
    <rPh sb="31" eb="32">
      <t>ガイ</t>
    </rPh>
    <rPh sb="33" eb="35">
      <t>センタク</t>
    </rPh>
    <phoneticPr fontId="6"/>
  </si>
  <si>
    <t>　　　場合に記入）</t>
    <rPh sb="3" eb="5">
      <t>バアイ</t>
    </rPh>
    <rPh sb="6" eb="8">
      <t>キニュウ</t>
    </rPh>
    <phoneticPr fontId="6"/>
  </si>
  <si>
    <t>徒歩(</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</si>
</sst>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quot;円&quot;"/>
    <numFmt numFmtId="178" formatCode="#,##0_ "/>
    <numFmt numFmtId="179" formatCode="#,##0.0"/>
    <numFmt numFmtId="180" formatCode="[$-411]ge\.m\.d&quot;(&quot;aaa&quot;)&quot;"/>
    <numFmt numFmtId="181" formatCode="#,###&quot;か月&quot;"/>
    <numFmt numFmtId="182" formatCode="#,###&quot;月&quot;"/>
    <numFmt numFmtId="183" formatCode="#,##0.000&quot;人&quot;"/>
    <numFmt numFmtId="184" formatCode="#,##0&quot;人&quot;"/>
    <numFmt numFmtId="185" formatCode="#,##0.0&quot;人&quot;"/>
    <numFmt numFmtId="186" formatCode="#,##0.00&quot;㎡&quot;"/>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b/>
      <sz val="9"/>
      <color indexed="81"/>
      <name val="MS P ゴシック"/>
      <family val="3"/>
      <charset val="128"/>
    </font>
    <font>
      <sz val="12"/>
      <name val="ＭＳ Ｐゴシック"/>
      <family val="3"/>
      <charset val="128"/>
      <scheme val="minor"/>
    </font>
    <font>
      <sz val="9"/>
      <color indexed="81"/>
      <name val="MS P ゴシック"/>
      <family val="3"/>
      <charset val="128"/>
    </font>
    <font>
      <b/>
      <sz val="14"/>
      <color indexed="81"/>
      <name val="MS P ゴシック"/>
      <family val="3"/>
      <charset val="128"/>
    </font>
    <font>
      <sz val="14"/>
      <color indexed="81"/>
      <name val="MS P ゴシック"/>
      <family val="3"/>
      <charset val="128"/>
    </font>
    <font>
      <sz val="18"/>
      <color theme="3"/>
      <name val="ＭＳ Ｐゴシック"/>
      <family val="2"/>
      <charset val="128"/>
      <scheme val="major"/>
    </font>
    <font>
      <sz val="6"/>
      <name val="ＭＳ Ｐゴシック"/>
      <family val="3"/>
      <charset val="128"/>
      <scheme val="minor"/>
    </font>
    <font>
      <sz val="11"/>
      <color theme="1"/>
      <name val="ＭＳ Ｐゴシック"/>
      <family val="2"/>
      <scheme val="minor"/>
    </font>
    <font>
      <sz val="12"/>
      <color theme="1"/>
      <name val="ＭＳ 明朝"/>
      <family val="1"/>
      <charset val="128"/>
    </font>
    <font>
      <sz val="12"/>
      <color rgb="FFFF0000"/>
      <name val="ＭＳ 明朝"/>
      <family val="1"/>
      <charset val="128"/>
    </font>
    <font>
      <b/>
      <sz val="12"/>
      <color theme="1"/>
      <name val="ＭＳ 明朝"/>
      <family val="1"/>
      <charset val="128"/>
    </font>
    <font>
      <sz val="12"/>
      <name val="ＭＳ 明朝"/>
      <family val="1"/>
      <charset val="128"/>
    </font>
    <font>
      <b/>
      <sz val="12"/>
      <name val="ＭＳ 明朝"/>
      <family val="1"/>
      <charset val="128"/>
    </font>
    <font>
      <strike/>
      <sz val="12"/>
      <name val="ＭＳ 明朝"/>
      <family val="1"/>
      <charset val="128"/>
    </font>
    <font>
      <sz val="12"/>
      <name val="ＭＳ Ｐゴシック"/>
      <family val="3"/>
      <charset val="128"/>
    </font>
    <font>
      <sz val="12"/>
      <color rgb="FF000000"/>
      <name val="ＭＳ 明朝"/>
      <family val="1"/>
      <charset val="128"/>
    </font>
    <font>
      <sz val="14"/>
      <name val="ＭＳ 明朝"/>
      <family val="1"/>
      <charset val="128"/>
    </font>
    <font>
      <sz val="14"/>
      <color theme="1"/>
      <name val="ＭＳ 明朝"/>
      <family val="1"/>
      <charset val="128"/>
    </font>
    <font>
      <u/>
      <sz val="11"/>
      <color theme="10"/>
      <name val="ＭＳ Ｐゴシック"/>
      <family val="3"/>
      <charset val="128"/>
    </font>
    <font>
      <b/>
      <sz val="14"/>
      <name val="ＭＳ 明朝"/>
      <family val="1"/>
      <charset val="128"/>
    </font>
    <font>
      <u val="double"/>
      <sz val="12"/>
      <name val="ＭＳ 明朝"/>
      <family val="1"/>
      <charset val="128"/>
    </font>
    <font>
      <sz val="16"/>
      <color theme="1"/>
      <name val="ＭＳ 明朝"/>
      <family val="1"/>
      <charset val="128"/>
    </font>
    <font>
      <sz val="18"/>
      <color theme="1"/>
      <name val="ＭＳ 明朝"/>
      <family val="1"/>
      <charset val="128"/>
    </font>
    <font>
      <b/>
      <sz val="18"/>
      <color theme="1"/>
      <name val="ＭＳ 明朝"/>
      <family val="1"/>
      <charset val="128"/>
    </font>
    <font>
      <sz val="18"/>
      <name val="ＭＳ 明朝"/>
      <family val="1"/>
      <charset val="128"/>
    </font>
    <font>
      <sz val="18"/>
      <color theme="0"/>
      <name val="ＭＳ 明朝"/>
      <family val="1"/>
      <charset val="128"/>
    </font>
    <font>
      <sz val="18"/>
      <color rgb="FFFF0000"/>
      <name val="ＭＳ 明朝"/>
      <family val="1"/>
      <charset val="128"/>
    </font>
    <font>
      <u val="double"/>
      <sz val="14"/>
      <color rgb="FFFF0000"/>
      <name val="ＭＳ 明朝"/>
      <family val="1"/>
      <charset val="128"/>
    </font>
    <font>
      <sz val="11"/>
      <color theme="1"/>
      <name val="ＭＳ 明朝"/>
      <family val="1"/>
      <charset val="128"/>
    </font>
    <font>
      <b/>
      <sz val="11"/>
      <name val="ＭＳ 明朝"/>
      <family val="1"/>
      <charset val="128"/>
    </font>
    <font>
      <b/>
      <sz val="12"/>
      <color theme="0"/>
      <name val="ＭＳ ゴシック"/>
      <family val="3"/>
      <charset val="128"/>
    </font>
    <font>
      <sz val="12"/>
      <color theme="0"/>
      <name val="ＭＳ 明朝"/>
      <family val="1"/>
      <charset val="128"/>
    </font>
    <font>
      <sz val="10"/>
      <color theme="1"/>
      <name val="ＭＳ 明朝"/>
      <family val="1"/>
      <charset val="128"/>
    </font>
    <font>
      <sz val="9"/>
      <name val="ＭＳ 明朝"/>
      <family val="1"/>
      <charset val="128"/>
    </font>
    <font>
      <sz val="9"/>
      <color theme="1"/>
      <name val="ＭＳ 明朝"/>
      <family val="1"/>
      <charset val="128"/>
    </font>
    <font>
      <b/>
      <sz val="14"/>
      <color theme="1"/>
      <name val="HG丸ｺﾞｼｯｸM-PRO"/>
      <family val="3"/>
      <charset val="128"/>
    </font>
    <font>
      <sz val="9"/>
      <color theme="1"/>
      <name val="HG丸ｺﾞｼｯｸM-PRO"/>
      <family val="3"/>
      <charset val="128"/>
    </font>
    <font>
      <sz val="8"/>
      <color theme="1"/>
      <name val="HG丸ｺﾞｼｯｸM-PRO"/>
      <family val="3"/>
      <charset val="128"/>
    </font>
    <font>
      <sz val="9"/>
      <name val="HG丸ｺﾞｼｯｸM-PRO"/>
      <family val="3"/>
      <charset val="128"/>
    </font>
    <font>
      <sz val="5.5"/>
      <color theme="1"/>
      <name val="HG丸ｺﾞｼｯｸM-PRO"/>
      <family val="3"/>
      <charset val="128"/>
    </font>
    <font>
      <sz val="9"/>
      <color theme="1"/>
      <name val="ＭＳ ゴシック"/>
      <family val="3"/>
      <charset val="128"/>
    </font>
    <font>
      <sz val="8"/>
      <color theme="1"/>
      <name val="ＭＳ 明朝"/>
      <family val="1"/>
      <charset val="128"/>
    </font>
    <font>
      <sz val="8"/>
      <name val="ＭＳ 明朝"/>
      <family val="1"/>
      <charset val="128"/>
    </font>
    <font>
      <sz val="6"/>
      <name val="ＭＳ 明朝"/>
      <family val="1"/>
      <charset val="128"/>
    </font>
    <font>
      <sz val="9"/>
      <color indexed="81"/>
      <name val="ＭＳ Ｐゴシック"/>
      <family val="3"/>
      <charset val="128"/>
    </font>
    <font>
      <sz val="11"/>
      <color theme="1"/>
      <name val="HG丸ｺﾞｼｯｸM-PRO"/>
      <family val="3"/>
      <charset val="128"/>
    </font>
    <font>
      <sz val="13"/>
      <color theme="1"/>
      <name val="HG丸ｺﾞｼｯｸM-PRO"/>
      <family val="3"/>
      <charset val="128"/>
    </font>
    <font>
      <sz val="14"/>
      <color theme="1"/>
      <name val="HG丸ｺﾞｼｯｸM-PRO"/>
      <family val="3"/>
      <charset val="128"/>
    </font>
    <font>
      <sz val="12"/>
      <color theme="1"/>
      <name val="ＭＳ Ｐゴシック"/>
      <family val="3"/>
      <charset val="128"/>
    </font>
    <font>
      <sz val="8"/>
      <name val="HG丸ｺﾞｼｯｸM-PRO"/>
      <family val="3"/>
      <charset val="128"/>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5" tint="0.59999389629810485"/>
        <bgColor indexed="64"/>
      </patternFill>
    </fill>
    <fill>
      <patternFill patternType="solid">
        <fgColor rgb="FFCCFFFF"/>
        <bgColor indexed="64"/>
      </patternFill>
    </fill>
  </fills>
  <borders count="144">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double">
        <color indexed="64"/>
      </bottom>
      <diagonal/>
    </border>
    <border>
      <left style="hair">
        <color indexed="64"/>
      </left>
      <right style="hair">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style="thin">
        <color indexed="64"/>
      </top>
      <bottom style="dashed">
        <color indexed="64"/>
      </bottom>
      <diagonal/>
    </border>
    <border>
      <left style="thin">
        <color indexed="64"/>
      </left>
      <right style="medium">
        <color indexed="64"/>
      </right>
      <top/>
      <bottom/>
      <diagonal/>
    </border>
    <border>
      <left style="thin">
        <color indexed="64"/>
      </left>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thin">
        <color indexed="64"/>
      </bottom>
      <diagonal/>
    </border>
    <border>
      <left/>
      <right style="medium">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dashed">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s>
  <cellStyleXfs count="13">
    <xf numFmtId="0" fontId="0" fillId="0" borderId="0">
      <alignment vertical="center"/>
    </xf>
    <xf numFmtId="38" fontId="5" fillId="0" borderId="0" applyFont="0" applyFill="0" applyBorder="0" applyAlignment="0" applyProtection="0">
      <alignment vertical="center"/>
    </xf>
    <xf numFmtId="0" fontId="5" fillId="0" borderId="0"/>
    <xf numFmtId="0" fontId="7" fillId="0" borderId="0">
      <alignment vertical="center"/>
    </xf>
    <xf numFmtId="0" fontId="4" fillId="0" borderId="0">
      <alignment vertical="center"/>
    </xf>
    <xf numFmtId="0" fontId="3" fillId="0" borderId="0">
      <alignment vertical="center"/>
    </xf>
    <xf numFmtId="0" fontId="7" fillId="0" borderId="0">
      <alignment vertical="center"/>
    </xf>
    <xf numFmtId="0" fontId="5" fillId="0" borderId="0"/>
    <xf numFmtId="0" fontId="14" fillId="0" borderId="0" applyNumberFormat="0" applyFill="0" applyBorder="0" applyAlignment="0" applyProtection="0">
      <alignment vertical="center"/>
    </xf>
    <xf numFmtId="0" fontId="16" fillId="0" borderId="0"/>
    <xf numFmtId="0" fontId="27" fillId="0" borderId="0" applyNumberFormat="0" applyFill="0" applyBorder="0" applyAlignment="0" applyProtection="0">
      <alignment vertical="center"/>
    </xf>
    <xf numFmtId="0" fontId="1" fillId="0" borderId="0">
      <alignment vertical="center"/>
    </xf>
    <xf numFmtId="0" fontId="1" fillId="0" borderId="0">
      <alignment vertical="center"/>
    </xf>
  </cellStyleXfs>
  <cellXfs count="1528">
    <xf numFmtId="0" fontId="0" fillId="0" borderId="0" xfId="0">
      <alignment vertical="center"/>
    </xf>
    <xf numFmtId="0" fontId="10" fillId="0" borderId="0" xfId="0" applyFont="1">
      <alignment vertical="center"/>
    </xf>
    <xf numFmtId="0" fontId="17" fillId="0" borderId="0" xfId="0" applyFont="1">
      <alignment vertical="center"/>
    </xf>
    <xf numFmtId="0" fontId="19" fillId="0" borderId="0" xfId="0" applyFont="1">
      <alignment vertical="center"/>
    </xf>
    <xf numFmtId="176" fontId="17" fillId="0" borderId="0" xfId="0" applyNumberFormat="1" applyFont="1">
      <alignment vertical="center"/>
    </xf>
    <xf numFmtId="0" fontId="17" fillId="0" borderId="0" xfId="0" applyFont="1" applyAlignment="1">
      <alignment horizontal="center" vertical="center"/>
    </xf>
    <xf numFmtId="0" fontId="17" fillId="0" borderId="0" xfId="0" applyFont="1" applyAlignment="1">
      <alignment vertical="center" textRotation="255"/>
    </xf>
    <xf numFmtId="0" fontId="17" fillId="2" borderId="3" xfId="0" applyFont="1" applyFill="1" applyBorder="1" applyAlignment="1">
      <alignment horizontal="left" vertical="center" shrinkToFit="1"/>
    </xf>
    <xf numFmtId="0" fontId="17" fillId="2" borderId="0" xfId="0" applyFont="1" applyFill="1" applyAlignment="1">
      <alignment horizontal="left" vertical="center" shrinkToFit="1"/>
    </xf>
    <xf numFmtId="0" fontId="17" fillId="2" borderId="17" xfId="0" applyFont="1" applyFill="1" applyBorder="1" applyAlignment="1">
      <alignment horizontal="left" vertical="center" shrinkToFit="1"/>
    </xf>
    <xf numFmtId="0" fontId="17" fillId="2" borderId="53" xfId="0" applyFont="1" applyFill="1" applyBorder="1" applyAlignment="1">
      <alignment horizontal="left" vertical="center"/>
    </xf>
    <xf numFmtId="0" fontId="17" fillId="2" borderId="54" xfId="0" applyFont="1" applyFill="1" applyBorder="1" applyAlignment="1">
      <alignment horizontal="left" vertical="center"/>
    </xf>
    <xf numFmtId="0" fontId="17" fillId="2" borderId="55" xfId="0" applyFont="1" applyFill="1" applyBorder="1" applyAlignment="1">
      <alignment horizontal="left" vertical="center"/>
    </xf>
    <xf numFmtId="0" fontId="17" fillId="2" borderId="3" xfId="0" applyFont="1" applyFill="1" applyBorder="1" applyAlignment="1">
      <alignment horizontal="left" vertical="center"/>
    </xf>
    <xf numFmtId="0" fontId="17" fillId="2" borderId="0" xfId="0" applyFont="1" applyFill="1" applyAlignment="1">
      <alignment horizontal="left" vertical="center"/>
    </xf>
    <xf numFmtId="0" fontId="17" fillId="2" borderId="17" xfId="0" applyFont="1" applyFill="1" applyBorder="1" applyAlignment="1">
      <alignment horizontal="left" vertical="center"/>
    </xf>
    <xf numFmtId="0" fontId="17" fillId="2" borderId="2" xfId="0" applyFont="1" applyFill="1" applyBorder="1" applyAlignment="1">
      <alignment horizontal="left" vertical="center"/>
    </xf>
    <xf numFmtId="0" fontId="17" fillId="2" borderId="4" xfId="0" applyFont="1" applyFill="1" applyBorder="1" applyAlignment="1">
      <alignment horizontal="left" vertical="center"/>
    </xf>
    <xf numFmtId="0" fontId="17" fillId="2" borderId="16" xfId="0" applyFont="1" applyFill="1" applyBorder="1" applyAlignment="1">
      <alignment horizontal="left" vertical="center"/>
    </xf>
    <xf numFmtId="0" fontId="17" fillId="0" borderId="0" xfId="0" applyFont="1" applyAlignment="1">
      <alignment vertical="center" wrapText="1"/>
    </xf>
    <xf numFmtId="0" fontId="17" fillId="2" borderId="3" xfId="0" applyFont="1" applyFill="1" applyBorder="1">
      <alignment vertical="center"/>
    </xf>
    <xf numFmtId="0" fontId="17" fillId="2" borderId="0" xfId="0" applyFont="1" applyFill="1">
      <alignment vertical="center"/>
    </xf>
    <xf numFmtId="0" fontId="17" fillId="2" borderId="17" xfId="0" applyFont="1" applyFill="1" applyBorder="1">
      <alignment vertical="center"/>
    </xf>
    <xf numFmtId="0" fontId="17" fillId="0" borderId="0" xfId="0" applyFont="1" applyAlignment="1">
      <alignment vertical="center" shrinkToFit="1"/>
    </xf>
    <xf numFmtId="0" fontId="19" fillId="0" borderId="0" xfId="0" applyFont="1" applyAlignment="1">
      <alignment horizontal="center" vertical="center"/>
    </xf>
    <xf numFmtId="0" fontId="17" fillId="0" borderId="0" xfId="0" applyFont="1" applyAlignment="1">
      <alignment horizontal="right" vertical="center"/>
    </xf>
    <xf numFmtId="0" fontId="17" fillId="7" borderId="0" xfId="0" applyFont="1" applyFill="1">
      <alignment vertical="center"/>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17" xfId="0" applyFont="1" applyBorder="1" applyAlignment="1">
      <alignment horizontal="left" vertical="center"/>
    </xf>
    <xf numFmtId="0" fontId="19"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7" fillId="0" borderId="2" xfId="0" applyFont="1" applyBorder="1">
      <alignment vertical="center"/>
    </xf>
    <xf numFmtId="0" fontId="17" fillId="0" borderId="4" xfId="0" applyFont="1" applyBorder="1">
      <alignment vertical="center"/>
    </xf>
    <xf numFmtId="0" fontId="17" fillId="0" borderId="16" xfId="0" applyFont="1" applyBorder="1">
      <alignment vertical="center"/>
    </xf>
    <xf numFmtId="0" fontId="19" fillId="0" borderId="1" xfId="0" applyFont="1" applyBorder="1">
      <alignment vertical="center"/>
    </xf>
    <xf numFmtId="0" fontId="19" fillId="0" borderId="31" xfId="0" applyFont="1" applyBorder="1">
      <alignment vertical="center"/>
    </xf>
    <xf numFmtId="0" fontId="17" fillId="0" borderId="31" xfId="0" applyFont="1" applyBorder="1">
      <alignment vertical="center"/>
    </xf>
    <xf numFmtId="0" fontId="17" fillId="0" borderId="56" xfId="0" applyFont="1" applyBorder="1">
      <alignment vertical="center"/>
    </xf>
    <xf numFmtId="0" fontId="17" fillId="3" borderId="0" xfId="0" applyFont="1" applyFill="1" applyAlignment="1">
      <alignment horizontal="center" vertical="center"/>
    </xf>
    <xf numFmtId="0" fontId="17" fillId="0" borderId="14" xfId="0" applyFont="1" applyBorder="1" applyAlignment="1">
      <alignment horizontal="left" vertical="center"/>
    </xf>
    <xf numFmtId="0" fontId="17" fillId="3" borderId="0" xfId="0" applyFont="1" applyFill="1">
      <alignment vertical="center"/>
    </xf>
    <xf numFmtId="0" fontId="20" fillId="0" borderId="0" xfId="2" applyFont="1" applyAlignment="1">
      <alignment vertical="center"/>
    </xf>
    <xf numFmtId="0" fontId="20" fillId="0" borderId="51" xfId="0" applyFont="1" applyBorder="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wrapText="1"/>
    </xf>
    <xf numFmtId="0" fontId="18" fillId="0" borderId="0" xfId="0" applyFont="1">
      <alignment vertical="center"/>
    </xf>
    <xf numFmtId="0" fontId="20" fillId="3" borderId="24" xfId="0" applyFont="1" applyFill="1" applyBorder="1" applyAlignment="1">
      <alignment horizontal="center" vertical="center" shrinkToFit="1"/>
    </xf>
    <xf numFmtId="0" fontId="20" fillId="5" borderId="24" xfId="0" applyFont="1" applyFill="1" applyBorder="1" applyAlignment="1">
      <alignment horizontal="center" vertical="center" shrinkToFit="1"/>
    </xf>
    <xf numFmtId="180" fontId="20" fillId="5" borderId="24" xfId="0" applyNumberFormat="1" applyFont="1" applyFill="1" applyBorder="1" applyAlignment="1">
      <alignment horizontal="center" vertical="center" shrinkToFit="1"/>
    </xf>
    <xf numFmtId="0" fontId="20" fillId="3" borderId="0" xfId="0" applyFont="1" applyFill="1" applyAlignment="1">
      <alignment horizontal="center" vertical="center"/>
    </xf>
    <xf numFmtId="0" fontId="20" fillId="3" borderId="0" xfId="0" applyFont="1" applyFill="1" applyAlignment="1">
      <alignment horizontal="left" vertical="center"/>
    </xf>
    <xf numFmtId="0" fontId="20" fillId="3" borderId="0" xfId="0" applyFont="1" applyFill="1">
      <alignment vertical="center"/>
    </xf>
    <xf numFmtId="0" fontId="20" fillId="5" borderId="24" xfId="0" applyFont="1" applyFill="1" applyBorder="1" applyAlignment="1">
      <alignment horizontal="left" vertical="center" wrapText="1" shrinkToFit="1"/>
    </xf>
    <xf numFmtId="0" fontId="20" fillId="5" borderId="24" xfId="0" applyFont="1" applyFill="1" applyBorder="1" applyAlignment="1">
      <alignment horizontal="left" vertical="center" wrapText="1"/>
    </xf>
    <xf numFmtId="0" fontId="20" fillId="3" borderId="24" xfId="0" applyFont="1" applyFill="1" applyBorder="1">
      <alignment vertical="center"/>
    </xf>
    <xf numFmtId="0" fontId="20" fillId="3" borderId="24" xfId="0" applyFont="1" applyFill="1" applyBorder="1" applyAlignment="1">
      <alignment horizontal="center" vertical="center"/>
    </xf>
    <xf numFmtId="0" fontId="20" fillId="0" borderId="0" xfId="0" applyFont="1">
      <alignment vertical="center"/>
    </xf>
    <xf numFmtId="0" fontId="17" fillId="2" borderId="4" xfId="0" applyFont="1" applyFill="1" applyBorder="1" applyAlignment="1">
      <alignment vertical="center" shrinkToFit="1"/>
    </xf>
    <xf numFmtId="0" fontId="17" fillId="0" borderId="0" xfId="0" applyFont="1" applyAlignment="1">
      <alignment horizontal="distributed" vertical="center"/>
    </xf>
    <xf numFmtId="0" fontId="17" fillId="3" borderId="0" xfId="0" applyFont="1" applyFill="1" applyAlignment="1">
      <alignment horizontal="left" vertical="center"/>
    </xf>
    <xf numFmtId="0" fontId="20" fillId="0" borderId="24" xfId="0" applyFont="1" applyBorder="1" applyAlignment="1">
      <alignment horizontal="center" vertical="center" wrapText="1"/>
    </xf>
    <xf numFmtId="0" fontId="20" fillId="0" borderId="6" xfId="0" applyFont="1" applyBorder="1" applyAlignment="1">
      <alignment horizontal="left" vertical="center" wrapText="1"/>
    </xf>
    <xf numFmtId="0" fontId="20" fillId="0" borderId="61" xfId="0" applyFont="1" applyBorder="1" applyAlignment="1">
      <alignment horizontal="left" vertical="center" wrapText="1"/>
    </xf>
    <xf numFmtId="0" fontId="20" fillId="0" borderId="8" xfId="0" applyFont="1" applyBorder="1" applyAlignment="1">
      <alignment horizontal="left" vertical="center" wrapText="1"/>
    </xf>
    <xf numFmtId="0" fontId="20" fillId="0" borderId="51" xfId="0" applyFont="1" applyBorder="1" applyAlignment="1">
      <alignment horizontal="left" vertical="center" wrapText="1"/>
    </xf>
    <xf numFmtId="0" fontId="17" fillId="4" borderId="24" xfId="0" applyFont="1" applyFill="1" applyBorder="1" applyAlignment="1">
      <alignment horizontal="center" vertical="center"/>
    </xf>
    <xf numFmtId="0" fontId="17" fillId="4" borderId="24" xfId="0" applyFont="1" applyFill="1" applyBorder="1" applyAlignment="1">
      <alignment horizontal="center" vertical="center" wrapText="1"/>
    </xf>
    <xf numFmtId="0" fontId="17" fillId="0" borderId="24" xfId="0" applyFont="1" applyBorder="1" applyAlignment="1">
      <alignment horizontal="center" vertical="center"/>
    </xf>
    <xf numFmtId="0" fontId="17" fillId="0" borderId="24" xfId="0" applyFont="1" applyBorder="1">
      <alignment vertical="center"/>
    </xf>
    <xf numFmtId="0" fontId="17" fillId="0" borderId="82" xfId="0" applyFont="1" applyBorder="1" applyAlignment="1">
      <alignment horizontal="center" vertical="center"/>
    </xf>
    <xf numFmtId="0" fontId="17" fillId="0" borderId="24" xfId="0" applyFont="1" applyBorder="1" applyAlignment="1">
      <alignment vertical="center" wrapText="1"/>
    </xf>
    <xf numFmtId="0" fontId="17" fillId="0" borderId="24" xfId="0" applyFont="1" applyBorder="1" applyAlignment="1">
      <alignment horizontal="left" vertical="center" wrapText="1"/>
    </xf>
    <xf numFmtId="0" fontId="20" fillId="0" borderId="24" xfId="0" applyFont="1" applyBorder="1">
      <alignment vertical="center"/>
    </xf>
    <xf numFmtId="0" fontId="17" fillId="0" borderId="24" xfId="0" applyFont="1" applyBorder="1" applyAlignment="1">
      <alignment vertical="center" wrapText="1" shrinkToFit="1"/>
    </xf>
    <xf numFmtId="0" fontId="17" fillId="0" borderId="22" xfId="0" applyFont="1" applyBorder="1" applyAlignment="1">
      <alignment vertical="center" wrapText="1" shrinkToFit="1"/>
    </xf>
    <xf numFmtId="0" fontId="20" fillId="0" borderId="24" xfId="0" applyFont="1" applyBorder="1" applyAlignment="1">
      <alignment horizontal="center" vertical="center"/>
    </xf>
    <xf numFmtId="0" fontId="17" fillId="0" borderId="24" xfId="0" applyFont="1" applyBorder="1" applyAlignment="1">
      <alignment horizontal="left" vertical="center"/>
    </xf>
    <xf numFmtId="0" fontId="17" fillId="0" borderId="0" xfId="0" applyFont="1" applyAlignment="1">
      <alignment vertical="center" wrapText="1" shrinkToFit="1"/>
    </xf>
    <xf numFmtId="0" fontId="17" fillId="0" borderId="0" xfId="0" applyFont="1" applyAlignment="1">
      <alignment horizontal="distributed" vertical="center" wrapText="1"/>
    </xf>
    <xf numFmtId="0" fontId="17" fillId="7" borderId="0" xfId="0" applyFont="1" applyFill="1" applyAlignment="1">
      <alignment vertical="center" wrapText="1"/>
    </xf>
    <xf numFmtId="0" fontId="20" fillId="0" borderId="0" xfId="0" applyFont="1" applyAlignment="1">
      <alignment horizontal="left" vertical="center"/>
    </xf>
    <xf numFmtId="0" fontId="20" fillId="0" borderId="0" xfId="0" applyFont="1" applyAlignment="1">
      <alignment horizontal="center" vertical="center"/>
    </xf>
    <xf numFmtId="0" fontId="20" fillId="0" borderId="4" xfId="0" applyFont="1" applyBorder="1">
      <alignment vertical="center"/>
    </xf>
    <xf numFmtId="0" fontId="21" fillId="0" borderId="0" xfId="0" applyFont="1">
      <alignment vertical="center"/>
    </xf>
    <xf numFmtId="0" fontId="20" fillId="0" borderId="33" xfId="0" applyFont="1" applyBorder="1" applyAlignment="1">
      <alignment horizontal="center" vertical="center"/>
    </xf>
    <xf numFmtId="0" fontId="20" fillId="0" borderId="34" xfId="0" applyFont="1" applyBorder="1">
      <alignment vertical="center"/>
    </xf>
    <xf numFmtId="0" fontId="20" fillId="0" borderId="35" xfId="0" applyFont="1" applyBorder="1">
      <alignment vertical="center"/>
    </xf>
    <xf numFmtId="0" fontId="20" fillId="0" borderId="36" xfId="0" applyFont="1" applyBorder="1">
      <alignment vertical="center"/>
    </xf>
    <xf numFmtId="0" fontId="20" fillId="0" borderId="37" xfId="0" applyFont="1" applyBorder="1" applyAlignment="1">
      <alignment horizontal="center" vertical="center"/>
    </xf>
    <xf numFmtId="0" fontId="20" fillId="0" borderId="7" xfId="0" applyFont="1" applyBorder="1">
      <alignment vertical="center"/>
    </xf>
    <xf numFmtId="0" fontId="20" fillId="0" borderId="11" xfId="0" applyFont="1" applyBorder="1">
      <alignment vertical="center"/>
    </xf>
    <xf numFmtId="0" fontId="20" fillId="0" borderId="38" xfId="0" applyFont="1" applyBorder="1">
      <alignment vertical="center"/>
    </xf>
    <xf numFmtId="0" fontId="20" fillId="0" borderId="39" xfId="0" applyFont="1" applyBorder="1" applyAlignment="1">
      <alignment horizontal="center" vertical="center"/>
    </xf>
    <xf numFmtId="0" fontId="20" fillId="0" borderId="40" xfId="0" applyFont="1" applyBorder="1">
      <alignment vertical="center"/>
    </xf>
    <xf numFmtId="0" fontId="20" fillId="0" borderId="41" xfId="0" applyFont="1" applyBorder="1">
      <alignment vertical="center"/>
    </xf>
    <xf numFmtId="0" fontId="20" fillId="0" borderId="42" xfId="0" applyFont="1" applyBorder="1">
      <alignment vertical="center"/>
    </xf>
    <xf numFmtId="0" fontId="20" fillId="0" borderId="68" xfId="0" applyFont="1" applyBorder="1" applyAlignment="1">
      <alignment horizontal="center" vertical="center"/>
    </xf>
    <xf numFmtId="0" fontId="20" fillId="0" borderId="43" xfId="0" applyFont="1" applyBorder="1" applyAlignment="1">
      <alignment horizontal="center" vertical="center"/>
    </xf>
    <xf numFmtId="0" fontId="20" fillId="0" borderId="50" xfId="0" applyFont="1" applyBorder="1" applyAlignment="1">
      <alignment horizontal="center" vertical="center"/>
    </xf>
    <xf numFmtId="0" fontId="20" fillId="0" borderId="8" xfId="0" applyFont="1" applyBorder="1">
      <alignment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46" xfId="0" applyFont="1" applyBorder="1">
      <alignment vertical="center"/>
    </xf>
    <xf numFmtId="0" fontId="20" fillId="0" borderId="17" xfId="0" applyFont="1" applyBorder="1">
      <alignment vertical="center"/>
    </xf>
    <xf numFmtId="0" fontId="20" fillId="0" borderId="0" xfId="0" applyFont="1" applyAlignment="1">
      <alignment horizontal="left" vertical="center" wrapText="1"/>
    </xf>
    <xf numFmtId="0" fontId="20" fillId="0" borderId="11" xfId="0" applyFont="1" applyBorder="1" applyAlignment="1">
      <alignment horizontal="center" vertical="center"/>
    </xf>
    <xf numFmtId="0" fontId="20" fillId="0" borderId="3" xfId="0" applyFont="1" applyBorder="1" applyAlignment="1">
      <alignment horizontal="center" vertical="center"/>
    </xf>
    <xf numFmtId="0" fontId="20" fillId="0" borderId="48" xfId="0" applyFont="1" applyBorder="1" applyAlignment="1">
      <alignment horizontal="center" vertical="center"/>
    </xf>
    <xf numFmtId="0" fontId="20" fillId="0" borderId="44" xfId="0" applyFont="1" applyBorder="1">
      <alignment vertical="center"/>
    </xf>
    <xf numFmtId="0" fontId="20" fillId="0" borderId="6" xfId="0" applyFont="1" applyBorder="1" applyAlignment="1">
      <alignment horizontal="left" vertical="center"/>
    </xf>
    <xf numFmtId="0" fontId="20" fillId="0" borderId="6" xfId="0" applyFont="1" applyBorder="1">
      <alignment vertical="center"/>
    </xf>
    <xf numFmtId="0" fontId="20" fillId="0" borderId="12" xfId="0" applyFont="1" applyBorder="1">
      <alignment vertical="center"/>
    </xf>
    <xf numFmtId="0" fontId="22" fillId="0" borderId="12" xfId="0" applyFont="1" applyBorder="1" applyAlignment="1">
      <alignment horizontal="right" vertical="center"/>
    </xf>
    <xf numFmtId="0" fontId="22" fillId="0" borderId="12" xfId="0" applyFont="1" applyBorder="1">
      <alignment vertical="center"/>
    </xf>
    <xf numFmtId="0" fontId="21" fillId="0" borderId="12" xfId="0" applyFont="1" applyBorder="1">
      <alignment vertical="center"/>
    </xf>
    <xf numFmtId="0" fontId="21" fillId="0" borderId="47" xfId="0" applyFont="1" applyBorder="1">
      <alignment vertical="center"/>
    </xf>
    <xf numFmtId="0" fontId="20" fillId="0" borderId="46" xfId="0" applyFont="1" applyBorder="1" applyAlignment="1">
      <alignment horizontal="left" vertical="center"/>
    </xf>
    <xf numFmtId="176" fontId="20" fillId="0" borderId="11" xfId="0" applyNumberFormat="1" applyFont="1" applyBorder="1">
      <alignment vertical="center"/>
    </xf>
    <xf numFmtId="176" fontId="20" fillId="0" borderId="12" xfId="0" applyNumberFormat="1" applyFont="1" applyBorder="1">
      <alignment vertical="center"/>
    </xf>
    <xf numFmtId="0" fontId="20" fillId="0" borderId="47" xfId="0" applyFont="1" applyBorder="1">
      <alignment vertical="center"/>
    </xf>
    <xf numFmtId="176" fontId="20" fillId="0" borderId="0" xfId="0" applyNumberFormat="1" applyFont="1">
      <alignment vertical="center"/>
    </xf>
    <xf numFmtId="176" fontId="20" fillId="0" borderId="44" xfId="0" applyNumberFormat="1" applyFont="1" applyBorder="1">
      <alignment vertical="center"/>
    </xf>
    <xf numFmtId="0" fontId="20" fillId="0" borderId="52" xfId="0" applyFont="1" applyBorder="1">
      <alignment vertical="center"/>
    </xf>
    <xf numFmtId="176" fontId="20" fillId="0" borderId="4" xfId="0" applyNumberFormat="1" applyFont="1" applyBorder="1">
      <alignment vertical="center"/>
    </xf>
    <xf numFmtId="0" fontId="20" fillId="0" borderId="16" xfId="0" applyFont="1" applyBorder="1">
      <alignment vertical="center"/>
    </xf>
    <xf numFmtId="0" fontId="20" fillId="0" borderId="58" xfId="0" applyFont="1" applyBorder="1" applyAlignment="1">
      <alignment horizontal="center" vertical="center"/>
    </xf>
    <xf numFmtId="0" fontId="20" fillId="0" borderId="34" xfId="0" applyFont="1" applyBorder="1" applyAlignment="1">
      <alignment horizontal="left" vertical="center" textRotation="255"/>
    </xf>
    <xf numFmtId="0" fontId="20" fillId="0" borderId="34" xfId="0" applyFont="1" applyBorder="1" applyAlignment="1">
      <alignment horizontal="left" vertical="center"/>
    </xf>
    <xf numFmtId="0" fontId="20" fillId="0" borderId="35" xfId="0" applyFont="1" applyBorder="1" applyAlignment="1">
      <alignment vertical="center" shrinkToFit="1"/>
    </xf>
    <xf numFmtId="0" fontId="20" fillId="0" borderId="97" xfId="0" applyFont="1" applyBorder="1" applyAlignment="1">
      <alignment horizontal="center" vertical="center"/>
    </xf>
    <xf numFmtId="0" fontId="17" fillId="2" borderId="4" xfId="0" applyFont="1" applyFill="1" applyBorder="1">
      <alignment vertical="center"/>
    </xf>
    <xf numFmtId="0" fontId="20" fillId="2" borderId="4" xfId="0" applyFont="1" applyFill="1" applyBorder="1" applyAlignment="1">
      <alignment vertical="center" shrinkToFit="1"/>
    </xf>
    <xf numFmtId="0" fontId="20" fillId="0" borderId="4" xfId="0" applyFont="1" applyBorder="1" applyAlignment="1">
      <alignment vertical="center" shrinkToFit="1"/>
    </xf>
    <xf numFmtId="0" fontId="20" fillId="0" borderId="16" xfId="0" applyFont="1" applyBorder="1" applyAlignment="1">
      <alignment vertical="center" shrinkToFit="1"/>
    </xf>
    <xf numFmtId="0" fontId="20" fillId="0" borderId="0" xfId="0" applyFont="1" applyAlignment="1">
      <alignment vertical="center" wrapText="1"/>
    </xf>
    <xf numFmtId="0" fontId="20" fillId="0" borderId="0" xfId="0" applyFont="1" applyAlignment="1">
      <alignment horizontal="right" vertical="center"/>
    </xf>
    <xf numFmtId="0" fontId="21" fillId="3" borderId="0" xfId="0" applyFont="1" applyFill="1">
      <alignment vertical="center"/>
    </xf>
    <xf numFmtId="0" fontId="20" fillId="3" borderId="0" xfId="0" applyFont="1" applyFill="1" applyAlignment="1">
      <alignment vertical="center" textRotation="255"/>
    </xf>
    <xf numFmtId="0" fontId="20" fillId="3" borderId="0" xfId="0" applyFont="1" applyFill="1" applyAlignment="1">
      <alignment horizontal="distributed" vertical="center"/>
    </xf>
    <xf numFmtId="0" fontId="20" fillId="7" borderId="0" xfId="0" applyFont="1" applyFill="1">
      <alignment vertical="center"/>
    </xf>
    <xf numFmtId="0" fontId="21" fillId="7" borderId="0" xfId="0" applyFont="1" applyFill="1" applyAlignment="1">
      <alignment horizontal="left" vertical="center"/>
    </xf>
    <xf numFmtId="0" fontId="21" fillId="7" borderId="0" xfId="0" applyFont="1" applyFill="1" applyAlignment="1">
      <alignment horizontal="right" vertical="center"/>
    </xf>
    <xf numFmtId="0" fontId="20" fillId="7" borderId="0" xfId="0" applyFont="1" applyFill="1" applyAlignment="1">
      <alignment horizontal="center" vertical="center"/>
    </xf>
    <xf numFmtId="0" fontId="20" fillId="3" borderId="0" xfId="0" applyFont="1" applyFill="1" applyAlignment="1">
      <alignment vertical="center" wrapText="1"/>
    </xf>
    <xf numFmtId="0" fontId="20" fillId="3" borderId="0" xfId="0" applyFont="1" applyFill="1" applyAlignment="1">
      <alignment horizontal="left" vertical="center" wrapText="1"/>
    </xf>
    <xf numFmtId="0" fontId="20" fillId="0" borderId="82" xfId="0" applyFont="1" applyBorder="1" applyAlignment="1">
      <alignment horizontal="center" vertical="center" wrapText="1"/>
    </xf>
    <xf numFmtId="0" fontId="20" fillId="0" borderId="65" xfId="0" applyFont="1" applyBorder="1" applyAlignment="1">
      <alignment vertical="center" wrapText="1"/>
    </xf>
    <xf numFmtId="0" fontId="20" fillId="2" borderId="82" xfId="0" applyFont="1" applyFill="1" applyBorder="1" applyAlignment="1">
      <alignment horizontal="left" vertical="center" wrapText="1"/>
    </xf>
    <xf numFmtId="0" fontId="20" fillId="2" borderId="111" xfId="0" applyFont="1" applyFill="1" applyBorder="1" applyAlignment="1">
      <alignment horizontal="left" vertical="center" wrapText="1"/>
    </xf>
    <xf numFmtId="0" fontId="20" fillId="0" borderId="98" xfId="0" applyFont="1" applyBorder="1" applyAlignment="1">
      <alignment horizontal="left" vertical="center" wrapText="1"/>
    </xf>
    <xf numFmtId="0" fontId="20" fillId="0" borderId="99" xfId="0" applyFont="1" applyBorder="1" applyAlignment="1">
      <alignment horizontal="left" vertical="center" wrapText="1"/>
    </xf>
    <xf numFmtId="0" fontId="20" fillId="3" borderId="0" xfId="0" applyFont="1" applyFill="1" applyAlignment="1">
      <alignment vertical="center" shrinkToFit="1"/>
    </xf>
    <xf numFmtId="0" fontId="20" fillId="0" borderId="22" xfId="0" applyFont="1" applyBorder="1" applyAlignment="1">
      <alignment vertical="center" wrapText="1"/>
    </xf>
    <xf numFmtId="0" fontId="20" fillId="2" borderId="22" xfId="0" applyFont="1" applyFill="1" applyBorder="1" applyAlignment="1">
      <alignment horizontal="left" vertical="center" wrapText="1"/>
    </xf>
    <xf numFmtId="0" fontId="20" fillId="0" borderId="24" xfId="0" applyFont="1" applyBorder="1" applyAlignment="1">
      <alignment vertical="center" wrapText="1"/>
    </xf>
    <xf numFmtId="0" fontId="20" fillId="0" borderId="11" xfId="0" applyFont="1" applyBorder="1" applyAlignment="1">
      <alignment vertical="center" wrapText="1"/>
    </xf>
    <xf numFmtId="0" fontId="20" fillId="0" borderId="0" xfId="0" applyFont="1" applyAlignment="1">
      <alignment horizontal="left" vertical="center" indent="2"/>
    </xf>
    <xf numFmtId="0" fontId="20" fillId="3" borderId="0" xfId="0" applyFont="1" applyFill="1" applyAlignment="1">
      <alignment horizontal="left" vertical="center" shrinkToFit="1"/>
    </xf>
    <xf numFmtId="0" fontId="22" fillId="3" borderId="0" xfId="0" applyFont="1" applyFill="1" applyAlignment="1">
      <alignment horizontal="right" vertical="center"/>
    </xf>
    <xf numFmtId="0" fontId="22" fillId="3" borderId="0" xfId="0" applyFont="1" applyFill="1">
      <alignment vertical="center"/>
    </xf>
    <xf numFmtId="0" fontId="20" fillId="3" borderId="0" xfId="0" applyFont="1" applyFill="1" applyAlignment="1">
      <alignment horizontal="center" vertical="center" textRotation="255" shrinkToFit="1"/>
    </xf>
    <xf numFmtId="0" fontId="20" fillId="3" borderId="0" xfId="0" applyFont="1" applyFill="1" applyAlignment="1">
      <alignment horizontal="right" vertical="center"/>
    </xf>
    <xf numFmtId="176" fontId="20" fillId="3" borderId="0" xfId="0" applyNumberFormat="1" applyFont="1" applyFill="1">
      <alignment vertical="center"/>
    </xf>
    <xf numFmtId="0" fontId="20" fillId="3" borderId="0" xfId="0" applyFont="1" applyFill="1" applyAlignment="1">
      <alignment vertical="center" textRotation="255" shrinkToFit="1"/>
    </xf>
    <xf numFmtId="0" fontId="20" fillId="3" borderId="0" xfId="0" applyFont="1" applyFill="1" applyAlignment="1">
      <alignment horizontal="left" vertical="center" textRotation="255"/>
    </xf>
    <xf numFmtId="0" fontId="20" fillId="3" borderId="0" xfId="0" applyFont="1" applyFill="1" applyAlignment="1">
      <alignment horizontal="right" vertical="center" textRotation="255"/>
    </xf>
    <xf numFmtId="0" fontId="17" fillId="3" borderId="0" xfId="0" applyFont="1" applyFill="1" applyAlignment="1">
      <alignment vertical="center" wrapText="1"/>
    </xf>
    <xf numFmtId="0" fontId="17" fillId="3" borderId="0" xfId="0" applyFont="1" applyFill="1" applyAlignment="1">
      <alignment horizontal="right" vertical="center" wrapText="1"/>
    </xf>
    <xf numFmtId="0" fontId="17" fillId="3" borderId="0" xfId="0" applyFont="1" applyFill="1" applyAlignment="1">
      <alignment vertical="center" shrinkToFit="1"/>
    </xf>
    <xf numFmtId="0" fontId="20" fillId="3" borderId="0" xfId="0" applyFont="1" applyFill="1" applyAlignment="1">
      <alignment horizontal="left"/>
    </xf>
    <xf numFmtId="0" fontId="21" fillId="0" borderId="0" xfId="0" applyFont="1" applyAlignment="1">
      <alignment horizontal="center" vertical="center"/>
    </xf>
    <xf numFmtId="176" fontId="20" fillId="3" borderId="0" xfId="0" applyNumberFormat="1" applyFont="1" applyFill="1" applyAlignment="1">
      <alignment horizontal="center" vertical="center"/>
    </xf>
    <xf numFmtId="0" fontId="20" fillId="0" borderId="0" xfId="0" applyFont="1" applyAlignment="1">
      <alignment horizontal="distributed" vertical="center"/>
    </xf>
    <xf numFmtId="0" fontId="20" fillId="3" borderId="7" xfId="0" applyFont="1" applyFill="1" applyBorder="1" applyAlignment="1">
      <alignment horizontal="center" vertical="center" shrinkToFit="1"/>
    </xf>
    <xf numFmtId="0" fontId="20" fillId="3" borderId="63" xfId="0" applyFont="1" applyFill="1" applyBorder="1" applyAlignment="1">
      <alignment horizontal="left" vertical="center"/>
    </xf>
    <xf numFmtId="0" fontId="20" fillId="3" borderId="6" xfId="0" applyFont="1" applyFill="1" applyBorder="1" applyAlignment="1">
      <alignment horizontal="left" vertical="center"/>
    </xf>
    <xf numFmtId="0" fontId="20" fillId="3" borderId="12" xfId="0" applyFont="1" applyFill="1" applyBorder="1">
      <alignment vertical="center"/>
    </xf>
    <xf numFmtId="0" fontId="20" fillId="3" borderId="12" xfId="0" applyFont="1" applyFill="1" applyBorder="1" applyAlignment="1">
      <alignment horizontal="right" vertical="center"/>
    </xf>
    <xf numFmtId="0" fontId="20" fillId="3" borderId="61" xfId="0" applyFont="1" applyFill="1" applyBorder="1" applyAlignment="1">
      <alignment horizontal="left" vertical="center" shrinkToFit="1"/>
    </xf>
    <xf numFmtId="0" fontId="20" fillId="3" borderId="8" xfId="0" applyFont="1" applyFill="1" applyBorder="1" applyAlignment="1">
      <alignment horizontal="center" vertical="center"/>
    </xf>
    <xf numFmtId="0" fontId="20" fillId="3" borderId="44" xfId="0" applyFont="1" applyFill="1" applyBorder="1">
      <alignment vertical="center"/>
    </xf>
    <xf numFmtId="0" fontId="20" fillId="3" borderId="44" xfId="0" applyFont="1" applyFill="1" applyBorder="1" applyAlignment="1">
      <alignment horizontal="right" vertical="center"/>
    </xf>
    <xf numFmtId="0" fontId="20" fillId="3" borderId="51" xfId="0" applyFont="1" applyFill="1" applyBorder="1" applyAlignment="1">
      <alignment horizontal="left" vertical="center" shrinkToFit="1"/>
    </xf>
    <xf numFmtId="0" fontId="20" fillId="3" borderId="7" xfId="0" applyFont="1" applyFill="1" applyBorder="1" applyAlignment="1">
      <alignment horizontal="left" vertical="center" shrinkToFit="1"/>
    </xf>
    <xf numFmtId="0" fontId="20" fillId="3" borderId="24" xfId="0" applyFont="1" applyFill="1" applyBorder="1" applyAlignment="1">
      <alignment vertical="center" shrinkToFit="1"/>
    </xf>
    <xf numFmtId="0" fontId="20" fillId="3" borderId="11" xfId="0" applyFont="1" applyFill="1" applyBorder="1" applyAlignment="1">
      <alignment horizontal="center" vertical="center"/>
    </xf>
    <xf numFmtId="0" fontId="20" fillId="3" borderId="11" xfId="0" applyFont="1" applyFill="1" applyBorder="1">
      <alignment vertical="center"/>
    </xf>
    <xf numFmtId="0" fontId="20" fillId="3" borderId="11" xfId="0" applyFont="1" applyFill="1" applyBorder="1" applyAlignment="1">
      <alignment horizontal="right" vertical="center"/>
    </xf>
    <xf numFmtId="0" fontId="20" fillId="3" borderId="63" xfId="0" applyFont="1" applyFill="1" applyBorder="1">
      <alignment vertical="center"/>
    </xf>
    <xf numFmtId="0" fontId="20" fillId="3" borderId="7" xfId="0" applyFont="1" applyFill="1" applyBorder="1" applyAlignment="1">
      <alignment horizontal="left" vertical="center"/>
    </xf>
    <xf numFmtId="0" fontId="20" fillId="3" borderId="11" xfId="0" applyFont="1" applyFill="1" applyBorder="1" applyAlignment="1">
      <alignment horizontal="left" vertical="center"/>
    </xf>
    <xf numFmtId="0" fontId="20" fillId="3" borderId="46" xfId="0" applyFont="1" applyFill="1" applyBorder="1" applyAlignment="1">
      <alignment horizontal="right" vertical="center"/>
    </xf>
    <xf numFmtId="0" fontId="20" fillId="0" borderId="7" xfId="0" applyFont="1" applyBorder="1" applyAlignment="1">
      <alignment horizontal="center" vertical="center"/>
    </xf>
    <xf numFmtId="0" fontId="20" fillId="0" borderId="0" xfId="0" applyFont="1" applyAlignment="1"/>
    <xf numFmtId="0" fontId="20" fillId="0" borderId="0" xfId="0" applyFont="1" applyAlignment="1">
      <alignment horizontal="left" wrapText="1"/>
    </xf>
    <xf numFmtId="0" fontId="20" fillId="0" borderId="0" xfId="0" applyFont="1" applyAlignment="1">
      <alignment horizontal="center" vertical="center" wrapText="1"/>
    </xf>
    <xf numFmtId="0" fontId="20" fillId="0" borderId="0" xfId="0" applyFont="1" applyAlignment="1">
      <alignment vertical="center" shrinkToFit="1"/>
    </xf>
    <xf numFmtId="0" fontId="20" fillId="0" borderId="0" xfId="0" applyFont="1" applyAlignment="1">
      <alignment horizontal="center"/>
    </xf>
    <xf numFmtId="0" fontId="20" fillId="0" borderId="0" xfId="2" applyFont="1" applyAlignment="1">
      <alignment horizontal="left" vertical="center"/>
    </xf>
    <xf numFmtId="0" fontId="20" fillId="0" borderId="0" xfId="2" applyFont="1" applyAlignment="1">
      <alignment horizontal="center" vertical="center"/>
    </xf>
    <xf numFmtId="0" fontId="20" fillId="7" borderId="0" xfId="2" applyFont="1" applyFill="1" applyAlignment="1">
      <alignment vertical="center"/>
    </xf>
    <xf numFmtId="0" fontId="20" fillId="3" borderId="0" xfId="2" applyFont="1" applyFill="1" applyAlignment="1">
      <alignment vertical="center"/>
    </xf>
    <xf numFmtId="0" fontId="20" fillId="0" borderId="18" xfId="2" applyFont="1" applyBorder="1" applyAlignment="1">
      <alignment vertical="center"/>
    </xf>
    <xf numFmtId="0" fontId="20" fillId="0" borderId="114" xfId="2" applyFont="1" applyBorder="1" applyAlignment="1">
      <alignment horizontal="center" vertical="center"/>
    </xf>
    <xf numFmtId="0" fontId="20" fillId="7" borderId="19" xfId="2" applyFont="1" applyFill="1" applyBorder="1" applyAlignment="1">
      <alignment horizontal="center" vertical="center"/>
    </xf>
    <xf numFmtId="0" fontId="20" fillId="0" borderId="18" xfId="2" applyFont="1" applyBorder="1" applyAlignment="1">
      <alignment horizontal="center" vertical="center"/>
    </xf>
    <xf numFmtId="0" fontId="20" fillId="0" borderId="20" xfId="2" applyFont="1" applyBorder="1" applyAlignment="1">
      <alignment horizontal="center" vertical="center"/>
    </xf>
    <xf numFmtId="0" fontId="20" fillId="0" borderId="21" xfId="2" applyFont="1" applyBorder="1" applyAlignment="1">
      <alignment horizontal="center" vertical="center"/>
    </xf>
    <xf numFmtId="0" fontId="20" fillId="3" borderId="21" xfId="2" applyFont="1" applyFill="1" applyBorder="1" applyAlignment="1">
      <alignment horizontal="center" vertical="center"/>
    </xf>
    <xf numFmtId="0" fontId="20" fillId="0" borderId="22" xfId="2" applyFont="1" applyBorder="1" applyAlignment="1">
      <alignment horizontal="center" vertical="center"/>
    </xf>
    <xf numFmtId="0" fontId="20" fillId="0" borderId="23" xfId="2" applyFont="1" applyBorder="1" applyAlignment="1">
      <alignment horizontal="center" vertical="center"/>
    </xf>
    <xf numFmtId="0" fontId="20" fillId="0" borderId="24" xfId="2" applyFont="1" applyBorder="1" applyAlignment="1">
      <alignment horizontal="center" vertical="center"/>
    </xf>
    <xf numFmtId="0" fontId="20" fillId="2" borderId="24" xfId="2" applyFont="1" applyFill="1" applyBorder="1" applyAlignment="1">
      <alignment horizontal="center" vertical="center"/>
    </xf>
    <xf numFmtId="0" fontId="20" fillId="2" borderId="25" xfId="2" applyFont="1" applyFill="1" applyBorder="1" applyAlignment="1">
      <alignment horizontal="center" vertical="center"/>
    </xf>
    <xf numFmtId="0" fontId="20" fillId="0" borderId="26" xfId="2" applyFont="1" applyBorder="1" applyAlignment="1">
      <alignment horizontal="center" vertical="center"/>
    </xf>
    <xf numFmtId="0" fontId="20" fillId="2" borderId="27"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29" xfId="2" applyFont="1" applyFill="1" applyBorder="1" applyAlignment="1">
      <alignment horizontal="center" vertical="center"/>
    </xf>
    <xf numFmtId="0" fontId="20" fillId="0" borderId="26" xfId="2" applyFont="1" applyBorder="1" applyAlignment="1">
      <alignment vertical="center"/>
    </xf>
    <xf numFmtId="0" fontId="20" fillId="0" borderId="30" xfId="2" applyFont="1" applyBorder="1" applyAlignment="1">
      <alignment vertical="center"/>
    </xf>
    <xf numFmtId="0" fontId="21" fillId="0" borderId="0" xfId="2" applyFont="1" applyAlignment="1">
      <alignment vertical="center"/>
    </xf>
    <xf numFmtId="3" fontId="20" fillId="0" borderId="0" xfId="2" applyNumberFormat="1" applyFont="1" applyAlignment="1">
      <alignment vertical="center"/>
    </xf>
    <xf numFmtId="178" fontId="20" fillId="0" borderId="0" xfId="2" applyNumberFormat="1" applyFont="1" applyAlignment="1">
      <alignment vertical="center"/>
    </xf>
    <xf numFmtId="0" fontId="17" fillId="0" borderId="24" xfId="0" applyFont="1" applyBorder="1" applyAlignment="1">
      <alignment horizontal="center" vertical="center" shrinkToFit="1"/>
    </xf>
    <xf numFmtId="0" fontId="17" fillId="7" borderId="0" xfId="0" applyFont="1" applyFill="1" applyAlignment="1">
      <alignment horizontal="right" vertical="center"/>
    </xf>
    <xf numFmtId="0" fontId="20" fillId="0" borderId="32" xfId="0" applyFont="1" applyBorder="1">
      <alignment vertical="center"/>
    </xf>
    <xf numFmtId="0" fontId="20" fillId="0" borderId="24" xfId="0" applyFont="1" applyBorder="1" applyAlignment="1">
      <alignment horizontal="center" vertical="center" shrinkToFit="1"/>
    </xf>
    <xf numFmtId="0" fontId="17" fillId="3" borderId="0" xfId="0" applyFont="1" applyFill="1" applyAlignment="1">
      <alignment horizontal="right" vertical="center"/>
    </xf>
    <xf numFmtId="0" fontId="24" fillId="7" borderId="0" xfId="0" applyFont="1" applyFill="1" applyAlignment="1">
      <alignment horizontal="left" vertical="center"/>
    </xf>
    <xf numFmtId="0" fontId="17" fillId="0" borderId="0" xfId="5" applyFont="1">
      <alignment vertical="center"/>
    </xf>
    <xf numFmtId="0" fontId="17" fillId="0" borderId="9" xfId="5" applyFont="1" applyBorder="1" applyAlignment="1">
      <alignment horizontal="center" vertical="center"/>
    </xf>
    <xf numFmtId="0" fontId="17" fillId="0" borderId="0" xfId="6" applyFont="1">
      <alignment vertical="center"/>
    </xf>
    <xf numFmtId="0" fontId="17" fillId="0" borderId="0" xfId="6" applyFont="1" applyAlignment="1">
      <alignment horizontal="center" vertical="center"/>
    </xf>
    <xf numFmtId="0" fontId="17" fillId="0" borderId="24" xfId="5" applyFont="1" applyBorder="1" applyAlignment="1">
      <alignment horizontal="center" vertical="center" wrapText="1"/>
    </xf>
    <xf numFmtId="0" fontId="17" fillId="0" borderId="24" xfId="5" applyFont="1" applyBorder="1" applyAlignment="1">
      <alignment horizontal="center" vertical="center"/>
    </xf>
    <xf numFmtId="0" fontId="20" fillId="0" borderId="24" xfId="5" applyFont="1" applyBorder="1" applyAlignment="1">
      <alignment horizontal="center" vertical="center" wrapText="1"/>
    </xf>
    <xf numFmtId="0" fontId="20" fillId="0" borderId="24" xfId="5" applyFont="1" applyBorder="1" applyAlignment="1">
      <alignment horizontal="center" vertical="center"/>
    </xf>
    <xf numFmtId="0" fontId="17" fillId="0" borderId="0" xfId="5" applyFont="1" applyAlignment="1">
      <alignment horizontal="center" vertical="center"/>
    </xf>
    <xf numFmtId="0" fontId="17" fillId="0" borderId="7" xfId="5" applyFont="1" applyBorder="1" applyAlignment="1">
      <alignment horizontal="center" vertical="center"/>
    </xf>
    <xf numFmtId="0" fontId="17" fillId="0" borderId="7" xfId="5" applyFont="1" applyBorder="1" applyAlignment="1">
      <alignment horizontal="center" vertical="center" wrapText="1"/>
    </xf>
    <xf numFmtId="0" fontId="17" fillId="0" borderId="24" xfId="5" applyFont="1" applyBorder="1" applyAlignment="1">
      <alignment vertical="center" wrapText="1"/>
    </xf>
    <xf numFmtId="0" fontId="17" fillId="0" borderId="7" xfId="5" applyFont="1" applyBorder="1" applyAlignment="1">
      <alignment vertical="center" wrapText="1"/>
    </xf>
    <xf numFmtId="0" fontId="20" fillId="0" borderId="0" xfId="5" applyFont="1">
      <alignment vertical="center"/>
    </xf>
    <xf numFmtId="0" fontId="17" fillId="3" borderId="0" xfId="6" applyFont="1" applyFill="1">
      <alignment vertical="center"/>
    </xf>
    <xf numFmtId="0" fontId="20" fillId="0" borderId="0" xfId="7" applyFont="1"/>
    <xf numFmtId="0" fontId="20" fillId="7" borderId="63" xfId="0" applyFont="1" applyFill="1" applyBorder="1" applyAlignment="1">
      <alignment vertical="center" shrinkToFit="1"/>
    </xf>
    <xf numFmtId="0" fontId="20" fillId="0" borderId="12" xfId="0" applyFont="1" applyBorder="1" applyAlignment="1">
      <alignment vertical="center" wrapText="1"/>
    </xf>
    <xf numFmtId="0" fontId="20" fillId="2" borderId="83" xfId="0" applyFont="1" applyFill="1" applyBorder="1" applyAlignment="1">
      <alignment horizontal="center" vertical="center" wrapText="1"/>
    </xf>
    <xf numFmtId="0" fontId="20" fillId="2" borderId="85"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20" fillId="2" borderId="84" xfId="0" applyFont="1" applyFill="1" applyBorder="1" applyAlignment="1">
      <alignment horizontal="center" vertical="center" wrapText="1"/>
    </xf>
    <xf numFmtId="0" fontId="21" fillId="2" borderId="82" xfId="0" applyFont="1" applyFill="1" applyBorder="1" applyAlignment="1">
      <alignment horizontal="center" vertical="center" wrapText="1"/>
    </xf>
    <xf numFmtId="0" fontId="20" fillId="2" borderId="91" xfId="0" applyFont="1" applyFill="1" applyBorder="1" applyAlignment="1">
      <alignment horizontal="center" vertical="center" wrapText="1"/>
    </xf>
    <xf numFmtId="0" fontId="21" fillId="0" borderId="24" xfId="0" applyFont="1" applyBorder="1" applyAlignment="1">
      <alignment horizontal="center" vertical="center" wrapText="1"/>
    </xf>
    <xf numFmtId="0" fontId="20" fillId="2" borderId="83" xfId="0" applyFont="1" applyFill="1" applyBorder="1" applyAlignment="1">
      <alignment vertical="center" wrapText="1"/>
    </xf>
    <xf numFmtId="0" fontId="20" fillId="2" borderId="85" xfId="0" applyFont="1" applyFill="1" applyBorder="1" applyAlignment="1">
      <alignment vertical="center" wrapText="1"/>
    </xf>
    <xf numFmtId="0" fontId="20" fillId="2" borderId="65" xfId="0" applyFont="1" applyFill="1" applyBorder="1" applyAlignment="1">
      <alignment vertical="center" wrapText="1"/>
    </xf>
    <xf numFmtId="0" fontId="20" fillId="2" borderId="93" xfId="0" applyFont="1" applyFill="1" applyBorder="1" applyAlignment="1">
      <alignment vertical="center" wrapText="1"/>
    </xf>
    <xf numFmtId="0" fontId="20" fillId="2" borderId="87" xfId="0" applyFont="1" applyFill="1" applyBorder="1" applyAlignment="1">
      <alignment vertical="center" wrapText="1"/>
    </xf>
    <xf numFmtId="0" fontId="20" fillId="2" borderId="90" xfId="0" applyFont="1" applyFill="1" applyBorder="1" applyAlignment="1">
      <alignment vertical="center" wrapText="1"/>
    </xf>
    <xf numFmtId="0" fontId="20" fillId="2" borderId="95" xfId="0" applyFont="1" applyFill="1" applyBorder="1" applyAlignment="1">
      <alignment vertical="center" wrapText="1"/>
    </xf>
    <xf numFmtId="0" fontId="21" fillId="2" borderId="8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61" xfId="0" applyFont="1" applyFill="1" applyBorder="1" applyAlignment="1">
      <alignment horizontal="center" vertical="center" wrapText="1"/>
    </xf>
    <xf numFmtId="0" fontId="20" fillId="2" borderId="84" xfId="0" applyFont="1" applyFill="1" applyBorder="1" applyAlignment="1">
      <alignment vertical="center" wrapText="1"/>
    </xf>
    <xf numFmtId="0" fontId="20" fillId="0" borderId="8" xfId="0" applyFont="1" applyBorder="1" applyAlignment="1">
      <alignment horizontal="left" vertical="center"/>
    </xf>
    <xf numFmtId="0" fontId="20" fillId="0" borderId="22"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85" xfId="0" applyFont="1" applyBorder="1" applyAlignment="1">
      <alignment horizontal="center" vertical="center" wrapText="1"/>
    </xf>
    <xf numFmtId="0" fontId="20" fillId="0" borderId="84" xfId="0" applyFont="1" applyBorder="1" applyAlignment="1">
      <alignment horizontal="center" vertical="center" wrapText="1"/>
    </xf>
    <xf numFmtId="0" fontId="21" fillId="0" borderId="82" xfId="0" applyFont="1" applyBorder="1" applyAlignment="1">
      <alignment horizontal="center" vertical="center" wrapText="1"/>
    </xf>
    <xf numFmtId="0" fontId="20" fillId="0" borderId="84" xfId="0" applyFont="1" applyBorder="1" applyAlignment="1">
      <alignment vertical="center" wrapText="1"/>
    </xf>
    <xf numFmtId="0" fontId="20" fillId="2" borderId="61" xfId="0" applyFont="1" applyFill="1" applyBorder="1" applyAlignment="1">
      <alignment vertical="center" wrapText="1"/>
    </xf>
    <xf numFmtId="0" fontId="20" fillId="0" borderId="61" xfId="0" applyFont="1" applyBorder="1" applyAlignment="1">
      <alignment vertical="center" wrapText="1"/>
    </xf>
    <xf numFmtId="0" fontId="21" fillId="0" borderId="24" xfId="0" applyFont="1" applyBorder="1" applyAlignment="1">
      <alignment vertical="center" wrapText="1"/>
    </xf>
    <xf numFmtId="58" fontId="20" fillId="0" borderId="0" xfId="0" applyNumberFormat="1" applyFont="1" applyAlignment="1">
      <alignment horizontal="center" vertical="center"/>
    </xf>
    <xf numFmtId="0" fontId="21" fillId="0" borderId="0" xfId="0" applyFont="1" applyAlignment="1">
      <alignment horizontal="left" vertical="center"/>
    </xf>
    <xf numFmtId="0" fontId="20" fillId="0" borderId="0" xfId="0" applyFont="1" applyAlignment="1">
      <alignment vertical="center" textRotation="255"/>
    </xf>
    <xf numFmtId="56" fontId="21" fillId="0" borderId="0" xfId="0" applyNumberFormat="1" applyFont="1" applyAlignment="1">
      <alignment horizontal="left" vertical="center"/>
    </xf>
    <xf numFmtId="56" fontId="21" fillId="0" borderId="0" xfId="0" quotePrefix="1" applyNumberFormat="1" applyFont="1" applyAlignment="1">
      <alignment horizontal="left" vertical="center"/>
    </xf>
    <xf numFmtId="0" fontId="17" fillId="0" borderId="1" xfId="0" applyFont="1" applyBorder="1">
      <alignment vertical="center"/>
    </xf>
    <xf numFmtId="0" fontId="17" fillId="0" borderId="0" xfId="0" applyFont="1" applyAlignment="1">
      <alignment horizontal="center" vertical="center" wrapText="1"/>
    </xf>
    <xf numFmtId="0" fontId="17" fillId="3" borderId="7"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63" xfId="0" applyFont="1" applyFill="1" applyBorder="1" applyAlignment="1">
      <alignment horizontal="left" vertical="center"/>
    </xf>
    <xf numFmtId="0" fontId="17" fillId="3" borderId="0" xfId="0" applyFont="1" applyFill="1" applyAlignment="1">
      <alignment horizontal="distributed" vertical="center"/>
    </xf>
    <xf numFmtId="0" fontId="17" fillId="8" borderId="0" xfId="0" applyFont="1" applyFill="1" applyAlignment="1">
      <alignment vertical="center" wrapText="1"/>
    </xf>
    <xf numFmtId="0" fontId="17" fillId="8" borderId="0" xfId="0" applyFont="1" applyFill="1">
      <alignment vertical="center"/>
    </xf>
    <xf numFmtId="0" fontId="17" fillId="5" borderId="0" xfId="0" applyFont="1" applyFill="1" applyAlignment="1">
      <alignment vertical="center" wrapText="1"/>
    </xf>
    <xf numFmtId="0" fontId="17" fillId="5" borderId="0" xfId="0" applyFont="1" applyFill="1">
      <alignment vertical="center"/>
    </xf>
    <xf numFmtId="0" fontId="18" fillId="3" borderId="0" xfId="0" applyFont="1" applyFill="1">
      <alignment vertical="center"/>
    </xf>
    <xf numFmtId="0" fontId="18" fillId="3" borderId="44" xfId="0" applyFont="1" applyFill="1" applyBorder="1">
      <alignment vertical="center"/>
    </xf>
    <xf numFmtId="176" fontId="17" fillId="3" borderId="46" xfId="0" applyNumberFormat="1" applyFont="1" applyFill="1" applyBorder="1">
      <alignment vertical="center"/>
    </xf>
    <xf numFmtId="176" fontId="17" fillId="3" borderId="0" xfId="0" applyNumberFormat="1" applyFont="1" applyFill="1">
      <alignment vertical="center"/>
    </xf>
    <xf numFmtId="0" fontId="19" fillId="3" borderId="32" xfId="0" applyFont="1" applyFill="1" applyBorder="1">
      <alignment vertical="center"/>
    </xf>
    <xf numFmtId="0" fontId="17" fillId="3" borderId="46" xfId="0" applyFont="1" applyFill="1" applyBorder="1">
      <alignment vertical="center"/>
    </xf>
    <xf numFmtId="0" fontId="19" fillId="3" borderId="46" xfId="0" applyFont="1" applyFill="1" applyBorder="1">
      <alignment vertical="center"/>
    </xf>
    <xf numFmtId="0" fontId="20" fillId="0" borderId="36" xfId="0" applyFont="1" applyBorder="1" applyAlignment="1">
      <alignment vertical="center" shrinkToFit="1"/>
    </xf>
    <xf numFmtId="0" fontId="22" fillId="0" borderId="0" xfId="0" applyFont="1" applyAlignment="1">
      <alignment horizontal="right" vertical="center"/>
    </xf>
    <xf numFmtId="0" fontId="22" fillId="0" borderId="0" xfId="0" applyFont="1">
      <alignment vertical="center"/>
    </xf>
    <xf numFmtId="0" fontId="21" fillId="0" borderId="17" xfId="0" applyFont="1" applyBorder="1">
      <alignment vertical="center"/>
    </xf>
    <xf numFmtId="0" fontId="21" fillId="0" borderId="44" xfId="0" applyFont="1" applyBorder="1">
      <alignment vertical="center"/>
    </xf>
    <xf numFmtId="0" fontId="22" fillId="0" borderId="44" xfId="0" applyFont="1" applyBorder="1" applyAlignment="1">
      <alignment horizontal="right" vertical="center"/>
    </xf>
    <xf numFmtId="0" fontId="22" fillId="0" borderId="44" xfId="0" applyFont="1" applyBorder="1">
      <alignment vertical="center"/>
    </xf>
    <xf numFmtId="0" fontId="21" fillId="0" borderId="116" xfId="0" applyFont="1" applyBorder="1">
      <alignment vertical="center"/>
    </xf>
    <xf numFmtId="0" fontId="20" fillId="0" borderId="47" xfId="0" applyFont="1" applyBorder="1" applyAlignment="1">
      <alignment vertical="center" wrapText="1"/>
    </xf>
    <xf numFmtId="0" fontId="20" fillId="0" borderId="116" xfId="0" applyFont="1" applyBorder="1">
      <alignment vertical="center"/>
    </xf>
    <xf numFmtId="0" fontId="20" fillId="2" borderId="0" xfId="0" applyFont="1" applyFill="1">
      <alignment vertical="center"/>
    </xf>
    <xf numFmtId="0" fontId="25" fillId="7" borderId="0" xfId="0" applyFont="1" applyFill="1">
      <alignment vertical="center"/>
    </xf>
    <xf numFmtId="0" fontId="20" fillId="0" borderId="112" xfId="0" applyFont="1" applyBorder="1">
      <alignment vertical="center"/>
    </xf>
    <xf numFmtId="0" fontId="20" fillId="0" borderId="113" xfId="0" applyFont="1" applyBorder="1">
      <alignment vertical="center"/>
    </xf>
    <xf numFmtId="0" fontId="20" fillId="0" borderId="117" xfId="0" applyFont="1" applyBorder="1">
      <alignment vertical="center"/>
    </xf>
    <xf numFmtId="0" fontId="20" fillId="0" borderId="89" xfId="0" applyFont="1" applyBorder="1">
      <alignment vertical="center"/>
    </xf>
    <xf numFmtId="0" fontId="20" fillId="0" borderId="54" xfId="0" applyFont="1" applyBorder="1">
      <alignment vertical="center"/>
    </xf>
    <xf numFmtId="0" fontId="21" fillId="0" borderId="54" xfId="0" applyFont="1" applyBorder="1">
      <alignment vertical="center"/>
    </xf>
    <xf numFmtId="0" fontId="22" fillId="0" borderId="54" xfId="0" applyFont="1" applyBorder="1" applyAlignment="1">
      <alignment horizontal="right" vertical="center"/>
    </xf>
    <xf numFmtId="0" fontId="22" fillId="0" borderId="54" xfId="0" applyFont="1" applyBorder="1">
      <alignment vertical="center"/>
    </xf>
    <xf numFmtId="0" fontId="21" fillId="0" borderId="55" xfId="0" applyFont="1" applyBorder="1">
      <alignment vertical="center"/>
    </xf>
    <xf numFmtId="0" fontId="28" fillId="7" borderId="0" xfId="0" applyFont="1" applyFill="1" applyAlignment="1">
      <alignment horizontal="left" vertical="center"/>
    </xf>
    <xf numFmtId="0" fontId="28" fillId="7" borderId="0" xfId="0" applyFont="1" applyFill="1" applyAlignment="1">
      <alignment horizontal="right" vertical="center"/>
    </xf>
    <xf numFmtId="179" fontId="20" fillId="3" borderId="0" xfId="0" applyNumberFormat="1" applyFont="1" applyFill="1" applyAlignment="1">
      <alignment vertical="center" wrapText="1"/>
    </xf>
    <xf numFmtId="179" fontId="20" fillId="7" borderId="12" xfId="0" applyNumberFormat="1" applyFont="1" applyFill="1" applyBorder="1" applyAlignment="1">
      <alignment horizontal="right" vertical="center" wrapText="1"/>
    </xf>
    <xf numFmtId="179" fontId="20" fillId="7" borderId="100" xfId="0" applyNumberFormat="1" applyFont="1" applyFill="1" applyBorder="1" applyAlignment="1">
      <alignment horizontal="right" vertical="center" wrapText="1"/>
    </xf>
    <xf numFmtId="179" fontId="20" fillId="7" borderId="44" xfId="0" applyNumberFormat="1" applyFont="1" applyFill="1" applyBorder="1" applyAlignment="1">
      <alignment horizontal="right" vertical="center" wrapText="1"/>
    </xf>
    <xf numFmtId="0" fontId="29" fillId="0" borderId="0" xfId="0" applyFont="1" applyAlignment="1">
      <alignment horizontal="left" vertical="center"/>
    </xf>
    <xf numFmtId="0" fontId="20" fillId="3" borderId="82" xfId="0" applyFont="1" applyFill="1" applyBorder="1" applyAlignment="1">
      <alignment horizontal="left" vertical="center" wrapText="1"/>
    </xf>
    <xf numFmtId="0" fontId="20" fillId="3" borderId="12" xfId="0" applyFont="1" applyFill="1" applyBorder="1" applyAlignment="1">
      <alignment horizontal="center" vertical="center"/>
    </xf>
    <xf numFmtId="0" fontId="26" fillId="7" borderId="0" xfId="0" applyFont="1" applyFill="1">
      <alignment vertical="center"/>
    </xf>
    <xf numFmtId="0" fontId="26" fillId="7" borderId="0" xfId="0" applyFont="1" applyFill="1" applyAlignment="1">
      <alignment horizontal="left" vertical="center"/>
    </xf>
    <xf numFmtId="0" fontId="26" fillId="0" borderId="0" xfId="0" applyFont="1">
      <alignment vertical="center"/>
    </xf>
    <xf numFmtId="0" fontId="26" fillId="0" borderId="0" xfId="0" applyFont="1" applyAlignment="1">
      <alignment horizontal="center" vertical="center"/>
    </xf>
    <xf numFmtId="0" fontId="20" fillId="7" borderId="6" xfId="0" applyFont="1" applyFill="1" applyBorder="1">
      <alignment vertical="center"/>
    </xf>
    <xf numFmtId="0" fontId="20" fillId="7" borderId="12" xfId="0" applyFont="1" applyFill="1" applyBorder="1">
      <alignment vertical="center"/>
    </xf>
    <xf numFmtId="0" fontId="20" fillId="7" borderId="44" xfId="0" applyFont="1" applyFill="1" applyBorder="1">
      <alignment vertical="center"/>
    </xf>
    <xf numFmtId="0" fontId="20" fillId="7" borderId="61" xfId="0" applyFont="1" applyFill="1" applyBorder="1">
      <alignment vertical="center"/>
    </xf>
    <xf numFmtId="0" fontId="20" fillId="7" borderId="51" xfId="0" applyFont="1" applyFill="1" applyBorder="1">
      <alignment vertical="center"/>
    </xf>
    <xf numFmtId="0" fontId="20" fillId="0" borderId="6" xfId="0" applyFont="1" applyBorder="1" applyAlignment="1">
      <alignment horizontal="center" vertical="center"/>
    </xf>
    <xf numFmtId="0" fontId="20" fillId="0" borderId="63" xfId="0" applyFont="1" applyBorder="1">
      <alignment vertical="center"/>
    </xf>
    <xf numFmtId="0" fontId="20" fillId="0" borderId="8" xfId="0" applyFont="1" applyBorder="1" applyAlignment="1">
      <alignment horizontal="distributed" vertical="center" wrapText="1"/>
    </xf>
    <xf numFmtId="0" fontId="20" fillId="0" borderId="44" xfId="0" applyFont="1" applyBorder="1" applyAlignment="1">
      <alignment horizontal="distributed" vertical="center" wrapText="1"/>
    </xf>
    <xf numFmtId="0" fontId="20" fillId="0" borderId="51" xfId="0" applyFont="1" applyBorder="1" applyAlignment="1">
      <alignment horizontal="distributed" vertical="center" wrapText="1"/>
    </xf>
    <xf numFmtId="0" fontId="30" fillId="0" borderId="0" xfId="9" applyFont="1" applyAlignment="1">
      <alignment vertical="center"/>
    </xf>
    <xf numFmtId="0" fontId="30" fillId="0" borderId="0" xfId="9" applyFont="1" applyAlignment="1">
      <alignment vertical="center" wrapText="1"/>
    </xf>
    <xf numFmtId="0" fontId="31" fillId="0" borderId="0" xfId="9" applyFont="1" applyAlignment="1">
      <alignment vertical="center"/>
    </xf>
    <xf numFmtId="0" fontId="31" fillId="0" borderId="0" xfId="9" applyFont="1" applyAlignment="1">
      <alignment vertical="center" wrapText="1"/>
    </xf>
    <xf numFmtId="0" fontId="32" fillId="0" borderId="9" xfId="9" applyFont="1" applyBorder="1" applyAlignment="1">
      <alignment vertical="center"/>
    </xf>
    <xf numFmtId="0" fontId="33" fillId="0" borderId="0" xfId="8" applyFont="1" applyAlignment="1">
      <alignment horizontal="left" vertical="center"/>
    </xf>
    <xf numFmtId="0" fontId="33" fillId="0" borderId="0" xfId="9" applyFont="1" applyAlignment="1">
      <alignment horizontal="center" vertical="center"/>
    </xf>
    <xf numFmtId="0" fontId="34" fillId="0" borderId="0" xfId="6" applyFont="1">
      <alignment vertical="center"/>
    </xf>
    <xf numFmtId="0" fontId="33" fillId="4" borderId="10" xfId="9" applyFont="1" applyFill="1" applyBorder="1" applyAlignment="1">
      <alignment horizontal="center" vertical="center" wrapText="1"/>
    </xf>
    <xf numFmtId="0" fontId="33" fillId="4" borderId="57" xfId="9" applyFont="1" applyFill="1" applyBorder="1" applyAlignment="1">
      <alignment horizontal="center" vertical="center" wrapText="1"/>
    </xf>
    <xf numFmtId="0" fontId="33" fillId="4" borderId="5" xfId="9" applyFont="1" applyFill="1" applyBorder="1" applyAlignment="1">
      <alignment horizontal="center" vertical="center" wrapText="1"/>
    </xf>
    <xf numFmtId="0" fontId="31" fillId="4" borderId="1" xfId="9" applyFont="1" applyFill="1" applyBorder="1" applyAlignment="1">
      <alignment horizontal="center" vertical="center" wrapText="1"/>
    </xf>
    <xf numFmtId="0" fontId="33" fillId="4" borderId="73" xfId="9" applyFont="1" applyFill="1" applyBorder="1" applyAlignment="1">
      <alignment horizontal="center" vertical="center" wrapText="1"/>
    </xf>
    <xf numFmtId="0" fontId="33" fillId="0" borderId="46" xfId="9" applyFont="1" applyBorder="1" applyAlignment="1">
      <alignment horizontal="left" vertical="center" wrapText="1"/>
    </xf>
    <xf numFmtId="0" fontId="33" fillId="0" borderId="3" xfId="9" applyFont="1" applyBorder="1" applyAlignment="1">
      <alignment horizontal="left" vertical="center" wrapText="1"/>
    </xf>
    <xf numFmtId="0" fontId="33" fillId="0" borderId="102" xfId="9" applyFont="1" applyBorder="1" applyAlignment="1">
      <alignment horizontal="center" vertical="center" wrapText="1"/>
    </xf>
    <xf numFmtId="0" fontId="33" fillId="0" borderId="103" xfId="9" applyFont="1" applyBorder="1" applyAlignment="1">
      <alignment horizontal="left" vertical="center" wrapText="1"/>
    </xf>
    <xf numFmtId="0" fontId="33" fillId="0" borderId="104" xfId="9" applyFont="1" applyBorder="1" applyAlignment="1">
      <alignment horizontal="left" vertical="center" wrapText="1"/>
    </xf>
    <xf numFmtId="0" fontId="33" fillId="0" borderId="105" xfId="9" applyFont="1" applyBorder="1" applyAlignment="1">
      <alignment horizontal="center" vertical="center" wrapText="1"/>
    </xf>
    <xf numFmtId="0" fontId="33" fillId="0" borderId="6" xfId="9" applyFont="1" applyBorder="1" applyAlignment="1">
      <alignment horizontal="left" vertical="center" wrapText="1"/>
    </xf>
    <xf numFmtId="0" fontId="33" fillId="0" borderId="58" xfId="9" applyFont="1" applyBorder="1" applyAlignment="1">
      <alignment horizontal="left" vertical="center" wrapText="1"/>
    </xf>
    <xf numFmtId="0" fontId="33" fillId="0" borderId="106" xfId="9" applyFont="1" applyBorder="1" applyAlignment="1">
      <alignment horizontal="center" vertical="center" wrapText="1"/>
    </xf>
    <xf numFmtId="0" fontId="33" fillId="0" borderId="43" xfId="9" applyFont="1" applyBorder="1" applyAlignment="1">
      <alignment horizontal="left" vertical="center" wrapText="1"/>
    </xf>
    <xf numFmtId="0" fontId="33" fillId="0" borderId="13" xfId="9" applyFont="1" applyBorder="1" applyAlignment="1">
      <alignment horizontal="left" vertical="center" wrapText="1"/>
    </xf>
    <xf numFmtId="0" fontId="33" fillId="0" borderId="107" xfId="9" applyFont="1" applyBorder="1" applyAlignment="1">
      <alignment horizontal="center" vertical="center" wrapText="1"/>
    </xf>
    <xf numFmtId="0" fontId="33" fillId="0" borderId="108" xfId="9" applyFont="1" applyBorder="1" applyAlignment="1">
      <alignment horizontal="left" vertical="center" wrapText="1"/>
    </xf>
    <xf numFmtId="0" fontId="33" fillId="0" borderId="109" xfId="9" applyFont="1" applyBorder="1" applyAlignment="1">
      <alignment horizontal="left" vertical="center" wrapText="1"/>
    </xf>
    <xf numFmtId="0" fontId="33" fillId="0" borderId="110" xfId="9" applyFont="1" applyBorder="1" applyAlignment="1">
      <alignment horizontal="center" vertical="center" wrapText="1"/>
    </xf>
    <xf numFmtId="0" fontId="33" fillId="0" borderId="0" xfId="9" applyFont="1" applyAlignment="1">
      <alignment horizontal="left" vertical="center" wrapText="1"/>
    </xf>
    <xf numFmtId="0" fontId="35" fillId="0" borderId="0" xfId="9" applyFont="1" applyAlignment="1">
      <alignment horizontal="left" vertical="center" wrapText="1"/>
    </xf>
    <xf numFmtId="0" fontId="33" fillId="0" borderId="0" xfId="9" applyFont="1" applyAlignment="1">
      <alignment vertical="center"/>
    </xf>
    <xf numFmtId="0" fontId="35" fillId="0" borderId="0" xfId="9" applyFont="1" applyAlignment="1">
      <alignment horizontal="left" vertical="center"/>
    </xf>
    <xf numFmtId="0" fontId="35" fillId="0" borderId="0" xfId="9" applyFont="1" applyAlignment="1">
      <alignment vertical="center"/>
    </xf>
    <xf numFmtId="176" fontId="25" fillId="3" borderId="0" xfId="0" applyNumberFormat="1" applyFont="1" applyFill="1" applyAlignment="1">
      <alignment horizontal="left" vertical="center"/>
    </xf>
    <xf numFmtId="0" fontId="25" fillId="3" borderId="0" xfId="0" applyFont="1" applyFill="1">
      <alignment vertical="center"/>
    </xf>
    <xf numFmtId="0" fontId="28" fillId="3" borderId="0" xfId="0" applyFont="1" applyFill="1" applyAlignment="1">
      <alignment horizontal="left" vertical="center"/>
    </xf>
    <xf numFmtId="0" fontId="28" fillId="3" borderId="0" xfId="0" applyFont="1" applyFill="1" applyAlignment="1">
      <alignment horizontal="right" vertical="center"/>
    </xf>
    <xf numFmtId="0" fontId="21" fillId="3" borderId="0" xfId="0" applyFont="1" applyFill="1" applyAlignment="1">
      <alignment horizontal="left" vertical="center"/>
    </xf>
    <xf numFmtId="176" fontId="25" fillId="3" borderId="0" xfId="0" applyNumberFormat="1" applyFont="1" applyFill="1">
      <alignment vertical="center"/>
    </xf>
    <xf numFmtId="0" fontId="20" fillId="0" borderId="8" xfId="0" applyFont="1" applyBorder="1" applyAlignment="1">
      <alignment horizontal="center" vertical="center"/>
    </xf>
    <xf numFmtId="0" fontId="20" fillId="0" borderId="12" xfId="0" applyFont="1" applyBorder="1" applyAlignment="1">
      <alignment vertical="center" shrinkToFit="1"/>
    </xf>
    <xf numFmtId="176" fontId="26" fillId="3" borderId="0" xfId="0" applyNumberFormat="1" applyFont="1" applyFill="1">
      <alignment vertical="center"/>
    </xf>
    <xf numFmtId="0" fontId="17" fillId="0" borderId="0" xfId="0" applyFont="1" applyAlignment="1">
      <alignment horizontal="center" vertical="top"/>
    </xf>
    <xf numFmtId="0" fontId="17" fillId="0" borderId="0" xfId="0" applyFont="1" applyAlignment="1">
      <alignment horizontal="left" vertical="top"/>
    </xf>
    <xf numFmtId="0" fontId="17" fillId="0" borderId="0" xfId="0" applyFont="1" applyAlignment="1">
      <alignment vertical="top"/>
    </xf>
    <xf numFmtId="0" fontId="26" fillId="3" borderId="0" xfId="6" applyFont="1" applyFill="1">
      <alignment vertical="center"/>
    </xf>
    <xf numFmtId="0" fontId="26" fillId="7" borderId="0" xfId="6" applyFont="1" applyFill="1">
      <alignment vertical="center"/>
    </xf>
    <xf numFmtId="0" fontId="17" fillId="7" borderId="0" xfId="6" applyFont="1" applyFill="1">
      <alignment vertical="center"/>
    </xf>
    <xf numFmtId="58" fontId="26" fillId="3" borderId="0" xfId="0" applyNumberFormat="1" applyFont="1" applyFill="1">
      <alignment vertical="center"/>
    </xf>
    <xf numFmtId="0" fontId="25" fillId="7" borderId="11" xfId="0" applyFont="1" applyFill="1" applyBorder="1" applyAlignment="1">
      <alignment horizontal="center" vertical="center" shrinkToFit="1"/>
    </xf>
    <xf numFmtId="0" fontId="20" fillId="7" borderId="8" xfId="0" applyFont="1" applyFill="1" applyBorder="1">
      <alignment vertical="center"/>
    </xf>
    <xf numFmtId="0" fontId="20" fillId="7" borderId="44" xfId="0" applyFont="1" applyFill="1" applyBorder="1" applyAlignment="1">
      <alignment horizontal="center" vertical="center"/>
    </xf>
    <xf numFmtId="0" fontId="20" fillId="7" borderId="51" xfId="0" applyFont="1" applyFill="1" applyBorder="1" applyAlignment="1">
      <alignment horizontal="center" vertical="center"/>
    </xf>
    <xf numFmtId="0" fontId="25" fillId="7" borderId="63" xfId="0" applyFont="1" applyFill="1" applyBorder="1" applyAlignment="1">
      <alignment vertical="center" shrinkToFit="1"/>
    </xf>
    <xf numFmtId="0" fontId="20" fillId="7" borderId="44" xfId="0" applyFont="1" applyFill="1" applyBorder="1" applyAlignment="1">
      <alignment horizontal="left" vertical="center"/>
    </xf>
    <xf numFmtId="0" fontId="20" fillId="7" borderId="51" xfId="0" applyFont="1" applyFill="1" applyBorder="1" applyAlignment="1">
      <alignment horizontal="left" vertical="center"/>
    </xf>
    <xf numFmtId="0" fontId="25" fillId="0" borderId="0" xfId="0" applyFont="1">
      <alignment vertical="center"/>
    </xf>
    <xf numFmtId="0" fontId="26" fillId="3" borderId="0" xfId="0" applyFont="1" applyFill="1">
      <alignment vertical="center"/>
    </xf>
    <xf numFmtId="179" fontId="20" fillId="7" borderId="11" xfId="0" applyNumberFormat="1" applyFont="1" applyFill="1" applyBorder="1" applyAlignment="1">
      <alignment horizontal="right" vertical="center" wrapText="1"/>
    </xf>
    <xf numFmtId="0" fontId="20" fillId="0" borderId="0" xfId="0" applyFont="1" applyAlignment="1">
      <alignment horizontal="center" vertical="center" shrinkToFit="1"/>
    </xf>
    <xf numFmtId="177" fontId="20" fillId="2" borderId="24" xfId="1" applyNumberFormat="1" applyFont="1" applyFill="1" applyBorder="1" applyAlignment="1">
      <alignment horizontal="right" vertical="center"/>
    </xf>
    <xf numFmtId="177" fontId="20" fillId="0" borderId="24" xfId="1" applyNumberFormat="1" applyFont="1" applyBorder="1" applyAlignment="1">
      <alignment horizontal="right" vertical="center"/>
    </xf>
    <xf numFmtId="0" fontId="20" fillId="7" borderId="0" xfId="2" applyFont="1" applyFill="1" applyAlignment="1">
      <alignment horizontal="center" vertical="center"/>
    </xf>
    <xf numFmtId="0" fontId="18" fillId="0" borderId="0" xfId="2" applyFont="1" applyAlignment="1">
      <alignment vertical="center"/>
    </xf>
    <xf numFmtId="181" fontId="20" fillId="5" borderId="7" xfId="0" applyNumberFormat="1" applyFont="1" applyFill="1" applyBorder="1" applyAlignment="1">
      <alignment vertical="center" shrinkToFit="1"/>
    </xf>
    <xf numFmtId="181" fontId="20" fillId="5" borderId="0" xfId="0" applyNumberFormat="1" applyFont="1" applyFill="1" applyAlignment="1">
      <alignment vertical="center" shrinkToFit="1"/>
    </xf>
    <xf numFmtId="176" fontId="17" fillId="0" borderId="0" xfId="0" applyNumberFormat="1" applyFont="1" applyAlignment="1">
      <alignment horizontal="left" vertical="center"/>
    </xf>
    <xf numFmtId="181" fontId="20" fillId="0" borderId="0" xfId="0" applyNumberFormat="1" applyFont="1" applyAlignment="1">
      <alignment horizontal="center" vertical="center" shrinkToFit="1"/>
    </xf>
    <xf numFmtId="0" fontId="20" fillId="3" borderId="65" xfId="0" applyFont="1" applyFill="1" applyBorder="1" applyAlignment="1">
      <alignment vertical="center" shrinkToFit="1"/>
    </xf>
    <xf numFmtId="0" fontId="17" fillId="2" borderId="0" xfId="0" applyFont="1" applyFill="1" applyAlignment="1">
      <alignment vertical="center" wrapText="1"/>
    </xf>
    <xf numFmtId="0" fontId="17" fillId="0" borderId="24" xfId="0" applyFont="1" applyBorder="1" applyAlignment="1">
      <alignment horizontal="left" vertical="top" wrapText="1"/>
    </xf>
    <xf numFmtId="0" fontId="17" fillId="0" borderId="0" xfId="0" applyFont="1" applyAlignment="1">
      <alignment horizontal="left" vertical="center" wrapText="1"/>
    </xf>
    <xf numFmtId="0" fontId="17" fillId="0" borderId="0" xfId="0" applyFont="1" applyAlignment="1">
      <alignment horizontal="left" vertical="center" shrinkToFit="1"/>
    </xf>
    <xf numFmtId="0" fontId="17" fillId="0" borderId="0" xfId="0" applyFont="1" applyAlignment="1">
      <alignment horizontal="left" vertical="top" wrapText="1"/>
    </xf>
    <xf numFmtId="0" fontId="17" fillId="0" borderId="0" xfId="0" applyFont="1" applyAlignment="1">
      <alignment vertical="top" wrapText="1"/>
    </xf>
    <xf numFmtId="182" fontId="20" fillId="0" borderId="6" xfId="0" applyNumberFormat="1" applyFont="1" applyBorder="1" applyAlignment="1">
      <alignment horizontal="center" vertical="center" shrinkToFit="1"/>
    </xf>
    <xf numFmtId="0" fontId="20" fillId="0" borderId="22" xfId="0" applyFont="1" applyBorder="1" applyAlignment="1">
      <alignment vertical="center" wrapText="1" shrinkToFit="1"/>
    </xf>
    <xf numFmtId="0" fontId="39" fillId="9" borderId="0" xfId="0" applyFont="1" applyFill="1">
      <alignment vertical="center"/>
    </xf>
    <xf numFmtId="0" fontId="40" fillId="9" borderId="0" xfId="0" applyFont="1" applyFill="1">
      <alignment vertical="center"/>
    </xf>
    <xf numFmtId="0" fontId="20" fillId="3" borderId="82" xfId="0" applyFont="1" applyFill="1" applyBorder="1" applyAlignment="1">
      <alignment horizontal="center" vertical="center" shrinkToFit="1"/>
    </xf>
    <xf numFmtId="182" fontId="20" fillId="0" borderId="82" xfId="0" applyNumberFormat="1" applyFont="1" applyBorder="1" applyAlignment="1">
      <alignment horizontal="center" vertical="center" shrinkToFit="1"/>
    </xf>
    <xf numFmtId="182" fontId="20" fillId="0" borderId="22" xfId="0" applyNumberFormat="1" applyFont="1" applyBorder="1" applyAlignment="1">
      <alignment horizontal="center" vertical="center" shrinkToFit="1"/>
    </xf>
    <xf numFmtId="182" fontId="20" fillId="0" borderId="65" xfId="0" applyNumberFormat="1" applyFont="1" applyBorder="1" applyAlignment="1">
      <alignment horizontal="center" vertical="center" shrinkToFit="1"/>
    </xf>
    <xf numFmtId="182" fontId="20" fillId="0" borderId="82" xfId="0" applyNumberFormat="1" applyFont="1" applyBorder="1" applyAlignment="1">
      <alignment vertical="center" shrinkToFit="1"/>
    </xf>
    <xf numFmtId="182" fontId="20" fillId="0" borderId="22" xfId="0" applyNumberFormat="1" applyFont="1" applyBorder="1" applyAlignment="1">
      <alignment vertical="center" shrinkToFit="1"/>
    </xf>
    <xf numFmtId="182" fontId="20" fillId="0" borderId="65" xfId="0" applyNumberFormat="1" applyFont="1" applyBorder="1" applyAlignment="1">
      <alignment vertical="center" shrinkToFit="1"/>
    </xf>
    <xf numFmtId="181" fontId="20" fillId="5" borderId="7" xfId="0" applyNumberFormat="1" applyFont="1" applyFill="1" applyBorder="1" applyAlignment="1">
      <alignment horizontal="right" vertical="center" shrinkToFit="1"/>
    </xf>
    <xf numFmtId="0" fontId="25" fillId="0" borderId="0" xfId="0" applyFont="1" applyAlignment="1">
      <alignment horizontal="center" vertical="center"/>
    </xf>
    <xf numFmtId="0" fontId="20" fillId="2" borderId="24" xfId="0" applyFont="1" applyFill="1" applyBorder="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left" vertical="center" indent="1"/>
    </xf>
    <xf numFmtId="0" fontId="17" fillId="0" borderId="9" xfId="9" applyFont="1" applyBorder="1" applyAlignment="1">
      <alignment horizontal="center" vertical="center"/>
    </xf>
    <xf numFmtId="0" fontId="17" fillId="10" borderId="7" xfId="5" applyFont="1" applyFill="1" applyBorder="1" applyAlignment="1">
      <alignment horizontal="left" vertical="center" wrapText="1"/>
    </xf>
    <xf numFmtId="0" fontId="17" fillId="2" borderId="7" xfId="0" applyFont="1" applyFill="1" applyBorder="1">
      <alignment vertical="center"/>
    </xf>
    <xf numFmtId="0" fontId="17" fillId="2" borderId="11" xfId="0" applyFont="1" applyFill="1" applyBorder="1">
      <alignment vertical="center"/>
    </xf>
    <xf numFmtId="0" fontId="17" fillId="2" borderId="63" xfId="0" applyFont="1" applyFill="1" applyBorder="1">
      <alignment vertical="center"/>
    </xf>
    <xf numFmtId="0" fontId="17" fillId="0" borderId="7" xfId="0" applyFont="1" applyBorder="1">
      <alignment vertical="center"/>
    </xf>
    <xf numFmtId="0" fontId="17" fillId="0" borderId="63" xfId="0" applyFont="1" applyBorder="1">
      <alignment vertical="center"/>
    </xf>
    <xf numFmtId="0" fontId="17" fillId="0" borderId="11" xfId="0" applyFont="1" applyBorder="1">
      <alignment vertical="center"/>
    </xf>
    <xf numFmtId="0" fontId="17" fillId="0" borderId="79" xfId="0" applyFont="1" applyBorder="1">
      <alignment vertical="center"/>
    </xf>
    <xf numFmtId="0" fontId="17" fillId="0" borderId="81" xfId="0" applyFont="1" applyBorder="1">
      <alignment vertical="center"/>
    </xf>
    <xf numFmtId="0" fontId="41" fillId="0" borderId="0" xfId="0" applyFont="1">
      <alignment vertical="center"/>
    </xf>
    <xf numFmtId="176" fontId="17" fillId="0" borderId="11" xfId="0" applyNumberFormat="1" applyFont="1" applyBorder="1" applyAlignment="1">
      <alignment horizontal="left" vertical="center"/>
    </xf>
    <xf numFmtId="181" fontId="20" fillId="0" borderId="0" xfId="0" applyNumberFormat="1" applyFont="1" applyAlignment="1">
      <alignment horizontal="left" vertical="center"/>
    </xf>
    <xf numFmtId="0" fontId="41" fillId="0" borderId="0" xfId="0" applyFont="1" applyAlignment="1">
      <alignment vertical="center" wrapText="1"/>
    </xf>
    <xf numFmtId="176" fontId="17" fillId="0" borderId="46" xfId="0" applyNumberFormat="1" applyFont="1" applyBorder="1">
      <alignment vertical="center"/>
    </xf>
    <xf numFmtId="0" fontId="41"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horizontal="right" vertical="center"/>
    </xf>
    <xf numFmtId="0" fontId="41" fillId="0" borderId="0" xfId="0" applyFont="1" applyAlignment="1">
      <alignment horizontal="left" vertical="center" shrinkToFit="1"/>
    </xf>
    <xf numFmtId="0" fontId="41" fillId="0" borderId="13" xfId="0" applyFont="1" applyBorder="1" applyAlignment="1">
      <alignment horizontal="left" vertical="center"/>
    </xf>
    <xf numFmtId="0" fontId="41" fillId="0" borderId="14" xfId="0" applyFont="1" applyBorder="1" applyAlignment="1">
      <alignment horizontal="left" vertical="center"/>
    </xf>
    <xf numFmtId="0" fontId="41" fillId="0" borderId="15" xfId="0" applyFont="1" applyBorder="1" applyAlignment="1">
      <alignment horizontal="left" vertical="center"/>
    </xf>
    <xf numFmtId="0" fontId="26" fillId="0" borderId="0" xfId="0" applyFont="1" applyAlignment="1">
      <alignment horizontal="center" vertical="center" wrapText="1" shrinkToFit="1"/>
    </xf>
    <xf numFmtId="38" fontId="17" fillId="0" borderId="0" xfId="1" applyFont="1" applyFill="1" applyBorder="1" applyAlignment="1">
      <alignment vertical="center"/>
    </xf>
    <xf numFmtId="0" fontId="17" fillId="0" borderId="46" xfId="0" applyFont="1" applyBorder="1">
      <alignment vertical="center"/>
    </xf>
    <xf numFmtId="0" fontId="20" fillId="3" borderId="22" xfId="0" applyFont="1" applyFill="1" applyBorder="1" applyAlignment="1">
      <alignment vertical="center" shrinkToFit="1"/>
    </xf>
    <xf numFmtId="0" fontId="37" fillId="0" borderId="24" xfId="0" applyFont="1" applyBorder="1">
      <alignment vertical="center"/>
    </xf>
    <xf numFmtId="0" fontId="7" fillId="0" borderId="0" xfId="0" applyFont="1">
      <alignment vertical="center"/>
    </xf>
    <xf numFmtId="0" fontId="20" fillId="0" borderId="63" xfId="0" applyFont="1" applyBorder="1" applyAlignment="1">
      <alignment horizontal="center" vertical="center" wrapText="1"/>
    </xf>
    <xf numFmtId="0" fontId="20" fillId="2" borderId="83"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20" fillId="2" borderId="87" xfId="0" applyFont="1" applyFill="1" applyBorder="1" applyAlignment="1">
      <alignment horizontal="left" vertical="center" wrapText="1"/>
    </xf>
    <xf numFmtId="0" fontId="20" fillId="0" borderId="12" xfId="0" applyFont="1" applyBorder="1" applyAlignment="1">
      <alignment horizontal="center" vertical="center" wrapText="1"/>
    </xf>
    <xf numFmtId="0" fontId="20" fillId="2" borderId="32" xfId="0" applyFont="1" applyFill="1" applyBorder="1" applyAlignment="1">
      <alignment horizontal="left" vertical="center" wrapText="1"/>
    </xf>
    <xf numFmtId="0" fontId="20" fillId="2" borderId="88" xfId="0" applyFont="1" applyFill="1" applyBorder="1" applyAlignment="1">
      <alignment horizontal="left" vertical="center" wrapText="1"/>
    </xf>
    <xf numFmtId="0" fontId="20" fillId="2" borderId="84"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95" xfId="0" applyFont="1" applyFill="1" applyBorder="1" applyAlignment="1">
      <alignment horizontal="left" vertical="center" wrapText="1"/>
    </xf>
    <xf numFmtId="0" fontId="20" fillId="2" borderId="93" xfId="0" applyFont="1" applyFill="1" applyBorder="1" applyAlignment="1">
      <alignment horizontal="left" vertical="center" wrapText="1"/>
    </xf>
    <xf numFmtId="0" fontId="20" fillId="0" borderId="11"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95" xfId="0" applyFont="1" applyBorder="1" applyAlignment="1">
      <alignment horizontal="left" vertical="center" shrinkToFit="1"/>
    </xf>
    <xf numFmtId="0" fontId="20" fillId="0" borderId="87" xfId="0" applyFont="1" applyBorder="1" applyAlignment="1">
      <alignment horizontal="left" vertical="center" wrapText="1"/>
    </xf>
    <xf numFmtId="0" fontId="20" fillId="3" borderId="0" xfId="0" applyFont="1" applyFill="1" applyAlignment="1">
      <alignment horizontal="center" vertical="center" shrinkToFit="1"/>
    </xf>
    <xf numFmtId="180" fontId="20" fillId="5" borderId="0" xfId="0" applyNumberFormat="1" applyFont="1" applyFill="1" applyAlignment="1">
      <alignment horizontal="center" vertical="center" shrinkToFit="1"/>
    </xf>
    <xf numFmtId="0" fontId="54" fillId="0" borderId="0" xfId="0" applyFont="1">
      <alignment vertical="center"/>
    </xf>
    <xf numFmtId="0" fontId="55" fillId="0" borderId="0" xfId="0" applyFont="1">
      <alignment vertical="center"/>
    </xf>
    <xf numFmtId="0" fontId="17" fillId="2" borderId="132" xfId="0" applyFont="1" applyFill="1" applyBorder="1">
      <alignment vertical="center"/>
    </xf>
    <xf numFmtId="0" fontId="17" fillId="2" borderId="111" xfId="0" applyFont="1" applyFill="1" applyBorder="1">
      <alignment vertical="center"/>
    </xf>
    <xf numFmtId="0" fontId="17" fillId="2" borderId="133" xfId="0" applyFont="1" applyFill="1" applyBorder="1">
      <alignment vertical="center"/>
    </xf>
    <xf numFmtId="0" fontId="56" fillId="0" borderId="0" xfId="0" applyFont="1">
      <alignment vertical="center"/>
    </xf>
    <xf numFmtId="0" fontId="17" fillId="2" borderId="134" xfId="0" applyFont="1" applyFill="1" applyBorder="1">
      <alignment vertical="center"/>
    </xf>
    <xf numFmtId="0" fontId="17" fillId="0" borderId="82" xfId="0" applyFont="1" applyBorder="1" applyAlignment="1">
      <alignment vertical="center" wrapText="1"/>
    </xf>
    <xf numFmtId="0" fontId="20" fillId="2" borderId="124" xfId="0" applyFont="1" applyFill="1" applyBorder="1" applyAlignment="1">
      <alignment horizontal="left" vertical="center" wrapText="1"/>
    </xf>
    <xf numFmtId="0" fontId="17" fillId="0" borderId="6" xfId="0" applyFont="1" applyBorder="1" applyAlignment="1">
      <alignment horizontal="center" vertical="center" wrapText="1"/>
    </xf>
    <xf numFmtId="49" fontId="17" fillId="2" borderId="6" xfId="0" applyNumberFormat="1" applyFont="1" applyFill="1" applyBorder="1" applyAlignment="1">
      <alignment horizontal="center" vertical="center"/>
    </xf>
    <xf numFmtId="49" fontId="17" fillId="2" borderId="135" xfId="0" applyNumberFormat="1" applyFont="1" applyFill="1" applyBorder="1" applyAlignment="1">
      <alignment horizontal="center" vertical="center"/>
    </xf>
    <xf numFmtId="0" fontId="17" fillId="2" borderId="131" xfId="0" applyFont="1" applyFill="1" applyBorder="1" applyAlignment="1">
      <alignment horizontal="center" vertical="center"/>
    </xf>
    <xf numFmtId="0" fontId="20" fillId="0" borderId="0" xfId="11" applyFont="1">
      <alignment vertical="center"/>
    </xf>
    <xf numFmtId="0" fontId="17" fillId="0" borderId="0" xfId="11" applyFont="1">
      <alignment vertical="center"/>
    </xf>
    <xf numFmtId="0" fontId="20" fillId="0" borderId="61" xfId="11" applyFont="1" applyBorder="1" applyAlignment="1">
      <alignment horizontal="left" vertical="center" wrapText="1"/>
    </xf>
    <xf numFmtId="0" fontId="20" fillId="0" borderId="8" xfId="11" applyFont="1" applyBorder="1" applyAlignment="1">
      <alignment horizontal="distributed" vertical="center"/>
    </xf>
    <xf numFmtId="0" fontId="20" fillId="0" borderId="44" xfId="11" applyFont="1" applyBorder="1" applyAlignment="1">
      <alignment horizontal="distributed" vertical="center"/>
    </xf>
    <xf numFmtId="0" fontId="20" fillId="0" borderId="51" xfId="11" applyFont="1" applyBorder="1" applyAlignment="1">
      <alignment horizontal="distributed" vertical="center"/>
    </xf>
    <xf numFmtId="0" fontId="20" fillId="0" borderId="51" xfId="11" applyFont="1" applyBorder="1" applyAlignment="1">
      <alignment horizontal="left" vertical="center" wrapText="1"/>
    </xf>
    <xf numFmtId="0" fontId="17" fillId="0" borderId="0" xfId="11" applyFont="1" applyAlignment="1">
      <alignment vertical="center" wrapText="1"/>
    </xf>
    <xf numFmtId="0" fontId="20" fillId="0" borderId="24" xfId="11" applyFont="1" applyBorder="1" applyAlignment="1">
      <alignment horizontal="center" vertical="center"/>
    </xf>
    <xf numFmtId="0" fontId="20" fillId="0" borderId="63" xfId="11" applyFont="1" applyBorder="1" applyAlignment="1">
      <alignment horizontal="left" vertical="center"/>
    </xf>
    <xf numFmtId="0" fontId="20" fillId="0" borderId="24" xfId="11" applyFont="1" applyBorder="1" applyAlignment="1">
      <alignment horizontal="center" vertical="center" wrapText="1"/>
    </xf>
    <xf numFmtId="0" fontId="20" fillId="0" borderId="63" xfId="11" applyFont="1" applyBorder="1" applyAlignment="1">
      <alignment horizontal="left" vertical="center" wrapText="1"/>
    </xf>
    <xf numFmtId="0" fontId="20" fillId="0" borderId="82" xfId="11" applyFont="1" applyBorder="1" applyAlignment="1">
      <alignment horizontal="center" vertical="center"/>
    </xf>
    <xf numFmtId="0" fontId="20" fillId="0" borderId="22" xfId="11" applyFont="1" applyBorder="1" applyAlignment="1">
      <alignment horizontal="center" vertical="center"/>
    </xf>
    <xf numFmtId="0" fontId="20" fillId="0" borderId="0" xfId="11" applyFont="1" applyAlignment="1">
      <alignment vertical="center" textRotation="255"/>
    </xf>
    <xf numFmtId="0" fontId="20" fillId="0" borderId="12" xfId="11" applyFont="1" applyBorder="1" applyAlignment="1">
      <alignment horizontal="center" vertical="center"/>
    </xf>
    <xf numFmtId="0" fontId="18" fillId="0" borderId="0" xfId="11" applyFont="1">
      <alignment vertical="center"/>
    </xf>
    <xf numFmtId="58" fontId="25" fillId="7" borderId="11" xfId="0" applyNumberFormat="1" applyFont="1" applyFill="1" applyBorder="1" applyAlignment="1">
      <alignment vertical="center" shrinkToFit="1"/>
    </xf>
    <xf numFmtId="0" fontId="20" fillId="2" borderId="82" xfId="11" applyFont="1" applyFill="1" applyBorder="1" applyAlignment="1">
      <alignment horizontal="center" vertical="center"/>
    </xf>
    <xf numFmtId="0" fontId="20" fillId="2" borderId="61" xfId="11" applyFont="1" applyFill="1" applyBorder="1" applyAlignment="1">
      <alignment horizontal="left" vertical="center" wrapText="1"/>
    </xf>
    <xf numFmtId="0" fontId="20" fillId="2" borderId="61" xfId="11" applyFont="1" applyFill="1" applyBorder="1" applyAlignment="1">
      <alignment horizontal="left" vertical="center"/>
    </xf>
    <xf numFmtId="0" fontId="20" fillId="0" borderId="61" xfId="11" applyFont="1" applyBorder="1" applyAlignment="1">
      <alignment horizontal="left" vertical="center"/>
    </xf>
    <xf numFmtId="0" fontId="20" fillId="0" borderId="51" xfId="11" applyFont="1" applyBorder="1" applyAlignment="1">
      <alignment horizontal="center" vertical="center"/>
    </xf>
    <xf numFmtId="0" fontId="20" fillId="0" borderId="63" xfId="11" applyFont="1" applyBorder="1" applyAlignment="1">
      <alignment horizontal="center" vertical="center" wrapText="1"/>
    </xf>
    <xf numFmtId="0" fontId="20" fillId="2" borderId="86" xfId="0" applyFont="1" applyFill="1" applyBorder="1" applyAlignment="1">
      <alignment horizontal="left" vertical="center" wrapText="1"/>
    </xf>
    <xf numFmtId="0" fontId="57" fillId="0" borderId="0" xfId="0" applyFont="1">
      <alignment vertical="center"/>
    </xf>
    <xf numFmtId="0" fontId="17" fillId="0" borderId="32" xfId="0" applyFont="1" applyBorder="1">
      <alignment vertical="center"/>
    </xf>
    <xf numFmtId="0" fontId="17" fillId="0" borderId="12" xfId="0" applyFont="1" applyBorder="1">
      <alignment vertical="center"/>
    </xf>
    <xf numFmtId="0" fontId="17" fillId="0" borderId="44" xfId="0" applyFont="1" applyBorder="1">
      <alignment vertical="center"/>
    </xf>
    <xf numFmtId="0" fontId="17" fillId="0" borderId="8" xfId="0" applyFont="1" applyBorder="1">
      <alignment vertical="center"/>
    </xf>
    <xf numFmtId="0" fontId="17" fillId="0" borderId="51" xfId="0" applyFont="1" applyBorder="1">
      <alignment vertical="center"/>
    </xf>
    <xf numFmtId="0" fontId="33" fillId="0" borderId="104" xfId="0" applyFont="1" applyBorder="1" applyAlignment="1">
      <alignment horizontal="left" vertical="center" wrapText="1"/>
    </xf>
    <xf numFmtId="0" fontId="44" fillId="0" borderId="0" xfId="0" applyFont="1" applyAlignment="1">
      <alignment vertical="top"/>
    </xf>
    <xf numFmtId="0" fontId="45" fillId="0" borderId="0" xfId="0" applyFont="1" applyAlignment="1">
      <alignment vertical="top" wrapText="1"/>
    </xf>
    <xf numFmtId="0" fontId="45" fillId="0" borderId="0" xfId="0" applyFont="1" applyAlignment="1">
      <alignment horizontal="center" vertical="center"/>
    </xf>
    <xf numFmtId="0" fontId="46" fillId="0" borderId="0" xfId="0" applyFont="1" applyAlignment="1">
      <alignment horizontal="center" vertical="center"/>
    </xf>
    <xf numFmtId="0" fontId="45" fillId="0" borderId="0" xfId="0" applyFont="1">
      <alignment vertical="center"/>
    </xf>
    <xf numFmtId="0" fontId="46" fillId="0" borderId="24" xfId="0" applyFont="1" applyBorder="1" applyAlignment="1">
      <alignment horizontal="center" vertical="center"/>
    </xf>
    <xf numFmtId="0" fontId="45" fillId="0" borderId="0" xfId="0" applyFont="1" applyAlignment="1">
      <alignment vertical="top"/>
    </xf>
    <xf numFmtId="0" fontId="46" fillId="0" borderId="0" xfId="0" applyFont="1">
      <alignment vertical="center"/>
    </xf>
    <xf numFmtId="0" fontId="45" fillId="0" borderId="61" xfId="0" applyFont="1" applyBorder="1">
      <alignment vertical="center"/>
    </xf>
    <xf numFmtId="0" fontId="45" fillId="0" borderId="11" xfId="0" applyFont="1" applyBorder="1">
      <alignment vertical="center"/>
    </xf>
    <xf numFmtId="0" fontId="45" fillId="0" borderId="63" xfId="0" applyFont="1" applyBorder="1">
      <alignment vertical="center"/>
    </xf>
    <xf numFmtId="0" fontId="45" fillId="0" borderId="82" xfId="0" applyFont="1" applyBorder="1" applyAlignment="1">
      <alignment horizontal="center" vertical="center" wrapText="1"/>
    </xf>
    <xf numFmtId="0" fontId="45" fillId="0" borderId="24" xfId="0" applyFont="1" applyBorder="1" applyAlignment="1">
      <alignment horizontal="center" vertical="center" wrapText="1"/>
    </xf>
    <xf numFmtId="0" fontId="46" fillId="0" borderId="65" xfId="0" applyFont="1" applyBorder="1" applyAlignment="1">
      <alignment horizontal="center" vertical="center"/>
    </xf>
    <xf numFmtId="0" fontId="45" fillId="0" borderId="65" xfId="0" applyFont="1" applyBorder="1" applyAlignment="1">
      <alignment horizontal="center" vertical="center"/>
    </xf>
    <xf numFmtId="0" fontId="47" fillId="0" borderId="125" xfId="0" applyFont="1" applyBorder="1">
      <alignment vertical="center"/>
    </xf>
    <xf numFmtId="183" fontId="45" fillId="0" borderId="126" xfId="0" applyNumberFormat="1" applyFont="1" applyBorder="1">
      <alignment vertical="center"/>
    </xf>
    <xf numFmtId="184" fontId="45" fillId="5" borderId="126" xfId="0" applyNumberFormat="1" applyFont="1" applyFill="1" applyBorder="1">
      <alignment vertical="center"/>
    </xf>
    <xf numFmtId="185" fontId="45" fillId="0" borderId="126" xfId="0" applyNumberFormat="1" applyFont="1" applyBorder="1">
      <alignment vertical="center"/>
    </xf>
    <xf numFmtId="0" fontId="47" fillId="0" borderId="128" xfId="0" applyFont="1" applyBorder="1" applyAlignment="1">
      <alignment horizontal="left" vertical="center"/>
    </xf>
    <xf numFmtId="183" fontId="45" fillId="0" borderId="129" xfId="0" applyNumberFormat="1" applyFont="1" applyBorder="1">
      <alignment vertical="center"/>
    </xf>
    <xf numFmtId="184" fontId="45" fillId="5" borderId="129" xfId="0" applyNumberFormat="1" applyFont="1" applyFill="1" applyBorder="1">
      <alignment vertical="center"/>
    </xf>
    <xf numFmtId="185" fontId="45" fillId="0" borderId="129" xfId="0" applyNumberFormat="1" applyFont="1" applyBorder="1">
      <alignment vertical="center"/>
    </xf>
    <xf numFmtId="0" fontId="46" fillId="0" borderId="22" xfId="0" applyFont="1" applyBorder="1" applyAlignment="1">
      <alignment horizontal="center" vertical="center"/>
    </xf>
    <xf numFmtId="0" fontId="45" fillId="0" borderId="22" xfId="0" applyFont="1" applyBorder="1" applyAlignment="1">
      <alignment horizontal="center" vertical="center"/>
    </xf>
    <xf numFmtId="0" fontId="47" fillId="0" borderId="130" xfId="0" applyFont="1" applyBorder="1" applyAlignment="1">
      <alignment horizontal="left" vertical="center"/>
    </xf>
    <xf numFmtId="183" fontId="45" fillId="0" borderId="131" xfId="0" applyNumberFormat="1" applyFont="1" applyBorder="1">
      <alignment vertical="center"/>
    </xf>
    <xf numFmtId="184" fontId="45" fillId="5" borderId="131" xfId="0" applyNumberFormat="1" applyFont="1" applyFill="1" applyBorder="1">
      <alignment vertical="center"/>
    </xf>
    <xf numFmtId="185" fontId="45" fillId="0" borderId="131" xfId="0" applyNumberFormat="1" applyFont="1" applyBorder="1">
      <alignment vertical="center"/>
    </xf>
    <xf numFmtId="0" fontId="45" fillId="0" borderId="24" xfId="0" applyFont="1" applyBorder="1" applyAlignment="1">
      <alignment horizontal="center" vertical="center"/>
    </xf>
    <xf numFmtId="0" fontId="45" fillId="0" borderId="7" xfId="0" applyFont="1" applyBorder="1" applyAlignment="1">
      <alignment horizontal="left" vertical="center" wrapText="1"/>
    </xf>
    <xf numFmtId="183" fontId="45" fillId="0" borderId="24" xfId="0" applyNumberFormat="1" applyFont="1" applyBorder="1" applyAlignment="1">
      <alignment horizontal="center" vertical="center"/>
    </xf>
    <xf numFmtId="184" fontId="45" fillId="2" borderId="24" xfId="0" applyNumberFormat="1" applyFont="1" applyFill="1" applyBorder="1">
      <alignment vertical="center"/>
    </xf>
    <xf numFmtId="184" fontId="45" fillId="11" borderId="24" xfId="0" applyNumberFormat="1" applyFont="1" applyFill="1" applyBorder="1">
      <alignment vertical="center"/>
    </xf>
    <xf numFmtId="0" fontId="45" fillId="0" borderId="24" xfId="0" applyFont="1" applyBorder="1" applyAlignment="1">
      <alignment vertical="center" wrapText="1"/>
    </xf>
    <xf numFmtId="0" fontId="45" fillId="0" borderId="7" xfId="0" applyFont="1" applyBorder="1" applyAlignment="1">
      <alignment horizontal="center" vertical="center"/>
    </xf>
    <xf numFmtId="0" fontId="46" fillId="0" borderId="82" xfId="0" applyFont="1" applyBorder="1" applyAlignment="1">
      <alignment horizontal="center" vertical="center"/>
    </xf>
    <xf numFmtId="0" fontId="45" fillId="0" borderId="82" xfId="0" applyFont="1" applyBorder="1" applyAlignment="1">
      <alignment horizontal="center" vertical="center"/>
    </xf>
    <xf numFmtId="0" fontId="47" fillId="0" borderId="7" xfId="0" applyFont="1" applyBorder="1" applyAlignment="1">
      <alignment vertical="center" wrapText="1"/>
    </xf>
    <xf numFmtId="0" fontId="47" fillId="0" borderId="11" xfId="0" applyFont="1" applyBorder="1" applyAlignment="1">
      <alignment vertical="center" wrapText="1"/>
    </xf>
    <xf numFmtId="0" fontId="47" fillId="0" borderId="63" xfId="0" applyFont="1" applyBorder="1" applyAlignment="1">
      <alignment vertical="center" wrapText="1"/>
    </xf>
    <xf numFmtId="0" fontId="49" fillId="0" borderId="0" xfId="0" applyFont="1" applyAlignment="1">
      <alignment vertical="top"/>
    </xf>
    <xf numFmtId="0" fontId="45" fillId="0" borderId="0" xfId="0" applyFont="1" applyAlignment="1">
      <alignment vertical="center" wrapText="1"/>
    </xf>
    <xf numFmtId="0" fontId="43" fillId="0" borderId="0" xfId="0" applyFont="1" applyAlignment="1">
      <alignment vertical="top"/>
    </xf>
    <xf numFmtId="0" fontId="43" fillId="0" borderId="0" xfId="0" applyFont="1" applyAlignment="1">
      <alignment vertical="top" wrapText="1"/>
    </xf>
    <xf numFmtId="0" fontId="43" fillId="0" borderId="0" xfId="0" applyFont="1" applyAlignment="1">
      <alignment horizontal="center" vertical="center"/>
    </xf>
    <xf numFmtId="0" fontId="50" fillId="0" borderId="0" xfId="0" applyFont="1" applyAlignment="1">
      <alignment horizontal="center" vertical="center"/>
    </xf>
    <xf numFmtId="0" fontId="43" fillId="0" borderId="0" xfId="0" applyFont="1" applyAlignment="1">
      <alignment vertical="center" wrapText="1"/>
    </xf>
    <xf numFmtId="0" fontId="43" fillId="0" borderId="0" xfId="0" applyFont="1">
      <alignment vertical="center"/>
    </xf>
    <xf numFmtId="0" fontId="50" fillId="0" borderId="0" xfId="0" applyFont="1" applyAlignment="1">
      <alignment horizontal="center" vertical="top"/>
    </xf>
    <xf numFmtId="0" fontId="50" fillId="0" borderId="0" xfId="0" applyFont="1" applyAlignment="1">
      <alignment vertical="top" wrapText="1"/>
    </xf>
    <xf numFmtId="0" fontId="50" fillId="0" borderId="0" xfId="0" applyFont="1" applyAlignment="1">
      <alignment vertical="top"/>
    </xf>
    <xf numFmtId="0" fontId="51" fillId="0" borderId="0" xfId="0" applyFont="1" applyAlignment="1">
      <alignment vertical="top"/>
    </xf>
    <xf numFmtId="0" fontId="51" fillId="0" borderId="0" xfId="0" applyFont="1" applyAlignment="1">
      <alignment vertical="top" wrapText="1"/>
    </xf>
    <xf numFmtId="0" fontId="51" fillId="0" borderId="0" xfId="0" applyFont="1" applyAlignment="1">
      <alignment horizontal="left" vertical="top"/>
    </xf>
    <xf numFmtId="0" fontId="51" fillId="0" borderId="0" xfId="0" applyFont="1" applyAlignment="1">
      <alignment horizontal="center" vertical="top"/>
    </xf>
    <xf numFmtId="0" fontId="50" fillId="0" borderId="0" xfId="0" applyFont="1">
      <alignment vertical="center"/>
    </xf>
    <xf numFmtId="0" fontId="51" fillId="0" borderId="0" xfId="0" applyFont="1">
      <alignment vertical="center"/>
    </xf>
    <xf numFmtId="0" fontId="51" fillId="0" borderId="0" xfId="0" quotePrefix="1" applyFont="1" applyAlignment="1">
      <alignment vertical="top" wrapText="1"/>
    </xf>
    <xf numFmtId="0" fontId="51" fillId="0" borderId="0" xfId="0" applyFont="1" applyAlignment="1">
      <alignment horizontal="right" vertical="top" wrapText="1"/>
    </xf>
    <xf numFmtId="0" fontId="51" fillId="0" borderId="24" xfId="0" applyFont="1" applyBorder="1" applyAlignment="1">
      <alignment vertical="top" wrapText="1"/>
    </xf>
    <xf numFmtId="0" fontId="51" fillId="0" borderId="24" xfId="0" applyFont="1" applyBorder="1" applyAlignment="1">
      <alignment horizontal="center" vertical="top" wrapText="1"/>
    </xf>
    <xf numFmtId="0" fontId="52" fillId="0" borderId="24" xfId="0" applyFont="1" applyBorder="1" applyAlignment="1">
      <alignment horizontal="center" vertical="top" wrapText="1"/>
    </xf>
    <xf numFmtId="0" fontId="51" fillId="0" borderId="0" xfId="0" applyFont="1" applyAlignment="1">
      <alignment horizontal="left" vertical="center" indent="1"/>
    </xf>
    <xf numFmtId="0" fontId="51" fillId="0" borderId="0" xfId="0" quotePrefix="1" applyFont="1" applyAlignment="1">
      <alignment vertical="top"/>
    </xf>
    <xf numFmtId="0" fontId="51" fillId="0" borderId="0" xfId="0" applyFont="1" applyAlignment="1">
      <alignment horizontal="center" vertical="center"/>
    </xf>
    <xf numFmtId="0" fontId="33" fillId="0" borderId="58" xfId="0" applyFont="1" applyBorder="1" applyAlignment="1">
      <alignment horizontal="left" vertical="center" wrapText="1"/>
    </xf>
    <xf numFmtId="0" fontId="33" fillId="0" borderId="136" xfId="0" applyFont="1" applyBorder="1" applyAlignment="1">
      <alignment horizontal="left" vertical="center" wrapText="1"/>
    </xf>
    <xf numFmtId="0" fontId="20" fillId="0" borderId="82"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82" xfId="0" applyFont="1" applyBorder="1" applyAlignment="1">
      <alignment vertical="center" wrapText="1"/>
    </xf>
    <xf numFmtId="0" fontId="17" fillId="2" borderId="7" xfId="0" applyFont="1" applyFill="1" applyBorder="1" applyAlignment="1">
      <alignment horizontal="left" vertical="center"/>
    </xf>
    <xf numFmtId="0" fontId="17" fillId="2" borderId="11" xfId="0" applyFont="1" applyFill="1" applyBorder="1" applyAlignment="1">
      <alignment horizontal="left" vertical="center"/>
    </xf>
    <xf numFmtId="0" fontId="20" fillId="2" borderId="24" xfId="0" applyFont="1" applyFill="1" applyBorder="1" applyAlignment="1">
      <alignment horizontal="left" vertical="center"/>
    </xf>
    <xf numFmtId="0" fontId="20" fillId="2" borderId="24" xfId="0" applyFont="1" applyFill="1" applyBorder="1" applyAlignment="1">
      <alignment horizontal="left" vertical="center" wrapText="1"/>
    </xf>
    <xf numFmtId="0" fontId="19" fillId="3" borderId="0" xfId="0" applyFont="1" applyFill="1">
      <alignment vertical="center"/>
    </xf>
    <xf numFmtId="0" fontId="17" fillId="0" borderId="82" xfId="0" applyFont="1" applyBorder="1" applyAlignment="1">
      <alignment vertical="center" wrapText="1" shrinkToFit="1"/>
    </xf>
    <xf numFmtId="0" fontId="20" fillId="0" borderId="63" xfId="0" applyFont="1" applyBorder="1" applyAlignment="1">
      <alignment vertical="center" shrinkToFit="1"/>
    </xf>
    <xf numFmtId="0" fontId="25" fillId="7" borderId="0" xfId="2" applyFont="1" applyFill="1" applyAlignment="1">
      <alignment horizontal="left" vertical="center"/>
    </xf>
    <xf numFmtId="0" fontId="20" fillId="0" borderId="7" xfId="0" applyFont="1" applyBorder="1" applyAlignment="1">
      <alignment horizontal="right" vertical="center" wrapText="1" shrinkToFit="1"/>
    </xf>
    <xf numFmtId="0" fontId="17" fillId="0" borderId="82" xfId="0" applyFont="1" applyBorder="1">
      <alignment vertical="center"/>
    </xf>
    <xf numFmtId="0" fontId="20" fillId="0" borderId="82" xfId="0" applyFont="1" applyBorder="1">
      <alignment vertical="center"/>
    </xf>
    <xf numFmtId="0" fontId="17" fillId="0" borderId="84" xfId="0" applyFont="1" applyBorder="1">
      <alignment vertical="center"/>
    </xf>
    <xf numFmtId="0" fontId="17" fillId="0" borderId="84" xfId="0" applyFont="1" applyBorder="1" applyAlignment="1">
      <alignment vertical="center" wrapText="1" shrinkToFit="1"/>
    </xf>
    <xf numFmtId="0" fontId="20" fillId="0" borderId="84" xfId="0" applyFont="1" applyBorder="1">
      <alignment vertical="center"/>
    </xf>
    <xf numFmtId="0" fontId="20" fillId="0" borderId="0" xfId="12" applyFont="1">
      <alignment vertical="center"/>
    </xf>
    <xf numFmtId="0" fontId="17" fillId="0" borderId="0" xfId="12" applyFont="1">
      <alignment vertical="center"/>
    </xf>
    <xf numFmtId="0" fontId="20" fillId="0" borderId="8" xfId="12" applyFont="1" applyBorder="1" applyAlignment="1">
      <alignment horizontal="distributed" vertical="center"/>
    </xf>
    <xf numFmtId="0" fontId="20" fillId="0" borderId="44" xfId="12" applyFont="1" applyBorder="1" applyAlignment="1">
      <alignment horizontal="distributed" vertical="center"/>
    </xf>
    <xf numFmtId="0" fontId="20" fillId="0" borderId="51" xfId="12" applyFont="1" applyBorder="1" applyAlignment="1">
      <alignment horizontal="distributed" vertical="center"/>
    </xf>
    <xf numFmtId="0" fontId="20" fillId="7" borderId="12" xfId="0" applyFont="1" applyFill="1" applyBorder="1" applyAlignment="1">
      <alignment horizontal="center" vertical="center" shrinkToFit="1"/>
    </xf>
    <xf numFmtId="0" fontId="17" fillId="0" borderId="0" xfId="12" applyFont="1" applyAlignment="1">
      <alignment vertical="center" wrapText="1"/>
    </xf>
    <xf numFmtId="0" fontId="20" fillId="0" borderId="24" xfId="12" applyFont="1" applyBorder="1" applyAlignment="1">
      <alignment horizontal="center" vertical="center" wrapText="1"/>
    </xf>
    <xf numFmtId="0" fontId="20" fillId="0" borderId="24" xfId="12" applyFont="1" applyBorder="1" applyAlignment="1">
      <alignment horizontal="center" vertical="center"/>
    </xf>
    <xf numFmtId="0" fontId="20" fillId="0" borderId="82" xfId="12" applyFont="1" applyBorder="1" applyAlignment="1">
      <alignment horizontal="center" vertical="center"/>
    </xf>
    <xf numFmtId="0" fontId="20" fillId="0" borderId="22" xfId="12" applyFont="1" applyBorder="1" applyAlignment="1">
      <alignment vertical="center" textRotation="255"/>
    </xf>
    <xf numFmtId="0" fontId="20" fillId="0" borderId="22" xfId="12" applyFont="1" applyBorder="1" applyAlignment="1">
      <alignment horizontal="center" vertical="center"/>
    </xf>
    <xf numFmtId="0" fontId="20" fillId="0" borderId="0" xfId="12" applyFont="1" applyAlignment="1">
      <alignment vertical="center" textRotation="255"/>
    </xf>
    <xf numFmtId="0" fontId="20" fillId="0" borderId="12" xfId="12" applyFont="1" applyBorder="1" applyAlignment="1">
      <alignment horizontal="center" vertical="center"/>
    </xf>
    <xf numFmtId="0" fontId="18" fillId="0" borderId="0" xfId="12" applyFont="1">
      <alignment vertical="center"/>
    </xf>
    <xf numFmtId="4" fontId="20" fillId="2" borderId="12" xfId="0" applyNumberFormat="1" applyFont="1" applyFill="1" applyBorder="1" applyAlignment="1">
      <alignment horizontal="right" vertical="center" wrapText="1"/>
    </xf>
    <xf numFmtId="4" fontId="20" fillId="2" borderId="100" xfId="0" applyNumberFormat="1" applyFont="1" applyFill="1" applyBorder="1" applyAlignment="1">
      <alignment horizontal="right" vertical="center" wrapText="1"/>
    </xf>
    <xf numFmtId="4" fontId="20" fillId="2" borderId="44" xfId="0" applyNumberFormat="1" applyFont="1" applyFill="1" applyBorder="1" applyAlignment="1">
      <alignment horizontal="right" vertical="center" wrapText="1"/>
    </xf>
    <xf numFmtId="0" fontId="20" fillId="3" borderId="22" xfId="0" applyFont="1" applyFill="1" applyBorder="1" applyAlignment="1">
      <alignment horizontal="center" vertical="center" shrinkToFit="1"/>
    </xf>
    <xf numFmtId="182" fontId="20" fillId="0" borderId="24" xfId="0" applyNumberFormat="1" applyFont="1" applyBorder="1" applyAlignment="1">
      <alignment horizontal="center" vertical="center" shrinkToFit="1"/>
    </xf>
    <xf numFmtId="176" fontId="20" fillId="0" borderId="12" xfId="0" applyNumberFormat="1" applyFont="1" applyBorder="1" applyAlignment="1">
      <alignment horizontal="right" vertical="center"/>
    </xf>
    <xf numFmtId="176" fontId="25" fillId="0" borderId="0" xfId="2" applyNumberFormat="1" applyFont="1" applyAlignment="1">
      <alignment horizontal="left" vertical="center"/>
    </xf>
    <xf numFmtId="176" fontId="25" fillId="0" borderId="0" xfId="2" applyNumberFormat="1" applyFont="1" applyAlignment="1">
      <alignment horizontal="center" vertical="center"/>
    </xf>
    <xf numFmtId="0" fontId="58" fillId="0" borderId="24" xfId="0" applyFont="1" applyBorder="1" applyAlignment="1">
      <alignment horizontal="center" vertical="center"/>
    </xf>
    <xf numFmtId="0" fontId="47" fillId="0" borderId="24" xfId="0" applyFont="1" applyBorder="1" applyAlignment="1">
      <alignment horizontal="center" vertical="center"/>
    </xf>
    <xf numFmtId="0" fontId="20" fillId="0" borderId="65" xfId="0" applyFont="1" applyBorder="1" applyAlignment="1">
      <alignment horizontal="justify" vertical="center" wrapText="1"/>
    </xf>
    <xf numFmtId="0" fontId="20" fillId="0" borderId="140" xfId="0" applyFont="1" applyBorder="1" applyAlignment="1">
      <alignment horizontal="justify" vertical="center" wrapText="1"/>
    </xf>
    <xf numFmtId="0" fontId="20" fillId="0" borderId="11" xfId="12" applyFont="1" applyBorder="1" applyAlignment="1">
      <alignment horizontal="center" vertical="center"/>
    </xf>
    <xf numFmtId="0" fontId="20" fillId="0" borderId="7" xfId="12" applyFont="1" applyBorder="1" applyAlignment="1">
      <alignment horizontal="center" vertical="center"/>
    </xf>
    <xf numFmtId="0" fontId="20" fillId="3" borderId="24"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63" xfId="0" applyFont="1" applyFill="1" applyBorder="1" applyAlignment="1">
      <alignment horizontal="center" vertical="center"/>
    </xf>
    <xf numFmtId="182" fontId="20" fillId="0" borderId="82" xfId="0" applyNumberFormat="1" applyFont="1" applyBorder="1" applyAlignment="1">
      <alignment horizontal="center" vertical="center" shrinkToFit="1"/>
    </xf>
    <xf numFmtId="182" fontId="20" fillId="0" borderId="65" xfId="0" applyNumberFormat="1" applyFont="1" applyBorder="1" applyAlignment="1">
      <alignment horizontal="center" vertical="center" shrinkToFit="1"/>
    </xf>
    <xf numFmtId="182" fontId="20" fillId="0" borderId="22" xfId="0" applyNumberFormat="1" applyFont="1" applyBorder="1" applyAlignment="1">
      <alignment horizontal="center" vertical="center" shrinkToFit="1"/>
    </xf>
    <xf numFmtId="0" fontId="20" fillId="3" borderId="82" xfId="0"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20" fillId="0" borderId="24" xfId="0" applyFont="1" applyBorder="1">
      <alignment vertical="center"/>
    </xf>
    <xf numFmtId="0" fontId="17" fillId="0" borderId="0" xfId="0" applyFont="1" applyAlignment="1">
      <alignment horizontal="left" vertical="center" wrapText="1"/>
    </xf>
    <xf numFmtId="0" fontId="17" fillId="2" borderId="7"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63" xfId="0" applyFont="1" applyFill="1" applyBorder="1" applyAlignment="1">
      <alignment horizontal="left" vertical="center" wrapText="1"/>
    </xf>
    <xf numFmtId="0" fontId="17" fillId="2" borderId="24" xfId="0" applyFont="1" applyFill="1" applyBorder="1" applyAlignment="1">
      <alignment horizontal="left" vertical="center"/>
    </xf>
    <xf numFmtId="0" fontId="41" fillId="0" borderId="0" xfId="0" applyFont="1" applyAlignment="1">
      <alignment horizontal="center" vertical="center"/>
    </xf>
    <xf numFmtId="176" fontId="17" fillId="3" borderId="7" xfId="0" applyNumberFormat="1" applyFont="1" applyFill="1" applyBorder="1" applyAlignment="1">
      <alignment horizontal="left" vertical="center"/>
    </xf>
    <xf numFmtId="176" fontId="17" fillId="3" borderId="11" xfId="0" applyNumberFormat="1" applyFont="1" applyFill="1" applyBorder="1" applyAlignment="1">
      <alignment horizontal="left" vertical="center"/>
    </xf>
    <xf numFmtId="176" fontId="17" fillId="3" borderId="63" xfId="0" applyNumberFormat="1" applyFont="1" applyFill="1" applyBorder="1" applyAlignment="1">
      <alignment horizontal="left" vertical="center"/>
    </xf>
    <xf numFmtId="176" fontId="17" fillId="7" borderId="0" xfId="0" applyNumberFormat="1" applyFont="1" applyFill="1" applyAlignment="1">
      <alignment horizontal="left" vertical="center"/>
    </xf>
    <xf numFmtId="176" fontId="17" fillId="7" borderId="0" xfId="0" applyNumberFormat="1" applyFont="1" applyFill="1" applyAlignment="1">
      <alignment horizontal="center" vertical="center"/>
    </xf>
    <xf numFmtId="176" fontId="17" fillId="7" borderId="7" xfId="0" applyNumberFormat="1" applyFont="1" applyFill="1" applyBorder="1" applyAlignment="1">
      <alignment horizontal="left" vertical="center"/>
    </xf>
    <xf numFmtId="176" fontId="17" fillId="7" borderId="11" xfId="0" applyNumberFormat="1" applyFont="1" applyFill="1" applyBorder="1" applyAlignment="1">
      <alignment horizontal="left" vertical="center"/>
    </xf>
    <xf numFmtId="176" fontId="17" fillId="7" borderId="63" xfId="0" applyNumberFormat="1" applyFont="1" applyFill="1" applyBorder="1" applyAlignment="1">
      <alignment horizontal="left" vertical="center"/>
    </xf>
    <xf numFmtId="181" fontId="42" fillId="0" borderId="0" xfId="0" applyNumberFormat="1" applyFont="1" applyAlignment="1">
      <alignment horizontal="center" vertical="center" wrapText="1"/>
    </xf>
    <xf numFmtId="0" fontId="20" fillId="2" borderId="7"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63" xfId="0" applyFont="1" applyFill="1" applyBorder="1" applyAlignment="1">
      <alignment horizontal="center" vertical="center"/>
    </xf>
    <xf numFmtId="0" fontId="43" fillId="0" borderId="0" xfId="0" applyFont="1" applyAlignment="1">
      <alignment horizontal="center" vertical="center" wrapText="1"/>
    </xf>
    <xf numFmtId="0" fontId="17" fillId="2" borderId="7"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63" xfId="0" applyFont="1" applyFill="1" applyBorder="1" applyAlignment="1">
      <alignment horizontal="left" vertical="center"/>
    </xf>
    <xf numFmtId="0" fontId="17" fillId="0" borderId="0" xfId="0" applyFont="1" applyAlignment="1">
      <alignment horizontal="distributed" vertical="center"/>
    </xf>
    <xf numFmtId="0" fontId="17" fillId="0" borderId="0" xfId="0" applyFont="1" applyAlignment="1">
      <alignment horizontal="center" vertical="center"/>
    </xf>
    <xf numFmtId="0" fontId="17" fillId="5" borderId="7"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63"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3" xfId="0" applyFont="1" applyFill="1" applyBorder="1" applyAlignment="1">
      <alignment horizontal="center" vertical="center"/>
    </xf>
    <xf numFmtId="0" fontId="17" fillId="3" borderId="0" xfId="0" applyFont="1" applyFill="1" applyAlignment="1">
      <alignment horizontal="center" vertical="center" wrapText="1"/>
    </xf>
    <xf numFmtId="176" fontId="17" fillId="2" borderId="7" xfId="0" applyNumberFormat="1" applyFont="1" applyFill="1" applyBorder="1" applyAlignment="1">
      <alignment horizontal="left" vertical="center"/>
    </xf>
    <xf numFmtId="176" fontId="17" fillId="2" borderId="11" xfId="0" applyNumberFormat="1" applyFont="1" applyFill="1" applyBorder="1" applyAlignment="1">
      <alignment horizontal="left" vertical="center"/>
    </xf>
    <xf numFmtId="176" fontId="17" fillId="2" borderId="63" xfId="0" applyNumberFormat="1" applyFont="1" applyFill="1" applyBorder="1" applyAlignment="1">
      <alignment horizontal="left" vertical="center"/>
    </xf>
    <xf numFmtId="0" fontId="17" fillId="2" borderId="7"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63" xfId="0" applyFont="1" applyFill="1" applyBorder="1" applyAlignment="1">
      <alignment horizontal="center" vertical="center" wrapText="1"/>
    </xf>
    <xf numFmtId="176" fontId="17" fillId="5" borderId="7" xfId="0" applyNumberFormat="1" applyFont="1" applyFill="1" applyBorder="1" applyAlignment="1">
      <alignment horizontal="left" vertical="center"/>
    </xf>
    <xf numFmtId="176" fontId="17" fillId="5" borderId="11" xfId="0" applyNumberFormat="1" applyFont="1" applyFill="1" applyBorder="1" applyAlignment="1">
      <alignment horizontal="left" vertical="center"/>
    </xf>
    <xf numFmtId="176" fontId="17" fillId="5" borderId="63" xfId="0" applyNumberFormat="1" applyFont="1" applyFill="1" applyBorder="1" applyAlignment="1">
      <alignment horizontal="left" vertical="center"/>
    </xf>
    <xf numFmtId="181" fontId="20" fillId="5" borderId="7" xfId="0" applyNumberFormat="1" applyFont="1" applyFill="1" applyBorder="1" applyAlignment="1">
      <alignment horizontal="center" vertical="center" shrinkToFit="1"/>
    </xf>
    <xf numFmtId="181" fontId="20" fillId="5" borderId="11" xfId="0" applyNumberFormat="1" applyFont="1" applyFill="1" applyBorder="1" applyAlignment="1">
      <alignment horizontal="center" vertical="center" shrinkToFit="1"/>
    </xf>
    <xf numFmtId="181" fontId="20" fillId="5" borderId="63" xfId="0" applyNumberFormat="1" applyFont="1" applyFill="1" applyBorder="1" applyAlignment="1">
      <alignment horizontal="center" vertical="center" shrinkToFit="1"/>
    </xf>
    <xf numFmtId="0" fontId="17" fillId="8" borderId="7" xfId="0" applyFont="1" applyFill="1" applyBorder="1" applyAlignment="1">
      <alignment horizontal="left" vertical="center" wrapText="1"/>
    </xf>
    <xf numFmtId="0" fontId="17" fillId="8" borderId="11"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26" fillId="0" borderId="0" xfId="0" applyFont="1" applyAlignment="1">
      <alignment horizontal="center" vertical="center"/>
    </xf>
    <xf numFmtId="0" fontId="17" fillId="0" borderId="0" xfId="0" applyFont="1" applyAlignment="1">
      <alignment vertical="center" wrapText="1"/>
    </xf>
    <xf numFmtId="0" fontId="17" fillId="0" borderId="82" xfId="0" applyFont="1" applyBorder="1" applyAlignment="1">
      <alignment horizontal="center" vertical="center"/>
    </xf>
    <xf numFmtId="0" fontId="17" fillId="0" borderId="65" xfId="0" applyFont="1" applyBorder="1" applyAlignment="1">
      <alignment horizontal="center" vertical="center"/>
    </xf>
    <xf numFmtId="0" fontId="17" fillId="0" borderId="22" xfId="0" applyFont="1" applyBorder="1" applyAlignment="1">
      <alignment horizontal="center" vertical="center"/>
    </xf>
    <xf numFmtId="0" fontId="17" fillId="4" borderId="7" xfId="0" applyFont="1" applyFill="1" applyBorder="1" applyAlignment="1">
      <alignment horizontal="center" vertical="center"/>
    </xf>
    <xf numFmtId="0" fontId="17" fillId="4" borderId="63" xfId="0" applyFont="1" applyFill="1" applyBorder="1" applyAlignment="1">
      <alignment horizontal="center" vertical="center"/>
    </xf>
    <xf numFmtId="0" fontId="17" fillId="0" borderId="24" xfId="0" applyFont="1" applyBorder="1" applyAlignment="1">
      <alignment vertical="center" shrinkToFit="1"/>
    </xf>
    <xf numFmtId="0" fontId="25" fillId="7" borderId="0" xfId="0" applyFont="1" applyFill="1" applyAlignment="1">
      <alignment horizontal="left" vertical="center"/>
    </xf>
    <xf numFmtId="0" fontId="17" fillId="0" borderId="82" xfId="0" applyFont="1" applyBorder="1" applyAlignment="1">
      <alignment vertical="center" wrapText="1" shrinkToFit="1"/>
    </xf>
    <xf numFmtId="0" fontId="17" fillId="0" borderId="22" xfId="0" applyFont="1" applyBorder="1" applyAlignment="1">
      <alignment vertical="center" wrapText="1" shrinkToFit="1"/>
    </xf>
    <xf numFmtId="0" fontId="0" fillId="0" borderId="22" xfId="0" applyBorder="1" applyAlignment="1">
      <alignment horizontal="center" vertical="center"/>
    </xf>
    <xf numFmtId="0" fontId="17" fillId="0" borderId="24" xfId="0" applyFont="1" applyBorder="1" applyAlignment="1">
      <alignment horizontal="center" vertical="center"/>
    </xf>
    <xf numFmtId="0" fontId="17" fillId="0" borderId="24" xfId="0" applyFont="1" applyBorder="1" applyAlignment="1">
      <alignment horizontal="left" vertical="center" wrapText="1"/>
    </xf>
    <xf numFmtId="0" fontId="17" fillId="0" borderId="24" xfId="0" applyFont="1" applyBorder="1" applyAlignment="1">
      <alignment vertical="center" wrapText="1"/>
    </xf>
    <xf numFmtId="0" fontId="17" fillId="0" borderId="7" xfId="0" applyFont="1" applyBorder="1" applyAlignment="1">
      <alignment horizontal="left" vertical="center" wrapText="1" shrinkToFit="1"/>
    </xf>
    <xf numFmtId="0" fontId="17" fillId="0" borderId="63" xfId="0" applyFont="1" applyBorder="1" applyAlignment="1">
      <alignment horizontal="left" vertical="center" shrinkToFit="1"/>
    </xf>
    <xf numFmtId="0" fontId="17" fillId="0" borderId="7" xfId="0" applyFont="1" applyBorder="1" applyAlignment="1">
      <alignment vertical="center" wrapText="1"/>
    </xf>
    <xf numFmtId="0" fontId="17" fillId="0" borderId="63" xfId="0" applyFont="1" applyBorder="1" applyAlignment="1">
      <alignment vertical="center" wrapText="1"/>
    </xf>
    <xf numFmtId="0" fontId="17" fillId="0" borderId="82" xfId="0" applyFont="1" applyBorder="1" applyAlignment="1">
      <alignment horizontal="left" vertical="center" wrapText="1"/>
    </xf>
    <xf numFmtId="0" fontId="17" fillId="0" borderId="65" xfId="0" applyFont="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vertical="center" wrapText="1" shrinkToFit="1"/>
    </xf>
    <xf numFmtId="0" fontId="17" fillId="0" borderId="82" xfId="0" applyFont="1" applyBorder="1" applyAlignment="1">
      <alignment horizontal="left" vertical="top" wrapText="1"/>
    </xf>
    <xf numFmtId="0" fontId="17" fillId="0" borderId="65" xfId="0" applyFont="1" applyBorder="1" applyAlignment="1">
      <alignment horizontal="left" vertical="top" wrapText="1"/>
    </xf>
    <xf numFmtId="0" fontId="17" fillId="0" borderId="7" xfId="0" applyFont="1" applyBorder="1" applyAlignment="1">
      <alignment vertical="center" wrapText="1" shrinkToFit="1"/>
    </xf>
    <xf numFmtId="0" fontId="17" fillId="0" borderId="63" xfId="0" applyFont="1" applyBorder="1" applyAlignment="1">
      <alignment vertical="center" wrapText="1" shrinkToFit="1"/>
    </xf>
    <xf numFmtId="0" fontId="17" fillId="3" borderId="0" xfId="0" applyFont="1" applyFill="1" applyAlignment="1">
      <alignment horizontal="center" vertical="center"/>
    </xf>
    <xf numFmtId="0" fontId="17" fillId="0" borderId="1" xfId="0" applyFont="1" applyBorder="1" applyAlignment="1">
      <alignment horizontal="center" vertical="center"/>
    </xf>
    <xf numFmtId="0" fontId="17" fillId="0" borderId="31" xfId="0" applyFont="1" applyBorder="1" applyAlignment="1">
      <alignment horizontal="center" vertical="center"/>
    </xf>
    <xf numFmtId="0" fontId="17" fillId="0" borderId="56" xfId="0" applyFont="1" applyBorder="1" applyAlignment="1">
      <alignment horizontal="center" vertical="center"/>
    </xf>
    <xf numFmtId="0" fontId="17" fillId="7" borderId="0" xfId="0" applyFont="1" applyFill="1" applyAlignment="1">
      <alignment horizontal="left" vertical="center"/>
    </xf>
    <xf numFmtId="0" fontId="17" fillId="7" borderId="0" xfId="0" applyFont="1" applyFill="1" applyAlignment="1">
      <alignment horizontal="center" vertical="center"/>
    </xf>
    <xf numFmtId="0" fontId="17" fillId="7" borderId="0" xfId="0" applyFont="1" applyFill="1" applyAlignment="1">
      <alignment horizontal="center" vertical="center" wrapText="1"/>
    </xf>
    <xf numFmtId="0" fontId="20" fillId="4" borderId="64" xfId="0" applyFont="1" applyFill="1" applyBorder="1" applyAlignment="1">
      <alignment horizontal="center" vertical="center" textRotation="255" shrinkToFit="1"/>
    </xf>
    <xf numFmtId="0" fontId="20" fillId="4" borderId="65" xfId="0" applyFont="1" applyFill="1" applyBorder="1" applyAlignment="1">
      <alignment horizontal="center" vertical="center" textRotation="255" shrinkToFit="1"/>
    </xf>
    <xf numFmtId="0" fontId="20" fillId="4" borderId="66" xfId="0" applyFont="1" applyFill="1" applyBorder="1" applyAlignment="1">
      <alignment horizontal="center" vertical="center" textRotation="255" shrinkToFit="1"/>
    </xf>
    <xf numFmtId="0" fontId="21" fillId="0" borderId="1" xfId="0" applyFont="1" applyBorder="1" applyAlignment="1">
      <alignment horizontal="center" vertical="center"/>
    </xf>
    <xf numFmtId="0" fontId="21" fillId="0" borderId="31" xfId="0" applyFont="1" applyBorder="1" applyAlignment="1">
      <alignment horizontal="center" vertical="center"/>
    </xf>
    <xf numFmtId="0" fontId="21" fillId="0" borderId="56" xfId="0" applyFont="1" applyBorder="1" applyAlignment="1">
      <alignment horizontal="center" vertical="center"/>
    </xf>
    <xf numFmtId="0" fontId="25" fillId="0" borderId="0" xfId="0" applyFont="1" applyAlignment="1">
      <alignment horizontal="center" vertical="center"/>
    </xf>
    <xf numFmtId="0" fontId="20" fillId="0" borderId="0" xfId="0" applyFont="1" applyAlignment="1">
      <alignment horizontal="distributed" vertical="center"/>
    </xf>
    <xf numFmtId="0" fontId="20" fillId="0" borderId="3" xfId="0" applyFont="1" applyBorder="1" applyAlignment="1">
      <alignment horizontal="center" vertical="center" wrapText="1"/>
    </xf>
    <xf numFmtId="0" fontId="20" fillId="0" borderId="0" xfId="0" applyFont="1" applyAlignment="1">
      <alignment horizontal="center" vertical="center"/>
    </xf>
    <xf numFmtId="0" fontId="20" fillId="0" borderId="70" xfId="0" applyFont="1" applyBorder="1" applyAlignment="1">
      <alignment horizontal="center" vertical="center" textRotation="255"/>
    </xf>
    <xf numFmtId="0" fontId="20" fillId="0" borderId="71" xfId="0" applyFont="1" applyBorder="1" applyAlignment="1">
      <alignment horizontal="center" vertical="center" textRotation="255"/>
    </xf>
    <xf numFmtId="0" fontId="20" fillId="0" borderId="5" xfId="0" applyFont="1" applyBorder="1" applyAlignment="1">
      <alignment horizontal="center" vertical="center"/>
    </xf>
    <xf numFmtId="0" fontId="20" fillId="0" borderId="31" xfId="0" applyFont="1" applyBorder="1" applyAlignment="1">
      <alignment horizontal="center" vertical="center"/>
    </xf>
    <xf numFmtId="0" fontId="20" fillId="0" borderId="59" xfId="0" applyFont="1" applyBorder="1" applyAlignment="1">
      <alignment horizontal="center" vertical="center"/>
    </xf>
    <xf numFmtId="0" fontId="20" fillId="0" borderId="56" xfId="0" applyFont="1" applyBorder="1" applyAlignment="1">
      <alignment horizontal="center" vertical="center"/>
    </xf>
    <xf numFmtId="0" fontId="20" fillId="0" borderId="35" xfId="0" applyFont="1" applyBorder="1" applyAlignment="1">
      <alignment horizontal="left" vertical="center"/>
    </xf>
    <xf numFmtId="0" fontId="20" fillId="0" borderId="67" xfId="0" applyFont="1" applyBorder="1" applyAlignment="1">
      <alignment horizontal="left" vertical="center"/>
    </xf>
    <xf numFmtId="0" fontId="20" fillId="0" borderId="41" xfId="0" applyFont="1" applyBorder="1" applyAlignment="1">
      <alignment horizontal="left" vertical="center" wrapText="1"/>
    </xf>
    <xf numFmtId="0" fontId="20" fillId="0" borderId="72" xfId="0" applyFont="1" applyBorder="1" applyAlignment="1">
      <alignment horizontal="left" vertical="center" wrapText="1"/>
    </xf>
    <xf numFmtId="0" fontId="20" fillId="0" borderId="11" xfId="0" applyFont="1" applyBorder="1" applyAlignment="1">
      <alignment horizontal="left" vertical="center" wrapText="1"/>
    </xf>
    <xf numFmtId="0" fontId="20" fillId="0" borderId="63" xfId="0" applyFont="1" applyBorder="1" applyAlignment="1">
      <alignment horizontal="left" vertical="center" wrapText="1"/>
    </xf>
    <xf numFmtId="0" fontId="20" fillId="2" borderId="12" xfId="0" applyFont="1" applyFill="1" applyBorder="1" applyAlignment="1">
      <alignment horizontal="center" vertical="center" shrinkToFit="1"/>
    </xf>
    <xf numFmtId="0" fontId="20" fillId="2" borderId="4" xfId="0" applyFont="1" applyFill="1" applyBorder="1" applyAlignment="1">
      <alignment horizontal="center" vertical="center" shrinkToFit="1"/>
    </xf>
    <xf numFmtId="0" fontId="20" fillId="0" borderId="11" xfId="0" applyFont="1" applyBorder="1" applyAlignment="1">
      <alignment horizontal="center"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shrinkToFit="1"/>
    </xf>
    <xf numFmtId="0" fontId="20" fillId="0" borderId="61" xfId="0" applyFont="1" applyBorder="1" applyAlignment="1">
      <alignment horizontal="left" vertical="center" shrinkToFit="1"/>
    </xf>
    <xf numFmtId="0" fontId="20" fillId="0" borderId="0" xfId="0" applyFont="1" applyAlignment="1">
      <alignment horizontal="left" vertical="center" shrinkToFit="1"/>
    </xf>
    <xf numFmtId="0" fontId="20" fillId="0" borderId="32" xfId="0" applyFont="1" applyBorder="1" applyAlignment="1">
      <alignment horizontal="left" vertical="center" shrinkToFit="1"/>
    </xf>
    <xf numFmtId="0" fontId="20" fillId="0" borderId="4" xfId="0" applyFont="1" applyBorder="1" applyAlignment="1">
      <alignment horizontal="left" vertical="center" shrinkToFit="1"/>
    </xf>
    <xf numFmtId="0" fontId="20" fillId="0" borderId="62" xfId="0" applyFont="1" applyBorder="1" applyAlignment="1">
      <alignment horizontal="left" vertical="center" shrinkToFit="1"/>
    </xf>
    <xf numFmtId="0" fontId="20" fillId="0" borderId="11" xfId="0" applyFont="1" applyBorder="1" applyAlignment="1">
      <alignment horizontal="left" vertical="center"/>
    </xf>
    <xf numFmtId="0" fontId="20" fillId="0" borderId="63" xfId="0" applyFont="1" applyBorder="1" applyAlignment="1">
      <alignment horizontal="left" vertical="center"/>
    </xf>
    <xf numFmtId="0" fontId="20" fillId="0" borderId="12" xfId="0" applyFont="1" applyBorder="1" applyAlignment="1">
      <alignment horizontal="left" vertical="center"/>
    </xf>
    <xf numFmtId="0" fontId="20" fillId="0" borderId="61" xfId="0" applyFont="1" applyBorder="1" applyAlignment="1">
      <alignment horizontal="left" vertical="center"/>
    </xf>
    <xf numFmtId="0" fontId="20" fillId="0" borderId="0" xfId="0" applyFont="1" applyAlignment="1">
      <alignment horizontal="left" vertical="center"/>
    </xf>
    <xf numFmtId="0" fontId="20" fillId="0" borderId="32" xfId="0" applyFont="1" applyBorder="1" applyAlignment="1">
      <alignment horizontal="left" vertical="center"/>
    </xf>
    <xf numFmtId="0" fontId="20" fillId="0" borderId="44" xfId="0" applyFont="1" applyBorder="1" applyAlignment="1">
      <alignment horizontal="left" vertical="center"/>
    </xf>
    <xf numFmtId="0" fontId="20" fillId="0" borderId="51" xfId="0" applyFont="1" applyBorder="1" applyAlignment="1">
      <alignment horizontal="left" vertical="center"/>
    </xf>
    <xf numFmtId="0" fontId="20" fillId="2" borderId="0" xfId="0" applyFont="1" applyFill="1" applyAlignment="1">
      <alignment horizontal="center" vertical="center" shrinkToFit="1"/>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20" fillId="0" borderId="37" xfId="0" applyFont="1" applyBorder="1" applyAlignment="1">
      <alignment horizontal="center" vertical="center"/>
    </xf>
    <xf numFmtId="0" fontId="20" fillId="0" borderId="45" xfId="0" applyFont="1" applyBorder="1" applyAlignment="1">
      <alignment horizontal="center" vertical="center"/>
    </xf>
    <xf numFmtId="0" fontId="20" fillId="0" borderId="49" xfId="0" applyFont="1" applyBorder="1" applyAlignment="1">
      <alignment horizontal="center" vertical="center"/>
    </xf>
    <xf numFmtId="0" fontId="20" fillId="0" borderId="60" xfId="0" applyFont="1" applyBorder="1" applyAlignment="1">
      <alignment horizontal="center" vertical="center"/>
    </xf>
    <xf numFmtId="0" fontId="17" fillId="0" borderId="52" xfId="0" applyFont="1" applyBorder="1" applyAlignment="1">
      <alignment horizontal="left" vertical="center" wrapText="1"/>
    </xf>
    <xf numFmtId="0" fontId="17" fillId="0" borderId="4" xfId="0" applyFont="1" applyBorder="1" applyAlignment="1">
      <alignment horizontal="left" vertical="center" wrapText="1"/>
    </xf>
    <xf numFmtId="0" fontId="17" fillId="0" borderId="62" xfId="0" applyFont="1" applyBorder="1" applyAlignment="1">
      <alignment horizontal="left" vertical="center" wrapText="1"/>
    </xf>
    <xf numFmtId="0" fontId="20" fillId="0" borderId="6" xfId="0" applyFont="1" applyBorder="1" applyAlignment="1">
      <alignment horizontal="center" vertical="center"/>
    </xf>
    <xf numFmtId="0" fontId="20" fillId="0" borderId="52" xfId="0" applyFont="1" applyBorder="1" applyAlignment="1">
      <alignment horizontal="center" vertical="center"/>
    </xf>
    <xf numFmtId="0" fontId="20" fillId="0" borderId="4" xfId="0" applyFont="1" applyBorder="1" applyAlignment="1">
      <alignment horizontal="left" vertical="center"/>
    </xf>
    <xf numFmtId="0" fontId="20" fillId="0" borderId="62" xfId="0" applyFont="1" applyBorder="1" applyAlignment="1">
      <alignment horizontal="left" vertical="center"/>
    </xf>
    <xf numFmtId="0" fontId="20" fillId="0" borderId="14" xfId="0" applyFont="1" applyBorder="1" applyAlignment="1">
      <alignment horizontal="left" vertical="center" wrapText="1"/>
    </xf>
    <xf numFmtId="0" fontId="20" fillId="0" borderId="69" xfId="0" applyFont="1" applyBorder="1" applyAlignment="1">
      <alignment horizontal="left" vertical="center" wrapText="1"/>
    </xf>
    <xf numFmtId="0" fontId="22" fillId="0" borderId="0" xfId="0" applyFont="1" applyAlignment="1">
      <alignment horizontal="center" vertical="center"/>
    </xf>
    <xf numFmtId="0" fontId="22" fillId="0" borderId="54" xfId="0" applyFont="1" applyBorder="1" applyAlignment="1">
      <alignment horizontal="center" vertical="center"/>
    </xf>
    <xf numFmtId="0" fontId="22" fillId="0" borderId="44" xfId="0" applyFont="1" applyBorder="1" applyAlignment="1">
      <alignment horizontal="center" vertical="center"/>
    </xf>
    <xf numFmtId="0" fontId="20" fillId="0" borderId="44" xfId="0" applyFont="1" applyBorder="1" applyAlignment="1">
      <alignment horizontal="left" vertical="center" shrinkToFit="1"/>
    </xf>
    <xf numFmtId="0" fontId="20" fillId="0" borderId="51" xfId="0" applyFont="1" applyBorder="1" applyAlignment="1">
      <alignment horizontal="left" vertical="center" shrinkToFit="1"/>
    </xf>
    <xf numFmtId="0" fontId="20" fillId="2" borderId="11" xfId="0" applyFont="1" applyFill="1" applyBorder="1" applyAlignment="1">
      <alignment horizontal="center" vertical="center" shrinkToFit="1"/>
    </xf>
    <xf numFmtId="0" fontId="22" fillId="0" borderId="12" xfId="0" applyFont="1" applyBorder="1" applyAlignment="1">
      <alignment horizontal="center" vertical="center"/>
    </xf>
    <xf numFmtId="0" fontId="21" fillId="6" borderId="35" xfId="0" applyFont="1" applyFill="1" applyBorder="1">
      <alignment vertical="center"/>
    </xf>
    <xf numFmtId="0" fontId="21" fillId="6" borderId="36" xfId="0" applyFont="1" applyFill="1" applyBorder="1">
      <alignment vertical="center"/>
    </xf>
    <xf numFmtId="0" fontId="21" fillId="6" borderId="11" xfId="0" applyFont="1" applyFill="1" applyBorder="1">
      <alignment vertical="center"/>
    </xf>
    <xf numFmtId="0" fontId="21" fillId="6" borderId="38" xfId="0" applyFont="1" applyFill="1" applyBorder="1">
      <alignment vertical="center"/>
    </xf>
    <xf numFmtId="0" fontId="20" fillId="0" borderId="11" xfId="0" applyFont="1" applyBorder="1" applyAlignment="1">
      <alignment horizontal="right" vertical="center"/>
    </xf>
    <xf numFmtId="0" fontId="20" fillId="0" borderId="7" xfId="0" applyFont="1" applyBorder="1" applyAlignment="1">
      <alignment horizontal="right" vertical="center" wrapText="1"/>
    </xf>
    <xf numFmtId="0" fontId="20" fillId="0" borderId="11" xfId="0" applyFont="1" applyBorder="1" applyAlignment="1">
      <alignment horizontal="right" vertical="center" wrapText="1"/>
    </xf>
    <xf numFmtId="0" fontId="20" fillId="0" borderId="63" xfId="0" applyFont="1" applyBorder="1" applyAlignment="1">
      <alignment horizontal="right" vertical="center" wrapText="1"/>
    </xf>
    <xf numFmtId="0" fontId="17" fillId="3" borderId="0" xfId="0" applyFont="1" applyFill="1" applyAlignment="1">
      <alignment horizontal="center" vertical="center" shrinkToFit="1"/>
    </xf>
    <xf numFmtId="0" fontId="20" fillId="0" borderId="2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3" xfId="0" applyFont="1" applyBorder="1" applyAlignment="1">
      <alignment horizontal="center" vertical="center" wrapText="1"/>
    </xf>
    <xf numFmtId="0" fontId="38" fillId="0" borderId="1" xfId="0" applyFont="1" applyBorder="1" applyAlignment="1">
      <alignment horizontal="center" vertical="center"/>
    </xf>
    <xf numFmtId="0" fontId="38" fillId="0" borderId="31" xfId="0" applyFont="1" applyBorder="1" applyAlignment="1">
      <alignment horizontal="center" vertical="center"/>
    </xf>
    <xf numFmtId="0" fontId="38" fillId="0" borderId="56" xfId="0" applyFont="1" applyBorder="1" applyAlignment="1">
      <alignment horizontal="center" vertical="center"/>
    </xf>
    <xf numFmtId="0" fontId="20" fillId="0" borderId="7" xfId="0" applyFont="1" applyBorder="1" applyAlignment="1">
      <alignment horizontal="center" vertical="center"/>
    </xf>
    <xf numFmtId="0" fontId="20" fillId="0" borderId="63" xfId="0" applyFont="1" applyBorder="1" applyAlignment="1">
      <alignment horizontal="center" vertical="center"/>
    </xf>
    <xf numFmtId="0" fontId="20" fillId="3" borderId="82" xfId="0" applyFont="1" applyFill="1" applyBorder="1" applyAlignment="1">
      <alignment horizontal="left" vertical="center" shrinkToFit="1"/>
    </xf>
    <xf numFmtId="0" fontId="20" fillId="3" borderId="65" xfId="0" applyFont="1" applyFill="1" applyBorder="1" applyAlignment="1">
      <alignment horizontal="left" vertical="center" shrinkToFit="1"/>
    </xf>
    <xf numFmtId="0" fontId="20" fillId="3" borderId="22" xfId="0" applyFont="1" applyFill="1" applyBorder="1" applyAlignment="1">
      <alignment horizontal="left" vertical="center" shrinkToFit="1"/>
    </xf>
    <xf numFmtId="0" fontId="20" fillId="3" borderId="6" xfId="0" applyFont="1" applyFill="1" applyBorder="1" applyAlignment="1">
      <alignment horizontal="left" vertical="center" wrapText="1" shrinkToFit="1"/>
    </xf>
    <xf numFmtId="0" fontId="20" fillId="3" borderId="8" xfId="0" applyFont="1" applyFill="1" applyBorder="1" applyAlignment="1">
      <alignment horizontal="left" vertical="center" wrapText="1" shrinkToFit="1"/>
    </xf>
    <xf numFmtId="0" fontId="20" fillId="0" borderId="7" xfId="0" applyFont="1" applyBorder="1" applyAlignment="1">
      <alignment horizontal="left" vertical="center" wrapText="1" shrinkToFit="1"/>
    </xf>
    <xf numFmtId="0" fontId="20" fillId="0" borderId="11" xfId="0" applyFont="1" applyBorder="1" applyAlignment="1">
      <alignment horizontal="left" vertical="center" wrapText="1" shrinkToFit="1"/>
    </xf>
    <xf numFmtId="0" fontId="20" fillId="0" borderId="63" xfId="0" applyFont="1" applyBorder="1" applyAlignment="1">
      <alignment horizontal="left" vertical="center" wrapText="1" shrinkToFit="1"/>
    </xf>
    <xf numFmtId="0" fontId="20" fillId="0" borderId="24" xfId="0" applyFont="1" applyBorder="1" applyAlignment="1">
      <alignment vertical="center" wrapText="1" shrinkToFit="1"/>
    </xf>
    <xf numFmtId="0" fontId="20" fillId="0" borderId="24" xfId="0" applyFont="1" applyBorder="1" applyAlignment="1">
      <alignment vertical="center" shrinkToFit="1"/>
    </xf>
    <xf numFmtId="0" fontId="20" fillId="0" borderId="7"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24" xfId="0" applyFont="1" applyBorder="1" applyAlignment="1">
      <alignment horizontal="center" vertical="center" wrapText="1" shrinkToFit="1"/>
    </xf>
    <xf numFmtId="0" fontId="20" fillId="0" borderId="24" xfId="0" applyFont="1" applyBorder="1" applyAlignment="1">
      <alignment horizontal="center" vertical="center" shrinkToFit="1"/>
    </xf>
    <xf numFmtId="0" fontId="20" fillId="0" borderId="6" xfId="0" applyFont="1" applyBorder="1" applyAlignment="1">
      <alignment horizontal="center" vertical="center" wrapText="1" shrinkToFit="1"/>
    </xf>
    <xf numFmtId="0" fontId="20" fillId="0" borderId="12" xfId="0" applyFont="1" applyBorder="1" applyAlignment="1">
      <alignment horizontal="center" vertical="center" wrapText="1" shrinkToFit="1"/>
    </xf>
    <xf numFmtId="0" fontId="20" fillId="0" borderId="61" xfId="0" applyFont="1" applyBorder="1" applyAlignment="1">
      <alignment horizontal="center" vertical="center" wrapText="1" shrinkToFit="1"/>
    </xf>
    <xf numFmtId="0" fontId="20" fillId="0" borderId="46" xfId="0" applyFont="1" applyBorder="1" applyAlignment="1">
      <alignment horizontal="center" vertical="center"/>
    </xf>
    <xf numFmtId="0" fontId="20" fillId="0" borderId="8" xfId="0" applyFont="1" applyBorder="1" applyAlignment="1">
      <alignment horizontal="center" vertical="center"/>
    </xf>
    <xf numFmtId="0" fontId="20" fillId="2" borderId="7" xfId="0" applyFont="1" applyFill="1" applyBorder="1" applyAlignment="1">
      <alignment vertical="center" shrinkToFit="1"/>
    </xf>
    <xf numFmtId="0" fontId="20" fillId="2" borderId="11" xfId="0" applyFont="1" applyFill="1" applyBorder="1" applyAlignment="1">
      <alignment vertical="center" shrinkToFit="1"/>
    </xf>
    <xf numFmtId="0" fontId="20" fillId="2" borderId="63" xfId="0" applyFont="1" applyFill="1" applyBorder="1" applyAlignment="1">
      <alignment vertical="center" shrinkToFit="1"/>
    </xf>
    <xf numFmtId="0" fontId="20" fillId="0" borderId="24" xfId="0" applyFont="1" applyBorder="1" applyAlignment="1">
      <alignment horizontal="center" vertical="center"/>
    </xf>
    <xf numFmtId="0" fontId="20" fillId="0" borderId="6" xfId="0" applyFont="1" applyBorder="1" applyAlignment="1">
      <alignment vertical="center" shrinkToFit="1"/>
    </xf>
    <xf numFmtId="0" fontId="20" fillId="0" borderId="12" xfId="0" applyFont="1" applyBorder="1" applyAlignment="1">
      <alignment vertical="center" shrinkToFit="1"/>
    </xf>
    <xf numFmtId="0" fontId="20" fillId="2" borderId="12" xfId="0" applyFont="1" applyFill="1" applyBorder="1" applyAlignment="1">
      <alignment vertical="center" shrinkToFit="1"/>
    </xf>
    <xf numFmtId="0" fontId="20" fillId="0" borderId="7" xfId="0" applyFont="1" applyBorder="1">
      <alignment vertical="center"/>
    </xf>
    <xf numFmtId="0" fontId="23" fillId="0" borderId="11" xfId="0" applyFont="1" applyBorder="1">
      <alignment vertical="center"/>
    </xf>
    <xf numFmtId="0" fontId="23" fillId="0" borderId="63" xfId="0" applyFont="1" applyBorder="1">
      <alignment vertical="center"/>
    </xf>
    <xf numFmtId="0" fontId="20" fillId="0" borderId="6" xfId="0" applyFont="1" applyBorder="1" applyAlignment="1">
      <alignment vertical="center" wrapText="1"/>
    </xf>
    <xf numFmtId="0" fontId="20" fillId="0" borderId="12" xfId="0" applyFont="1" applyBorder="1">
      <alignment vertical="center"/>
    </xf>
    <xf numFmtId="0" fontId="20" fillId="0" borderId="61" xfId="0" applyFont="1" applyBorder="1">
      <alignment vertical="center"/>
    </xf>
    <xf numFmtId="0" fontId="20" fillId="0" borderId="46" xfId="0" applyFont="1" applyBorder="1">
      <alignment vertical="center"/>
    </xf>
    <xf numFmtId="0" fontId="20" fillId="0" borderId="0" xfId="0" applyFont="1">
      <alignment vertical="center"/>
    </xf>
    <xf numFmtId="0" fontId="20" fillId="0" borderId="32" xfId="0" applyFont="1" applyBorder="1">
      <alignment vertical="center"/>
    </xf>
    <xf numFmtId="0" fontId="20" fillId="0" borderId="61" xfId="0" applyFont="1" applyBorder="1" applyAlignment="1">
      <alignment vertical="center" shrinkToFit="1"/>
    </xf>
    <xf numFmtId="0" fontId="27" fillId="2" borderId="7" xfId="10" applyFill="1" applyBorder="1" applyAlignment="1">
      <alignment horizontal="center" vertical="center" shrinkToFit="1"/>
    </xf>
    <xf numFmtId="0" fontId="27" fillId="2" borderId="11" xfId="10" applyFill="1" applyBorder="1" applyAlignment="1">
      <alignment horizontal="center" vertical="center" shrinkToFit="1"/>
    </xf>
    <xf numFmtId="0" fontId="27" fillId="2" borderId="63" xfId="10" applyFill="1" applyBorder="1" applyAlignment="1">
      <alignment horizontal="center" vertical="center" shrinkToFit="1"/>
    </xf>
    <xf numFmtId="0" fontId="20" fillId="2" borderId="6" xfId="0" applyFont="1" applyFill="1" applyBorder="1" applyAlignment="1">
      <alignment vertical="center" shrinkToFit="1"/>
    </xf>
    <xf numFmtId="0" fontId="20" fillId="2" borderId="61" xfId="0" applyFont="1" applyFill="1" applyBorder="1" applyAlignment="1">
      <alignment vertical="center" shrinkToFit="1"/>
    </xf>
    <xf numFmtId="0" fontId="20" fillId="0" borderId="12" xfId="0" applyFont="1" applyBorder="1" applyAlignment="1">
      <alignment horizontal="left" vertical="center" wrapText="1"/>
    </xf>
    <xf numFmtId="0" fontId="20" fillId="2" borderId="24" xfId="0" applyFont="1" applyFill="1" applyBorder="1" applyAlignment="1">
      <alignment horizontal="center" vertical="center" wrapText="1" shrinkToFit="1"/>
    </xf>
    <xf numFmtId="0" fontId="20" fillId="2" borderId="24" xfId="0" applyFont="1" applyFill="1" applyBorder="1" applyAlignment="1">
      <alignment horizontal="center" vertical="center" shrinkToFit="1"/>
    </xf>
    <xf numFmtId="0" fontId="20" fillId="0" borderId="7" xfId="0" applyFont="1" applyBorder="1" applyAlignment="1">
      <alignment horizontal="center" vertical="center" wrapText="1" shrinkToFit="1"/>
    </xf>
    <xf numFmtId="0" fontId="20" fillId="0" borderId="11" xfId="0" applyFont="1" applyBorder="1" applyAlignment="1">
      <alignment horizontal="center" vertical="center" wrapText="1" shrinkToFit="1"/>
    </xf>
    <xf numFmtId="0" fontId="20" fillId="0" borderId="63" xfId="0" applyFont="1" applyBorder="1" applyAlignment="1">
      <alignment horizontal="center" vertical="center" wrapText="1" shrinkToFit="1"/>
    </xf>
    <xf numFmtId="0" fontId="20" fillId="2" borderId="7" xfId="0" applyFont="1" applyFill="1" applyBorder="1" applyAlignment="1">
      <alignment horizontal="center" vertical="center" shrinkToFit="1"/>
    </xf>
    <xf numFmtId="0" fontId="20" fillId="2" borderId="63" xfId="0" applyFont="1" applyFill="1" applyBorder="1" applyAlignment="1">
      <alignment horizontal="center" vertical="center" shrinkToFit="1"/>
    </xf>
    <xf numFmtId="0" fontId="20" fillId="2" borderId="7" xfId="0" applyFont="1" applyFill="1" applyBorder="1" applyAlignment="1">
      <alignment horizontal="left" vertical="center" wrapText="1" shrinkToFit="1"/>
    </xf>
    <xf numFmtId="0" fontId="20" fillId="2" borderId="11" xfId="0" applyFont="1" applyFill="1" applyBorder="1" applyAlignment="1">
      <alignment horizontal="left" vertical="center" wrapText="1" shrinkToFit="1"/>
    </xf>
    <xf numFmtId="0" fontId="20" fillId="2" borderId="63" xfId="0" applyFont="1" applyFill="1" applyBorder="1" applyAlignment="1">
      <alignment horizontal="left" vertical="center" wrapText="1" shrinkToFit="1"/>
    </xf>
    <xf numFmtId="0" fontId="20" fillId="10" borderId="7" xfId="0" applyFont="1" applyFill="1" applyBorder="1" applyAlignment="1">
      <alignment horizontal="center" vertical="center" wrapText="1" shrinkToFit="1"/>
    </xf>
    <xf numFmtId="0" fontId="20" fillId="10" borderId="11" xfId="0" applyFont="1" applyFill="1" applyBorder="1" applyAlignment="1">
      <alignment horizontal="center" vertical="center" shrinkToFit="1"/>
    </xf>
    <xf numFmtId="0" fontId="20" fillId="10" borderId="63" xfId="0" applyFont="1" applyFill="1" applyBorder="1" applyAlignment="1">
      <alignment horizontal="center" vertical="center" shrinkToFit="1"/>
    </xf>
    <xf numFmtId="0" fontId="20" fillId="0" borderId="61" xfId="0" applyFont="1" applyBorder="1" applyAlignment="1">
      <alignment horizontal="left" vertical="center" wrapText="1"/>
    </xf>
    <xf numFmtId="0" fontId="27" fillId="2" borderId="7" xfId="10" applyFill="1" applyBorder="1" applyAlignment="1">
      <alignment vertical="center" shrinkToFit="1"/>
    </xf>
    <xf numFmtId="0" fontId="20" fillId="0" borderId="8" xfId="0" applyFont="1" applyBorder="1" applyAlignment="1">
      <alignment horizontal="center" vertical="center" shrinkToFit="1"/>
    </xf>
    <xf numFmtId="0" fontId="20" fillId="0" borderId="44" xfId="0" applyFont="1" applyBorder="1" applyAlignment="1">
      <alignment horizontal="center" vertical="center" shrinkToFit="1"/>
    </xf>
    <xf numFmtId="0" fontId="20" fillId="2" borderId="8" xfId="0" applyFont="1" applyFill="1" applyBorder="1" applyAlignment="1">
      <alignment vertical="center" shrinkToFit="1"/>
    </xf>
    <xf numFmtId="0" fontId="20" fillId="2" borderId="44" xfId="0" applyFont="1" applyFill="1" applyBorder="1" applyAlignment="1">
      <alignment vertical="center" shrinkToFit="1"/>
    </xf>
    <xf numFmtId="0" fontId="20" fillId="2" borderId="51" xfId="0" applyFont="1" applyFill="1" applyBorder="1" applyAlignment="1">
      <alignment vertical="center" shrinkToFit="1"/>
    </xf>
    <xf numFmtId="0" fontId="20" fillId="0" borderId="51"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12" xfId="0" applyFont="1" applyBorder="1" applyAlignment="1">
      <alignment horizontal="center" vertical="center" shrinkToFit="1"/>
    </xf>
    <xf numFmtId="0" fontId="20" fillId="7" borderId="6" xfId="0" applyFont="1" applyFill="1" applyBorder="1" applyAlignment="1">
      <alignment horizontal="left" vertical="center" shrinkToFit="1"/>
    </xf>
    <xf numFmtId="0" fontId="20" fillId="7" borderId="12" xfId="0" applyFont="1" applyFill="1" applyBorder="1" applyAlignment="1">
      <alignment horizontal="left" vertical="center" shrinkToFit="1"/>
    </xf>
    <xf numFmtId="0" fontId="20" fillId="7" borderId="61" xfId="0" applyFont="1" applyFill="1" applyBorder="1" applyAlignment="1">
      <alignment horizontal="left" vertical="center" shrinkToFit="1"/>
    </xf>
    <xf numFmtId="0" fontId="20" fillId="0" borderId="12" xfId="0" applyFont="1" applyBorder="1" applyAlignment="1">
      <alignment horizontal="center" vertical="center"/>
    </xf>
    <xf numFmtId="0" fontId="20" fillId="7" borderId="46" xfId="0" applyFont="1" applyFill="1" applyBorder="1" applyAlignment="1">
      <alignment horizontal="left" vertical="center" shrinkToFit="1"/>
    </xf>
    <xf numFmtId="0" fontId="20" fillId="7" borderId="0" xfId="0" applyFont="1" applyFill="1" applyAlignment="1">
      <alignment horizontal="left" vertical="center" shrinkToFit="1"/>
    </xf>
    <xf numFmtId="0" fontId="20" fillId="7" borderId="32" xfId="0" applyFont="1" applyFill="1" applyBorder="1" applyAlignment="1">
      <alignment horizontal="left" vertical="center" shrinkToFit="1"/>
    </xf>
    <xf numFmtId="0" fontId="20" fillId="3" borderId="8" xfId="0" applyFont="1" applyFill="1" applyBorder="1" applyAlignment="1">
      <alignment horizontal="left" vertical="center" shrinkToFit="1"/>
    </xf>
    <xf numFmtId="0" fontId="20" fillId="3" borderId="44" xfId="0" applyFont="1" applyFill="1" applyBorder="1" applyAlignment="1">
      <alignment horizontal="left" vertical="center" shrinkToFit="1"/>
    </xf>
    <xf numFmtId="0" fontId="20" fillId="7" borderId="44" xfId="0" applyFont="1" applyFill="1" applyBorder="1" applyAlignment="1">
      <alignment horizontal="center" vertical="center"/>
    </xf>
    <xf numFmtId="0" fontId="20" fillId="0" borderId="7" xfId="0" applyFont="1" applyBorder="1" applyAlignment="1">
      <alignment horizontal="left" vertical="center" wrapText="1"/>
    </xf>
    <xf numFmtId="0" fontId="20" fillId="7" borderId="46" xfId="0" applyFont="1" applyFill="1" applyBorder="1" applyAlignment="1">
      <alignment vertical="center" shrinkToFit="1"/>
    </xf>
    <xf numFmtId="0" fontId="20" fillId="7" borderId="0" xfId="0" applyFont="1" applyFill="1" applyAlignment="1">
      <alignment vertical="center" shrinkToFit="1"/>
    </xf>
    <xf numFmtId="0" fontId="20" fillId="7" borderId="32" xfId="0" applyFont="1" applyFill="1" applyBorder="1" applyAlignment="1">
      <alignment vertical="center" shrinkToFit="1"/>
    </xf>
    <xf numFmtId="0" fontId="20" fillId="0" borderId="44" xfId="0" applyFont="1" applyBorder="1" applyAlignment="1">
      <alignment horizontal="left" vertical="center" wrapText="1"/>
    </xf>
    <xf numFmtId="0" fontId="20" fillId="0" borderId="51" xfId="0" applyFont="1" applyBorder="1" applyAlignment="1">
      <alignment horizontal="left" vertical="center" wrapText="1"/>
    </xf>
    <xf numFmtId="0" fontId="20" fillId="0" borderId="118" xfId="0" applyFont="1" applyBorder="1" applyAlignment="1">
      <alignment horizontal="center" vertical="center"/>
    </xf>
    <xf numFmtId="0" fontId="20" fillId="0" borderId="119" xfId="0" applyFont="1" applyBorder="1" applyAlignment="1">
      <alignment horizontal="center" vertical="center"/>
    </xf>
    <xf numFmtId="0" fontId="20" fillId="0" borderId="120" xfId="0" applyFont="1" applyBorder="1" applyAlignment="1">
      <alignment horizontal="center" vertical="center"/>
    </xf>
    <xf numFmtId="0" fontId="20" fillId="0" borderId="121" xfId="0" applyFont="1" applyBorder="1" applyAlignment="1">
      <alignment horizontal="center" vertical="center"/>
    </xf>
    <xf numFmtId="0" fontId="20" fillId="0" borderId="122" xfId="0" applyFont="1" applyBorder="1" applyAlignment="1">
      <alignment horizontal="center" vertical="center"/>
    </xf>
    <xf numFmtId="0" fontId="20" fillId="0" borderId="123" xfId="0" applyFont="1" applyBorder="1" applyAlignment="1">
      <alignment horizontal="center" vertical="center"/>
    </xf>
    <xf numFmtId="0" fontId="20" fillId="2" borderId="8" xfId="0" applyFont="1" applyFill="1" applyBorder="1" applyAlignment="1">
      <alignment horizontal="left" vertical="center" shrinkToFit="1"/>
    </xf>
    <xf numFmtId="0" fontId="20" fillId="2" borderId="44" xfId="0" applyFont="1" applyFill="1" applyBorder="1" applyAlignment="1">
      <alignment horizontal="left" vertical="center" shrinkToFit="1"/>
    </xf>
    <xf numFmtId="0" fontId="20" fillId="2" borderId="51" xfId="0" applyFont="1" applyFill="1" applyBorder="1" applyAlignment="1">
      <alignment horizontal="left" vertical="center" shrinkToFit="1"/>
    </xf>
    <xf numFmtId="176" fontId="20" fillId="2" borderId="46" xfId="0" applyNumberFormat="1" applyFont="1" applyFill="1" applyBorder="1" applyAlignment="1">
      <alignment vertical="center" shrinkToFit="1"/>
    </xf>
    <xf numFmtId="176" fontId="20" fillId="2" borderId="0" xfId="0" applyNumberFormat="1" applyFont="1" applyFill="1" applyAlignment="1">
      <alignment vertical="center" shrinkToFit="1"/>
    </xf>
    <xf numFmtId="176" fontId="20" fillId="2" borderId="32" xfId="0" applyNumberFormat="1" applyFont="1" applyFill="1" applyBorder="1" applyAlignment="1">
      <alignment vertical="center" shrinkToFit="1"/>
    </xf>
    <xf numFmtId="0" fontId="20" fillId="0" borderId="11" xfId="0" applyFont="1" applyBorder="1" applyAlignment="1">
      <alignment vertical="center" shrinkToFit="1"/>
    </xf>
    <xf numFmtId="0" fontId="20" fillId="0" borderId="63" xfId="0" applyFont="1" applyBorder="1" applyAlignment="1">
      <alignment vertical="center" shrinkToFit="1"/>
    </xf>
    <xf numFmtId="176" fontId="20" fillId="2" borderId="11" xfId="0" applyNumberFormat="1" applyFont="1" applyFill="1" applyBorder="1" applyAlignment="1">
      <alignment vertical="center" shrinkToFit="1"/>
    </xf>
    <xf numFmtId="176" fontId="20" fillId="2" borderId="63" xfId="0" applyNumberFormat="1" applyFont="1" applyFill="1" applyBorder="1" applyAlignment="1">
      <alignment vertical="center" shrinkToFit="1"/>
    </xf>
    <xf numFmtId="0" fontId="20" fillId="7" borderId="44" xfId="0" applyFont="1" applyFill="1" applyBorder="1" applyAlignment="1">
      <alignment horizontal="center" vertical="center" shrinkToFit="1"/>
    </xf>
    <xf numFmtId="0" fontId="20" fillId="0" borderId="46" xfId="0" applyFont="1" applyBorder="1" applyAlignment="1">
      <alignment horizontal="left" vertical="top" wrapText="1"/>
    </xf>
    <xf numFmtId="0" fontId="20" fillId="0" borderId="0" xfId="0" applyFont="1" applyAlignment="1">
      <alignment horizontal="left" vertical="top" wrapText="1"/>
    </xf>
    <xf numFmtId="0" fontId="20" fillId="0" borderId="32" xfId="0" applyFont="1" applyBorder="1" applyAlignment="1">
      <alignment horizontal="left" vertical="top" wrapText="1"/>
    </xf>
    <xf numFmtId="0" fontId="20" fillId="0" borderId="8" xfId="0" applyFont="1" applyBorder="1" applyAlignment="1">
      <alignment horizontal="left" vertical="top" wrapText="1"/>
    </xf>
    <xf numFmtId="0" fontId="20" fillId="0" borderId="44" xfId="0" applyFont="1" applyBorder="1" applyAlignment="1">
      <alignment horizontal="left" vertical="top" wrapText="1"/>
    </xf>
    <xf numFmtId="0" fontId="20" fillId="0" borderId="51" xfId="0" applyFont="1" applyBorder="1" applyAlignment="1">
      <alignment horizontal="left" vertical="top" wrapText="1"/>
    </xf>
    <xf numFmtId="0" fontId="20" fillId="0" borderId="61" xfId="0" applyFont="1" applyBorder="1" applyAlignment="1">
      <alignment horizontal="center" vertical="center" shrinkToFit="1"/>
    </xf>
    <xf numFmtId="0" fontId="20" fillId="2" borderId="24" xfId="0" applyFont="1" applyFill="1" applyBorder="1" applyAlignment="1">
      <alignment horizontal="left" vertical="center" wrapText="1" shrinkToFit="1"/>
    </xf>
    <xf numFmtId="0" fontId="20" fillId="0" borderId="24" xfId="0" applyFont="1" applyBorder="1" applyAlignment="1">
      <alignment horizontal="left" vertical="center" wrapText="1" shrinkToFit="1"/>
    </xf>
    <xf numFmtId="0" fontId="20" fillId="2" borderId="6" xfId="0" applyFont="1" applyFill="1" applyBorder="1" applyAlignment="1">
      <alignment horizontal="left" vertical="center" shrinkToFit="1"/>
    </xf>
    <xf numFmtId="0" fontId="20" fillId="2" borderId="12" xfId="0" applyFont="1" applyFill="1" applyBorder="1" applyAlignment="1">
      <alignment horizontal="left" vertical="center" shrinkToFit="1"/>
    </xf>
    <xf numFmtId="0" fontId="20" fillId="2" borderId="61" xfId="0" applyFont="1" applyFill="1" applyBorder="1" applyAlignment="1">
      <alignment horizontal="left" vertical="center" shrinkToFit="1"/>
    </xf>
    <xf numFmtId="0" fontId="20" fillId="2" borderId="6" xfId="0" applyFont="1" applyFill="1" applyBorder="1" applyAlignment="1">
      <alignment horizontal="left" vertical="center"/>
    </xf>
    <xf numFmtId="0" fontId="20" fillId="2" borderId="12" xfId="0" applyFont="1" applyFill="1" applyBorder="1" applyAlignment="1">
      <alignment horizontal="left" vertical="center"/>
    </xf>
    <xf numFmtId="0" fontId="20" fillId="2" borderId="61" xfId="0" applyFont="1" applyFill="1" applyBorder="1" applyAlignment="1">
      <alignment horizontal="left" vertical="center"/>
    </xf>
    <xf numFmtId="0" fontId="20" fillId="2" borderId="8" xfId="0" applyFont="1" applyFill="1" applyBorder="1" applyAlignment="1">
      <alignment horizontal="left" vertical="center"/>
    </xf>
    <xf numFmtId="0" fontId="20" fillId="2" borderId="44" xfId="0" applyFont="1" applyFill="1" applyBorder="1" applyAlignment="1">
      <alignment horizontal="left" vertical="center"/>
    </xf>
    <xf numFmtId="0" fontId="20" fillId="2" borderId="51" xfId="0" applyFont="1" applyFill="1" applyBorder="1" applyAlignment="1">
      <alignment horizontal="left" vertical="center"/>
    </xf>
    <xf numFmtId="0" fontId="20" fillId="2" borderId="6" xfId="0" applyFont="1" applyFill="1" applyBorder="1" applyAlignment="1">
      <alignment horizontal="center" vertical="center" shrinkToFit="1"/>
    </xf>
    <xf numFmtId="0" fontId="20" fillId="2" borderId="61" xfId="0" applyFont="1" applyFill="1" applyBorder="1" applyAlignment="1">
      <alignment horizontal="center" vertical="center" shrinkToFit="1"/>
    </xf>
    <xf numFmtId="0" fontId="20" fillId="2" borderId="8" xfId="0" applyFont="1" applyFill="1" applyBorder="1" applyAlignment="1">
      <alignment horizontal="center" vertical="center" shrinkToFit="1"/>
    </xf>
    <xf numFmtId="0" fontId="20" fillId="2" borderId="44" xfId="0" applyFont="1" applyFill="1" applyBorder="1" applyAlignment="1">
      <alignment horizontal="center" vertical="center" shrinkToFit="1"/>
    </xf>
    <xf numFmtId="0" fontId="20" fillId="2" borderId="51" xfId="0" applyFont="1" applyFill="1" applyBorder="1" applyAlignment="1">
      <alignment horizontal="center" vertical="center" shrinkToFit="1"/>
    </xf>
    <xf numFmtId="0" fontId="20" fillId="2" borderId="24" xfId="0" applyFont="1" applyFill="1" applyBorder="1" applyAlignment="1">
      <alignment horizontal="left" vertical="center"/>
    </xf>
    <xf numFmtId="0" fontId="20" fillId="2" borderId="7"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63" xfId="0" applyFont="1" applyFill="1" applyBorder="1" applyAlignment="1">
      <alignment horizontal="left" vertical="center"/>
    </xf>
    <xf numFmtId="0" fontId="20" fillId="2" borderId="24" xfId="0" applyFont="1" applyFill="1" applyBorder="1" applyAlignment="1">
      <alignment horizontal="left" vertical="center" shrinkToFit="1"/>
    </xf>
    <xf numFmtId="0" fontId="20" fillId="2" borderId="24" xfId="0" applyFont="1" applyFill="1" applyBorder="1" applyAlignment="1">
      <alignment horizontal="left" vertical="center" wrapText="1"/>
    </xf>
    <xf numFmtId="0" fontId="20" fillId="2" borderId="24" xfId="0" applyFont="1" applyFill="1" applyBorder="1" applyAlignment="1">
      <alignment horizontal="left" shrinkToFit="1"/>
    </xf>
    <xf numFmtId="0" fontId="20" fillId="2" borderId="24" xfId="0" applyFont="1" applyFill="1" applyBorder="1" applyAlignment="1">
      <alignment horizontal="center" vertical="center" wrapText="1"/>
    </xf>
    <xf numFmtId="0" fontId="20" fillId="0" borderId="137" xfId="0" applyFont="1" applyBorder="1" applyAlignment="1">
      <alignment horizontal="center" vertical="center"/>
    </xf>
    <xf numFmtId="0" fontId="0" fillId="0" borderId="139" xfId="0" applyBorder="1">
      <alignment vertical="center"/>
    </xf>
    <xf numFmtId="0" fontId="0" fillId="0" borderId="138" xfId="0" applyBorder="1">
      <alignment vertical="center"/>
    </xf>
    <xf numFmtId="0" fontId="20" fillId="2" borderId="24" xfId="0" applyFont="1" applyFill="1" applyBorder="1" applyAlignment="1">
      <alignment horizontal="left"/>
    </xf>
    <xf numFmtId="0" fontId="17"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vertical="top" wrapText="1"/>
    </xf>
    <xf numFmtId="0" fontId="17" fillId="0" borderId="0" xfId="0" applyFont="1" applyAlignment="1">
      <alignment vertical="top" wrapText="1"/>
    </xf>
    <xf numFmtId="0" fontId="19" fillId="0" borderId="1"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56" xfId="0" applyFont="1" applyBorder="1" applyAlignment="1">
      <alignment horizontal="center" vertical="center" shrinkToFit="1"/>
    </xf>
    <xf numFmtId="0" fontId="17" fillId="2" borderId="14" xfId="0" applyFont="1" applyFill="1" applyBorder="1" applyAlignment="1">
      <alignment vertical="center" shrinkToFit="1"/>
    </xf>
    <xf numFmtId="0" fontId="17" fillId="2" borderId="15" xfId="0" applyFont="1" applyFill="1" applyBorder="1" applyAlignment="1">
      <alignment vertical="center" shrinkToFit="1"/>
    </xf>
    <xf numFmtId="0" fontId="17" fillId="2" borderId="46" xfId="0" applyFont="1" applyFill="1" applyBorder="1" applyAlignment="1">
      <alignment horizontal="center" vertical="center"/>
    </xf>
    <xf numFmtId="0" fontId="17" fillId="2" borderId="0" xfId="0" applyFont="1" applyFill="1" applyAlignment="1">
      <alignment horizontal="center" vertical="center"/>
    </xf>
    <xf numFmtId="58" fontId="17" fillId="2" borderId="0" xfId="0" applyNumberFormat="1" applyFont="1" applyFill="1" applyAlignment="1">
      <alignment horizontal="center" vertical="center" shrinkToFit="1"/>
    </xf>
    <xf numFmtId="0" fontId="17" fillId="2" borderId="0" xfId="0" applyFont="1" applyFill="1" applyAlignment="1">
      <alignment horizontal="center" vertical="center" shrinkToFit="1"/>
    </xf>
    <xf numFmtId="0" fontId="17" fillId="2" borderId="17" xfId="0" applyFont="1" applyFill="1" applyBorder="1" applyAlignment="1">
      <alignment horizontal="center" vertical="center" shrinkToFit="1"/>
    </xf>
    <xf numFmtId="0" fontId="17" fillId="0" borderId="46" xfId="0" applyFont="1" applyBorder="1" applyAlignment="1">
      <alignment horizontal="center" vertical="center" wrapText="1"/>
    </xf>
    <xf numFmtId="0" fontId="17" fillId="0" borderId="0" xfId="0" applyFont="1" applyAlignment="1">
      <alignment horizontal="center" vertical="center" wrapText="1"/>
    </xf>
    <xf numFmtId="0" fontId="17" fillId="0" borderId="32"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2" xfId="0" applyFont="1" applyBorder="1" applyAlignment="1">
      <alignment horizontal="center" vertical="center" wrapText="1"/>
    </xf>
    <xf numFmtId="0" fontId="17" fillId="2" borderId="46" xfId="0" applyFont="1" applyFill="1" applyBorder="1" applyAlignment="1">
      <alignment vertical="center" shrinkToFit="1"/>
    </xf>
    <xf numFmtId="0" fontId="17" fillId="0" borderId="0" xfId="0" applyFont="1" applyAlignment="1">
      <alignment vertical="center" shrinkToFit="1"/>
    </xf>
    <xf numFmtId="0" fontId="17" fillId="0" borderId="17" xfId="0" applyFont="1" applyBorder="1" applyAlignment="1">
      <alignment vertical="center" shrinkToFit="1"/>
    </xf>
    <xf numFmtId="0" fontId="17" fillId="2" borderId="52" xfId="0" applyFont="1" applyFill="1" applyBorder="1" applyAlignment="1">
      <alignment vertical="center" shrinkToFit="1"/>
    </xf>
    <xf numFmtId="0" fontId="17" fillId="0" borderId="4" xfId="0" applyFont="1" applyBorder="1" applyAlignment="1">
      <alignment vertical="center" shrinkToFit="1"/>
    </xf>
    <xf numFmtId="0" fontId="17" fillId="2" borderId="4" xfId="0" applyFont="1" applyFill="1" applyBorder="1" applyAlignment="1">
      <alignment vertical="center" shrinkToFit="1"/>
    </xf>
    <xf numFmtId="0" fontId="17" fillId="2" borderId="16" xfId="0" applyFont="1" applyFill="1" applyBorder="1" applyAlignment="1">
      <alignment vertical="center" shrinkToFit="1"/>
    </xf>
    <xf numFmtId="0" fontId="17" fillId="2" borderId="43" xfId="0" applyFont="1" applyFill="1" applyBorder="1" applyAlignment="1">
      <alignment vertical="center" shrinkToFit="1"/>
    </xf>
    <xf numFmtId="0" fontId="17" fillId="0" borderId="14" xfId="0" applyFont="1" applyBorder="1" applyAlignment="1">
      <alignment vertical="center" shrinkToFit="1"/>
    </xf>
    <xf numFmtId="0" fontId="17" fillId="2" borderId="13" xfId="0" applyFont="1" applyFill="1" applyBorder="1" applyAlignment="1">
      <alignment horizontal="center" vertical="center" shrinkToFit="1"/>
    </xf>
    <xf numFmtId="0" fontId="17" fillId="2" borderId="14"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43" xfId="0" applyFont="1" applyFill="1" applyBorder="1" applyAlignment="1">
      <alignment horizontal="center" vertical="center" shrinkToFit="1"/>
    </xf>
    <xf numFmtId="0" fontId="17" fillId="2" borderId="69" xfId="0" applyFont="1" applyFill="1" applyBorder="1" applyAlignment="1">
      <alignment horizontal="center" vertical="center" shrinkToFit="1"/>
    </xf>
    <xf numFmtId="0" fontId="17" fillId="2" borderId="46" xfId="0" applyFont="1" applyFill="1" applyBorder="1" applyAlignment="1">
      <alignment horizontal="center" vertical="center" shrinkToFit="1"/>
    </xf>
    <xf numFmtId="0" fontId="17" fillId="2" borderId="32" xfId="0" applyFont="1" applyFill="1" applyBorder="1" applyAlignment="1">
      <alignment horizontal="center" vertical="center" shrinkToFit="1"/>
    </xf>
    <xf numFmtId="0" fontId="17" fillId="2" borderId="52" xfId="0" applyFont="1" applyFill="1" applyBorder="1" applyAlignment="1">
      <alignment horizontal="center" vertical="center" shrinkToFit="1"/>
    </xf>
    <xf numFmtId="0" fontId="17" fillId="2" borderId="62" xfId="0" applyFont="1" applyFill="1" applyBorder="1" applyAlignment="1">
      <alignment horizontal="center" vertical="center" shrinkToFit="1"/>
    </xf>
    <xf numFmtId="0" fontId="17" fillId="0" borderId="4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9" xfId="0" applyFont="1" applyBorder="1" applyAlignment="1">
      <alignment horizontal="center" vertical="center" wrapText="1"/>
    </xf>
    <xf numFmtId="0" fontId="17" fillId="2" borderId="4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32"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17" fillId="2" borderId="64" xfId="0" applyFont="1" applyFill="1" applyBorder="1" applyAlignment="1">
      <alignment horizontal="center" vertical="center"/>
    </xf>
    <xf numFmtId="0" fontId="17" fillId="2" borderId="65" xfId="0" applyFont="1" applyFill="1" applyBorder="1" applyAlignment="1">
      <alignment horizontal="center" vertical="center"/>
    </xf>
    <xf numFmtId="0" fontId="17" fillId="2" borderId="66" xfId="0" applyFont="1" applyFill="1" applyBorder="1" applyAlignment="1">
      <alignment horizontal="center" vertical="center"/>
    </xf>
    <xf numFmtId="0" fontId="17" fillId="0" borderId="0" xfId="0" applyFont="1" applyAlignment="1">
      <alignment horizontal="left" vertical="center" shrinkToFit="1"/>
    </xf>
    <xf numFmtId="0" fontId="17" fillId="0" borderId="5"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5" xfId="0" applyFont="1" applyBorder="1" applyAlignment="1">
      <alignment horizontal="center" vertical="center" wrapText="1" shrinkToFit="1"/>
    </xf>
    <xf numFmtId="0" fontId="17" fillId="0" borderId="31" xfId="0" applyFont="1" applyBorder="1" applyAlignment="1">
      <alignment horizontal="center" vertical="center" wrapText="1" shrinkToFit="1"/>
    </xf>
    <xf numFmtId="0" fontId="17" fillId="0" borderId="59" xfId="0" applyFont="1" applyBorder="1" applyAlignment="1">
      <alignment horizontal="center" vertical="center" wrapText="1" shrinkToFit="1"/>
    </xf>
    <xf numFmtId="0" fontId="20" fillId="0" borderId="57" xfId="0" applyFont="1" applyBorder="1" applyAlignment="1">
      <alignment horizontal="center" vertical="center" wrapText="1"/>
    </xf>
    <xf numFmtId="0" fontId="17" fillId="0" borderId="57" xfId="0" applyFont="1" applyBorder="1" applyAlignment="1">
      <alignment horizontal="center" vertical="center" wrapText="1" shrinkToFit="1"/>
    </xf>
    <xf numFmtId="0" fontId="17" fillId="0" borderId="57" xfId="0" applyFont="1" applyBorder="1" applyAlignment="1">
      <alignment horizontal="center" vertical="center" shrinkToFit="1"/>
    </xf>
    <xf numFmtId="0" fontId="17" fillId="0" borderId="73" xfId="0" applyFont="1" applyBorder="1" applyAlignment="1">
      <alignment horizontal="center" vertical="center" shrinkToFi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3" xfId="0" applyFont="1" applyBorder="1" applyAlignment="1">
      <alignment horizontal="left" vertical="center" wrapText="1"/>
    </xf>
    <xf numFmtId="0" fontId="17" fillId="0" borderId="17" xfId="0" applyFont="1" applyBorder="1" applyAlignment="1">
      <alignment horizontal="left" vertical="center" wrapText="1"/>
    </xf>
    <xf numFmtId="0" fontId="20" fillId="0" borderId="74" xfId="2" applyFont="1" applyBorder="1" applyAlignment="1">
      <alignment horizontal="center" vertical="center" textRotation="255"/>
    </xf>
    <xf numFmtId="0" fontId="20" fillId="0" borderId="75" xfId="2" applyFont="1" applyBorder="1" applyAlignment="1">
      <alignment horizontal="center" vertical="center" textRotation="255"/>
    </xf>
    <xf numFmtId="0" fontId="20" fillId="0" borderId="0" xfId="2" applyFont="1" applyAlignment="1">
      <alignment vertical="center"/>
    </xf>
    <xf numFmtId="0" fontId="20" fillId="0" borderId="7" xfId="2" applyFont="1" applyBorder="1" applyAlignment="1">
      <alignment horizontal="center" vertical="center"/>
    </xf>
    <xf numFmtId="0" fontId="20" fillId="0" borderId="11" xfId="2" applyFont="1" applyBorder="1" applyAlignment="1">
      <alignment horizontal="center" vertical="center"/>
    </xf>
    <xf numFmtId="0" fontId="20" fillId="0" borderId="63" xfId="2" applyFont="1" applyBorder="1" applyAlignment="1">
      <alignment horizontal="center" vertical="center"/>
    </xf>
    <xf numFmtId="0" fontId="20" fillId="7" borderId="115" xfId="2" applyFont="1" applyFill="1" applyBorder="1" applyAlignment="1">
      <alignment horizontal="center" vertical="center"/>
    </xf>
    <xf numFmtId="0" fontId="20" fillId="7" borderId="114" xfId="2" applyFont="1" applyFill="1" applyBorder="1" applyAlignment="1">
      <alignment horizontal="center" vertical="center"/>
    </xf>
    <xf numFmtId="0" fontId="25" fillId="3" borderId="0" xfId="2" applyFont="1" applyFill="1" applyAlignment="1">
      <alignment horizontal="center" vertical="center"/>
    </xf>
    <xf numFmtId="0" fontId="17" fillId="3" borderId="0" xfId="0" applyFont="1" applyFill="1" applyAlignment="1">
      <alignment horizontal="distributed" vertical="center"/>
    </xf>
    <xf numFmtId="0" fontId="20" fillId="0" borderId="0" xfId="2" applyFont="1" applyAlignment="1">
      <alignment horizontal="distributed" vertical="center"/>
    </xf>
    <xf numFmtId="58" fontId="26" fillId="7" borderId="0" xfId="0" applyNumberFormat="1" applyFont="1" applyFill="1" applyAlignment="1">
      <alignment horizontal="center" vertical="center"/>
    </xf>
    <xf numFmtId="38" fontId="17" fillId="2" borderId="76" xfId="1" applyFont="1" applyFill="1" applyBorder="1" applyAlignment="1">
      <alignment vertical="center"/>
    </xf>
    <xf numFmtId="38" fontId="17" fillId="2" borderId="77" xfId="1" applyFont="1" applyFill="1" applyBorder="1" applyAlignment="1">
      <alignment vertical="center"/>
    </xf>
    <xf numFmtId="0" fontId="17" fillId="0" borderId="76" xfId="0" applyFont="1" applyBorder="1">
      <alignment vertical="center"/>
    </xf>
    <xf numFmtId="0" fontId="17" fillId="0" borderId="78" xfId="0" applyFont="1" applyBorder="1">
      <alignment vertical="center"/>
    </xf>
    <xf numFmtId="0" fontId="17" fillId="0" borderId="77" xfId="0" applyFont="1" applyBorder="1">
      <alignment vertical="center"/>
    </xf>
    <xf numFmtId="0" fontId="17" fillId="0" borderId="7" xfId="0" applyFont="1" applyBorder="1">
      <alignment vertical="center"/>
    </xf>
    <xf numFmtId="0" fontId="17" fillId="0" borderId="63" xfId="0" applyFont="1" applyBorder="1">
      <alignment vertical="center"/>
    </xf>
    <xf numFmtId="38" fontId="17" fillId="2" borderId="7" xfId="1" applyFont="1" applyFill="1" applyBorder="1" applyAlignment="1">
      <alignment vertical="center"/>
    </xf>
    <xf numFmtId="38" fontId="17" fillId="2" borderId="63" xfId="1" applyFont="1" applyFill="1" applyBorder="1" applyAlignment="1">
      <alignment vertical="center"/>
    </xf>
    <xf numFmtId="0" fontId="17" fillId="0" borderId="11" xfId="0" applyFont="1" applyBorder="1">
      <alignment vertical="center"/>
    </xf>
    <xf numFmtId="0" fontId="17" fillId="0" borderId="79" xfId="0" applyFont="1" applyBorder="1">
      <alignment vertical="center"/>
    </xf>
    <xf numFmtId="0" fontId="17" fillId="0" borderId="80" xfId="0" applyFont="1" applyBorder="1">
      <alignment vertical="center"/>
    </xf>
    <xf numFmtId="38" fontId="17" fillId="2" borderId="79" xfId="1" applyFont="1" applyFill="1" applyBorder="1" applyAlignment="1">
      <alignment vertical="center"/>
    </xf>
    <xf numFmtId="38" fontId="17" fillId="2" borderId="80" xfId="1" applyFont="1" applyFill="1" applyBorder="1" applyAlignment="1">
      <alignment vertical="center"/>
    </xf>
    <xf numFmtId="0" fontId="17" fillId="0" borderId="81" xfId="0" applyFont="1" applyBorder="1">
      <alignment vertical="center"/>
    </xf>
    <xf numFmtId="0" fontId="17" fillId="0" borderId="7" xfId="0" applyFont="1" applyBorder="1" applyAlignment="1">
      <alignment horizontal="center" vertical="center"/>
    </xf>
    <xf numFmtId="0" fontId="17" fillId="0" borderId="63" xfId="0" applyFont="1" applyBorder="1" applyAlignment="1">
      <alignment horizontal="center" vertical="center"/>
    </xf>
    <xf numFmtId="0" fontId="17" fillId="0" borderId="11" xfId="0" applyFont="1" applyBorder="1" applyAlignment="1">
      <alignment horizontal="center" vertical="center"/>
    </xf>
    <xf numFmtId="0" fontId="17" fillId="2" borderId="79" xfId="0" applyFont="1" applyFill="1" applyBorder="1">
      <alignment vertical="center"/>
    </xf>
    <xf numFmtId="0" fontId="17" fillId="2" borderId="80" xfId="0" applyFont="1" applyFill="1" applyBorder="1">
      <alignment vertical="center"/>
    </xf>
    <xf numFmtId="0" fontId="17" fillId="2" borderId="7" xfId="0" applyFont="1" applyFill="1" applyBorder="1">
      <alignment vertical="center"/>
    </xf>
    <xf numFmtId="0" fontId="17" fillId="2" borderId="63" xfId="0" applyFont="1" applyFill="1" applyBorder="1">
      <alignment vertical="center"/>
    </xf>
    <xf numFmtId="0" fontId="17" fillId="2" borderId="76" xfId="0" applyFont="1" applyFill="1" applyBorder="1">
      <alignment vertical="center"/>
    </xf>
    <xf numFmtId="0" fontId="17" fillId="2" borderId="77" xfId="0" applyFont="1" applyFill="1" applyBorder="1">
      <alignment vertical="center"/>
    </xf>
    <xf numFmtId="0" fontId="17" fillId="0" borderId="76" xfId="0" applyFont="1" applyBorder="1" applyAlignment="1">
      <alignment horizontal="center" vertical="center"/>
    </xf>
    <xf numFmtId="0" fontId="17" fillId="0" borderId="78" xfId="0" applyFont="1" applyBorder="1" applyAlignment="1">
      <alignment horizontal="center" vertical="center"/>
    </xf>
    <xf numFmtId="58" fontId="17" fillId="7" borderId="0" xfId="0" applyNumberFormat="1" applyFont="1" applyFill="1" applyAlignment="1">
      <alignment horizontal="center" vertical="center"/>
    </xf>
    <xf numFmtId="0" fontId="25" fillId="2" borderId="0" xfId="0" applyFont="1" applyFill="1" applyAlignment="1">
      <alignment horizontal="left" vertical="center"/>
    </xf>
    <xf numFmtId="0" fontId="25" fillId="0" borderId="0" xfId="0" applyFont="1" applyAlignment="1">
      <alignment horizontal="left" vertical="center"/>
    </xf>
    <xf numFmtId="0" fontId="26" fillId="7" borderId="0" xfId="0" applyFont="1" applyFill="1" applyAlignment="1">
      <alignment horizontal="center" vertical="center" wrapText="1"/>
    </xf>
    <xf numFmtId="0" fontId="20" fillId="0" borderId="0" xfId="0" applyFont="1" applyAlignment="1">
      <alignment vertical="center" shrinkToFit="1"/>
    </xf>
    <xf numFmtId="0" fontId="20" fillId="0" borderId="0" xfId="0" applyFont="1" applyAlignment="1">
      <alignment vertical="center" wrapText="1"/>
    </xf>
    <xf numFmtId="0" fontId="20" fillId="0" borderId="24" xfId="0" applyFont="1" applyBorder="1" applyAlignment="1">
      <alignment horizontal="distributed" vertical="center" shrinkToFit="1"/>
    </xf>
    <xf numFmtId="0" fontId="20" fillId="0" borderId="63" xfId="0" applyFont="1" applyBorder="1">
      <alignment vertical="center"/>
    </xf>
    <xf numFmtId="0" fontId="20" fillId="0" borderId="0" xfId="0" applyFont="1" applyAlignment="1">
      <alignment horizontal="center" vertical="center" shrinkToFit="1"/>
    </xf>
    <xf numFmtId="0" fontId="18" fillId="0" borderId="0" xfId="0" applyFont="1" applyAlignment="1">
      <alignment horizontal="left" vertical="center" wrapText="1"/>
    </xf>
    <xf numFmtId="0" fontId="26" fillId="0" borderId="0" xfId="5" applyFont="1" applyAlignment="1">
      <alignment horizontal="center" vertical="center"/>
    </xf>
    <xf numFmtId="0" fontId="17" fillId="0" borderId="0" xfId="6" applyFont="1" applyAlignment="1">
      <alignment horizontal="left" vertical="center"/>
    </xf>
    <xf numFmtId="0" fontId="17" fillId="0" borderId="24" xfId="5" applyFont="1" applyBorder="1" applyAlignment="1">
      <alignment horizontal="center" vertical="center"/>
    </xf>
    <xf numFmtId="0" fontId="17" fillId="0" borderId="24" xfId="5" applyFont="1" applyBorder="1" applyAlignment="1">
      <alignment horizontal="center" vertical="center" wrapText="1"/>
    </xf>
    <xf numFmtId="0" fontId="26" fillId="7" borderId="0" xfId="6" applyFont="1" applyFill="1" applyAlignment="1">
      <alignment horizontal="left" vertical="center"/>
    </xf>
    <xf numFmtId="0" fontId="17" fillId="0" borderId="24" xfId="5" applyFont="1" applyBorder="1" applyAlignment="1">
      <alignment vertical="center" wrapText="1"/>
    </xf>
    <xf numFmtId="0" fontId="17" fillId="10" borderId="24" xfId="5" applyFont="1" applyFill="1" applyBorder="1" applyAlignment="1">
      <alignment horizontal="left" vertical="center" wrapText="1"/>
    </xf>
    <xf numFmtId="0" fontId="17" fillId="0" borderId="0" xfId="5" applyFont="1" applyAlignment="1">
      <alignment horizontal="center" vertical="center"/>
    </xf>
    <xf numFmtId="0" fontId="20" fillId="2" borderId="86" xfId="0" applyFont="1" applyFill="1" applyBorder="1" applyAlignment="1">
      <alignment horizontal="left" vertical="center" wrapText="1"/>
    </xf>
    <xf numFmtId="0" fontId="20" fillId="2" borderId="88" xfId="0" applyFont="1" applyFill="1" applyBorder="1" applyAlignment="1">
      <alignment horizontal="left" vertical="center" wrapText="1"/>
    </xf>
    <xf numFmtId="0" fontId="20" fillId="2" borderId="87" xfId="0" applyFont="1" applyFill="1" applyBorder="1" applyAlignment="1">
      <alignment horizontal="left" vertical="center" wrapText="1"/>
    </xf>
    <xf numFmtId="0" fontId="20" fillId="2" borderId="89" xfId="0" applyFont="1" applyFill="1" applyBorder="1" applyAlignment="1">
      <alignment horizontal="left" vertical="center" wrapText="1"/>
    </xf>
    <xf numFmtId="0" fontId="20" fillId="2" borderId="54"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92" xfId="0" applyFont="1" applyFill="1" applyBorder="1" applyAlignment="1">
      <alignment horizontal="left" vertical="center" wrapText="1"/>
    </xf>
    <xf numFmtId="0" fontId="20" fillId="2" borderId="101" xfId="0" applyFont="1" applyFill="1" applyBorder="1" applyAlignment="1">
      <alignment horizontal="left" vertical="center" wrapText="1"/>
    </xf>
    <xf numFmtId="0" fontId="20" fillId="2" borderId="93" xfId="0" applyFont="1" applyFill="1" applyBorder="1" applyAlignment="1">
      <alignment horizontal="left" vertical="center" wrapText="1"/>
    </xf>
    <xf numFmtId="0" fontId="20" fillId="0" borderId="24" xfId="0" applyFont="1" applyBorder="1" applyAlignment="1">
      <alignment horizontal="distributed" vertical="center" wrapText="1"/>
    </xf>
    <xf numFmtId="0" fontId="20" fillId="2" borderId="7"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63" xfId="0" applyFont="1" applyFill="1" applyBorder="1" applyAlignment="1">
      <alignment horizontal="left" vertical="center" wrapText="1"/>
    </xf>
    <xf numFmtId="0" fontId="20" fillId="0" borderId="24" xfId="0" applyFont="1" applyBorder="1" applyAlignment="1">
      <alignment horizontal="left" vertical="center" wrapText="1"/>
    </xf>
    <xf numFmtId="0" fontId="20" fillId="2" borderId="94" xfId="0" applyFont="1" applyFill="1" applyBorder="1" applyAlignment="1">
      <alignment horizontal="left" vertical="center" wrapText="1"/>
    </xf>
    <xf numFmtId="0" fontId="20" fillId="2" borderId="95" xfId="0" applyFont="1" applyFill="1" applyBorder="1" applyAlignment="1">
      <alignment horizontal="left" vertical="center" wrapText="1"/>
    </xf>
    <xf numFmtId="0" fontId="20" fillId="0" borderId="6"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4" xfId="0" applyFont="1" applyBorder="1" applyAlignment="1">
      <alignment horizontal="center" vertical="center" textRotation="255" wrapText="1"/>
    </xf>
    <xf numFmtId="0" fontId="21" fillId="0" borderId="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63" xfId="0" applyFont="1" applyBorder="1" applyAlignment="1">
      <alignment horizontal="center" vertical="center" wrapText="1"/>
    </xf>
    <xf numFmtId="0" fontId="18" fillId="0" borderId="0" xfId="0" applyFont="1" applyAlignment="1">
      <alignment vertical="center" wrapText="1"/>
    </xf>
    <xf numFmtId="0" fontId="20" fillId="3" borderId="86" xfId="0" applyFont="1" applyFill="1" applyBorder="1" applyAlignment="1">
      <alignment horizontal="left" vertical="center" wrapText="1"/>
    </xf>
    <xf numFmtId="0" fontId="20" fillId="3" borderId="87" xfId="0" applyFont="1" applyFill="1" applyBorder="1" applyAlignment="1">
      <alignment horizontal="left" vertical="center" wrapText="1"/>
    </xf>
    <xf numFmtId="0" fontId="20" fillId="3" borderId="84" xfId="0" applyFont="1" applyFill="1" applyBorder="1" applyAlignment="1">
      <alignment vertical="center" wrapText="1"/>
    </xf>
    <xf numFmtId="0" fontId="20" fillId="2" borderId="84" xfId="0" applyFont="1" applyFill="1" applyBorder="1" applyAlignment="1">
      <alignment horizontal="left" vertical="center" wrapText="1"/>
    </xf>
    <xf numFmtId="0" fontId="20" fillId="0" borderId="24" xfId="0" applyFont="1" applyBorder="1" applyAlignment="1">
      <alignment vertical="center" wrapText="1"/>
    </xf>
    <xf numFmtId="0" fontId="20" fillId="0" borderId="82" xfId="0" applyFont="1" applyBorder="1" applyAlignment="1">
      <alignment horizontal="distributed" vertical="center" textRotation="255" wrapText="1"/>
    </xf>
    <xf numFmtId="0" fontId="20" fillId="0" borderId="65" xfId="0" applyFont="1" applyBorder="1" applyAlignment="1">
      <alignment horizontal="distributed" vertical="center" textRotation="255" wrapText="1"/>
    </xf>
    <xf numFmtId="0" fontId="20" fillId="2" borderId="83"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20" fillId="2" borderId="46" xfId="0" applyFont="1" applyFill="1" applyBorder="1" applyAlignment="1">
      <alignment horizontal="left" vertical="center" wrapText="1"/>
    </xf>
    <xf numFmtId="0" fontId="20" fillId="2" borderId="32" xfId="0" applyFont="1" applyFill="1" applyBorder="1" applyAlignment="1">
      <alignment horizontal="left" vertical="center" wrapText="1"/>
    </xf>
    <xf numFmtId="0" fontId="20" fillId="3" borderId="85" xfId="0" applyFont="1" applyFill="1" applyBorder="1" applyAlignment="1">
      <alignment vertical="center" wrapText="1"/>
    </xf>
    <xf numFmtId="0" fontId="20" fillId="0" borderId="1" xfId="0" applyFont="1" applyBorder="1" applyAlignment="1">
      <alignment horizontal="center" vertical="center"/>
    </xf>
    <xf numFmtId="0" fontId="20" fillId="0" borderId="12" xfId="0" applyFont="1" applyBorder="1" applyAlignment="1">
      <alignment vertical="center" wrapText="1"/>
    </xf>
    <xf numFmtId="0" fontId="20" fillId="0" borderId="61" xfId="0" applyFont="1" applyBorder="1" applyAlignment="1">
      <alignment vertical="center" wrapText="1"/>
    </xf>
    <xf numFmtId="0" fontId="25" fillId="0" borderId="44" xfId="0" applyFont="1" applyBorder="1" applyAlignment="1">
      <alignment horizontal="center" vertical="center"/>
    </xf>
    <xf numFmtId="0" fontId="20" fillId="0" borderId="82" xfId="0" applyFont="1" applyBorder="1" applyAlignment="1">
      <alignment horizontal="distributed" vertical="center" wrapText="1"/>
    </xf>
    <xf numFmtId="0" fontId="20" fillId="0" borderId="6" xfId="0" applyFont="1" applyBorder="1" applyAlignment="1">
      <alignment horizontal="distributed" vertical="center" wrapText="1"/>
    </xf>
    <xf numFmtId="0" fontId="20" fillId="0" borderId="6" xfId="0" applyFont="1" applyBorder="1" applyAlignment="1">
      <alignment horizontal="left" vertical="center" wrapText="1"/>
    </xf>
    <xf numFmtId="0" fontId="20" fillId="0" borderId="46" xfId="0" applyFont="1" applyBorder="1" applyAlignment="1">
      <alignment horizontal="left" vertical="center" wrapText="1"/>
    </xf>
    <xf numFmtId="0" fontId="20" fillId="0" borderId="8" xfId="0" applyFont="1" applyBorder="1" applyAlignment="1">
      <alignment horizontal="left" vertical="center" wrapText="1"/>
    </xf>
    <xf numFmtId="58" fontId="25" fillId="7" borderId="7" xfId="0" applyNumberFormat="1" applyFont="1" applyFill="1" applyBorder="1" applyAlignment="1">
      <alignment horizontal="center" vertical="center" shrinkToFit="1"/>
    </xf>
    <xf numFmtId="58" fontId="25" fillId="7" borderId="11" xfId="0" applyNumberFormat="1" applyFont="1" applyFill="1" applyBorder="1" applyAlignment="1">
      <alignment horizontal="center" vertical="center" shrinkToFit="1"/>
    </xf>
    <xf numFmtId="0" fontId="20" fillId="0" borderId="8" xfId="0" applyFont="1" applyBorder="1" applyAlignment="1">
      <alignment horizontal="distributed" vertical="center" wrapText="1"/>
    </xf>
    <xf numFmtId="0" fontId="20" fillId="0" borderId="44" xfId="0" applyFont="1" applyBorder="1" applyAlignment="1">
      <alignment horizontal="distributed" vertical="center" wrapText="1"/>
    </xf>
    <xf numFmtId="0" fontId="20" fillId="0" borderId="7" xfId="0" applyFont="1" applyBorder="1" applyAlignment="1">
      <alignment vertical="center" wrapText="1"/>
    </xf>
    <xf numFmtId="0" fontId="20" fillId="0" borderId="11" xfId="0" applyFont="1" applyBorder="1" applyAlignment="1">
      <alignment vertical="center" wrapText="1"/>
    </xf>
    <xf numFmtId="0" fontId="20" fillId="0" borderId="63" xfId="0" applyFont="1" applyBorder="1" applyAlignment="1">
      <alignment vertical="center" wrapText="1"/>
    </xf>
    <xf numFmtId="0" fontId="20" fillId="2" borderId="96" xfId="0" applyFont="1" applyFill="1" applyBorder="1" applyAlignment="1">
      <alignment horizontal="left" vertical="center" wrapText="1"/>
    </xf>
    <xf numFmtId="0" fontId="20" fillId="2" borderId="7" xfId="0" applyFont="1" applyFill="1" applyBorder="1" applyAlignment="1">
      <alignment vertical="center" wrapText="1"/>
    </xf>
    <xf numFmtId="0" fontId="20" fillId="2" borderId="11" xfId="0" applyFont="1" applyFill="1" applyBorder="1" applyAlignment="1">
      <alignment vertical="center" wrapText="1"/>
    </xf>
    <xf numFmtId="0" fontId="20" fillId="2" borderId="63" xfId="0" applyFont="1" applyFill="1" applyBorder="1" applyAlignment="1">
      <alignment vertical="center" wrapText="1"/>
    </xf>
    <xf numFmtId="0" fontId="20" fillId="0" borderId="85" xfId="0" applyFont="1" applyBorder="1" applyAlignment="1">
      <alignment horizontal="left" vertical="center" wrapText="1"/>
    </xf>
    <xf numFmtId="0" fontId="20" fillId="0" borderId="84" xfId="0" applyFont="1" applyBorder="1" applyAlignment="1">
      <alignment vertical="center" wrapText="1"/>
    </xf>
    <xf numFmtId="0" fontId="20" fillId="2" borderId="6"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61"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8" xfId="0" applyFont="1" applyFill="1" applyBorder="1" applyAlignment="1">
      <alignment horizontal="left" vertical="center" wrapText="1"/>
    </xf>
    <xf numFmtId="0" fontId="20" fillId="2" borderId="44" xfId="0" applyFont="1" applyFill="1" applyBorder="1" applyAlignment="1">
      <alignment horizontal="left" vertical="center" wrapText="1"/>
    </xf>
    <xf numFmtId="0" fontId="20" fillId="2" borderId="51" xfId="0" applyFont="1" applyFill="1" applyBorder="1" applyAlignment="1">
      <alignment horizontal="left" vertical="center" wrapText="1"/>
    </xf>
    <xf numFmtId="0" fontId="20" fillId="2" borderId="6" xfId="0" applyFont="1" applyFill="1" applyBorder="1" applyAlignment="1">
      <alignment vertical="center" wrapText="1"/>
    </xf>
    <xf numFmtId="0" fontId="20" fillId="2" borderId="12" xfId="0" applyFont="1" applyFill="1" applyBorder="1" applyAlignment="1">
      <alignment vertical="center" wrapText="1"/>
    </xf>
    <xf numFmtId="0" fontId="20" fillId="2" borderId="61" xfId="0" applyFont="1" applyFill="1" applyBorder="1" applyAlignment="1">
      <alignment vertical="center" wrapText="1"/>
    </xf>
    <xf numFmtId="0" fontId="20" fillId="0" borderId="12" xfId="0" applyFont="1" applyBorder="1" applyAlignment="1">
      <alignment horizontal="distributed" vertical="center" wrapText="1"/>
    </xf>
    <xf numFmtId="0" fontId="20" fillId="0" borderId="61" xfId="0" applyFont="1" applyBorder="1" applyAlignment="1">
      <alignment horizontal="distributed" vertical="center" wrapText="1"/>
    </xf>
    <xf numFmtId="0" fontId="20" fillId="0" borderId="51" xfId="0" applyFont="1" applyBorder="1" applyAlignment="1">
      <alignment horizontal="distributed" vertical="center" wrapText="1"/>
    </xf>
    <xf numFmtId="0" fontId="20" fillId="2" borderId="24" xfId="0" applyFont="1" applyFill="1" applyBorder="1" applyAlignment="1">
      <alignment vertical="center" wrapText="1"/>
    </xf>
    <xf numFmtId="0" fontId="20" fillId="2" borderId="6" xfId="0" applyFont="1" applyFill="1" applyBorder="1" applyAlignment="1">
      <alignment horizontal="left" vertical="top" wrapText="1"/>
    </xf>
    <xf numFmtId="0" fontId="20" fillId="2" borderId="12" xfId="0" applyFont="1" applyFill="1" applyBorder="1" applyAlignment="1">
      <alignment horizontal="left" vertical="top" wrapText="1"/>
    </xf>
    <xf numFmtId="0" fontId="20" fillId="2" borderId="61"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44" xfId="0" applyFont="1" applyFill="1" applyBorder="1" applyAlignment="1">
      <alignment horizontal="left" vertical="top" wrapText="1"/>
    </xf>
    <xf numFmtId="0" fontId="20" fillId="2" borderId="51" xfId="0" applyFont="1" applyFill="1" applyBorder="1" applyAlignment="1">
      <alignment horizontal="left" vertical="top" wrapText="1"/>
    </xf>
    <xf numFmtId="0" fontId="20" fillId="0" borderId="82" xfId="0" applyFont="1" applyBorder="1" applyAlignment="1">
      <alignment horizontal="center" vertical="center" textRotation="255" wrapText="1"/>
    </xf>
    <xf numFmtId="0" fontId="20" fillId="0" borderId="65"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18" fillId="2" borderId="142" xfId="0" applyFont="1" applyFill="1" applyBorder="1" applyAlignment="1">
      <alignment horizontal="left" vertical="center" wrapText="1"/>
    </xf>
    <xf numFmtId="0" fontId="18" fillId="2" borderId="143" xfId="0" applyFont="1" applyFill="1" applyBorder="1" applyAlignment="1">
      <alignment horizontal="left" vertical="center" wrapText="1"/>
    </xf>
    <xf numFmtId="0" fontId="20" fillId="0" borderId="61" xfId="0" applyFont="1" applyBorder="1" applyAlignment="1">
      <alignment horizontal="center" vertical="center" wrapText="1"/>
    </xf>
    <xf numFmtId="0" fontId="18" fillId="2" borderId="86" xfId="0" applyFont="1" applyFill="1" applyBorder="1" applyAlignment="1">
      <alignment horizontal="left" vertical="center" wrapText="1"/>
    </xf>
    <xf numFmtId="0" fontId="18" fillId="2" borderId="88" xfId="0" applyFont="1" applyFill="1" applyBorder="1" applyAlignment="1">
      <alignment horizontal="left" vertical="center" wrapText="1"/>
    </xf>
    <xf numFmtId="0" fontId="20" fillId="2" borderId="6"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61" xfId="0" applyFont="1" applyFill="1" applyBorder="1" applyAlignment="1">
      <alignment horizontal="center" vertical="center" wrapText="1"/>
    </xf>
    <xf numFmtId="0" fontId="18" fillId="3" borderId="92" xfId="0" applyFont="1" applyFill="1" applyBorder="1" applyAlignment="1">
      <alignment horizontal="left" vertical="center" wrapText="1"/>
    </xf>
    <xf numFmtId="0" fontId="18" fillId="3" borderId="93" xfId="0" applyFont="1" applyFill="1" applyBorder="1" applyAlignment="1">
      <alignment horizontal="left" vertical="center" wrapText="1"/>
    </xf>
    <xf numFmtId="0" fontId="18" fillId="2" borderId="92" xfId="0" applyFont="1" applyFill="1" applyBorder="1" applyAlignment="1">
      <alignment horizontal="left" vertical="center" wrapText="1"/>
    </xf>
    <xf numFmtId="0" fontId="18" fillId="2" borderId="101" xfId="0" applyFont="1" applyFill="1" applyBorder="1" applyAlignment="1">
      <alignment horizontal="left" vertical="center" wrapText="1"/>
    </xf>
    <xf numFmtId="0" fontId="18" fillId="2" borderId="93" xfId="0" applyFont="1" applyFill="1" applyBorder="1" applyAlignment="1">
      <alignment horizontal="left" vertical="center" wrapText="1"/>
    </xf>
    <xf numFmtId="0" fontId="21" fillId="0" borderId="24" xfId="0" applyFont="1" applyBorder="1" applyAlignment="1">
      <alignment horizontal="center" vertical="center" wrapText="1"/>
    </xf>
    <xf numFmtId="0" fontId="17" fillId="0" borderId="24" xfId="0" applyFont="1" applyBorder="1" applyAlignment="1">
      <alignment vertical="center" textRotation="255"/>
    </xf>
    <xf numFmtId="0" fontId="17" fillId="2" borderId="82" xfId="0" applyFont="1" applyFill="1" applyBorder="1">
      <alignment vertical="center"/>
    </xf>
    <xf numFmtId="49" fontId="17" fillId="0" borderId="24" xfId="0" applyNumberFormat="1" applyFont="1" applyBorder="1" applyAlignment="1">
      <alignment horizontal="center" vertical="center"/>
    </xf>
    <xf numFmtId="49" fontId="17" fillId="0" borderId="7" xfId="0" applyNumberFormat="1" applyFont="1" applyBorder="1" applyAlignment="1">
      <alignment horizontal="center" vertical="center"/>
    </xf>
    <xf numFmtId="0" fontId="17" fillId="2" borderId="133" xfId="0" applyFont="1" applyFill="1" applyBorder="1">
      <alignment vertical="center"/>
    </xf>
    <xf numFmtId="0" fontId="17" fillId="2" borderId="134" xfId="0" applyFont="1" applyFill="1" applyBorder="1">
      <alignment vertical="center"/>
    </xf>
    <xf numFmtId="0" fontId="20" fillId="2" borderId="84" xfId="0" applyFont="1" applyFill="1" applyBorder="1" applyAlignment="1">
      <alignment vertical="center" wrapText="1"/>
    </xf>
    <xf numFmtId="0" fontId="17" fillId="0" borderId="24" xfId="0" applyFont="1" applyBorder="1">
      <alignment vertical="center"/>
    </xf>
    <xf numFmtId="58" fontId="25" fillId="7" borderId="63" xfId="0" applyNumberFormat="1" applyFont="1" applyFill="1" applyBorder="1" applyAlignment="1">
      <alignment horizontal="center" vertical="center" shrinkToFit="1"/>
    </xf>
    <xf numFmtId="0" fontId="25" fillId="0" borderId="44" xfId="11" applyFont="1" applyBorder="1" applyAlignment="1">
      <alignment horizontal="center" vertical="center"/>
    </xf>
    <xf numFmtId="0" fontId="20" fillId="0" borderId="82" xfId="11" applyFont="1" applyBorder="1" applyAlignment="1">
      <alignment horizontal="distributed" vertical="center"/>
    </xf>
    <xf numFmtId="0" fontId="20" fillId="0" borderId="82" xfId="11" applyFont="1" applyBorder="1" applyAlignment="1">
      <alignment horizontal="left" vertical="center" wrapText="1"/>
    </xf>
    <xf numFmtId="0" fontId="20" fillId="0" borderId="65" xfId="11" applyFont="1" applyBorder="1" applyAlignment="1">
      <alignment horizontal="left" vertical="center" wrapText="1"/>
    </xf>
    <xf numFmtId="0" fontId="20" fillId="0" borderId="22" xfId="11" applyFont="1" applyBorder="1" applyAlignment="1">
      <alignment horizontal="left" vertical="center"/>
    </xf>
    <xf numFmtId="0" fontId="20" fillId="0" borderId="6" xfId="11" applyFont="1" applyBorder="1" applyAlignment="1">
      <alignment horizontal="left" vertical="center" wrapText="1"/>
    </xf>
    <xf numFmtId="0" fontId="20" fillId="0" borderId="12" xfId="11" applyFont="1" applyBorder="1" applyAlignment="1">
      <alignment horizontal="left" vertical="center" wrapText="1"/>
    </xf>
    <xf numFmtId="0" fontId="20" fillId="0" borderId="61" xfId="11" applyFont="1" applyBorder="1" applyAlignment="1">
      <alignment horizontal="left" vertical="center" wrapText="1"/>
    </xf>
    <xf numFmtId="0" fontId="20" fillId="0" borderId="46" xfId="11" applyFont="1" applyBorder="1" applyAlignment="1">
      <alignment horizontal="left" vertical="center" wrapText="1"/>
    </xf>
    <xf numFmtId="0" fontId="20" fillId="0" borderId="0" xfId="11" applyFont="1" applyAlignment="1">
      <alignment horizontal="left" vertical="center" wrapText="1"/>
    </xf>
    <xf numFmtId="0" fontId="20" fillId="0" borderId="32" xfId="11" applyFont="1" applyBorder="1" applyAlignment="1">
      <alignment horizontal="left" vertical="center" wrapText="1"/>
    </xf>
    <xf numFmtId="0" fontId="20" fillId="0" borderId="8" xfId="11" applyFont="1" applyBorder="1" applyAlignment="1">
      <alignment horizontal="left" vertical="center" wrapText="1"/>
    </xf>
    <xf numFmtId="0" fontId="20" fillId="0" borderId="44" xfId="11" applyFont="1" applyBorder="1" applyAlignment="1">
      <alignment horizontal="left" vertical="center" wrapText="1"/>
    </xf>
    <xf numFmtId="0" fontId="20" fillId="0" borderId="51" xfId="11" applyFont="1" applyBorder="1" applyAlignment="1">
      <alignment horizontal="left" vertical="center" wrapText="1"/>
    </xf>
    <xf numFmtId="0" fontId="20" fillId="0" borderId="7" xfId="11" applyFont="1" applyBorder="1" applyAlignment="1">
      <alignment horizontal="distributed" vertical="center" wrapText="1"/>
    </xf>
    <xf numFmtId="0" fontId="20" fillId="0" borderId="11" xfId="11" applyFont="1" applyBorder="1" applyAlignment="1">
      <alignment horizontal="distributed" vertical="center" wrapText="1"/>
    </xf>
    <xf numFmtId="0" fontId="20" fillId="0" borderId="63" xfId="11" applyFont="1" applyBorder="1" applyAlignment="1">
      <alignment horizontal="distributed" vertical="center" wrapText="1"/>
    </xf>
    <xf numFmtId="0" fontId="20" fillId="0" borderId="6" xfId="11" applyFont="1" applyBorder="1" applyAlignment="1">
      <alignment horizontal="distributed" vertical="center" wrapText="1"/>
    </xf>
    <xf numFmtId="0" fontId="20" fillId="0" borderId="12" xfId="11" applyFont="1" applyBorder="1" applyAlignment="1">
      <alignment horizontal="distributed" vertical="center"/>
    </xf>
    <xf numFmtId="0" fontId="20" fillId="0" borderId="61" xfId="11" applyFont="1" applyBorder="1" applyAlignment="1">
      <alignment horizontal="distributed" vertical="center"/>
    </xf>
    <xf numFmtId="0" fontId="20" fillId="0" borderId="6" xfId="11" applyFont="1" applyBorder="1" applyAlignment="1">
      <alignment vertical="center" wrapText="1"/>
    </xf>
    <xf numFmtId="0" fontId="20" fillId="0" borderId="12" xfId="11" applyFont="1" applyBorder="1">
      <alignment vertical="center"/>
    </xf>
    <xf numFmtId="0" fontId="20" fillId="0" borderId="61" xfId="11" applyFont="1" applyBorder="1">
      <alignment vertical="center"/>
    </xf>
    <xf numFmtId="0" fontId="20" fillId="0" borderId="7" xfId="11" applyFont="1" applyBorder="1" applyAlignment="1">
      <alignment horizontal="distributed" vertical="center"/>
    </xf>
    <xf numFmtId="0" fontId="20" fillId="0" borderId="11" xfId="11" applyFont="1" applyBorder="1" applyAlignment="1">
      <alignment horizontal="distributed" vertical="center"/>
    </xf>
    <xf numFmtId="0" fontId="20" fillId="0" borderId="63" xfId="11" applyFont="1" applyBorder="1" applyAlignment="1">
      <alignment horizontal="distributed" vertical="center"/>
    </xf>
    <xf numFmtId="0" fontId="20" fillId="0" borderId="7" xfId="11" applyFont="1" applyBorder="1" applyAlignment="1">
      <alignment horizontal="left" vertical="center" wrapText="1"/>
    </xf>
    <xf numFmtId="0" fontId="20" fillId="0" borderId="11" xfId="11" applyFont="1" applyBorder="1" applyAlignment="1">
      <alignment horizontal="left" vertical="center" wrapText="1"/>
    </xf>
    <xf numFmtId="0" fontId="20" fillId="0" borderId="63" xfId="11" applyFont="1" applyBorder="1" applyAlignment="1">
      <alignment horizontal="left" vertical="center" wrapText="1"/>
    </xf>
    <xf numFmtId="0" fontId="20" fillId="0" borderId="6" xfId="11" applyFont="1" applyBorder="1">
      <alignment vertical="center"/>
    </xf>
    <xf numFmtId="0" fontId="20" fillId="0" borderId="11" xfId="11" applyFont="1" applyBorder="1" applyAlignment="1">
      <alignment horizontal="center" vertical="center"/>
    </xf>
    <xf numFmtId="0" fontId="20" fillId="0" borderId="63" xfId="11" applyFont="1" applyBorder="1" applyAlignment="1">
      <alignment horizontal="center" vertical="center"/>
    </xf>
    <xf numFmtId="0" fontId="20" fillId="0" borderId="7" xfId="11" applyFont="1" applyBorder="1" applyAlignment="1">
      <alignment horizontal="center" vertical="center"/>
    </xf>
    <xf numFmtId="0" fontId="20" fillId="0" borderId="6" xfId="11" applyFont="1" applyBorder="1" applyAlignment="1">
      <alignment horizontal="center" vertical="top" textRotation="255"/>
    </xf>
    <xf numFmtId="0" fontId="20" fillId="0" borderId="46" xfId="11" applyFont="1" applyBorder="1" applyAlignment="1">
      <alignment horizontal="center" vertical="top" textRotation="255"/>
    </xf>
    <xf numFmtId="0" fontId="20" fillId="0" borderId="8" xfId="11" applyFont="1" applyBorder="1" applyAlignment="1">
      <alignment horizontal="center" vertical="top" textRotation="255"/>
    </xf>
    <xf numFmtId="0" fontId="20" fillId="0" borderId="82"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8" xfId="11" applyFont="1" applyBorder="1" applyAlignment="1">
      <alignment horizontal="center" vertical="center" textRotation="255"/>
    </xf>
    <xf numFmtId="0" fontId="20" fillId="0" borderId="7" xfId="11" applyFont="1" applyBorder="1">
      <alignment vertical="center"/>
    </xf>
    <xf numFmtId="0" fontId="20" fillId="0" borderId="11" xfId="11" applyFont="1" applyBorder="1">
      <alignment vertical="center"/>
    </xf>
    <xf numFmtId="0" fontId="20" fillId="0" borderId="63" xfId="11" applyFont="1" applyBorder="1">
      <alignment vertical="center"/>
    </xf>
    <xf numFmtId="0" fontId="20" fillId="0" borderId="7" xfId="11" applyFont="1" applyBorder="1" applyAlignment="1">
      <alignment horizontal="left" vertical="center"/>
    </xf>
    <xf numFmtId="0" fontId="20" fillId="0" borderId="11" xfId="11" applyFont="1" applyBorder="1" applyAlignment="1">
      <alignment horizontal="left" vertical="center"/>
    </xf>
    <xf numFmtId="0" fontId="20" fillId="0" borderId="63" xfId="11" applyFont="1" applyBorder="1" applyAlignment="1">
      <alignment horizontal="left" vertical="center"/>
    </xf>
    <xf numFmtId="0" fontId="20" fillId="0" borderId="7" xfId="11" applyFont="1" applyBorder="1" applyAlignment="1">
      <alignment vertical="center" wrapText="1"/>
    </xf>
    <xf numFmtId="0" fontId="20" fillId="0" borderId="11" xfId="11" applyFont="1" applyBorder="1" applyAlignment="1">
      <alignment vertical="center" wrapText="1"/>
    </xf>
    <xf numFmtId="0" fontId="20" fillId="0" borderId="63" xfId="11" applyFont="1" applyBorder="1" applyAlignment="1">
      <alignment vertical="center" wrapText="1"/>
    </xf>
    <xf numFmtId="0" fontId="20" fillId="0" borderId="12" xfId="11" applyFont="1" applyBorder="1" applyAlignment="1">
      <alignment vertical="center" wrapText="1"/>
    </xf>
    <xf numFmtId="0" fontId="20" fillId="0" borderId="61" xfId="11" applyFont="1" applyBorder="1" applyAlignment="1">
      <alignment vertical="center" wrapText="1"/>
    </xf>
    <xf numFmtId="0" fontId="20" fillId="2" borderId="7" xfId="11" applyFont="1" applyFill="1" applyBorder="1" applyAlignment="1">
      <alignment horizontal="left" vertical="center" wrapText="1"/>
    </xf>
    <xf numFmtId="0" fontId="17" fillId="0" borderId="11" xfId="11" applyFont="1" applyBorder="1" applyAlignment="1">
      <alignment horizontal="left" vertical="center" wrapText="1"/>
    </xf>
    <xf numFmtId="0" fontId="17" fillId="0" borderId="63" xfId="11" applyFont="1" applyBorder="1" applyAlignment="1">
      <alignment horizontal="left" vertical="center" wrapText="1"/>
    </xf>
    <xf numFmtId="0" fontId="20" fillId="0" borderId="82" xfId="11" applyFont="1" applyBorder="1" applyAlignment="1">
      <alignment vertical="center" textRotation="255"/>
    </xf>
    <xf numFmtId="0" fontId="20" fillId="0" borderId="65" xfId="11" applyFont="1" applyBorder="1" applyAlignment="1">
      <alignment vertical="center" textRotation="255"/>
    </xf>
    <xf numFmtId="0" fontId="20" fillId="0" borderId="22" xfId="11" applyFont="1" applyBorder="1" applyAlignment="1">
      <alignment vertical="center" textRotation="255"/>
    </xf>
    <xf numFmtId="0" fontId="20" fillId="2" borderId="7" xfId="11" applyFont="1" applyFill="1" applyBorder="1">
      <alignment vertical="center"/>
    </xf>
    <xf numFmtId="0" fontId="20" fillId="2" borderId="11" xfId="11" applyFont="1" applyFill="1" applyBorder="1">
      <alignment vertical="center"/>
    </xf>
    <xf numFmtId="0" fontId="20" fillId="2" borderId="63" xfId="11" applyFont="1" applyFill="1" applyBorder="1">
      <alignment vertical="center"/>
    </xf>
    <xf numFmtId="0" fontId="20" fillId="2" borderId="11" xfId="11" applyFont="1" applyFill="1" applyBorder="1" applyAlignment="1">
      <alignment horizontal="left" vertical="center" wrapText="1"/>
    </xf>
    <xf numFmtId="0" fontId="20" fillId="2" borderId="63" xfId="11" applyFont="1" applyFill="1" applyBorder="1" applyAlignment="1">
      <alignment horizontal="left" vertical="center" wrapText="1"/>
    </xf>
    <xf numFmtId="0" fontId="20" fillId="2" borderId="11" xfId="11" applyFont="1" applyFill="1" applyBorder="1" applyAlignment="1">
      <alignment horizontal="left" vertical="center"/>
    </xf>
    <xf numFmtId="0" fontId="20" fillId="2" borderId="63" xfId="11" applyFont="1" applyFill="1" applyBorder="1" applyAlignment="1">
      <alignment horizontal="left" vertical="center"/>
    </xf>
    <xf numFmtId="0" fontId="20" fillId="0" borderId="8" xfId="11" applyFont="1" applyBorder="1">
      <alignment vertical="center"/>
    </xf>
    <xf numFmtId="0" fontId="20" fillId="0" borderId="44" xfId="11" applyFont="1" applyBorder="1">
      <alignment vertical="center"/>
    </xf>
    <xf numFmtId="0" fontId="20" fillId="0" borderId="51" xfId="11" applyFont="1" applyBorder="1">
      <alignment vertical="center"/>
    </xf>
    <xf numFmtId="0" fontId="20" fillId="0" borderId="0" xfId="11" applyFont="1" applyAlignment="1">
      <alignment vertical="top" wrapText="1"/>
    </xf>
    <xf numFmtId="0" fontId="20" fillId="0" borderId="0" xfId="11" applyFont="1" applyAlignment="1">
      <alignment vertical="top"/>
    </xf>
    <xf numFmtId="0" fontId="20" fillId="0" borderId="12" xfId="11" applyFont="1" applyBorder="1" applyAlignment="1">
      <alignment vertical="top"/>
    </xf>
    <xf numFmtId="0" fontId="20" fillId="0" borderId="12" xfId="11" applyFont="1" applyBorder="1" applyAlignment="1">
      <alignment vertical="top" wrapText="1"/>
    </xf>
    <xf numFmtId="0" fontId="21" fillId="0" borderId="82" xfId="0" applyFont="1" applyBorder="1" applyAlignment="1">
      <alignment horizontal="center" vertical="center" wrapText="1"/>
    </xf>
    <xf numFmtId="0" fontId="21" fillId="0" borderId="22" xfId="0" applyFont="1" applyBorder="1" applyAlignment="1">
      <alignment horizontal="center" vertical="center" wrapText="1"/>
    </xf>
    <xf numFmtId="0" fontId="17" fillId="0" borderId="6" xfId="0" applyFont="1" applyBorder="1" applyAlignment="1">
      <alignment vertical="center" wrapText="1"/>
    </xf>
    <xf numFmtId="0" fontId="17" fillId="0" borderId="61" xfId="0" applyFont="1" applyBorder="1" applyAlignment="1">
      <alignment vertical="center" wrapText="1"/>
    </xf>
    <xf numFmtId="0" fontId="17" fillId="0" borderId="46" xfId="0" applyFont="1" applyBorder="1" applyAlignment="1">
      <alignment vertical="center" wrapText="1"/>
    </xf>
    <xf numFmtId="0" fontId="17" fillId="0" borderId="32" xfId="0" applyFont="1" applyBorder="1" applyAlignment="1">
      <alignment vertical="center" wrapText="1"/>
    </xf>
    <xf numFmtId="0" fontId="17" fillId="0" borderId="8" xfId="0" applyFont="1" applyBorder="1" applyAlignment="1">
      <alignment vertical="center" wrapText="1"/>
    </xf>
    <xf numFmtId="0" fontId="17" fillId="0" borderId="51" xfId="0" applyFont="1" applyBorder="1" applyAlignment="1">
      <alignment vertical="center" wrapText="1"/>
    </xf>
    <xf numFmtId="0" fontId="20" fillId="0" borderId="46" xfId="0" applyFont="1" applyBorder="1" applyAlignment="1">
      <alignment horizontal="center" vertical="center" wrapText="1"/>
    </xf>
    <xf numFmtId="0" fontId="20" fillId="0" borderId="0" xfId="0" applyFont="1" applyAlignment="1">
      <alignment horizontal="center" vertical="center" wrapText="1"/>
    </xf>
    <xf numFmtId="0" fontId="20" fillId="0" borderId="3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92" xfId="0" applyFont="1" applyBorder="1" applyAlignment="1">
      <alignment horizontal="left" vertical="center" wrapText="1"/>
    </xf>
    <xf numFmtId="0" fontId="20" fillId="0" borderId="101" xfId="0" applyFont="1" applyBorder="1" applyAlignment="1">
      <alignment horizontal="left" vertical="center" wrapText="1"/>
    </xf>
    <xf numFmtId="0" fontId="20" fillId="0" borderId="93" xfId="0" applyFont="1" applyBorder="1" applyAlignment="1">
      <alignment horizontal="left" vertical="center" wrapText="1"/>
    </xf>
    <xf numFmtId="0" fontId="20" fillId="0" borderId="85" xfId="0" applyFont="1" applyBorder="1" applyAlignment="1">
      <alignment vertical="center" wrapText="1"/>
    </xf>
    <xf numFmtId="0" fontId="20" fillId="2" borderId="86" xfId="0" applyFont="1" applyFill="1" applyBorder="1" applyAlignment="1">
      <alignment vertical="center" wrapText="1"/>
    </xf>
    <xf numFmtId="0" fontId="20" fillId="2" borderId="87" xfId="0" applyFont="1" applyFill="1" applyBorder="1" applyAlignment="1">
      <alignment vertical="center" wrapText="1"/>
    </xf>
    <xf numFmtId="0" fontId="20" fillId="0" borderId="22" xfId="0" applyFont="1" applyBorder="1" applyAlignment="1">
      <alignment horizontal="distributed" vertical="center" textRotation="255" wrapText="1"/>
    </xf>
    <xf numFmtId="0" fontId="20" fillId="0" borderId="86" xfId="0" applyFont="1" applyBorder="1" applyAlignment="1">
      <alignment vertical="center" wrapText="1"/>
    </xf>
    <xf numFmtId="0" fontId="20" fillId="0" borderId="87" xfId="0" applyFont="1" applyBorder="1" applyAlignment="1">
      <alignment vertical="center" wrapText="1"/>
    </xf>
    <xf numFmtId="0" fontId="20" fillId="0" borderId="86" xfId="0" applyFont="1" applyBorder="1" applyAlignment="1">
      <alignment horizontal="left" vertical="center" wrapText="1"/>
    </xf>
    <xf numFmtId="0" fontId="20" fillId="0" borderId="88" xfId="0" applyFont="1" applyBorder="1" applyAlignment="1">
      <alignment horizontal="left" vertical="center" wrapText="1"/>
    </xf>
    <xf numFmtId="0" fontId="20" fillId="0" borderId="87" xfId="0" applyFont="1" applyBorder="1" applyAlignment="1">
      <alignment horizontal="left" vertical="center" wrapText="1"/>
    </xf>
    <xf numFmtId="0" fontId="20" fillId="0" borderId="94" xfId="0" applyFont="1" applyBorder="1" applyAlignment="1">
      <alignment horizontal="left" vertical="center" shrinkToFit="1"/>
    </xf>
    <xf numFmtId="0" fontId="20" fillId="0" borderId="96" xfId="0" applyFont="1" applyBorder="1" applyAlignment="1">
      <alignment horizontal="left" vertical="center" shrinkToFit="1"/>
    </xf>
    <xf numFmtId="0" fontId="20" fillId="0" borderId="95" xfId="0" applyFont="1" applyBorder="1" applyAlignment="1">
      <alignment horizontal="left" vertical="center" shrinkToFit="1"/>
    </xf>
    <xf numFmtId="0" fontId="17" fillId="0" borderId="7" xfId="0" applyFont="1" applyBorder="1" applyAlignment="1">
      <alignment horizontal="left" vertical="center" wrapText="1"/>
    </xf>
    <xf numFmtId="0" fontId="17" fillId="0" borderId="11" xfId="0" applyFont="1" applyBorder="1" applyAlignment="1">
      <alignment horizontal="left" vertical="center" wrapText="1"/>
    </xf>
    <xf numFmtId="0" fontId="17" fillId="0" borderId="63" xfId="0" applyFont="1" applyBorder="1" applyAlignment="1">
      <alignment horizontal="left" vertical="center" wrapText="1"/>
    </xf>
    <xf numFmtId="0" fontId="20" fillId="0" borderId="82" xfId="0" applyFont="1" applyBorder="1" applyAlignment="1">
      <alignment horizontal="center" vertical="center" wrapText="1"/>
    </xf>
    <xf numFmtId="0" fontId="20" fillId="0" borderId="22" xfId="0" applyFont="1" applyBorder="1" applyAlignment="1">
      <alignment horizontal="center" vertical="center" wrapText="1"/>
    </xf>
    <xf numFmtId="0" fontId="25" fillId="0" borderId="44" xfId="12" applyFont="1" applyBorder="1" applyAlignment="1">
      <alignment horizontal="center" vertical="center"/>
    </xf>
    <xf numFmtId="0" fontId="20" fillId="0" borderId="82" xfId="12" applyFont="1" applyBorder="1" applyAlignment="1">
      <alignment horizontal="distributed" vertical="center"/>
    </xf>
    <xf numFmtId="0" fontId="20" fillId="0" borderId="82" xfId="12" applyFont="1" applyBorder="1" applyAlignment="1">
      <alignment horizontal="left" vertical="center" wrapText="1"/>
    </xf>
    <xf numFmtId="0" fontId="20" fillId="0" borderId="65" xfId="12" applyFont="1" applyBorder="1" applyAlignment="1">
      <alignment horizontal="left" vertical="center" wrapText="1"/>
    </xf>
    <xf numFmtId="0" fontId="20" fillId="0" borderId="65" xfId="12" applyFont="1" applyBorder="1" applyAlignment="1">
      <alignment horizontal="left" vertical="center"/>
    </xf>
    <xf numFmtId="0" fontId="20" fillId="0" borderId="6" xfId="12" applyFont="1" applyBorder="1" applyAlignment="1">
      <alignment horizontal="left" vertical="center" wrapText="1"/>
    </xf>
    <xf numFmtId="0" fontId="20" fillId="0" borderId="12" xfId="12" applyFont="1" applyBorder="1" applyAlignment="1">
      <alignment horizontal="left" vertical="center" wrapText="1"/>
    </xf>
    <xf numFmtId="0" fontId="20" fillId="0" borderId="61" xfId="12" applyFont="1" applyBorder="1" applyAlignment="1">
      <alignment horizontal="left" vertical="center" wrapText="1"/>
    </xf>
    <xf numFmtId="0" fontId="20" fillId="0" borderId="46" xfId="12" applyFont="1" applyBorder="1" applyAlignment="1">
      <alignment horizontal="left" vertical="center" wrapText="1"/>
    </xf>
    <xf numFmtId="0" fontId="20" fillId="0" borderId="0" xfId="12" applyFont="1" applyAlignment="1">
      <alignment horizontal="left" vertical="center" wrapText="1"/>
    </xf>
    <xf numFmtId="0" fontId="20" fillId="0" borderId="32" xfId="12" applyFont="1" applyBorder="1" applyAlignment="1">
      <alignment horizontal="left" vertical="center" wrapText="1"/>
    </xf>
    <xf numFmtId="0" fontId="20" fillId="0" borderId="8" xfId="12" applyFont="1" applyBorder="1" applyAlignment="1">
      <alignment horizontal="left" vertical="center" wrapText="1"/>
    </xf>
    <xf numFmtId="0" fontId="20" fillId="0" borderId="44" xfId="12" applyFont="1" applyBorder="1" applyAlignment="1">
      <alignment horizontal="left" vertical="center" wrapText="1"/>
    </xf>
    <xf numFmtId="0" fontId="20" fillId="0" borderId="51" xfId="12" applyFont="1" applyBorder="1" applyAlignment="1">
      <alignment horizontal="left" vertical="center" wrapText="1"/>
    </xf>
    <xf numFmtId="0" fontId="20" fillId="0" borderId="7" xfId="12" applyFont="1" applyBorder="1" applyAlignment="1">
      <alignment horizontal="distributed" vertical="center" wrapText="1"/>
    </xf>
    <xf numFmtId="0" fontId="20" fillId="0" borderId="11" xfId="12" applyFont="1" applyBorder="1" applyAlignment="1">
      <alignment horizontal="distributed" vertical="center" wrapText="1"/>
    </xf>
    <xf numFmtId="0" fontId="20" fillId="0" borderId="63" xfId="12" applyFont="1" applyBorder="1" applyAlignment="1">
      <alignment horizontal="distributed" vertical="center" wrapText="1"/>
    </xf>
    <xf numFmtId="58" fontId="20" fillId="7" borderId="6" xfId="0" applyNumberFormat="1" applyFont="1" applyFill="1" applyBorder="1" applyAlignment="1">
      <alignment horizontal="center" vertical="center" shrinkToFit="1"/>
    </xf>
    <xf numFmtId="58" fontId="20" fillId="7" borderId="12" xfId="0" applyNumberFormat="1" applyFont="1" applyFill="1" applyBorder="1" applyAlignment="1">
      <alignment horizontal="center" vertical="center" shrinkToFit="1"/>
    </xf>
    <xf numFmtId="58" fontId="25" fillId="7" borderId="12" xfId="0" applyNumberFormat="1" applyFont="1" applyFill="1" applyBorder="1" applyAlignment="1">
      <alignment horizontal="center" vertical="center" shrinkToFit="1"/>
    </xf>
    <xf numFmtId="0" fontId="20" fillId="7" borderId="12" xfId="0" applyFont="1" applyFill="1" applyBorder="1" applyAlignment="1">
      <alignment horizontal="center" vertical="center" shrinkToFit="1"/>
    </xf>
    <xf numFmtId="0" fontId="20" fillId="7" borderId="61" xfId="0" applyFont="1" applyFill="1" applyBorder="1" applyAlignment="1">
      <alignment horizontal="center" vertical="center" shrinkToFit="1"/>
    </xf>
    <xf numFmtId="0" fontId="20" fillId="0" borderId="6" xfId="12" applyFont="1" applyBorder="1" applyAlignment="1">
      <alignment horizontal="distributed" vertical="center" wrapText="1"/>
    </xf>
    <xf numFmtId="0" fontId="20" fillId="0" borderId="12" xfId="12" applyFont="1" applyBorder="1" applyAlignment="1">
      <alignment horizontal="distributed" vertical="center"/>
    </xf>
    <xf numFmtId="0" fontId="20" fillId="0" borderId="61" xfId="12" applyFont="1" applyBorder="1" applyAlignment="1">
      <alignment horizontal="distributed" vertical="center"/>
    </xf>
    <xf numFmtId="0" fontId="20" fillId="0" borderId="7" xfId="12" applyFont="1" applyBorder="1" applyAlignment="1">
      <alignment horizontal="left" vertical="center" wrapText="1"/>
    </xf>
    <xf numFmtId="0" fontId="20" fillId="0" borderId="11" xfId="12" applyFont="1" applyBorder="1" applyAlignment="1">
      <alignment horizontal="left" vertical="center" wrapText="1"/>
    </xf>
    <xf numFmtId="0" fontId="20" fillId="0" borderId="63" xfId="12" applyFont="1" applyBorder="1" applyAlignment="1">
      <alignment horizontal="left" vertical="center" wrapText="1"/>
    </xf>
    <xf numFmtId="0" fontId="20" fillId="0" borderId="7" xfId="12" applyFont="1" applyBorder="1" applyAlignment="1">
      <alignment horizontal="distributed" vertical="center"/>
    </xf>
    <xf numFmtId="0" fontId="20" fillId="0" borderId="11" xfId="12" applyFont="1" applyBorder="1" applyAlignment="1">
      <alignment horizontal="distributed" vertical="center"/>
    </xf>
    <xf numFmtId="0" fontId="20" fillId="0" borderId="63" xfId="12" applyFont="1" applyBorder="1" applyAlignment="1">
      <alignment horizontal="distributed" vertical="center"/>
    </xf>
    <xf numFmtId="0" fontId="20" fillId="0" borderId="6" xfId="12" applyFont="1" applyBorder="1">
      <alignment vertical="center"/>
    </xf>
    <xf numFmtId="0" fontId="20" fillId="0" borderId="61" xfId="12" applyFont="1" applyBorder="1">
      <alignment vertical="center"/>
    </xf>
    <xf numFmtId="0" fontId="20" fillId="0" borderId="11" xfId="12" applyFont="1" applyBorder="1" applyAlignment="1">
      <alignment horizontal="center" vertical="center"/>
    </xf>
    <xf numFmtId="0" fontId="20" fillId="0" borderId="63" xfId="12" applyFont="1" applyBorder="1" applyAlignment="1">
      <alignment horizontal="center" vertical="center"/>
    </xf>
    <xf numFmtId="0" fontId="20" fillId="0" borderId="7" xfId="12" applyFont="1" applyBorder="1" applyAlignment="1">
      <alignment horizontal="center" vertical="center"/>
    </xf>
    <xf numFmtId="0" fontId="20" fillId="0" borderId="6" xfId="12" applyFont="1" applyBorder="1" applyAlignment="1">
      <alignment horizontal="center" vertical="top" textRotation="255"/>
    </xf>
    <xf numFmtId="0" fontId="20" fillId="0" borderId="46" xfId="12" applyFont="1" applyBorder="1" applyAlignment="1">
      <alignment horizontal="center" vertical="top" textRotation="255"/>
    </xf>
    <xf numFmtId="0" fontId="20" fillId="0" borderId="8" xfId="12" applyFont="1" applyBorder="1" applyAlignment="1">
      <alignment horizontal="center" vertical="top" textRotation="255"/>
    </xf>
    <xf numFmtId="0" fontId="20" fillId="0" borderId="82" xfId="12" applyFont="1" applyBorder="1" applyAlignment="1">
      <alignment horizontal="center" vertical="center" textRotation="255"/>
    </xf>
    <xf numFmtId="0" fontId="20" fillId="0" borderId="65" xfId="12" applyFont="1" applyBorder="1" applyAlignment="1">
      <alignment horizontal="center" vertical="center" textRotation="255"/>
    </xf>
    <xf numFmtId="0" fontId="20" fillId="0" borderId="8" xfId="12" applyFont="1" applyBorder="1" applyAlignment="1">
      <alignment horizontal="center" vertical="center" textRotation="255"/>
    </xf>
    <xf numFmtId="0" fontId="20" fillId="0" borderId="7" xfId="12" applyFont="1" applyBorder="1">
      <alignment vertical="center"/>
    </xf>
    <xf numFmtId="0" fontId="20" fillId="0" borderId="11" xfId="12" applyFont="1" applyBorder="1">
      <alignment vertical="center"/>
    </xf>
    <xf numFmtId="0" fontId="20" fillId="0" borderId="63" xfId="12" applyFont="1" applyBorder="1">
      <alignment vertical="center"/>
    </xf>
    <xf numFmtId="0" fontId="20" fillId="0" borderId="7" xfId="12" applyFont="1" applyBorder="1" applyAlignment="1">
      <alignment vertical="center" wrapText="1"/>
    </xf>
    <xf numFmtId="0" fontId="20" fillId="0" borderId="11" xfId="12" applyFont="1" applyBorder="1" applyAlignment="1">
      <alignment vertical="center" wrapText="1"/>
    </xf>
    <xf numFmtId="0" fontId="20" fillId="0" borderId="63" xfId="12" applyFont="1" applyBorder="1" applyAlignment="1">
      <alignment vertical="center" wrapText="1"/>
    </xf>
    <xf numFmtId="0" fontId="20" fillId="0" borderId="6" xfId="12" applyFont="1" applyBorder="1" applyAlignment="1">
      <alignment vertical="center" wrapText="1"/>
    </xf>
    <xf numFmtId="0" fontId="20" fillId="0" borderId="12" xfId="12" applyFont="1" applyBorder="1" applyAlignment="1">
      <alignment vertical="center" wrapText="1"/>
    </xf>
    <xf numFmtId="0" fontId="20" fillId="0" borderId="61" xfId="12" applyFont="1" applyBorder="1" applyAlignment="1">
      <alignment vertical="center" wrapText="1"/>
    </xf>
    <xf numFmtId="0" fontId="20" fillId="0" borderId="82" xfId="12" applyFont="1" applyBorder="1" applyAlignment="1">
      <alignment vertical="center" textRotation="255"/>
    </xf>
    <xf numFmtId="0" fontId="20" fillId="0" borderId="65" xfId="0" applyFont="1" applyBorder="1" applyAlignment="1">
      <alignment vertical="center" textRotation="255"/>
    </xf>
    <xf numFmtId="0" fontId="20" fillId="0" borderId="22" xfId="0" applyFont="1" applyBorder="1" applyAlignment="1">
      <alignment vertical="center" textRotation="255"/>
    </xf>
    <xf numFmtId="0" fontId="20" fillId="0" borderId="8" xfId="0" applyFont="1" applyBorder="1" applyAlignment="1">
      <alignment vertical="center" wrapText="1"/>
    </xf>
    <xf numFmtId="0" fontId="20" fillId="0" borderId="44" xfId="0" applyFont="1" applyBorder="1" applyAlignment="1">
      <alignment vertical="center" wrapText="1"/>
    </xf>
    <xf numFmtId="0" fontId="20" fillId="0" borderId="51" xfId="0" applyFont="1" applyBorder="1" applyAlignment="1">
      <alignment vertical="center" wrapText="1"/>
    </xf>
    <xf numFmtId="0" fontId="20" fillId="0" borderId="12" xfId="12" applyFont="1" applyBorder="1">
      <alignment vertical="center"/>
    </xf>
    <xf numFmtId="0" fontId="20" fillId="0" borderId="8" xfId="0" applyFont="1" applyBorder="1">
      <alignment vertical="center"/>
    </xf>
    <xf numFmtId="0" fontId="20" fillId="0" borderId="44" xfId="0" applyFont="1" applyBorder="1">
      <alignment vertical="center"/>
    </xf>
    <xf numFmtId="0" fontId="20" fillId="0" borderId="51" xfId="0" applyFont="1" applyBorder="1">
      <alignment vertical="center"/>
    </xf>
    <xf numFmtId="0" fontId="20" fillId="0" borderId="82" xfId="12" applyFont="1" applyBorder="1" applyAlignment="1">
      <alignment horizontal="center" vertical="center"/>
    </xf>
    <xf numFmtId="0" fontId="20" fillId="0" borderId="22" xfId="0" applyFont="1" applyBorder="1" applyAlignment="1">
      <alignment horizontal="center" vertical="center"/>
    </xf>
    <xf numFmtId="0" fontId="20" fillId="0" borderId="82" xfId="12" applyFont="1" applyBorder="1" applyAlignment="1">
      <alignment vertical="center" textRotation="255" wrapText="1"/>
    </xf>
    <xf numFmtId="0" fontId="20" fillId="0" borderId="65" xfId="0" applyFont="1" applyBorder="1" applyAlignment="1">
      <alignment vertical="center" textRotation="255" wrapText="1"/>
    </xf>
    <xf numFmtId="0" fontId="20" fillId="0" borderId="6" xfId="12" applyFont="1" applyBorder="1" applyAlignment="1">
      <alignment horizontal="left" vertical="center"/>
    </xf>
    <xf numFmtId="0" fontId="20" fillId="0" borderId="12" xfId="12" applyFont="1" applyBorder="1" applyAlignment="1">
      <alignment horizontal="left" vertical="center"/>
    </xf>
    <xf numFmtId="0" fontId="20" fillId="0" borderId="61" xfId="12" applyFont="1" applyBorder="1" applyAlignment="1">
      <alignment horizontal="left" vertical="center"/>
    </xf>
    <xf numFmtId="0" fontId="20" fillId="0" borderId="8" xfId="0" applyFont="1" applyBorder="1" applyAlignment="1">
      <alignment horizontal="left" vertical="center"/>
    </xf>
    <xf numFmtId="0" fontId="20" fillId="2" borderId="7" xfId="12" applyFont="1" applyFill="1" applyBorder="1" applyAlignment="1">
      <alignment horizontal="left" vertical="center" wrapText="1"/>
    </xf>
    <xf numFmtId="0" fontId="20" fillId="2" borderId="11" xfId="12" applyFont="1" applyFill="1" applyBorder="1" applyAlignment="1">
      <alignment horizontal="left" vertical="center" wrapText="1"/>
    </xf>
    <xf numFmtId="0" fontId="20" fillId="2" borderId="63" xfId="12" applyFont="1" applyFill="1" applyBorder="1" applyAlignment="1">
      <alignment horizontal="left" vertical="center" wrapText="1"/>
    </xf>
    <xf numFmtId="0" fontId="17" fillId="0" borderId="1" xfId="0" applyFont="1" applyBorder="1" applyAlignment="1">
      <alignment horizontal="center" vertical="center" shrinkToFit="1"/>
    </xf>
    <xf numFmtId="0" fontId="17" fillId="0" borderId="31" xfId="0" applyFont="1" applyBorder="1" applyAlignment="1">
      <alignment horizontal="center" vertical="center" shrinkToFit="1"/>
    </xf>
    <xf numFmtId="0" fontId="57" fillId="0" borderId="56" xfId="0" applyFont="1" applyBorder="1" applyAlignment="1">
      <alignment horizontal="center" vertical="center" shrinkToFit="1"/>
    </xf>
    <xf numFmtId="0" fontId="26" fillId="7" borderId="24" xfId="0" applyFont="1" applyFill="1" applyBorder="1">
      <alignment vertical="center"/>
    </xf>
    <xf numFmtId="0" fontId="17" fillId="0" borderId="12" xfId="0" applyFont="1" applyBorder="1" applyAlignment="1">
      <alignment vertical="center" wrapText="1"/>
    </xf>
    <xf numFmtId="0" fontId="17" fillId="0" borderId="44" xfId="0" applyFont="1" applyBorder="1" applyAlignment="1">
      <alignment vertical="center" wrapText="1"/>
    </xf>
    <xf numFmtId="0" fontId="17" fillId="0" borderId="6" xfId="0" applyFont="1" applyBorder="1" applyAlignment="1">
      <alignment horizontal="left" vertical="center"/>
    </xf>
    <xf numFmtId="0" fontId="17" fillId="0" borderId="12" xfId="0" applyFont="1" applyBorder="1" applyAlignment="1">
      <alignment horizontal="left" vertical="center"/>
    </xf>
    <xf numFmtId="0" fontId="17" fillId="0" borderId="61" xfId="0" applyFont="1" applyBorder="1" applyAlignment="1">
      <alignment horizontal="left" vertical="center"/>
    </xf>
    <xf numFmtId="0" fontId="17" fillId="0" borderId="8" xfId="0" applyFont="1" applyBorder="1" applyAlignment="1">
      <alignment horizontal="left" vertical="center"/>
    </xf>
    <xf numFmtId="0" fontId="17" fillId="0" borderId="44" xfId="0" applyFont="1" applyBorder="1" applyAlignment="1">
      <alignment horizontal="left" vertical="center"/>
    </xf>
    <xf numFmtId="0" fontId="17" fillId="0" borderId="51" xfId="0" applyFont="1" applyBorder="1" applyAlignment="1">
      <alignment horizontal="left" vertical="center"/>
    </xf>
    <xf numFmtId="0" fontId="17" fillId="0" borderId="6" xfId="0" applyFont="1" applyBorder="1" applyAlignment="1">
      <alignment horizontal="left" vertical="center" shrinkToFit="1"/>
    </xf>
    <xf numFmtId="0" fontId="17" fillId="0" borderId="12" xfId="0" applyFont="1" applyBorder="1" applyAlignment="1">
      <alignment horizontal="left" vertical="center" shrinkToFit="1"/>
    </xf>
    <xf numFmtId="0" fontId="17" fillId="0" borderId="61"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44" xfId="0" applyFont="1" applyBorder="1" applyAlignment="1">
      <alignment horizontal="left" vertical="center" shrinkToFit="1"/>
    </xf>
    <xf numFmtId="0" fontId="17" fillId="0" borderId="51" xfId="0" applyFont="1" applyBorder="1" applyAlignment="1">
      <alignment horizontal="left" vertical="center" shrinkToFit="1"/>
    </xf>
    <xf numFmtId="0" fontId="17" fillId="0" borderId="6" xfId="0" applyFont="1" applyBorder="1" applyAlignment="1">
      <alignment vertical="center" shrinkToFit="1"/>
    </xf>
    <xf numFmtId="0" fontId="17" fillId="0" borderId="12" xfId="0" applyFont="1" applyBorder="1" applyAlignment="1">
      <alignment vertical="center" shrinkToFit="1"/>
    </xf>
    <xf numFmtId="0" fontId="17" fillId="0" borderId="61" xfId="0" applyFont="1" applyBorder="1" applyAlignment="1">
      <alignment vertical="center" shrinkToFit="1"/>
    </xf>
    <xf numFmtId="0" fontId="17" fillId="0" borderId="8" xfId="0" applyFont="1" applyBorder="1" applyAlignment="1">
      <alignment vertical="center" shrinkToFit="1"/>
    </xf>
    <xf numFmtId="0" fontId="17" fillId="0" borderId="44" xfId="0" applyFont="1" applyBorder="1" applyAlignment="1">
      <alignment vertical="center" shrinkToFit="1"/>
    </xf>
    <xf numFmtId="0" fontId="17" fillId="0" borderId="51" xfId="0" applyFont="1" applyBorder="1" applyAlignment="1">
      <alignment vertical="center" shrinkToFit="1"/>
    </xf>
    <xf numFmtId="0" fontId="17" fillId="0" borderId="6" xfId="0" applyFont="1" applyBorder="1">
      <alignment vertical="center"/>
    </xf>
    <xf numFmtId="0" fontId="17" fillId="0" borderId="12" xfId="0" applyFont="1" applyBorder="1">
      <alignment vertical="center"/>
    </xf>
    <xf numFmtId="0" fontId="17" fillId="0" borderId="61" xfId="0" applyFont="1" applyBorder="1">
      <alignment vertical="center"/>
    </xf>
    <xf numFmtId="0" fontId="17" fillId="0" borderId="46" xfId="0" applyFont="1" applyBorder="1">
      <alignment vertical="center"/>
    </xf>
    <xf numFmtId="0" fontId="17" fillId="0" borderId="0" xfId="0" applyFont="1">
      <alignment vertical="center"/>
    </xf>
    <xf numFmtId="0" fontId="17" fillId="0" borderId="32" xfId="0" applyFont="1" applyBorder="1">
      <alignment vertical="center"/>
    </xf>
    <xf numFmtId="0" fontId="17" fillId="0" borderId="8" xfId="0" applyFont="1" applyBorder="1">
      <alignment vertical="center"/>
    </xf>
    <xf numFmtId="0" fontId="17" fillId="0" borderId="44" xfId="0" applyFont="1" applyBorder="1">
      <alignment vertical="center"/>
    </xf>
    <xf numFmtId="0" fontId="17" fillId="0" borderId="51" xfId="0" applyFont="1" applyBorder="1">
      <alignment vertical="center"/>
    </xf>
    <xf numFmtId="0" fontId="17" fillId="7" borderId="6" xfId="0" applyFont="1" applyFill="1" applyBorder="1">
      <alignment vertical="center"/>
    </xf>
    <xf numFmtId="0" fontId="17" fillId="7" borderId="12" xfId="0" applyFont="1" applyFill="1" applyBorder="1">
      <alignment vertical="center"/>
    </xf>
    <xf numFmtId="0" fontId="17" fillId="7" borderId="61" xfId="0" applyFont="1" applyFill="1" applyBorder="1">
      <alignment vertical="center"/>
    </xf>
    <xf numFmtId="0" fontId="17" fillId="7" borderId="46" xfId="0" applyFont="1" applyFill="1" applyBorder="1">
      <alignment vertical="center"/>
    </xf>
    <xf numFmtId="0" fontId="17" fillId="7" borderId="0" xfId="0" applyFont="1" applyFill="1">
      <alignment vertical="center"/>
    </xf>
    <xf numFmtId="0" fontId="17" fillId="7" borderId="32" xfId="0" applyFont="1" applyFill="1" applyBorder="1">
      <alignment vertical="center"/>
    </xf>
    <xf numFmtId="0" fontId="17" fillId="7" borderId="8" xfId="0" applyFont="1" applyFill="1" applyBorder="1">
      <alignment vertical="center"/>
    </xf>
    <xf numFmtId="0" fontId="17" fillId="7" borderId="44" xfId="0" applyFont="1" applyFill="1" applyBorder="1">
      <alignment vertical="center"/>
    </xf>
    <xf numFmtId="0" fontId="17" fillId="7" borderId="51" xfId="0" applyFont="1" applyFill="1" applyBorder="1">
      <alignment vertical="center"/>
    </xf>
    <xf numFmtId="0" fontId="57" fillId="0" borderId="0" xfId="0" applyFont="1" applyAlignment="1">
      <alignment vertical="center" shrinkToFit="1"/>
    </xf>
    <xf numFmtId="0" fontId="17" fillId="0" borderId="7" xfId="0" applyFont="1" applyBorder="1" applyAlignment="1">
      <alignment vertical="top" wrapText="1"/>
    </xf>
    <xf numFmtId="0" fontId="17" fillId="0" borderId="11" xfId="0" applyFont="1" applyBorder="1" applyAlignment="1">
      <alignment vertical="top" wrapText="1"/>
    </xf>
    <xf numFmtId="0" fontId="17" fillId="0" borderId="63" xfId="0" applyFont="1" applyBorder="1" applyAlignment="1">
      <alignment vertical="top" wrapText="1"/>
    </xf>
    <xf numFmtId="0" fontId="17" fillId="0" borderId="12" xfId="0" applyFont="1" applyBorder="1" applyAlignment="1">
      <alignment horizontal="center" vertical="center"/>
    </xf>
    <xf numFmtId="0" fontId="17" fillId="0" borderId="61" xfId="0" applyFont="1" applyBorder="1" applyAlignment="1">
      <alignment horizontal="center" vertical="center"/>
    </xf>
    <xf numFmtId="0" fontId="17" fillId="0" borderId="32" xfId="0" applyFont="1" applyBorder="1" applyAlignment="1">
      <alignment horizontal="center" vertical="center"/>
    </xf>
    <xf numFmtId="0" fontId="17" fillId="0" borderId="44" xfId="0" applyFont="1" applyBorder="1" applyAlignment="1">
      <alignment horizontal="center" vertical="center"/>
    </xf>
    <xf numFmtId="0" fontId="17" fillId="0" borderId="51" xfId="0" applyFont="1" applyBorder="1" applyAlignment="1">
      <alignment horizontal="center" vertical="center"/>
    </xf>
    <xf numFmtId="0" fontId="17" fillId="0" borderId="11" xfId="0" applyFont="1" applyBorder="1" applyAlignment="1">
      <alignment horizontal="right" vertical="center"/>
    </xf>
    <xf numFmtId="0" fontId="45" fillId="0" borderId="6" xfId="0" applyFont="1" applyBorder="1" applyAlignment="1">
      <alignment horizontal="center" vertical="top"/>
    </xf>
    <xf numFmtId="0" fontId="45" fillId="0" borderId="46" xfId="0" applyFont="1" applyBorder="1" applyAlignment="1">
      <alignment horizontal="center" vertical="top"/>
    </xf>
    <xf numFmtId="0" fontId="45" fillId="0" borderId="8" xfId="0" applyFont="1" applyBorder="1" applyAlignment="1">
      <alignment horizontal="center" vertical="top"/>
    </xf>
    <xf numFmtId="0" fontId="47" fillId="0" borderId="12" xfId="0" applyFont="1" applyBorder="1" applyAlignment="1">
      <alignment vertical="top" wrapText="1"/>
    </xf>
    <xf numFmtId="0" fontId="47" fillId="0" borderId="61" xfId="0" applyFont="1" applyBorder="1" applyAlignment="1">
      <alignment vertical="top" wrapText="1"/>
    </xf>
    <xf numFmtId="0" fontId="47" fillId="0" borderId="0" xfId="0" applyFont="1" applyAlignment="1">
      <alignment vertical="top" wrapText="1"/>
    </xf>
    <xf numFmtId="0" fontId="47" fillId="0" borderId="32" xfId="0" applyFont="1" applyBorder="1" applyAlignment="1">
      <alignment vertical="top" wrapText="1"/>
    </xf>
    <xf numFmtId="0" fontId="47" fillId="0" borderId="44" xfId="0" applyFont="1" applyBorder="1" applyAlignment="1">
      <alignment vertical="top" wrapText="1"/>
    </xf>
    <xf numFmtId="0" fontId="47" fillId="0" borderId="51" xfId="0" applyFont="1" applyBorder="1" applyAlignment="1">
      <alignment vertical="top" wrapText="1"/>
    </xf>
    <xf numFmtId="0" fontId="46" fillId="0" borderId="82" xfId="0" applyFont="1" applyBorder="1" applyAlignment="1">
      <alignment horizontal="center" vertical="center"/>
    </xf>
    <xf numFmtId="0" fontId="46" fillId="0" borderId="65" xfId="0" applyFont="1" applyBorder="1" applyAlignment="1">
      <alignment horizontal="center" vertical="center"/>
    </xf>
    <xf numFmtId="0" fontId="45" fillId="0" borderId="6" xfId="0" applyFont="1" applyBorder="1" applyAlignment="1">
      <alignment horizontal="center" vertical="center"/>
    </xf>
    <xf numFmtId="0" fontId="45" fillId="0" borderId="46" xfId="0" applyFont="1" applyBorder="1" applyAlignment="1">
      <alignment horizontal="center" vertical="center"/>
    </xf>
    <xf numFmtId="0" fontId="45" fillId="0" borderId="6" xfId="0" applyFont="1" applyBorder="1" applyAlignment="1">
      <alignment vertical="center" wrapText="1"/>
    </xf>
    <xf numFmtId="0" fontId="45" fillId="0" borderId="8" xfId="0" applyFont="1" applyBorder="1" applyAlignment="1">
      <alignment vertical="center" wrapText="1"/>
    </xf>
    <xf numFmtId="0" fontId="45" fillId="0" borderId="24" xfId="0" applyFont="1" applyBorder="1" applyAlignment="1">
      <alignment horizontal="center" vertical="center" wrapText="1"/>
    </xf>
    <xf numFmtId="0" fontId="46" fillId="7" borderId="7" xfId="0" applyFont="1" applyFill="1" applyBorder="1">
      <alignment vertical="center"/>
    </xf>
    <xf numFmtId="0" fontId="46" fillId="7" borderId="11" xfId="0" applyFont="1" applyFill="1" applyBorder="1">
      <alignment vertical="center"/>
    </xf>
    <xf numFmtId="0" fontId="46" fillId="7" borderId="63" xfId="0" applyFont="1" applyFill="1" applyBorder="1">
      <alignment vertical="center"/>
    </xf>
    <xf numFmtId="0" fontId="46" fillId="11" borderId="7" xfId="0" applyFont="1" applyFill="1" applyBorder="1">
      <alignment vertical="center"/>
    </xf>
    <xf numFmtId="0" fontId="0" fillId="11" borderId="63" xfId="0" applyFill="1" applyBorder="1">
      <alignment vertical="center"/>
    </xf>
    <xf numFmtId="0" fontId="0" fillId="11" borderId="11" xfId="0" applyFill="1" applyBorder="1">
      <alignment vertical="center"/>
    </xf>
    <xf numFmtId="0" fontId="45" fillId="0" borderId="24" xfId="0" applyFont="1" applyBorder="1" applyAlignment="1">
      <alignment horizontal="center" vertical="center"/>
    </xf>
    <xf numFmtId="184" fontId="45" fillId="0" borderId="127" xfId="0" applyNumberFormat="1" applyFont="1" applyBorder="1" applyAlignment="1">
      <alignment horizontal="center" vertical="center"/>
    </xf>
    <xf numFmtId="0" fontId="45" fillId="0" borderId="7" xfId="0" applyFont="1" applyBorder="1" applyAlignment="1">
      <alignment vertical="center" wrapText="1"/>
    </xf>
    <xf numFmtId="0" fontId="45" fillId="0" borderId="11" xfId="0" applyFont="1" applyBorder="1" applyAlignment="1">
      <alignment vertical="center" wrapText="1"/>
    </xf>
    <xf numFmtId="0" fontId="45" fillId="0" borderId="63" xfId="0" applyFont="1" applyBorder="1" applyAlignment="1">
      <alignment vertical="center" wrapText="1"/>
    </xf>
    <xf numFmtId="0" fontId="47" fillId="0" borderId="7" xfId="0" applyFont="1" applyBorder="1" applyAlignment="1">
      <alignment vertical="center" wrapText="1"/>
    </xf>
    <xf numFmtId="0" fontId="47" fillId="0" borderId="11" xfId="0" applyFont="1" applyBorder="1" applyAlignment="1">
      <alignment vertical="center" wrapText="1"/>
    </xf>
    <xf numFmtId="0" fontId="47" fillId="0" borderId="63" xfId="0" applyFont="1" applyBorder="1" applyAlignment="1">
      <alignment vertical="center" wrapText="1"/>
    </xf>
    <xf numFmtId="0" fontId="47" fillId="0" borderId="6"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24" xfId="0" applyFont="1" applyBorder="1" applyAlignment="1">
      <alignment horizontal="center" vertical="center" wrapText="1"/>
    </xf>
    <xf numFmtId="183" fontId="45" fillId="0" borderId="127" xfId="0" applyNumberFormat="1" applyFont="1" applyBorder="1" applyAlignment="1">
      <alignment horizontal="center" vertical="center"/>
    </xf>
    <xf numFmtId="179" fontId="45" fillId="2" borderId="7" xfId="0" applyNumberFormat="1" applyFont="1" applyFill="1" applyBorder="1">
      <alignment vertical="center"/>
    </xf>
    <xf numFmtId="179" fontId="45" fillId="2" borderId="63" xfId="0" applyNumberFormat="1" applyFont="1" applyFill="1" applyBorder="1">
      <alignment vertical="center"/>
    </xf>
    <xf numFmtId="0" fontId="45" fillId="11" borderId="7" xfId="0" applyFont="1" applyFill="1" applyBorder="1">
      <alignment vertical="center"/>
    </xf>
    <xf numFmtId="0" fontId="45" fillId="11" borderId="63" xfId="0" applyFont="1" applyFill="1" applyBorder="1">
      <alignment vertical="center"/>
    </xf>
    <xf numFmtId="186" fontId="45" fillId="2" borderId="24" xfId="0" applyNumberFormat="1" applyFont="1" applyFill="1" applyBorder="1" applyAlignment="1">
      <alignment horizontal="right" vertical="center"/>
    </xf>
    <xf numFmtId="0" fontId="45" fillId="11" borderId="24" xfId="0" applyFont="1" applyFill="1" applyBorder="1" applyAlignment="1">
      <alignment horizontal="right" vertical="center"/>
    </xf>
    <xf numFmtId="0" fontId="45" fillId="0" borderId="12" xfId="0" applyFont="1" applyBorder="1" applyAlignment="1">
      <alignment vertical="top" wrapText="1"/>
    </xf>
    <xf numFmtId="0" fontId="45" fillId="0" borderId="61" xfId="0" applyFont="1" applyBorder="1" applyAlignment="1">
      <alignment vertical="top" wrapText="1"/>
    </xf>
    <xf numFmtId="0" fontId="45" fillId="0" borderId="0" xfId="0" applyFont="1" applyAlignment="1">
      <alignment vertical="top" wrapText="1"/>
    </xf>
    <xf numFmtId="0" fontId="45" fillId="0" borderId="32" xfId="0" applyFont="1" applyBorder="1" applyAlignment="1">
      <alignment vertical="top" wrapText="1"/>
    </xf>
    <xf numFmtId="0" fontId="45" fillId="0" borderId="44" xfId="0" applyFont="1" applyBorder="1" applyAlignment="1">
      <alignment vertical="top" wrapText="1"/>
    </xf>
    <xf numFmtId="0" fontId="45" fillId="0" borderId="51" xfId="0" applyFont="1" applyBorder="1" applyAlignment="1">
      <alignment vertical="top" wrapText="1"/>
    </xf>
    <xf numFmtId="0" fontId="45" fillId="0" borderId="82" xfId="0" applyFont="1" applyBorder="1" applyAlignment="1">
      <alignment horizontal="center" vertical="center" wrapText="1"/>
    </xf>
    <xf numFmtId="0" fontId="45" fillId="0" borderId="65" xfId="0" applyFont="1" applyBorder="1" applyAlignment="1">
      <alignment horizontal="center" vertical="center" wrapText="1"/>
    </xf>
    <xf numFmtId="0" fontId="45" fillId="0" borderId="22" xfId="0" applyFont="1" applyBorder="1" applyAlignment="1">
      <alignment horizontal="center" vertical="center" wrapText="1"/>
    </xf>
    <xf numFmtId="0" fontId="47" fillId="0" borderId="8" xfId="0" applyFont="1" applyBorder="1" applyAlignment="1">
      <alignment vertical="center" wrapText="1"/>
    </xf>
    <xf numFmtId="0" fontId="47" fillId="0" borderId="44" xfId="0" applyFont="1" applyBorder="1" applyAlignment="1">
      <alignment vertical="center" wrapText="1"/>
    </xf>
    <xf numFmtId="0" fontId="47" fillId="0" borderId="51" xfId="0" applyFont="1" applyBorder="1" applyAlignment="1">
      <alignment vertical="center" wrapText="1"/>
    </xf>
    <xf numFmtId="0" fontId="47" fillId="0" borderId="6" xfId="0" applyFont="1" applyBorder="1" applyAlignment="1">
      <alignment vertical="center" wrapText="1"/>
    </xf>
    <xf numFmtId="0" fontId="47" fillId="0" borderId="12" xfId="0" applyFont="1" applyBorder="1" applyAlignment="1">
      <alignment vertical="center" wrapText="1"/>
    </xf>
    <xf numFmtId="0" fontId="47" fillId="0" borderId="61" xfId="0" applyFont="1" applyBorder="1" applyAlignment="1">
      <alignment vertical="center" wrapText="1"/>
    </xf>
    <xf numFmtId="0" fontId="47" fillId="0" borderId="46" xfId="0" applyFont="1" applyBorder="1" applyAlignment="1">
      <alignment vertical="center" wrapText="1"/>
    </xf>
    <xf numFmtId="0" fontId="47" fillId="0" borderId="0" xfId="0" applyFont="1" applyAlignment="1">
      <alignment vertical="center" wrapText="1"/>
    </xf>
    <xf numFmtId="0" fontId="47" fillId="0" borderId="32" xfId="0" applyFont="1" applyBorder="1" applyAlignment="1">
      <alignment vertical="center" wrapText="1"/>
    </xf>
    <xf numFmtId="0" fontId="45" fillId="0" borderId="8" xfId="0" applyFont="1" applyBorder="1" applyAlignment="1">
      <alignment horizontal="left" vertical="center" wrapText="1"/>
    </xf>
    <xf numFmtId="0" fontId="45" fillId="0" borderId="44" xfId="0" applyFont="1" applyBorder="1" applyAlignment="1">
      <alignment horizontal="left" vertical="center" wrapText="1"/>
    </xf>
    <xf numFmtId="0" fontId="45" fillId="0" borderId="51" xfId="0" applyFont="1" applyBorder="1" applyAlignment="1">
      <alignment horizontal="left" vertical="center" wrapText="1"/>
    </xf>
    <xf numFmtId="0" fontId="48" fillId="0" borderId="22" xfId="0" applyFont="1" applyBorder="1" applyAlignment="1">
      <alignment horizontal="center" vertical="center" wrapText="1"/>
    </xf>
    <xf numFmtId="0" fontId="48" fillId="0" borderId="24" xfId="0" applyFont="1" applyBorder="1" applyAlignment="1">
      <alignment horizontal="center" vertical="center" wrapText="1"/>
    </xf>
    <xf numFmtId="0" fontId="45" fillId="0" borderId="12" xfId="0" applyFont="1" applyBorder="1" applyAlignment="1">
      <alignment vertical="center" wrapText="1"/>
    </xf>
    <xf numFmtId="0" fontId="45" fillId="0" borderId="61" xfId="0" applyFont="1" applyBorder="1" applyAlignment="1">
      <alignment vertical="center" wrapText="1"/>
    </xf>
    <xf numFmtId="0" fontId="45" fillId="0" borderId="46" xfId="0" applyFont="1" applyBorder="1" applyAlignment="1">
      <alignment vertical="center" wrapText="1"/>
    </xf>
    <xf numFmtId="0" fontId="45" fillId="0" borderId="0" xfId="0" applyFont="1" applyAlignment="1">
      <alignment vertical="center" wrapText="1"/>
    </xf>
    <xf numFmtId="0" fontId="45" fillId="0" borderId="32" xfId="0" applyFont="1" applyBorder="1" applyAlignment="1">
      <alignment vertical="center" wrapText="1"/>
    </xf>
    <xf numFmtId="0" fontId="45" fillId="0" borderId="44" xfId="0" applyFont="1" applyBorder="1" applyAlignment="1">
      <alignment vertical="center" wrapText="1"/>
    </xf>
    <xf numFmtId="0" fontId="45" fillId="0" borderId="51" xfId="0" applyFont="1" applyBorder="1" applyAlignment="1">
      <alignment vertical="center" wrapText="1"/>
    </xf>
    <xf numFmtId="0" fontId="45" fillId="11" borderId="24" xfId="0" applyFont="1" applyFill="1" applyBorder="1" applyAlignment="1">
      <alignment horizontal="right" vertical="center" wrapText="1"/>
    </xf>
    <xf numFmtId="0" fontId="45" fillId="0" borderId="7" xfId="0" applyFont="1" applyBorder="1" applyAlignment="1">
      <alignment vertical="center" shrinkToFit="1"/>
    </xf>
    <xf numFmtId="0" fontId="45" fillId="0" borderId="11" xfId="0" applyFont="1" applyBorder="1" applyAlignment="1">
      <alignment vertical="center" shrinkToFit="1"/>
    </xf>
    <xf numFmtId="0" fontId="45" fillId="0" borderId="63" xfId="0" applyFont="1" applyBorder="1" applyAlignment="1">
      <alignment vertical="center" shrinkToFit="1"/>
    </xf>
    <xf numFmtId="0" fontId="50" fillId="0" borderId="0" xfId="0" applyFont="1" applyAlignment="1">
      <alignment vertical="top"/>
    </xf>
    <xf numFmtId="0" fontId="47" fillId="0" borderId="7" xfId="0" applyFont="1" applyBorder="1" applyAlignment="1">
      <alignment horizontal="left" vertical="center" wrapText="1"/>
    </xf>
    <xf numFmtId="0" fontId="47" fillId="0" borderId="11" xfId="0" applyFont="1" applyBorder="1" applyAlignment="1">
      <alignment horizontal="left" vertical="center" wrapText="1"/>
    </xf>
    <xf numFmtId="0" fontId="47" fillId="0" borderId="63" xfId="0" applyFont="1" applyBorder="1" applyAlignment="1">
      <alignment horizontal="left" vertical="center" wrapText="1"/>
    </xf>
    <xf numFmtId="0" fontId="45" fillId="0" borderId="12" xfId="0" applyFont="1" applyBorder="1" applyAlignment="1">
      <alignment horizontal="left" vertical="top" wrapText="1"/>
    </xf>
    <xf numFmtId="0" fontId="45" fillId="0" borderId="61" xfId="0" applyFont="1" applyBorder="1" applyAlignment="1">
      <alignment horizontal="left" vertical="top" wrapText="1"/>
    </xf>
    <xf numFmtId="0" fontId="45" fillId="0" borderId="0" xfId="0" applyFont="1" applyAlignment="1">
      <alignment horizontal="left" vertical="top" wrapText="1"/>
    </xf>
    <xf numFmtId="0" fontId="45" fillId="0" borderId="32" xfId="0" applyFont="1" applyBorder="1" applyAlignment="1">
      <alignment horizontal="left" vertical="top" wrapText="1"/>
    </xf>
    <xf numFmtId="0" fontId="45" fillId="0" borderId="44" xfId="0" applyFont="1" applyBorder="1" applyAlignment="1">
      <alignment horizontal="left" vertical="top" wrapText="1"/>
    </xf>
    <xf numFmtId="0" fontId="45" fillId="0" borderId="51" xfId="0" applyFont="1" applyBorder="1" applyAlignment="1">
      <alignment horizontal="left" vertical="top" wrapText="1"/>
    </xf>
    <xf numFmtId="0" fontId="46" fillId="0" borderId="6" xfId="0" applyFont="1" applyBorder="1" applyAlignment="1">
      <alignment vertical="center" wrapText="1"/>
    </xf>
    <xf numFmtId="0" fontId="46" fillId="0" borderId="12" xfId="0" applyFont="1" applyBorder="1" applyAlignment="1">
      <alignment vertical="center" wrapText="1"/>
    </xf>
    <xf numFmtId="0" fontId="46" fillId="0" borderId="61" xfId="0" applyFont="1" applyBorder="1" applyAlignment="1">
      <alignment vertical="center" wrapText="1"/>
    </xf>
    <xf numFmtId="0" fontId="46" fillId="0" borderId="8" xfId="0" applyFont="1" applyBorder="1" applyAlignment="1">
      <alignment vertical="center" wrapText="1"/>
    </xf>
    <xf numFmtId="0" fontId="46" fillId="0" borderId="44" xfId="0" applyFont="1" applyBorder="1" applyAlignment="1">
      <alignment vertical="center" wrapText="1"/>
    </xf>
    <xf numFmtId="0" fontId="46" fillId="0" borderId="51" xfId="0" applyFont="1" applyBorder="1" applyAlignment="1">
      <alignment vertical="center" wrapText="1"/>
    </xf>
    <xf numFmtId="0" fontId="51" fillId="0" borderId="0" xfId="0" applyFont="1" applyAlignment="1">
      <alignment vertical="top" wrapText="1"/>
    </xf>
    <xf numFmtId="0" fontId="51" fillId="0" borderId="0" xfId="0" applyFont="1" applyAlignment="1">
      <alignment vertical="top"/>
    </xf>
    <xf numFmtId="0" fontId="51" fillId="0" borderId="24" xfId="0" applyFont="1" applyBorder="1" applyAlignment="1">
      <alignment horizontal="center" vertical="top" wrapText="1"/>
    </xf>
    <xf numFmtId="0" fontId="51" fillId="0" borderId="0" xfId="0" applyFont="1" applyAlignment="1">
      <alignment vertical="center" wrapText="1"/>
    </xf>
    <xf numFmtId="0" fontId="51" fillId="0" borderId="0" xfId="0" applyFont="1">
      <alignment vertical="center"/>
    </xf>
    <xf numFmtId="0" fontId="45" fillId="0" borderId="7" xfId="0" applyFont="1" applyBorder="1" applyAlignment="1">
      <alignment horizontal="center" vertical="center"/>
    </xf>
    <xf numFmtId="0" fontId="45" fillId="0" borderId="63" xfId="0" applyFont="1" applyBorder="1" applyAlignment="1">
      <alignment horizontal="center" vertical="center"/>
    </xf>
    <xf numFmtId="0" fontId="33" fillId="0" borderId="68" xfId="9" applyFont="1" applyBorder="1" applyAlignment="1">
      <alignment horizontal="center" vertical="center" textRotation="255" wrapText="1"/>
    </xf>
    <xf numFmtId="0" fontId="33" fillId="0" borderId="45" xfId="9" applyFont="1" applyBorder="1" applyAlignment="1">
      <alignment horizontal="center" vertical="center" textRotation="255" wrapText="1"/>
    </xf>
    <xf numFmtId="0" fontId="33" fillId="0" borderId="60" xfId="9" applyFont="1" applyBorder="1" applyAlignment="1">
      <alignment horizontal="center" vertical="center" textRotation="255" wrapText="1"/>
    </xf>
    <xf numFmtId="0" fontId="33" fillId="0" borderId="64" xfId="9" applyFont="1" applyBorder="1" applyAlignment="1">
      <alignment horizontal="left" vertical="center" wrapText="1"/>
    </xf>
    <xf numFmtId="0" fontId="33" fillId="0" borderId="65" xfId="9" applyFont="1" applyBorder="1" applyAlignment="1">
      <alignment horizontal="left" vertical="center" wrapText="1"/>
    </xf>
    <xf numFmtId="0" fontId="33" fillId="0" borderId="22" xfId="9" applyFont="1" applyBorder="1" applyAlignment="1">
      <alignment horizontal="left" vertical="center" wrapText="1"/>
    </xf>
    <xf numFmtId="0" fontId="33" fillId="0" borderId="82" xfId="9" applyFont="1" applyBorder="1" applyAlignment="1">
      <alignment horizontal="left" vertical="center" wrapText="1"/>
    </xf>
    <xf numFmtId="0" fontId="33" fillId="0" borderId="66" xfId="9" applyFont="1" applyBorder="1" applyAlignment="1">
      <alignment horizontal="left" vertical="center" wrapText="1"/>
    </xf>
    <xf numFmtId="0" fontId="33" fillId="0" borderId="68" xfId="9" applyFont="1" applyBorder="1" applyAlignment="1">
      <alignment horizontal="center" vertical="center" textRotation="255"/>
    </xf>
    <xf numFmtId="0" fontId="33" fillId="0" borderId="45" xfId="9" applyFont="1" applyBorder="1" applyAlignment="1">
      <alignment horizontal="center" vertical="center" textRotation="255"/>
    </xf>
    <xf numFmtId="0" fontId="33" fillId="0" borderId="60" xfId="9" applyFont="1" applyBorder="1" applyAlignment="1">
      <alignment horizontal="center" vertical="center" textRotation="255"/>
    </xf>
    <xf numFmtId="0" fontId="20" fillId="0" borderId="140" xfId="0" applyFont="1" applyBorder="1" applyAlignment="1">
      <alignment vertical="center" textRotation="255"/>
    </xf>
    <xf numFmtId="0" fontId="0" fillId="0" borderId="65" xfId="0" applyBorder="1" applyAlignment="1">
      <alignment vertical="center" textRotation="255"/>
    </xf>
    <xf numFmtId="0" fontId="0" fillId="0" borderId="22" xfId="0" applyBorder="1" applyAlignment="1">
      <alignment vertical="center" textRotation="255"/>
    </xf>
    <xf numFmtId="0" fontId="0" fillId="0" borderId="63" xfId="0" applyBorder="1">
      <alignment vertical="center"/>
    </xf>
    <xf numFmtId="0" fontId="20" fillId="0" borderId="82" xfId="0" applyFont="1" applyBorder="1" applyAlignment="1">
      <alignment vertical="center" textRotation="255"/>
    </xf>
    <xf numFmtId="0" fontId="0" fillId="0" borderId="141" xfId="0" applyBorder="1" applyAlignment="1">
      <alignment vertical="center" textRotation="255"/>
    </xf>
    <xf numFmtId="0" fontId="20" fillId="0" borderId="22" xfId="0" applyFont="1" applyBorder="1" applyAlignment="1">
      <alignment horizontal="left" vertical="top" wrapText="1"/>
    </xf>
    <xf numFmtId="0" fontId="20" fillId="0" borderId="82" xfId="0" applyFont="1" applyBorder="1" applyAlignment="1">
      <alignment horizontal="left" vertical="top" wrapText="1"/>
    </xf>
    <xf numFmtId="0" fontId="20" fillId="0" borderId="21" xfId="0" applyFont="1" applyBorder="1" applyAlignment="1">
      <alignment horizontal="center" vertical="center"/>
    </xf>
    <xf numFmtId="0" fontId="20" fillId="0" borderId="82" xfId="0" applyFont="1" applyBorder="1" applyAlignment="1">
      <alignment horizontal="center" vertical="center"/>
    </xf>
    <xf numFmtId="0" fontId="20" fillId="0" borderId="65" xfId="0" applyFont="1" applyBorder="1" applyAlignment="1">
      <alignment horizontal="center" vertical="center"/>
    </xf>
    <xf numFmtId="0" fontId="20" fillId="0" borderId="65" xfId="0" applyFont="1" applyBorder="1" applyAlignment="1">
      <alignment horizontal="center" vertical="center" wrapText="1"/>
    </xf>
    <xf numFmtId="58" fontId="25" fillId="7" borderId="0" xfId="0" applyNumberFormat="1" applyFont="1" applyFill="1" applyAlignment="1">
      <alignment horizontal="center" vertical="center"/>
    </xf>
    <xf numFmtId="0" fontId="26" fillId="7" borderId="0" xfId="0" applyFont="1" applyFill="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horizontal="center" vertical="center"/>
    </xf>
  </cellXfs>
  <cellStyles count="13">
    <cellStyle name="タイトル" xfId="8" builtinId="15"/>
    <cellStyle name="ハイパーリンク" xfId="10" builtinId="8"/>
    <cellStyle name="桁区切り" xfId="1" builtinId="6"/>
    <cellStyle name="標準" xfId="0" builtinId="0"/>
    <cellStyle name="標準 16" xfId="5" xr:uid="{00000000-0005-0000-0000-000004000000}"/>
    <cellStyle name="標準 2" xfId="2" xr:uid="{00000000-0005-0000-0000-000005000000}"/>
    <cellStyle name="標準 2 2" xfId="6" xr:uid="{00000000-0005-0000-0000-000006000000}"/>
    <cellStyle name="標準 3" xfId="3" xr:uid="{00000000-0005-0000-0000-000007000000}"/>
    <cellStyle name="標準 4" xfId="4" xr:uid="{00000000-0005-0000-0000-000008000000}"/>
    <cellStyle name="標準 4 2" xfId="11" xr:uid="{00000000-0005-0000-0000-000009000000}"/>
    <cellStyle name="標準 4 3" xfId="12" xr:uid="{57218533-FD50-42DF-A884-BAF48F00D8B8}"/>
    <cellStyle name="標準 5" xfId="7" xr:uid="{00000000-0005-0000-0000-00000A000000}"/>
    <cellStyle name="標準 6"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35719</xdr:colOff>
      <xdr:row>1</xdr:row>
      <xdr:rowOff>132522</xdr:rowOff>
    </xdr:from>
    <xdr:to>
      <xdr:col>17</xdr:col>
      <xdr:colOff>24846</xdr:colOff>
      <xdr:row>4</xdr:row>
      <xdr:rowOff>238125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26219" y="180147"/>
          <a:ext cx="2263221" cy="677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明朝" panose="02020609040205080304" pitchFamily="17" charset="-128"/>
              <a:ea typeface="ＭＳ 明朝" panose="02020609040205080304" pitchFamily="17" charset="-128"/>
            </a:rPr>
            <a:t>和歌山</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田辺をプルダウンで</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latin typeface="ＭＳ 明朝" panose="02020609040205080304" pitchFamily="17" charset="-128"/>
              <a:ea typeface="ＭＳ 明朝" panose="02020609040205080304" pitchFamily="17" charset="-128"/>
            </a:rPr>
            <a:t>選択</a:t>
          </a:r>
        </a:p>
      </xdr:txBody>
    </xdr:sp>
    <xdr:clientData/>
  </xdr:twoCellAnchor>
  <xdr:twoCellAnchor>
    <xdr:from>
      <xdr:col>1</xdr:col>
      <xdr:colOff>74543</xdr:colOff>
      <xdr:row>9</xdr:row>
      <xdr:rowOff>66260</xdr:rowOff>
    </xdr:from>
    <xdr:to>
      <xdr:col>16</xdr:col>
      <xdr:colOff>115956</xdr:colOff>
      <xdr:row>16</xdr:row>
      <xdr:rowOff>99391</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24239" y="1316934"/>
          <a:ext cx="2153478" cy="1192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このシートに各種情報を入力ください。各様式の青塗セルにデータを自動反映します。</a:t>
          </a:r>
          <a:endParaRPr kumimoji="1" lang="en-US" altLang="ja-JP" sz="1200"/>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674689</xdr:colOff>
      <xdr:row>9</xdr:row>
      <xdr:rowOff>381001</xdr:rowOff>
    </xdr:from>
    <xdr:to>
      <xdr:col>14</xdr:col>
      <xdr:colOff>452438</xdr:colOff>
      <xdr:row>20</xdr:row>
      <xdr:rowOff>71437</xdr:rowOff>
    </xdr:to>
    <xdr:sp macro="" textlink="">
      <xdr:nvSpPr>
        <xdr:cNvPr id="2" name="テキスト ボックス 1">
          <a:extLst>
            <a:ext uri="{FF2B5EF4-FFF2-40B4-BE49-F238E27FC236}">
              <a16:creationId xmlns:a16="http://schemas.microsoft.com/office/drawing/2014/main" id="{23F3B4F2-3DDB-42DA-B84E-7171EE716B51}"/>
            </a:ext>
          </a:extLst>
        </xdr:cNvPr>
        <xdr:cNvSpPr txBox="1"/>
      </xdr:nvSpPr>
      <xdr:spPr>
        <a:xfrm>
          <a:off x="1547814" y="4325939"/>
          <a:ext cx="7635874" cy="51593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・様式１５「デジタルリテラシーを含むカリキュラムチェックシート」のチェック欄に（☑）を入れた項目番号を記載すること。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・Ａ（１項目以上）及びＢを必ず選択すること。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・学科でも実技でも可、時間数も任意</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kumimoji="1"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800">
              <a:latin typeface="ＭＳ ゴシック" panose="020B0609070205080204" pitchFamily="49" charset="-128"/>
              <a:ea typeface="ＭＳ ゴシック" panose="020B0609070205080204" pitchFamily="49" charset="-128"/>
            </a:rPr>
            <a:t>〇リテラシー項目番号（</a:t>
          </a:r>
          <a:r>
            <a:rPr kumimoji="1" lang="en-US" altLang="ja-JP" sz="1800">
              <a:latin typeface="ＭＳ ゴシック" panose="020B0609070205080204" pitchFamily="49" charset="-128"/>
              <a:ea typeface="ＭＳ ゴシック" panose="020B0609070205080204" pitchFamily="49" charset="-128"/>
            </a:rPr>
            <a:t>P</a:t>
          </a:r>
          <a:r>
            <a:rPr kumimoji="1" lang="ja-JP" altLang="en-US" sz="1800">
              <a:latin typeface="ＭＳ ゴシック" panose="020B0609070205080204" pitchFamily="49" charset="-128"/>
              <a:ea typeface="ＭＳ ゴシック" panose="020B0609070205080204" pitchFamily="49" charset="-128"/>
            </a:rPr>
            <a:t>列）</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ＤＸリテラシー設定科目行の「リテラシー項目番号」セルには、様式１５で、チェックを入れた項目番号記載すること。</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例）</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・項目番号１にチェックを入れた場合は、リテラシー項目番号セルに１と入力すること。</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・項目番号１と３にチェックを入れた場合は、リテラシー項目番号セルに１，３と入力すること。</a:t>
          </a:r>
        </a:p>
        <a:p>
          <a:endParaRPr kumimoji="1" lang="ja-JP" altLang="en-US" sz="2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1107280</xdr:colOff>
      <xdr:row>9</xdr:row>
      <xdr:rowOff>59530</xdr:rowOff>
    </xdr:from>
    <xdr:to>
      <xdr:col>15</xdr:col>
      <xdr:colOff>253999</xdr:colOff>
      <xdr:row>18</xdr:row>
      <xdr:rowOff>500061</xdr:rowOff>
    </xdr:to>
    <xdr:sp macro="" textlink="">
      <xdr:nvSpPr>
        <xdr:cNvPr id="2" name="テキスト ボックス 1">
          <a:extLst>
            <a:ext uri="{FF2B5EF4-FFF2-40B4-BE49-F238E27FC236}">
              <a16:creationId xmlns:a16="http://schemas.microsoft.com/office/drawing/2014/main" id="{FF765511-6FE9-43D6-A60F-83337EFDCC4B}"/>
            </a:ext>
          </a:extLst>
        </xdr:cNvPr>
        <xdr:cNvSpPr txBox="1"/>
      </xdr:nvSpPr>
      <xdr:spPr>
        <a:xfrm>
          <a:off x="2948780" y="4790280"/>
          <a:ext cx="7115969" cy="5496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・様式１５「デジタルリテラシーを含むカリキュラムチェックシート」のチェック欄に（☑）を入れた項目番号を記載すること。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・Ａ（１項目以上）及びＢを必ず選択すること。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・学科でも実技でも可、時間数も任意</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kumimoji="1"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800">
              <a:latin typeface="ＭＳ ゴシック" panose="020B0609070205080204" pitchFamily="49" charset="-128"/>
              <a:ea typeface="ＭＳ ゴシック" panose="020B0609070205080204" pitchFamily="49" charset="-128"/>
            </a:rPr>
            <a:t>〇リテラシー項目番号（</a:t>
          </a:r>
          <a:r>
            <a:rPr kumimoji="1" lang="en-US" altLang="ja-JP" sz="1800">
              <a:latin typeface="ＭＳ ゴシック" panose="020B0609070205080204" pitchFamily="49" charset="-128"/>
              <a:ea typeface="ＭＳ ゴシック" panose="020B0609070205080204" pitchFamily="49" charset="-128"/>
            </a:rPr>
            <a:t>P</a:t>
          </a:r>
          <a:r>
            <a:rPr kumimoji="1" lang="ja-JP" altLang="en-US" sz="1800">
              <a:latin typeface="ＭＳ ゴシック" panose="020B0609070205080204" pitchFamily="49" charset="-128"/>
              <a:ea typeface="ＭＳ ゴシック" panose="020B0609070205080204" pitchFamily="49" charset="-128"/>
            </a:rPr>
            <a:t>列）</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ＤＸリテラシー設定科目行の「リテラシー項目番号」セルには、様式１５で、チェックを入れた項目番号記載すること。</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例）</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・項目番号１にチェックを入れた場合は、リテラシー項目番号セルに１と入力すること。</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・項目番号１と３にチェックを入れた場合は、リテラシー項目番号セルに１，３と入力すること。</a:t>
          </a:r>
        </a:p>
        <a:p>
          <a:endParaRPr kumimoji="1" lang="ja-JP" altLang="en-US" sz="2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198438</xdr:colOff>
      <xdr:row>11</xdr:row>
      <xdr:rowOff>956468</xdr:rowOff>
    </xdr:from>
    <xdr:to>
      <xdr:col>16</xdr:col>
      <xdr:colOff>55563</xdr:colOff>
      <xdr:row>29</xdr:row>
      <xdr:rowOff>301624</xdr:rowOff>
    </xdr:to>
    <xdr:sp macro="" textlink="">
      <xdr:nvSpPr>
        <xdr:cNvPr id="2" name="テキスト ボックス 1">
          <a:extLst>
            <a:ext uri="{FF2B5EF4-FFF2-40B4-BE49-F238E27FC236}">
              <a16:creationId xmlns:a16="http://schemas.microsoft.com/office/drawing/2014/main" id="{01E4BE47-6BA6-43D5-9EFE-75425D14D8DE}"/>
            </a:ext>
          </a:extLst>
        </xdr:cNvPr>
        <xdr:cNvSpPr txBox="1"/>
      </xdr:nvSpPr>
      <xdr:spPr>
        <a:xfrm>
          <a:off x="2055813" y="5576093"/>
          <a:ext cx="7826375" cy="5488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・様式１５「デジタルリテラシーを含むカリキュラムチェックシート」のチェック欄に（☑）を入れた項目番号を記載すること。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・Ａ（１項目以上）及びＢを必ず選択すること。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・学科でも実技でも可、時間数も任意</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kumimoji="1"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800">
              <a:latin typeface="ＭＳ ゴシック" panose="020B0609070205080204" pitchFamily="49" charset="-128"/>
              <a:ea typeface="ＭＳ ゴシック" panose="020B0609070205080204" pitchFamily="49" charset="-128"/>
            </a:rPr>
            <a:t>〇リテラシー項目番号（</a:t>
          </a:r>
          <a:r>
            <a:rPr kumimoji="1" lang="en-US" altLang="ja-JP" sz="1800">
              <a:latin typeface="ＭＳ ゴシック" panose="020B0609070205080204" pitchFamily="49" charset="-128"/>
              <a:ea typeface="ＭＳ ゴシック" panose="020B0609070205080204" pitchFamily="49" charset="-128"/>
            </a:rPr>
            <a:t>P</a:t>
          </a:r>
          <a:r>
            <a:rPr kumimoji="1" lang="ja-JP" altLang="en-US" sz="1800">
              <a:latin typeface="ＭＳ ゴシック" panose="020B0609070205080204" pitchFamily="49" charset="-128"/>
              <a:ea typeface="ＭＳ ゴシック" panose="020B0609070205080204" pitchFamily="49" charset="-128"/>
            </a:rPr>
            <a:t>列）</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ＤＸリテラシー設定科目行の「リテラシー項目番号」セルには、様式１５で、チェックを入れた項目番号記載すること。</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例）</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・項目番号１にチェックを入れた場合は、リテラシー項目番号セルに１と入力すること。</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・項目番号１と３にチェックを入れた場合は、リテラシー項目番号セルに１，３と入力すること。</a:t>
          </a:r>
        </a:p>
        <a:p>
          <a:endParaRPr kumimoji="1" lang="ja-JP" altLang="en-US" sz="2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63500</xdr:colOff>
      <xdr:row>5</xdr:row>
      <xdr:rowOff>301624</xdr:rowOff>
    </xdr:from>
    <xdr:to>
      <xdr:col>15</xdr:col>
      <xdr:colOff>496094</xdr:colOff>
      <xdr:row>15</xdr:row>
      <xdr:rowOff>158748</xdr:rowOff>
    </xdr:to>
    <xdr:sp macro="" textlink="">
      <xdr:nvSpPr>
        <xdr:cNvPr id="2" name="テキスト ボックス 1">
          <a:extLst>
            <a:ext uri="{FF2B5EF4-FFF2-40B4-BE49-F238E27FC236}">
              <a16:creationId xmlns:a16="http://schemas.microsoft.com/office/drawing/2014/main" id="{14CCB650-A98B-4074-AD74-3C49E22AC320}"/>
            </a:ext>
          </a:extLst>
        </xdr:cNvPr>
        <xdr:cNvSpPr txBox="1"/>
      </xdr:nvSpPr>
      <xdr:spPr>
        <a:xfrm>
          <a:off x="1857375" y="2293937"/>
          <a:ext cx="7187407" cy="560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・様式１５「デジタルリテラシーを含むカリキュラムチェックシート」のチェック欄に（☑）を入れた項目番号を記載すること。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・Ａ（１項目以上）及びＢを必ず選択すること。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・学科でも実技でも可、時間数も任意</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kumimoji="1"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800">
              <a:latin typeface="ＭＳ ゴシック" panose="020B0609070205080204" pitchFamily="49" charset="-128"/>
              <a:ea typeface="ＭＳ ゴシック" panose="020B0609070205080204" pitchFamily="49" charset="-128"/>
            </a:rPr>
            <a:t>〇リテラシー項目番号（</a:t>
          </a:r>
          <a:r>
            <a:rPr kumimoji="1" lang="en-US" altLang="ja-JP" sz="1800">
              <a:latin typeface="ＭＳ ゴシック" panose="020B0609070205080204" pitchFamily="49" charset="-128"/>
              <a:ea typeface="ＭＳ ゴシック" panose="020B0609070205080204" pitchFamily="49" charset="-128"/>
            </a:rPr>
            <a:t>P</a:t>
          </a:r>
          <a:r>
            <a:rPr kumimoji="1" lang="ja-JP" altLang="en-US" sz="1800">
              <a:latin typeface="ＭＳ ゴシック" panose="020B0609070205080204" pitchFamily="49" charset="-128"/>
              <a:ea typeface="ＭＳ ゴシック" panose="020B0609070205080204" pitchFamily="49" charset="-128"/>
            </a:rPr>
            <a:t>列）</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ＤＸリテラシー設定科目行の「リテラシー項目番号」セルには、様式１５で、チェックを入れた項目番号記載すること。</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例）</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・項目番号１にチェックを入れた場合は、リテラシー項目番号セルに１と入力すること。</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・項目番号１と３にチェックを入れた場合は、リテラシー項目番号セルに１，３と入力すること。</a:t>
          </a:r>
        </a:p>
        <a:p>
          <a:endParaRPr kumimoji="1" lang="ja-JP" altLang="en-US" sz="2400"/>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13</xdr:row>
          <xdr:rowOff>66675</xdr:rowOff>
        </xdr:from>
        <xdr:to>
          <xdr:col>3</xdr:col>
          <xdr:colOff>19050</xdr:colOff>
          <xdr:row>14</xdr:row>
          <xdr:rowOff>28575</xdr:rowOff>
        </xdr:to>
        <xdr:sp macro="" textlink="">
          <xdr:nvSpPr>
            <xdr:cNvPr id="333828" name="Check Box 4" hidden="1">
              <a:extLst>
                <a:ext uri="{63B3BB69-23CF-44E3-9099-C40C66FF867C}">
                  <a14:compatExt spid="_x0000_s333828"/>
                </a:ext>
                <a:ext uri="{FF2B5EF4-FFF2-40B4-BE49-F238E27FC236}">
                  <a16:creationId xmlns:a16="http://schemas.microsoft.com/office/drawing/2014/main" id="{00000000-0008-0000-2200-000004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9</xdr:row>
          <xdr:rowOff>47625</xdr:rowOff>
        </xdr:from>
        <xdr:to>
          <xdr:col>3</xdr:col>
          <xdr:colOff>9525</xdr:colOff>
          <xdr:row>9</xdr:row>
          <xdr:rowOff>285750</xdr:rowOff>
        </xdr:to>
        <xdr:sp macro="" textlink="">
          <xdr:nvSpPr>
            <xdr:cNvPr id="333830" name="Check Box 6" hidden="1">
              <a:extLst>
                <a:ext uri="{63B3BB69-23CF-44E3-9099-C40C66FF867C}">
                  <a14:compatExt spid="_x0000_s333830"/>
                </a:ext>
                <a:ext uri="{FF2B5EF4-FFF2-40B4-BE49-F238E27FC236}">
                  <a16:creationId xmlns:a16="http://schemas.microsoft.com/office/drawing/2014/main" id="{00000000-0008-0000-2200-000006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11</xdr:row>
          <xdr:rowOff>47625</xdr:rowOff>
        </xdr:from>
        <xdr:to>
          <xdr:col>3</xdr:col>
          <xdr:colOff>9525</xdr:colOff>
          <xdr:row>11</xdr:row>
          <xdr:rowOff>285750</xdr:rowOff>
        </xdr:to>
        <xdr:sp macro="" textlink="">
          <xdr:nvSpPr>
            <xdr:cNvPr id="333831" name="Check Box 7" hidden="1">
              <a:extLst>
                <a:ext uri="{63B3BB69-23CF-44E3-9099-C40C66FF867C}">
                  <a14:compatExt spid="_x0000_s333831"/>
                </a:ext>
                <a:ext uri="{FF2B5EF4-FFF2-40B4-BE49-F238E27FC236}">
                  <a16:creationId xmlns:a16="http://schemas.microsoft.com/office/drawing/2014/main" id="{00000000-0008-0000-2200-000007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15</xdr:row>
          <xdr:rowOff>66675</xdr:rowOff>
        </xdr:from>
        <xdr:to>
          <xdr:col>3</xdr:col>
          <xdr:colOff>19050</xdr:colOff>
          <xdr:row>16</xdr:row>
          <xdr:rowOff>0</xdr:rowOff>
        </xdr:to>
        <xdr:sp macro="" textlink="">
          <xdr:nvSpPr>
            <xdr:cNvPr id="333832" name="Check Box 8" hidden="1">
              <a:extLst>
                <a:ext uri="{63B3BB69-23CF-44E3-9099-C40C66FF867C}">
                  <a14:compatExt spid="_x0000_s333832"/>
                </a:ext>
                <a:ext uri="{FF2B5EF4-FFF2-40B4-BE49-F238E27FC236}">
                  <a16:creationId xmlns:a16="http://schemas.microsoft.com/office/drawing/2014/main" id="{00000000-0008-0000-2200-000008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66675</xdr:rowOff>
        </xdr:from>
        <xdr:to>
          <xdr:col>3</xdr:col>
          <xdr:colOff>19050</xdr:colOff>
          <xdr:row>20</xdr:row>
          <xdr:rowOff>0</xdr:rowOff>
        </xdr:to>
        <xdr:sp macro="" textlink="">
          <xdr:nvSpPr>
            <xdr:cNvPr id="333833" name="Check Box 9" hidden="1">
              <a:extLst>
                <a:ext uri="{63B3BB69-23CF-44E3-9099-C40C66FF867C}">
                  <a14:compatExt spid="_x0000_s333833"/>
                </a:ext>
                <a:ext uri="{FF2B5EF4-FFF2-40B4-BE49-F238E27FC236}">
                  <a16:creationId xmlns:a16="http://schemas.microsoft.com/office/drawing/2014/main" id="{00000000-0008-0000-2200-000009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21</xdr:row>
          <xdr:rowOff>66675</xdr:rowOff>
        </xdr:from>
        <xdr:to>
          <xdr:col>3</xdr:col>
          <xdr:colOff>19050</xdr:colOff>
          <xdr:row>22</xdr:row>
          <xdr:rowOff>0</xdr:rowOff>
        </xdr:to>
        <xdr:sp macro="" textlink="">
          <xdr:nvSpPr>
            <xdr:cNvPr id="333834" name="Check Box 10" hidden="1">
              <a:extLst>
                <a:ext uri="{63B3BB69-23CF-44E3-9099-C40C66FF867C}">
                  <a14:compatExt spid="_x0000_s333834"/>
                </a:ext>
                <a:ext uri="{FF2B5EF4-FFF2-40B4-BE49-F238E27FC236}">
                  <a16:creationId xmlns:a16="http://schemas.microsoft.com/office/drawing/2014/main" id="{00000000-0008-0000-2200-00000A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24</xdr:row>
          <xdr:rowOff>85725</xdr:rowOff>
        </xdr:from>
        <xdr:to>
          <xdr:col>3</xdr:col>
          <xdr:colOff>19050</xdr:colOff>
          <xdr:row>24</xdr:row>
          <xdr:rowOff>466725</xdr:rowOff>
        </xdr:to>
        <xdr:sp macro="" textlink="">
          <xdr:nvSpPr>
            <xdr:cNvPr id="333835" name="Check Box 11" hidden="1">
              <a:extLst>
                <a:ext uri="{63B3BB69-23CF-44E3-9099-C40C66FF867C}">
                  <a14:compatExt spid="_x0000_s333835"/>
                </a:ext>
                <a:ext uri="{FF2B5EF4-FFF2-40B4-BE49-F238E27FC236}">
                  <a16:creationId xmlns:a16="http://schemas.microsoft.com/office/drawing/2014/main" id="{00000000-0008-0000-2200-00000B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25</xdr:row>
          <xdr:rowOff>66675</xdr:rowOff>
        </xdr:from>
        <xdr:to>
          <xdr:col>3</xdr:col>
          <xdr:colOff>19050</xdr:colOff>
          <xdr:row>26</xdr:row>
          <xdr:rowOff>0</xdr:rowOff>
        </xdr:to>
        <xdr:sp macro="" textlink="">
          <xdr:nvSpPr>
            <xdr:cNvPr id="333836" name="Check Box 12" hidden="1">
              <a:extLst>
                <a:ext uri="{63B3BB69-23CF-44E3-9099-C40C66FF867C}">
                  <a14:compatExt spid="_x0000_s333836"/>
                </a:ext>
                <a:ext uri="{FF2B5EF4-FFF2-40B4-BE49-F238E27FC236}">
                  <a16:creationId xmlns:a16="http://schemas.microsoft.com/office/drawing/2014/main" id="{00000000-0008-0000-2200-00000C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32</xdr:row>
          <xdr:rowOff>66675</xdr:rowOff>
        </xdr:from>
        <xdr:to>
          <xdr:col>3</xdr:col>
          <xdr:colOff>19050</xdr:colOff>
          <xdr:row>33</xdr:row>
          <xdr:rowOff>0</xdr:rowOff>
        </xdr:to>
        <xdr:sp macro="" textlink="">
          <xdr:nvSpPr>
            <xdr:cNvPr id="333838" name="Check Box 14" hidden="1">
              <a:extLst>
                <a:ext uri="{63B3BB69-23CF-44E3-9099-C40C66FF867C}">
                  <a14:compatExt spid="_x0000_s333838"/>
                </a:ext>
                <a:ext uri="{FF2B5EF4-FFF2-40B4-BE49-F238E27FC236}">
                  <a16:creationId xmlns:a16="http://schemas.microsoft.com/office/drawing/2014/main" id="{00000000-0008-0000-2200-00000E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28</xdr:row>
          <xdr:rowOff>28575</xdr:rowOff>
        </xdr:from>
        <xdr:to>
          <xdr:col>3</xdr:col>
          <xdr:colOff>9525</xdr:colOff>
          <xdr:row>28</xdr:row>
          <xdr:rowOff>266700</xdr:rowOff>
        </xdr:to>
        <xdr:sp macro="" textlink="">
          <xdr:nvSpPr>
            <xdr:cNvPr id="333840" name="Check Box 16" hidden="1">
              <a:extLst>
                <a:ext uri="{63B3BB69-23CF-44E3-9099-C40C66FF867C}">
                  <a14:compatExt spid="_x0000_s333840"/>
                </a:ext>
                <a:ext uri="{FF2B5EF4-FFF2-40B4-BE49-F238E27FC236}">
                  <a16:creationId xmlns:a16="http://schemas.microsoft.com/office/drawing/2014/main" id="{00000000-0008-0000-2200-000010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17</xdr:row>
          <xdr:rowOff>47625</xdr:rowOff>
        </xdr:from>
        <xdr:to>
          <xdr:col>3</xdr:col>
          <xdr:colOff>9525</xdr:colOff>
          <xdr:row>17</xdr:row>
          <xdr:rowOff>285750</xdr:rowOff>
        </xdr:to>
        <xdr:sp macro="" textlink="">
          <xdr:nvSpPr>
            <xdr:cNvPr id="333841" name="Check Box 17" hidden="1">
              <a:extLst>
                <a:ext uri="{63B3BB69-23CF-44E3-9099-C40C66FF867C}">
                  <a14:compatExt spid="_x0000_s333841"/>
                </a:ext>
                <a:ext uri="{FF2B5EF4-FFF2-40B4-BE49-F238E27FC236}">
                  <a16:creationId xmlns:a16="http://schemas.microsoft.com/office/drawing/2014/main" id="{00000000-0008-0000-2200-0000111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158750</xdr:colOff>
      <xdr:row>28</xdr:row>
      <xdr:rowOff>0</xdr:rowOff>
    </xdr:from>
    <xdr:to>
      <xdr:col>1</xdr:col>
      <xdr:colOff>6614582</xdr:colOff>
      <xdr:row>29</xdr:row>
      <xdr:rowOff>486833</xdr:rowOff>
    </xdr:to>
    <xdr:sp macro="" textlink="">
      <xdr:nvSpPr>
        <xdr:cNvPr id="2" name="大かっこ 1">
          <a:extLst>
            <a:ext uri="{FF2B5EF4-FFF2-40B4-BE49-F238E27FC236}">
              <a16:creationId xmlns:a16="http://schemas.microsoft.com/office/drawing/2014/main" id="{B677A747-DDED-3607-6BDD-2311FADFECF1}"/>
            </a:ext>
          </a:extLst>
        </xdr:cNvPr>
        <xdr:cNvSpPr/>
      </xdr:nvSpPr>
      <xdr:spPr>
        <a:xfrm>
          <a:off x="433917" y="9503833"/>
          <a:ext cx="6455832" cy="920750"/>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392759</xdr:colOff>
      <xdr:row>22</xdr:row>
      <xdr:rowOff>188149</xdr:rowOff>
    </xdr:from>
    <xdr:to>
      <xdr:col>11</xdr:col>
      <xdr:colOff>420982</xdr:colOff>
      <xdr:row>23</xdr:row>
      <xdr:rowOff>117592</xdr:rowOff>
    </xdr:to>
    <xdr:sp macro="" textlink="">
      <xdr:nvSpPr>
        <xdr:cNvPr id="2" name="楕円 1">
          <a:extLst>
            <a:ext uri="{FF2B5EF4-FFF2-40B4-BE49-F238E27FC236}">
              <a16:creationId xmlns:a16="http://schemas.microsoft.com/office/drawing/2014/main" id="{89FF19D1-9BBE-9A4F-5F19-C917C7DB4C72}"/>
            </a:ext>
          </a:extLst>
        </xdr:cNvPr>
        <xdr:cNvSpPr/>
      </xdr:nvSpPr>
      <xdr:spPr>
        <a:xfrm>
          <a:off x="7366000" y="10160001"/>
          <a:ext cx="1427575" cy="470369"/>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44824</xdr:colOff>
      <xdr:row>15</xdr:row>
      <xdr:rowOff>112059</xdr:rowOff>
    </xdr:from>
    <xdr:to>
      <xdr:col>60</xdr:col>
      <xdr:colOff>134470</xdr:colOff>
      <xdr:row>31</xdr:row>
      <xdr:rowOff>44823</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62000" y="3888441"/>
          <a:ext cx="8169088" cy="3339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・シート文字サイズは「１２ポイント」に設定しています。</a:t>
          </a:r>
          <a:endParaRPr kumimoji="1" lang="en-US" altLang="ja-JP" sz="2000"/>
        </a:p>
        <a:p>
          <a:r>
            <a:rPr kumimoji="1" lang="ja-JP" altLang="en-US" sz="2000"/>
            <a:t>・文字サイズを「１２ポイント以下」に変更しないようにしてください。</a:t>
          </a:r>
          <a:endParaRPr kumimoji="1" lang="en-US" altLang="ja-JP" sz="2000"/>
        </a:p>
        <a:p>
          <a:r>
            <a:rPr kumimoji="1" lang="ja-JP" altLang="en-US" sz="2000"/>
            <a:t>・例えば、</a:t>
          </a:r>
          <a:r>
            <a:rPr kumimoji="1" lang="en-US" altLang="ja-JP" sz="2000"/>
            <a:t>1</a:t>
          </a:r>
          <a:r>
            <a:rPr kumimoji="1" lang="ja-JP" altLang="en-US" sz="2000"/>
            <a:t>頁下段「②　これまでのノウハウを生かした訓練効果を高めるための工夫等」の記載で、</a:t>
          </a:r>
          <a:r>
            <a:rPr kumimoji="1" lang="en-US" altLang="ja-JP" sz="2000"/>
            <a:t>1</a:t>
          </a:r>
          <a:r>
            <a:rPr kumimoji="1" lang="ja-JP" altLang="en-US" sz="2000"/>
            <a:t>頁内に収まらない場合、縮小率を下げ、</a:t>
          </a:r>
          <a:r>
            <a:rPr kumimoji="1" lang="en-US" altLang="ja-JP" sz="2000"/>
            <a:t>1</a:t>
          </a:r>
          <a:r>
            <a:rPr kumimoji="1" lang="ja-JP" altLang="en-US" sz="2000"/>
            <a:t>頁に収める必要はありません。</a:t>
          </a:r>
          <a:endParaRPr kumimoji="1" lang="en-US" altLang="ja-JP" sz="2000"/>
        </a:p>
        <a:p>
          <a:r>
            <a:rPr kumimoji="1" lang="ja-JP" altLang="en-US" sz="2000"/>
            <a:t>・読みやすさ、見やすさに注意して作成してください。</a:t>
          </a:r>
          <a:endParaRPr kumimoji="1" lang="en-US" altLang="ja-JP" sz="2000"/>
        </a:p>
        <a:p>
          <a:endParaRPr kumimoji="1" lang="ja-JP" altLang="en-US"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156882</xdr:colOff>
      <xdr:row>15</xdr:row>
      <xdr:rowOff>168088</xdr:rowOff>
    </xdr:from>
    <xdr:to>
      <xdr:col>60</xdr:col>
      <xdr:colOff>44823</xdr:colOff>
      <xdr:row>31</xdr:row>
      <xdr:rowOff>100853</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72353" y="3978088"/>
          <a:ext cx="8169088" cy="3339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・シート文字サイズは「１２ポイント」に設定しています。</a:t>
          </a:r>
          <a:endParaRPr kumimoji="1" lang="en-US" altLang="ja-JP" sz="2000"/>
        </a:p>
        <a:p>
          <a:r>
            <a:rPr kumimoji="1" lang="ja-JP" altLang="en-US" sz="2000"/>
            <a:t>・文字サイズを「１２ポイント以下」に変更しないようにしてください。</a:t>
          </a:r>
          <a:endParaRPr kumimoji="1" lang="en-US" altLang="ja-JP" sz="2000"/>
        </a:p>
        <a:p>
          <a:r>
            <a:rPr kumimoji="1" lang="ja-JP" altLang="en-US" sz="2000"/>
            <a:t>・例えば、</a:t>
          </a:r>
          <a:r>
            <a:rPr kumimoji="1" lang="en-US" altLang="ja-JP" sz="2000"/>
            <a:t>1</a:t>
          </a:r>
          <a:r>
            <a:rPr kumimoji="1" lang="ja-JP" altLang="en-US" sz="2000"/>
            <a:t>頁下段「②　これまでのノウハウを生かした訓練効果を高めるための工夫等」の記載で、</a:t>
          </a:r>
          <a:r>
            <a:rPr kumimoji="1" lang="en-US" altLang="ja-JP" sz="2000"/>
            <a:t>1</a:t>
          </a:r>
          <a:r>
            <a:rPr kumimoji="1" lang="ja-JP" altLang="en-US" sz="2000"/>
            <a:t>頁内に収まらない場合、縮小率を下げ、</a:t>
          </a:r>
          <a:r>
            <a:rPr kumimoji="1" lang="en-US" altLang="ja-JP" sz="2000"/>
            <a:t>1</a:t>
          </a:r>
          <a:r>
            <a:rPr kumimoji="1" lang="ja-JP" altLang="en-US" sz="2000"/>
            <a:t>頁に収める必要はありません。</a:t>
          </a:r>
          <a:endParaRPr kumimoji="1" lang="en-US" altLang="ja-JP" sz="2000"/>
        </a:p>
        <a:p>
          <a:r>
            <a:rPr kumimoji="1" lang="ja-JP" altLang="en-US" sz="2000"/>
            <a:t>・読みやすさ、見やすさに注意して作成してください。</a:t>
          </a:r>
          <a:endParaRPr kumimoji="1" lang="en-US" altLang="ja-JP" sz="2000"/>
        </a:p>
        <a:p>
          <a:endParaRPr kumimoji="1" lang="ja-JP" altLang="en-US"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83342</xdr:colOff>
      <xdr:row>9</xdr:row>
      <xdr:rowOff>47624</xdr:rowOff>
    </xdr:from>
    <xdr:to>
      <xdr:col>15</xdr:col>
      <xdr:colOff>571498</xdr:colOff>
      <xdr:row>20</xdr:row>
      <xdr:rowOff>126999</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171030" y="4286249"/>
          <a:ext cx="6758781" cy="566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・様式１５「デジタルリテラシーを含むカリキュラムチェックシート」のチェック欄に（☑）を入れた項目番号を記載すること。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・Ａ（１項目以上）及びＢを必ず選択すること。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・学科でも実技でも可、時間数も任意</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kumimoji="1"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800">
              <a:latin typeface="ＭＳ ゴシック" panose="020B0609070205080204" pitchFamily="49" charset="-128"/>
              <a:ea typeface="ＭＳ ゴシック" panose="020B0609070205080204" pitchFamily="49" charset="-128"/>
            </a:rPr>
            <a:t>〇リテラシー項目番号（</a:t>
          </a:r>
          <a:r>
            <a:rPr kumimoji="1" lang="en-US" altLang="ja-JP" sz="1800">
              <a:latin typeface="ＭＳ ゴシック" panose="020B0609070205080204" pitchFamily="49" charset="-128"/>
              <a:ea typeface="ＭＳ ゴシック" panose="020B0609070205080204" pitchFamily="49" charset="-128"/>
            </a:rPr>
            <a:t>P</a:t>
          </a:r>
          <a:r>
            <a:rPr kumimoji="1" lang="ja-JP" altLang="en-US" sz="1800">
              <a:latin typeface="ＭＳ ゴシック" panose="020B0609070205080204" pitchFamily="49" charset="-128"/>
              <a:ea typeface="ＭＳ ゴシック" panose="020B0609070205080204" pitchFamily="49" charset="-128"/>
            </a:rPr>
            <a:t>列）</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ＤＸリテラシー設定科目行の「リテラシー項目番号」セルには、様式１５で、チェックを入れた項目番号記載すること。</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例）</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・項目番号１にチェックを入れた場合は、リテラシー項目番号セルに１と入力すること。</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・項目番号１と３にチェックを入れた場合は、リテラシー項目番号セルに１，３と入力すること。</a:t>
          </a:r>
        </a:p>
        <a:p>
          <a:endParaRPr kumimoji="1" lang="ja-JP" altLang="en-US" sz="2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981076</xdr:colOff>
      <xdr:row>9</xdr:row>
      <xdr:rowOff>71438</xdr:rowOff>
    </xdr:from>
    <xdr:to>
      <xdr:col>15</xdr:col>
      <xdr:colOff>416719</xdr:colOff>
      <xdr:row>20</xdr:row>
      <xdr:rowOff>317500</xdr:rowOff>
    </xdr:to>
    <xdr:sp macro="" textlink="">
      <xdr:nvSpPr>
        <xdr:cNvPr id="3" name="テキスト ボックス 2">
          <a:extLst>
            <a:ext uri="{FF2B5EF4-FFF2-40B4-BE49-F238E27FC236}">
              <a16:creationId xmlns:a16="http://schemas.microsoft.com/office/drawing/2014/main" id="{510F75B3-49B8-4F3C-A23F-9B20DF746E66}"/>
            </a:ext>
          </a:extLst>
        </xdr:cNvPr>
        <xdr:cNvSpPr txBox="1"/>
      </xdr:nvSpPr>
      <xdr:spPr>
        <a:xfrm>
          <a:off x="2838451" y="4556126"/>
          <a:ext cx="6690518" cy="5834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・様式１５「デジタルリテラシーを含むカリキュラムチェックシート」のチェック欄に（☑）を入れた項目番号を記載すること。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・Ａ（１項目以上）及びＢを必ず選択すること。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・学科でも実技でも可、時間数も任意</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kumimoji="1"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800">
              <a:latin typeface="ＭＳ ゴシック" panose="020B0609070205080204" pitchFamily="49" charset="-128"/>
              <a:ea typeface="ＭＳ ゴシック" panose="020B0609070205080204" pitchFamily="49" charset="-128"/>
            </a:rPr>
            <a:t>〇リテラシー項目番号（</a:t>
          </a:r>
          <a:r>
            <a:rPr kumimoji="1" lang="en-US" altLang="ja-JP" sz="1800">
              <a:latin typeface="ＭＳ ゴシック" panose="020B0609070205080204" pitchFamily="49" charset="-128"/>
              <a:ea typeface="ＭＳ ゴシック" panose="020B0609070205080204" pitchFamily="49" charset="-128"/>
            </a:rPr>
            <a:t>P</a:t>
          </a:r>
          <a:r>
            <a:rPr kumimoji="1" lang="ja-JP" altLang="en-US" sz="1800">
              <a:latin typeface="ＭＳ ゴシック" panose="020B0609070205080204" pitchFamily="49" charset="-128"/>
              <a:ea typeface="ＭＳ ゴシック" panose="020B0609070205080204" pitchFamily="49" charset="-128"/>
            </a:rPr>
            <a:t>列）</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ＤＸリテラシー設定科目行の「リテラシー項目番号」セルには、様式１５で、チェックを入れた項目番号記載すること。</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例）</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・項目番号１にチェックを入れた場合は、リテラシー項目番号セルに１と入力すること。</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・項目番号１と３にチェックを入れた場合は、リテラシー項目番号セルに１，３と入力すること。</a:t>
          </a:r>
        </a:p>
        <a:p>
          <a:endParaRPr kumimoji="1" lang="ja-JP" altLang="en-US" sz="2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304800</xdr:colOff>
      <xdr:row>9</xdr:row>
      <xdr:rowOff>190500</xdr:rowOff>
    </xdr:from>
    <xdr:to>
      <xdr:col>19</xdr:col>
      <xdr:colOff>533400</xdr:colOff>
      <xdr:row>26</xdr:row>
      <xdr:rowOff>342900</xdr:rowOff>
    </xdr:to>
    <xdr:sp macro="" textlink="">
      <xdr:nvSpPr>
        <xdr:cNvPr id="2" name="右中かっこ 1">
          <a:extLst>
            <a:ext uri="{FF2B5EF4-FFF2-40B4-BE49-F238E27FC236}">
              <a16:creationId xmlns:a16="http://schemas.microsoft.com/office/drawing/2014/main" id="{00000000-0008-0000-1800-000002000000}"/>
            </a:ext>
          </a:extLst>
        </xdr:cNvPr>
        <xdr:cNvSpPr/>
      </xdr:nvSpPr>
      <xdr:spPr>
        <a:xfrm>
          <a:off x="11630025" y="4162425"/>
          <a:ext cx="914400" cy="8734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802823</xdr:colOff>
      <xdr:row>9</xdr:row>
      <xdr:rowOff>0</xdr:rowOff>
    </xdr:from>
    <xdr:to>
      <xdr:col>15</xdr:col>
      <xdr:colOff>286051</xdr:colOff>
      <xdr:row>20</xdr:row>
      <xdr:rowOff>244928</xdr:rowOff>
    </xdr:to>
    <xdr:sp macro="" textlink="">
      <xdr:nvSpPr>
        <xdr:cNvPr id="3" name="テキスト ボックス 2">
          <a:extLst>
            <a:ext uri="{FF2B5EF4-FFF2-40B4-BE49-F238E27FC236}">
              <a16:creationId xmlns:a16="http://schemas.microsoft.com/office/drawing/2014/main" id="{23FEE583-65BA-43B9-A714-FCB27615E397}"/>
            </a:ext>
          </a:extLst>
        </xdr:cNvPr>
        <xdr:cNvSpPr txBox="1"/>
      </xdr:nvSpPr>
      <xdr:spPr>
        <a:xfrm>
          <a:off x="2644323" y="4163786"/>
          <a:ext cx="6731299" cy="5832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・様式１５「デジタルリテラシーを含むカリキュラムチェックシート」のチェック欄に（☑）を入れた項目番号を記載すること。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・Ａ（１項目以上）及びＢを必ず選択すること。</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800" b="0" i="0" u="none" strike="noStrike" baseline="0">
              <a:solidFill>
                <a:schemeClr val="dk1"/>
              </a:solidFill>
              <a:latin typeface="ＭＳ ゴシック" panose="020B0609070205080204" pitchFamily="49" charset="-128"/>
              <a:ea typeface="ＭＳ ゴシック" panose="020B0609070205080204" pitchFamily="49" charset="-128"/>
              <a:cs typeface="+mn-cs"/>
            </a:rPr>
            <a:t>・学科でも実技でも可、時間数も任意</a:t>
          </a:r>
          <a:endParaRPr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endParaRPr kumimoji="1" lang="en-US" altLang="ja-JP" sz="18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800">
              <a:latin typeface="ＭＳ ゴシック" panose="020B0609070205080204" pitchFamily="49" charset="-128"/>
              <a:ea typeface="ＭＳ ゴシック" panose="020B0609070205080204" pitchFamily="49" charset="-128"/>
            </a:rPr>
            <a:t>〇リテラシー項目番号（</a:t>
          </a:r>
          <a:r>
            <a:rPr kumimoji="1" lang="en-US" altLang="ja-JP" sz="1800">
              <a:latin typeface="ＭＳ ゴシック" panose="020B0609070205080204" pitchFamily="49" charset="-128"/>
              <a:ea typeface="ＭＳ ゴシック" panose="020B0609070205080204" pitchFamily="49" charset="-128"/>
            </a:rPr>
            <a:t>P</a:t>
          </a:r>
          <a:r>
            <a:rPr kumimoji="1" lang="ja-JP" altLang="en-US" sz="1800">
              <a:latin typeface="ＭＳ ゴシック" panose="020B0609070205080204" pitchFamily="49" charset="-128"/>
              <a:ea typeface="ＭＳ ゴシック" panose="020B0609070205080204" pitchFamily="49" charset="-128"/>
            </a:rPr>
            <a:t>列）</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ＤＸリテラシー設定科目行の「リテラシー項目番号」セルには、様式１５で、チェックを入れた項目番号記載すること。</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例）</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・項目番号１にチェックを入れた場合は、リテラシー項目番号セルに１と入力すること。</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・項目番号１と３にチェックを入れた場合は、リテラシー項目番号セルに１，３と入力すること。</a:t>
          </a:r>
        </a:p>
        <a:p>
          <a:endParaRPr kumimoji="1" lang="ja-JP" altLang="en-US" sz="2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304800</xdr:colOff>
      <xdr:row>10</xdr:row>
      <xdr:rowOff>190499</xdr:rowOff>
    </xdr:from>
    <xdr:to>
      <xdr:col>19</xdr:col>
      <xdr:colOff>533400</xdr:colOff>
      <xdr:row>32</xdr:row>
      <xdr:rowOff>23811</xdr:rowOff>
    </xdr:to>
    <xdr:sp macro="" textlink="">
      <xdr:nvSpPr>
        <xdr:cNvPr id="2" name="右中かっこ 1">
          <a:extLst>
            <a:ext uri="{FF2B5EF4-FFF2-40B4-BE49-F238E27FC236}">
              <a16:creationId xmlns:a16="http://schemas.microsoft.com/office/drawing/2014/main" id="{00000000-0008-0000-1A00-000002000000}"/>
            </a:ext>
          </a:extLst>
        </xdr:cNvPr>
        <xdr:cNvSpPr/>
      </xdr:nvSpPr>
      <xdr:spPr>
        <a:xfrm>
          <a:off x="12563475" y="4705349"/>
          <a:ext cx="914400" cy="109394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658019</xdr:colOff>
      <xdr:row>6</xdr:row>
      <xdr:rowOff>218279</xdr:rowOff>
    </xdr:from>
    <xdr:to>
      <xdr:col>16</xdr:col>
      <xdr:colOff>115093</xdr:colOff>
      <xdr:row>21</xdr:row>
      <xdr:rowOff>166689</xdr:rowOff>
    </xdr:to>
    <xdr:sp macro="" textlink="">
      <xdr:nvSpPr>
        <xdr:cNvPr id="3" name="テキスト ボックス 2">
          <a:extLst>
            <a:ext uri="{FF2B5EF4-FFF2-40B4-BE49-F238E27FC236}">
              <a16:creationId xmlns:a16="http://schemas.microsoft.com/office/drawing/2014/main" id="{8F8FD9CB-7589-4CE9-9657-8E41719D1F16}"/>
            </a:ext>
          </a:extLst>
        </xdr:cNvPr>
        <xdr:cNvSpPr txBox="1"/>
      </xdr:nvSpPr>
      <xdr:spPr>
        <a:xfrm>
          <a:off x="2512219" y="2986879"/>
          <a:ext cx="8194674" cy="8051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〇取得目標資格</a:t>
          </a:r>
          <a:endParaRPr kumimoji="1" lang="en-US" altLang="ja-JP" sz="1800"/>
        </a:p>
        <a:p>
          <a:r>
            <a:rPr kumimoji="1" lang="ja-JP" altLang="en-US" sz="1800"/>
            <a:t>実施する取得目標資格のみ記載すること</a:t>
          </a:r>
          <a:endParaRPr kumimoji="1" lang="en-US" altLang="ja-JP" sz="1800"/>
        </a:p>
        <a:p>
          <a:r>
            <a:rPr kumimoji="1" lang="ja-JP" altLang="en-US" sz="1800"/>
            <a:t>〇学科</a:t>
          </a:r>
          <a:endParaRPr kumimoji="1" lang="en-US" altLang="ja-JP" sz="1800"/>
        </a:p>
        <a:p>
          <a:r>
            <a:rPr kumimoji="1" lang="ja-JP" altLang="en-US" sz="1800"/>
            <a:t>「</a:t>
          </a:r>
          <a:r>
            <a:rPr kumimoji="1" lang="en-US" altLang="ja-JP" sz="1800"/>
            <a:t>(</a:t>
          </a:r>
          <a:r>
            <a:rPr kumimoji="1" lang="ja-JP" altLang="en-US" sz="1800"/>
            <a:t>別紙１</a:t>
          </a:r>
          <a:r>
            <a:rPr kumimoji="1" lang="en-US" altLang="ja-JP" sz="1800"/>
            <a:t>)</a:t>
          </a:r>
          <a:r>
            <a:rPr kumimoji="1" lang="ja-JP" altLang="en-US" sz="1800"/>
            <a:t>ベンダーマネジメントカリキュラムについて」を参考にベンダーマネジメントについての訓練を行うこと。</a:t>
          </a:r>
          <a:endParaRPr kumimoji="1" lang="en-US" altLang="ja-JP" sz="1800"/>
        </a:p>
        <a:p>
          <a:r>
            <a:rPr kumimoji="1" lang="ja-JP" altLang="en-US" sz="1800"/>
            <a:t>・科目名は、「ベンダーマネジメント」とすること。</a:t>
          </a:r>
          <a:endParaRPr kumimoji="1" lang="en-US" altLang="ja-JP" sz="1800"/>
        </a:p>
        <a:p>
          <a:r>
            <a:rPr kumimoji="1" lang="ja-JP" altLang="en-US" sz="1800"/>
            <a:t>・時間は、</a:t>
          </a:r>
          <a:r>
            <a:rPr kumimoji="1" lang="en-US" altLang="ja-JP" sz="1800"/>
            <a:t>6</a:t>
          </a:r>
          <a:r>
            <a:rPr kumimoji="1" lang="ja-JP" altLang="en-US" sz="1800"/>
            <a:t>時間以上を行うこと。</a:t>
          </a:r>
          <a:endParaRPr kumimoji="1" lang="en-US" altLang="ja-JP" sz="1800"/>
        </a:p>
        <a:p>
          <a:r>
            <a:rPr kumimoji="1" lang="ja-JP" altLang="en-US" sz="1800"/>
            <a:t>〇デジタル職場実習</a:t>
          </a:r>
          <a:endParaRPr kumimoji="1" lang="en-US" altLang="ja-JP" sz="1800"/>
        </a:p>
        <a:p>
          <a:r>
            <a:rPr kumimoji="1" lang="ja-JP" altLang="en-US" sz="1800"/>
            <a:t>・デジタル職場実習実施コースとして実施する場合は、デジタル職場実習カリキュラムを設定すること。</a:t>
          </a:r>
          <a:endParaRPr kumimoji="1" lang="en-US" altLang="ja-JP" sz="1800"/>
        </a:p>
        <a:p>
          <a:r>
            <a:rPr kumimoji="1" lang="ja-JP" altLang="en-US" sz="1800"/>
            <a:t>・デジタル職場実習実施コースを実施しない場合は、デジタル職場実習カリキュラム記載行（</a:t>
          </a:r>
          <a:r>
            <a:rPr kumimoji="1" lang="en-US" altLang="ja-JP" sz="1800"/>
            <a:t>29</a:t>
          </a:r>
          <a:r>
            <a:rPr kumimoji="1" lang="ja-JP" altLang="en-US" sz="1800"/>
            <a:t>行～</a:t>
          </a:r>
          <a:r>
            <a:rPr kumimoji="1" lang="en-US" altLang="ja-JP" sz="1800"/>
            <a:t>32</a:t>
          </a:r>
          <a:r>
            <a:rPr kumimoji="1" lang="ja-JP" altLang="en-US" sz="1800"/>
            <a:t>行）を削除すること。</a:t>
          </a:r>
          <a:endParaRPr kumimoji="1" lang="en-US" altLang="ja-JP" sz="1800"/>
        </a:p>
        <a:p>
          <a:r>
            <a:rPr kumimoji="1" lang="ja-JP" altLang="en-US" sz="1800"/>
            <a:t>〇対応スキル項目／リテラシー項目番号欄（</a:t>
          </a:r>
          <a:r>
            <a:rPr kumimoji="1" lang="en-US" altLang="ja-JP" sz="1800"/>
            <a:t>P</a:t>
          </a:r>
          <a:r>
            <a:rPr kumimoji="1" lang="ja-JP" altLang="en-US" sz="1800"/>
            <a:t>列）</a:t>
          </a:r>
          <a:endParaRPr kumimoji="1" lang="en-US" altLang="ja-JP" sz="1800"/>
        </a:p>
        <a:p>
          <a:r>
            <a:rPr kumimoji="1" lang="ja-JP" altLang="en-US" sz="1800"/>
            <a:t>・様式１４の該当箇所にチェックを記入した項目が含まれるカテゴリー（Ａ～Ｄ）を記載すること。複数のカテゴリーＡ～Ｄを記載すること。備考欄に</a:t>
          </a:r>
          <a:r>
            <a:rPr kumimoji="1" lang="en-US" altLang="ja-JP" sz="1800"/>
            <a:t>【</a:t>
          </a:r>
          <a:r>
            <a:rPr kumimoji="1" lang="ja-JP" altLang="en-US" sz="1800"/>
            <a:t>ＤＳＳ対応</a:t>
          </a:r>
          <a:r>
            <a:rPr kumimoji="1" lang="en-US" altLang="ja-JP" sz="1800"/>
            <a:t>】</a:t>
          </a:r>
          <a:r>
            <a:rPr kumimoji="1" lang="ja-JP" altLang="en-US" sz="1800"/>
            <a:t>と記載すること。</a:t>
          </a:r>
          <a:endParaRPr kumimoji="1" lang="en-US" altLang="ja-JP" sz="1800"/>
        </a:p>
        <a:p>
          <a:r>
            <a:rPr kumimoji="1" lang="ja-JP" altLang="en-US" sz="1800"/>
            <a:t>〇様式１５「デジタルリテラシーを含むカリキュラムチェックシート」のチェック欄に（☑）を入れた項目番号を記載すること。</a:t>
          </a:r>
        </a:p>
        <a:p>
          <a:r>
            <a:rPr kumimoji="1" lang="ja-JP" altLang="en-US" sz="1800"/>
            <a:t>・Ａ（１項目以上）及びＢを必ず選択すること。</a:t>
          </a:r>
        </a:p>
        <a:p>
          <a:r>
            <a:rPr kumimoji="1" lang="ja-JP" altLang="en-US" sz="1800"/>
            <a:t>・学科でも実技でも可、時間数も任意</a:t>
          </a:r>
        </a:p>
        <a:p>
          <a:r>
            <a:rPr kumimoji="1" lang="ja-JP" altLang="en-US" sz="1800"/>
            <a:t>・様式１５で、チェックを入れた項目番号記載すること。</a:t>
          </a:r>
          <a:endParaRPr kumimoji="1" lang="en-US" altLang="ja-JP" sz="1800"/>
        </a:p>
        <a:p>
          <a:r>
            <a:rPr kumimoji="1" lang="ja-JP" altLang="en-US" sz="1800"/>
            <a:t>例）・カテゴリーＡ、項目番号１にチェックを入れた場合は、対応スキル項目／リテラシー項目番号欄セルにＡ，１と入力する。</a:t>
          </a:r>
        </a:p>
        <a:p>
          <a:r>
            <a:rPr kumimoji="1" lang="ja-JP" altLang="en-US" sz="1800"/>
            <a:t>・カテゴリーＡとＢ、項目番号１にチェックを入れた場合は、対応スキル項目／リテラシー項目番号欄セルにＡ，Ｂ</a:t>
          </a:r>
          <a:r>
            <a:rPr kumimoji="1" lang="ja-JP" altLang="ja-JP" sz="1100">
              <a:solidFill>
                <a:schemeClr val="dk1"/>
              </a:solidFill>
              <a:effectLst/>
              <a:latin typeface="+mn-lt"/>
              <a:ea typeface="+mn-ea"/>
              <a:cs typeface="+mn-cs"/>
            </a:rPr>
            <a:t>，</a:t>
          </a:r>
          <a:r>
            <a:rPr kumimoji="1" lang="ja-JP" altLang="en-US" sz="1800"/>
            <a:t>１と入力する。</a:t>
          </a:r>
          <a:endParaRPr kumimoji="1" lang="en-US" altLang="ja-JP" sz="1800"/>
        </a:p>
        <a:p>
          <a:endParaRPr kumimoji="1" lang="en-US" altLang="ja-JP" sz="2000"/>
        </a:p>
        <a:p>
          <a:endParaRPr kumimoji="1" lang="ja-JP" altLang="en-US" sz="2000"/>
        </a:p>
      </xdr:txBody>
    </xdr:sp>
    <xdr:clientData/>
  </xdr:twoCellAnchor>
  <xdr:twoCellAnchor>
    <xdr:from>
      <xdr:col>3</xdr:col>
      <xdr:colOff>451113</xdr:colOff>
      <xdr:row>23</xdr:row>
      <xdr:rowOff>275167</xdr:rowOff>
    </xdr:from>
    <xdr:to>
      <xdr:col>16</xdr:col>
      <xdr:colOff>440530</xdr:colOff>
      <xdr:row>29</xdr:row>
      <xdr:rowOff>148167</xdr:rowOff>
    </xdr:to>
    <xdr:sp macro="" textlink="">
      <xdr:nvSpPr>
        <xdr:cNvPr id="4" name="テキスト ボックス 3">
          <a:extLst>
            <a:ext uri="{FF2B5EF4-FFF2-40B4-BE49-F238E27FC236}">
              <a16:creationId xmlns:a16="http://schemas.microsoft.com/office/drawing/2014/main" id="{59083CF2-7059-4F62-8B3E-0276BF79D455}"/>
            </a:ext>
          </a:extLst>
        </xdr:cNvPr>
        <xdr:cNvSpPr txBox="1"/>
      </xdr:nvSpPr>
      <xdr:spPr>
        <a:xfrm>
          <a:off x="1391707" y="11990917"/>
          <a:ext cx="10562167" cy="287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000"/>
        </a:p>
        <a:p>
          <a:r>
            <a:rPr kumimoji="1" lang="ja-JP" altLang="en-US" sz="2000"/>
            <a:t>〇ネットショップ運営実務演習</a:t>
          </a:r>
          <a:endParaRPr kumimoji="1" lang="en-US" altLang="ja-JP" sz="2000"/>
        </a:p>
        <a:p>
          <a:r>
            <a:rPr kumimoji="1" lang="ja-JP" altLang="en-US" sz="2000"/>
            <a:t>　科目内容記載項目以外に実務において必要と考えられる訓練内容がある場合は追加すること。</a:t>
          </a:r>
          <a:endParaRPr kumimoji="1" lang="en-US" altLang="ja-JP" sz="2000"/>
        </a:p>
        <a:p>
          <a:r>
            <a:rPr kumimoji="1" lang="ja-JP" altLang="en-US" sz="2000">
              <a:solidFill>
                <a:srgbClr val="FF0000"/>
              </a:solidFill>
            </a:rPr>
            <a:t>〇実務演習の実施に当たっては、受講者を小グループに編成し、グループリーダーを設定するとともに、役割を定期的に交代させること。</a:t>
          </a:r>
          <a:endParaRPr kumimoji="1" lang="en-US" altLang="ja-JP" sz="2000">
            <a:solidFill>
              <a:srgbClr val="FF0000"/>
            </a:solidFill>
          </a:endParaRPr>
        </a:p>
        <a:p>
          <a:r>
            <a:rPr kumimoji="1" lang="ja-JP" altLang="en-US" sz="2000"/>
            <a:t>〇実技演習においては、より実践的な演習を行うこと。</a:t>
          </a:r>
          <a:endParaRPr kumimoji="1" lang="en-US" altLang="ja-JP" sz="2000"/>
        </a:p>
        <a:p>
          <a:endParaRPr kumimoji="1" lang="en-US" altLang="ja-JP" sz="2000"/>
        </a:p>
        <a:p>
          <a:endParaRPr kumimoji="1" lang="ja-JP" altLang="en-US" sz="2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304800</xdr:colOff>
      <xdr:row>10</xdr:row>
      <xdr:rowOff>190499</xdr:rowOff>
    </xdr:from>
    <xdr:to>
      <xdr:col>19</xdr:col>
      <xdr:colOff>533400</xdr:colOff>
      <xdr:row>32</xdr:row>
      <xdr:rowOff>23811</xdr:rowOff>
    </xdr:to>
    <xdr:sp macro="" textlink="">
      <xdr:nvSpPr>
        <xdr:cNvPr id="2" name="右中かっこ 1">
          <a:extLst>
            <a:ext uri="{FF2B5EF4-FFF2-40B4-BE49-F238E27FC236}">
              <a16:creationId xmlns:a16="http://schemas.microsoft.com/office/drawing/2014/main" id="{00000000-0008-0000-1B00-000002000000}"/>
            </a:ext>
          </a:extLst>
        </xdr:cNvPr>
        <xdr:cNvSpPr/>
      </xdr:nvSpPr>
      <xdr:spPr>
        <a:xfrm>
          <a:off x="12563475" y="4972049"/>
          <a:ext cx="914400" cy="109394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59532</xdr:colOff>
      <xdr:row>10</xdr:row>
      <xdr:rowOff>35719</xdr:rowOff>
    </xdr:from>
    <xdr:to>
      <xdr:col>14</xdr:col>
      <xdr:colOff>904877</xdr:colOff>
      <xdr:row>30</xdr:row>
      <xdr:rowOff>321468</xdr:rowOff>
    </xdr:to>
    <xdr:sp macro="" textlink="">
      <xdr:nvSpPr>
        <xdr:cNvPr id="6" name="テキスト ボックス 5">
          <a:extLst>
            <a:ext uri="{FF2B5EF4-FFF2-40B4-BE49-F238E27FC236}">
              <a16:creationId xmlns:a16="http://schemas.microsoft.com/office/drawing/2014/main" id="{00000000-0008-0000-1B00-000006000000}"/>
            </a:ext>
          </a:extLst>
        </xdr:cNvPr>
        <xdr:cNvSpPr txBox="1"/>
      </xdr:nvSpPr>
      <xdr:spPr>
        <a:xfrm>
          <a:off x="3143251" y="4560094"/>
          <a:ext cx="7298532" cy="10286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〇取得目標資格</a:t>
          </a:r>
          <a:endParaRPr kumimoji="1" lang="en-US" altLang="ja-JP" sz="1800"/>
        </a:p>
        <a:p>
          <a:r>
            <a:rPr kumimoji="1" lang="ja-JP" altLang="en-US" sz="1800"/>
            <a:t>実施する取得目標資格のみ記載すること。</a:t>
          </a:r>
          <a:endParaRPr kumimoji="1" lang="en-US" altLang="ja-JP" sz="1800"/>
        </a:p>
        <a:p>
          <a:endParaRPr kumimoji="1" lang="en-US" altLang="ja-JP" sz="1800"/>
        </a:p>
        <a:p>
          <a:r>
            <a:rPr kumimoji="1" lang="ja-JP" altLang="en-US" sz="1800"/>
            <a:t>〇学科</a:t>
          </a:r>
          <a:endParaRPr kumimoji="1" lang="en-US" altLang="ja-JP" sz="1800"/>
        </a:p>
        <a:p>
          <a:r>
            <a:rPr kumimoji="1" lang="ja-JP" altLang="en-US" sz="1800"/>
            <a:t>「</a:t>
          </a:r>
          <a:r>
            <a:rPr kumimoji="1" lang="en-US" altLang="ja-JP" sz="1800"/>
            <a:t>(</a:t>
          </a:r>
          <a:r>
            <a:rPr kumimoji="1" lang="ja-JP" altLang="en-US" sz="1800"/>
            <a:t>別紙１</a:t>
          </a:r>
          <a:r>
            <a:rPr kumimoji="1" lang="en-US" altLang="ja-JP" sz="1800"/>
            <a:t>)</a:t>
          </a:r>
          <a:r>
            <a:rPr kumimoji="1" lang="ja-JP" altLang="en-US" sz="1800"/>
            <a:t>ベンダーマネジメントカリキュラムについて」を参考にベンダーマネジメントについての訓練を行うこと。</a:t>
          </a:r>
          <a:endParaRPr kumimoji="1" lang="en-US" altLang="ja-JP" sz="1800"/>
        </a:p>
        <a:p>
          <a:r>
            <a:rPr kumimoji="1" lang="ja-JP" altLang="en-US" sz="1800"/>
            <a:t>・科目名は、「ベンダーマネジメント」とすること。</a:t>
          </a:r>
          <a:endParaRPr kumimoji="1" lang="en-US" altLang="ja-JP" sz="1800"/>
        </a:p>
        <a:p>
          <a:r>
            <a:rPr kumimoji="1" lang="ja-JP" altLang="en-US" sz="1800"/>
            <a:t>・時間は、</a:t>
          </a:r>
          <a:r>
            <a:rPr kumimoji="1" lang="en-US" altLang="ja-JP" sz="1800"/>
            <a:t>6</a:t>
          </a:r>
          <a:r>
            <a:rPr kumimoji="1" lang="ja-JP" altLang="en-US" sz="1800"/>
            <a:t>時間以上を行うこと。</a:t>
          </a:r>
          <a:endParaRPr kumimoji="1" lang="en-US" altLang="ja-JP" sz="1800"/>
        </a:p>
        <a:p>
          <a:endParaRPr kumimoji="1" lang="en-US" altLang="ja-JP" sz="1800"/>
        </a:p>
        <a:p>
          <a:r>
            <a:rPr kumimoji="1" lang="ja-JP" altLang="en-US" sz="1800"/>
            <a:t>〇デジタル職場実習</a:t>
          </a:r>
          <a:endParaRPr kumimoji="1" lang="en-US" altLang="ja-JP" sz="1800"/>
        </a:p>
        <a:p>
          <a:r>
            <a:rPr kumimoji="1" lang="ja-JP" altLang="en-US" sz="1800"/>
            <a:t>・デジタル職場実習実施コースとして実施する場合は、デジタル職場実習カリキュラムを設定すること。</a:t>
          </a:r>
          <a:endParaRPr kumimoji="1" lang="en-US" altLang="ja-JP" sz="1800"/>
        </a:p>
        <a:p>
          <a:r>
            <a:rPr kumimoji="1" lang="ja-JP" altLang="en-US" sz="1800"/>
            <a:t>・デジタル職場実習実施コースを実施しない場合は、デジタル職場実習カリキュラム記載行（</a:t>
          </a:r>
          <a:r>
            <a:rPr kumimoji="1" lang="en-US" altLang="ja-JP" sz="1800"/>
            <a:t>29</a:t>
          </a:r>
          <a:r>
            <a:rPr kumimoji="1" lang="ja-JP" altLang="en-US" sz="1800"/>
            <a:t>行～</a:t>
          </a:r>
          <a:r>
            <a:rPr kumimoji="1" lang="en-US" altLang="ja-JP" sz="1800"/>
            <a:t>32</a:t>
          </a:r>
          <a:r>
            <a:rPr kumimoji="1" lang="ja-JP" altLang="en-US" sz="1800"/>
            <a:t>行）を削除すること。</a:t>
          </a:r>
          <a:endParaRPr kumimoji="1" lang="en-US" altLang="ja-JP" sz="1800"/>
        </a:p>
        <a:p>
          <a:endParaRPr kumimoji="1" lang="en-US" altLang="ja-JP" sz="1800"/>
        </a:p>
        <a:p>
          <a:r>
            <a:rPr kumimoji="1" lang="ja-JP" altLang="en-US" sz="1800"/>
            <a:t>〇対応スキル項目／リテラシー項目番号欄（</a:t>
          </a:r>
          <a:r>
            <a:rPr kumimoji="1" lang="en-US" altLang="ja-JP" sz="1800"/>
            <a:t>P</a:t>
          </a:r>
          <a:r>
            <a:rPr kumimoji="1" lang="ja-JP" altLang="en-US" sz="1800"/>
            <a:t>列）</a:t>
          </a:r>
          <a:endParaRPr kumimoji="1" lang="en-US" altLang="ja-JP" sz="1800"/>
        </a:p>
        <a:p>
          <a:r>
            <a:rPr kumimoji="1" lang="ja-JP" altLang="en-US" sz="1800"/>
            <a:t>・様式１４の該当箇所にチェックを記入した項目が含まれるカテゴリー（Ａ～Ｄ）を記載すること。複数のカテゴリーＡ～Ｄを記載すること。備考欄に</a:t>
          </a:r>
          <a:r>
            <a:rPr kumimoji="1" lang="en-US" altLang="ja-JP" sz="1800"/>
            <a:t>【</a:t>
          </a:r>
          <a:r>
            <a:rPr kumimoji="1" lang="ja-JP" altLang="en-US" sz="1800"/>
            <a:t>ＤＳＳ対応</a:t>
          </a:r>
          <a:r>
            <a:rPr kumimoji="1" lang="en-US" altLang="ja-JP" sz="1800"/>
            <a:t>】</a:t>
          </a:r>
          <a:r>
            <a:rPr kumimoji="1" lang="ja-JP" altLang="en-US" sz="1800"/>
            <a:t>と記載すること。</a:t>
          </a:r>
          <a:endParaRPr kumimoji="1" lang="en-US" altLang="ja-JP" sz="1800"/>
        </a:p>
        <a:p>
          <a:endParaRPr kumimoji="1" lang="ja-JP" altLang="en-US" sz="1800"/>
        </a:p>
        <a:p>
          <a:r>
            <a:rPr kumimoji="1" lang="ja-JP" altLang="en-US" sz="1800"/>
            <a:t>〇様式１５「デジタルリテラシーを含むカリキュラムチェックシート」のチェック欄に（☑）を入れた項目番号を記載すること。</a:t>
          </a:r>
        </a:p>
        <a:p>
          <a:r>
            <a:rPr kumimoji="1" lang="ja-JP" altLang="en-US" sz="1800"/>
            <a:t>・Ａ（１項目以上）及びＢを必ず選択すること。</a:t>
          </a:r>
        </a:p>
        <a:p>
          <a:r>
            <a:rPr kumimoji="1" lang="ja-JP" altLang="en-US" sz="1800"/>
            <a:t>・学科でも実技でも可、時間数も任意</a:t>
          </a:r>
          <a:endParaRPr kumimoji="1" lang="en-US" altLang="ja-JP" sz="1800"/>
        </a:p>
        <a:p>
          <a:endParaRPr kumimoji="1" lang="ja-JP" altLang="en-US" sz="1800"/>
        </a:p>
        <a:p>
          <a:r>
            <a:rPr kumimoji="1" lang="ja-JP" altLang="en-US" sz="1800"/>
            <a:t>例）</a:t>
          </a:r>
        </a:p>
        <a:p>
          <a:r>
            <a:rPr kumimoji="1" lang="ja-JP" altLang="en-US" sz="1800"/>
            <a:t>・カテゴリーＡ、項目番号１にチェックを入れた場合は、対応スキル項目／リテラシー項目番号欄セルにＡ，１と入力する。</a:t>
          </a:r>
        </a:p>
        <a:p>
          <a:endParaRPr kumimoji="1" lang="ja-JP" altLang="en-US" sz="1800"/>
        </a:p>
        <a:p>
          <a:r>
            <a:rPr kumimoji="1" lang="ja-JP" altLang="en-US" sz="1800"/>
            <a:t>・カテゴリーＡとＢ、項目番号１にチェックを入れた場合は、対応スキル項目／リテラシー項目番号欄セルにＡ，Ｂ</a:t>
          </a:r>
          <a:r>
            <a:rPr kumimoji="1" lang="en-US" altLang="ja-JP" sz="1100">
              <a:solidFill>
                <a:schemeClr val="dk1"/>
              </a:solidFill>
              <a:effectLst/>
              <a:latin typeface="+mn-lt"/>
              <a:ea typeface="+mn-ea"/>
              <a:cs typeface="+mn-cs"/>
            </a:rPr>
            <a:t>,</a:t>
          </a:r>
          <a:r>
            <a:rPr kumimoji="1" lang="ja-JP" altLang="en-US" sz="1800"/>
            <a:t>１と入力する。</a:t>
          </a:r>
        </a:p>
        <a:p>
          <a:endParaRPr kumimoji="1" lang="en-US" altLang="ja-JP" sz="2000"/>
        </a:p>
        <a:p>
          <a:endParaRPr kumimoji="1" lang="en-US" altLang="ja-JP" sz="2000"/>
        </a:p>
        <a:p>
          <a:endParaRPr kumimoji="1" lang="ja-JP" altLang="en-US"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28.bin"/><Relationship Id="rId4" Type="http://schemas.openxmlformats.org/officeDocument/2006/relationships/comments" Target="../comments5.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7.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4.xml"/><Relationship Id="rId1" Type="http://schemas.openxmlformats.org/officeDocument/2006/relationships/printerSettings" Target="../printerSettings/printerSettings3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R14"/>
  <sheetViews>
    <sheetView showGridLines="0" view="pageBreakPreview" zoomScale="80" zoomScaleNormal="80" zoomScaleSheetLayoutView="80" workbookViewId="0">
      <pane xSplit="3" ySplit="4" topLeftCell="D5" activePane="bottomRight" state="frozen"/>
      <selection pane="topRight" activeCell="D1" sqref="D1"/>
      <selection pane="bottomLeft" activeCell="A5" sqref="A5"/>
      <selection pane="bottomRight" activeCell="M3" sqref="M3"/>
    </sheetView>
  </sheetViews>
  <sheetFormatPr defaultColWidth="9" defaultRowHeight="14.25"/>
  <cols>
    <col min="1" max="1" width="1.625" style="54" customWidth="1"/>
    <col min="2" max="2" width="5.25" style="52" customWidth="1"/>
    <col min="3" max="3" width="10.375" style="52" customWidth="1"/>
    <col min="4" max="4" width="52.375" style="54" customWidth="1"/>
    <col min="5" max="5" width="5.625" style="54" customWidth="1"/>
    <col min="6" max="6" width="9.25" style="54" customWidth="1"/>
    <col min="7" max="9" width="12.625" style="53" customWidth="1"/>
    <col min="10" max="16384" width="9" style="54"/>
  </cols>
  <sheetData>
    <row r="1" spans="2:18" ht="36" customHeight="1">
      <c r="C1" s="53" t="s">
        <v>1133</v>
      </c>
    </row>
    <row r="2" spans="2:18" ht="36" customHeight="1">
      <c r="B2" s="53"/>
      <c r="C2" s="53" t="s">
        <v>543</v>
      </c>
    </row>
    <row r="3" spans="2:18" ht="36" customHeight="1">
      <c r="B3" s="642" t="s">
        <v>456</v>
      </c>
      <c r="C3" s="643"/>
      <c r="D3" s="643"/>
      <c r="E3" s="643"/>
      <c r="F3" s="644"/>
      <c r="G3" s="641" t="s">
        <v>53</v>
      </c>
      <c r="H3" s="641"/>
      <c r="I3" s="52"/>
      <c r="N3" s="410"/>
      <c r="O3" s="410"/>
      <c r="P3" s="410"/>
      <c r="Q3" s="410"/>
      <c r="R3" s="410"/>
    </row>
    <row r="4" spans="2:18" ht="41.25" customHeight="1">
      <c r="B4" s="57"/>
      <c r="C4" s="49" t="s">
        <v>450</v>
      </c>
      <c r="D4" s="49" t="s">
        <v>451</v>
      </c>
      <c r="E4" s="49" t="s">
        <v>452</v>
      </c>
      <c r="F4" s="49" t="s">
        <v>53</v>
      </c>
      <c r="G4" s="49" t="s">
        <v>453</v>
      </c>
      <c r="H4" s="49" t="s">
        <v>454</v>
      </c>
      <c r="I4" s="480"/>
    </row>
    <row r="5" spans="2:18" ht="42.75" customHeight="1">
      <c r="B5" s="425">
        <v>10</v>
      </c>
      <c r="C5" s="424" t="s">
        <v>383</v>
      </c>
      <c r="D5" s="55" t="s">
        <v>951</v>
      </c>
      <c r="E5" s="50">
        <v>10</v>
      </c>
      <c r="F5" s="409">
        <v>3</v>
      </c>
      <c r="G5" s="51">
        <v>46322</v>
      </c>
      <c r="H5" s="51">
        <v>46413</v>
      </c>
      <c r="I5" s="481"/>
    </row>
    <row r="6" spans="2:18" ht="42.75" customHeight="1">
      <c r="B6" s="429"/>
      <c r="C6" s="630"/>
      <c r="D6" s="55" t="s">
        <v>1179</v>
      </c>
      <c r="E6" s="50">
        <v>10</v>
      </c>
      <c r="F6" s="409">
        <v>3</v>
      </c>
      <c r="G6" s="51">
        <v>46323</v>
      </c>
      <c r="H6" s="51">
        <v>46414</v>
      </c>
      <c r="I6" s="481"/>
    </row>
    <row r="7" spans="2:18" ht="42.75" customHeight="1">
      <c r="B7" s="645">
        <v>11</v>
      </c>
      <c r="C7" s="648" t="s">
        <v>383</v>
      </c>
      <c r="D7" s="55" t="s">
        <v>1204</v>
      </c>
      <c r="E7" s="50">
        <v>10</v>
      </c>
      <c r="F7" s="409">
        <v>3</v>
      </c>
      <c r="G7" s="51">
        <v>46344</v>
      </c>
      <c r="H7" s="51">
        <v>46435</v>
      </c>
      <c r="I7" s="54"/>
    </row>
    <row r="8" spans="2:18" ht="42.75" customHeight="1">
      <c r="B8" s="646"/>
      <c r="C8" s="649"/>
      <c r="D8" s="56" t="s">
        <v>1132</v>
      </c>
      <c r="E8" s="50">
        <v>15</v>
      </c>
      <c r="F8" s="409">
        <v>6</v>
      </c>
      <c r="G8" s="51">
        <v>46353</v>
      </c>
      <c r="H8" s="51">
        <v>46533</v>
      </c>
      <c r="I8" s="481"/>
    </row>
    <row r="9" spans="2:18" ht="42.75" customHeight="1">
      <c r="B9" s="647"/>
      <c r="C9" s="49" t="s">
        <v>455</v>
      </c>
      <c r="D9" s="55" t="s">
        <v>952</v>
      </c>
      <c r="E9" s="50">
        <v>10</v>
      </c>
      <c r="F9" s="409">
        <v>3</v>
      </c>
      <c r="G9" s="51">
        <v>46343</v>
      </c>
      <c r="H9" s="51">
        <v>46434</v>
      </c>
      <c r="I9" s="481"/>
    </row>
    <row r="10" spans="2:18" ht="42.75" customHeight="1">
      <c r="B10" s="645">
        <v>12</v>
      </c>
      <c r="C10" s="648" t="s">
        <v>383</v>
      </c>
      <c r="D10" s="55" t="s">
        <v>953</v>
      </c>
      <c r="E10" s="50">
        <v>15</v>
      </c>
      <c r="F10" s="431">
        <v>3</v>
      </c>
      <c r="G10" s="51">
        <v>46380</v>
      </c>
      <c r="H10" s="51">
        <v>46469</v>
      </c>
      <c r="I10" s="481"/>
    </row>
    <row r="11" spans="2:18" ht="42.75" customHeight="1">
      <c r="B11" s="647"/>
      <c r="C11" s="649"/>
      <c r="D11" s="55" t="s">
        <v>1184</v>
      </c>
      <c r="E11" s="50">
        <v>8</v>
      </c>
      <c r="F11" s="409">
        <v>2</v>
      </c>
      <c r="G11" s="51">
        <v>46381</v>
      </c>
      <c r="H11" s="51">
        <v>46442</v>
      </c>
      <c r="I11" s="54"/>
    </row>
    <row r="12" spans="2:18" ht="42.75" customHeight="1">
      <c r="B12" s="425">
        <v>2</v>
      </c>
      <c r="C12" s="424" t="s">
        <v>383</v>
      </c>
      <c r="D12" s="55" t="s">
        <v>954</v>
      </c>
      <c r="E12" s="50">
        <v>10</v>
      </c>
      <c r="F12" s="409">
        <v>4</v>
      </c>
      <c r="G12" s="51">
        <v>46436</v>
      </c>
      <c r="H12" s="51">
        <v>46555</v>
      </c>
      <c r="I12" s="481"/>
    </row>
    <row r="13" spans="2:18" ht="42.75" customHeight="1">
      <c r="B13" s="427"/>
      <c r="C13" s="413"/>
      <c r="D13" s="55" t="s">
        <v>956</v>
      </c>
      <c r="E13" s="50">
        <v>8</v>
      </c>
      <c r="F13" s="409">
        <v>4</v>
      </c>
      <c r="G13" s="51">
        <v>46437</v>
      </c>
      <c r="H13" s="51">
        <v>46556</v>
      </c>
      <c r="I13" s="481"/>
    </row>
    <row r="14" spans="2:18" ht="42.75" customHeight="1">
      <c r="B14" s="426"/>
      <c r="C14" s="461"/>
      <c r="D14" s="55" t="s">
        <v>955</v>
      </c>
      <c r="E14" s="50">
        <v>20</v>
      </c>
      <c r="F14" s="409">
        <v>4</v>
      </c>
      <c r="G14" s="51">
        <v>46443</v>
      </c>
      <c r="H14" s="51">
        <v>46562</v>
      </c>
      <c r="I14" s="481"/>
    </row>
  </sheetData>
  <mergeCells count="6">
    <mergeCell ref="G3:H3"/>
    <mergeCell ref="B3:F3"/>
    <mergeCell ref="B7:B9"/>
    <mergeCell ref="C7:C8"/>
    <mergeCell ref="B10:B11"/>
    <mergeCell ref="C10:C11"/>
  </mergeCells>
  <phoneticPr fontId="6"/>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B1:AX51"/>
  <sheetViews>
    <sheetView view="pageBreakPreview" zoomScale="80" zoomScaleNormal="100" zoomScaleSheetLayoutView="80" workbookViewId="0">
      <selection activeCell="B39" sqref="B39:AX39"/>
    </sheetView>
  </sheetViews>
  <sheetFormatPr defaultColWidth="9" defaultRowHeight="14.25"/>
  <cols>
    <col min="1" max="1" width="1" style="59" customWidth="1"/>
    <col min="2" max="2" width="3.25" style="59" customWidth="1"/>
    <col min="3" max="8" width="1.875" style="59" customWidth="1"/>
    <col min="9" max="9" width="3.75" style="59" customWidth="1"/>
    <col min="10" max="10" width="2.375" style="59" customWidth="1"/>
    <col min="11" max="11" width="4.5" style="59" customWidth="1"/>
    <col min="12" max="12" width="2.375" style="59" customWidth="1"/>
    <col min="13" max="13" width="4.125" style="59" customWidth="1"/>
    <col min="14" max="34" width="1.875" style="59" customWidth="1"/>
    <col min="35" max="38" width="3.625" style="59" customWidth="1"/>
    <col min="39" max="41" width="1.875" style="59" customWidth="1"/>
    <col min="42" max="42" width="6.875" style="59" customWidth="1"/>
    <col min="43" max="49" width="1.875" style="59" customWidth="1"/>
    <col min="50" max="50" width="3.875" style="59" customWidth="1"/>
    <col min="51" max="51" width="0.875" style="59" customWidth="1"/>
    <col min="52" max="16384" width="9" style="59"/>
  </cols>
  <sheetData>
    <row r="1" spans="2:50" ht="15" thickBot="1">
      <c r="B1" s="86"/>
      <c r="AT1" s="734" t="s">
        <v>109</v>
      </c>
      <c r="AU1" s="735"/>
      <c r="AV1" s="735"/>
      <c r="AW1" s="735"/>
      <c r="AX1" s="736"/>
    </row>
    <row r="2" spans="2:50" ht="21.75" customHeight="1">
      <c r="B2" s="737" t="s">
        <v>58</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c r="AN2" s="737"/>
      <c r="AO2" s="737"/>
      <c r="AP2" s="737"/>
      <c r="AQ2" s="737"/>
      <c r="AR2" s="737"/>
      <c r="AS2" s="737"/>
      <c r="AT2" s="737"/>
      <c r="AU2" s="737"/>
      <c r="AV2" s="737"/>
      <c r="AW2" s="737"/>
      <c r="AX2" s="737"/>
    </row>
    <row r="3" spans="2:50" ht="18.75" customHeight="1">
      <c r="B3" s="59" t="s">
        <v>98</v>
      </c>
    </row>
    <row r="4" spans="2:50" ht="31.5" customHeight="1">
      <c r="B4" s="340" t="s">
        <v>38</v>
      </c>
      <c r="C4" s="765" t="s">
        <v>99</v>
      </c>
      <c r="D4" s="765"/>
      <c r="E4" s="765"/>
      <c r="F4" s="765"/>
      <c r="G4" s="765"/>
      <c r="H4" s="765"/>
      <c r="I4" s="765"/>
      <c r="J4" s="765"/>
      <c r="K4" s="765"/>
      <c r="L4" s="765"/>
      <c r="M4" s="766"/>
      <c r="N4" s="877" t="str">
        <f>団体名</f>
        <v>和歌山委託訓練センター</v>
      </c>
      <c r="O4" s="878"/>
      <c r="P4" s="878"/>
      <c r="Q4" s="878"/>
      <c r="R4" s="878"/>
      <c r="S4" s="878"/>
      <c r="T4" s="878"/>
      <c r="U4" s="878"/>
      <c r="V4" s="878"/>
      <c r="W4" s="878"/>
      <c r="X4" s="878"/>
      <c r="Y4" s="878"/>
      <c r="Z4" s="878"/>
      <c r="AA4" s="878"/>
      <c r="AB4" s="878"/>
      <c r="AC4" s="878"/>
      <c r="AD4" s="878"/>
      <c r="AE4" s="878"/>
      <c r="AF4" s="878"/>
      <c r="AG4" s="878"/>
      <c r="AH4" s="878"/>
      <c r="AI4" s="878"/>
      <c r="AJ4" s="878"/>
      <c r="AK4" s="878"/>
      <c r="AL4" s="878"/>
      <c r="AM4" s="878"/>
      <c r="AN4" s="878"/>
      <c r="AO4" s="878"/>
      <c r="AP4" s="878"/>
      <c r="AQ4" s="878"/>
      <c r="AR4" s="878"/>
      <c r="AS4" s="878"/>
      <c r="AT4" s="878"/>
      <c r="AU4" s="878"/>
      <c r="AV4" s="878"/>
      <c r="AW4" s="878"/>
      <c r="AX4" s="879"/>
    </row>
    <row r="5" spans="2:50" ht="18.75" customHeight="1">
      <c r="B5" s="781" t="s">
        <v>39</v>
      </c>
      <c r="C5" s="765" t="s">
        <v>605</v>
      </c>
      <c r="D5" s="765"/>
      <c r="E5" s="765"/>
      <c r="F5" s="765"/>
      <c r="G5" s="765"/>
      <c r="H5" s="765"/>
      <c r="I5" s="765"/>
      <c r="J5" s="765"/>
      <c r="K5" s="765"/>
      <c r="L5" s="765"/>
      <c r="M5" s="766"/>
      <c r="N5" s="781" t="s">
        <v>40</v>
      </c>
      <c r="O5" s="880"/>
      <c r="P5" s="878" t="str">
        <f>団体郵便番号</f>
        <v>640-8269</v>
      </c>
      <c r="Q5" s="878"/>
      <c r="R5" s="878"/>
      <c r="S5" s="878"/>
      <c r="T5" s="878"/>
      <c r="U5" s="878"/>
      <c r="V5" s="878"/>
      <c r="W5" s="878"/>
      <c r="X5" s="878"/>
      <c r="Y5" s="878"/>
      <c r="Z5" s="878"/>
      <c r="AA5" s="878"/>
      <c r="AB5" s="878"/>
      <c r="AC5" s="878"/>
      <c r="AD5" s="878"/>
      <c r="AE5" s="878"/>
      <c r="AF5" s="878"/>
      <c r="AG5" s="878"/>
      <c r="AH5" s="878"/>
      <c r="AI5" s="878"/>
      <c r="AJ5" s="878"/>
      <c r="AK5" s="878"/>
      <c r="AL5" s="878"/>
      <c r="AM5" s="878"/>
      <c r="AN5" s="878"/>
      <c r="AO5" s="878"/>
      <c r="AP5" s="878"/>
      <c r="AQ5" s="878"/>
      <c r="AR5" s="878"/>
      <c r="AS5" s="878"/>
      <c r="AT5" s="878"/>
      <c r="AU5" s="878"/>
      <c r="AV5" s="878"/>
      <c r="AW5" s="878"/>
      <c r="AX5" s="879"/>
    </row>
    <row r="6" spans="2:50" ht="18.75" customHeight="1">
      <c r="B6" s="829"/>
      <c r="C6" s="767"/>
      <c r="D6" s="767"/>
      <c r="E6" s="767"/>
      <c r="F6" s="767"/>
      <c r="G6" s="767"/>
      <c r="H6" s="767"/>
      <c r="I6" s="767"/>
      <c r="J6" s="767"/>
      <c r="K6" s="767"/>
      <c r="L6" s="767"/>
      <c r="M6" s="768"/>
      <c r="N6" s="881" t="str">
        <f>団体所在地</f>
        <v>和歌山市小松原通１丁目１番地</v>
      </c>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3"/>
    </row>
    <row r="7" spans="2:50" ht="27" customHeight="1">
      <c r="B7" s="830"/>
      <c r="C7" s="769"/>
      <c r="D7" s="769"/>
      <c r="E7" s="769"/>
      <c r="F7" s="769"/>
      <c r="G7" s="769"/>
      <c r="H7" s="769"/>
      <c r="I7" s="769"/>
      <c r="J7" s="769"/>
      <c r="K7" s="769"/>
      <c r="L7" s="769"/>
      <c r="M7" s="770"/>
      <c r="N7" s="884"/>
      <c r="O7" s="885"/>
      <c r="P7" s="885"/>
      <c r="Q7" s="885"/>
      <c r="R7" s="885"/>
      <c r="S7" s="885"/>
      <c r="T7" s="885"/>
      <c r="U7" s="885"/>
      <c r="V7" s="885"/>
      <c r="W7" s="885"/>
      <c r="X7" s="885"/>
      <c r="Y7" s="885"/>
      <c r="Z7" s="885"/>
      <c r="AA7" s="885"/>
      <c r="AB7" s="111" t="s">
        <v>55</v>
      </c>
      <c r="AC7" s="111"/>
      <c r="AD7" s="111"/>
      <c r="AE7" s="111"/>
      <c r="AF7" s="886" t="str">
        <f>団体電話番号</f>
        <v>073-441-2802</v>
      </c>
      <c r="AG7" s="886"/>
      <c r="AH7" s="886"/>
      <c r="AI7" s="886"/>
      <c r="AJ7" s="886"/>
      <c r="AK7" s="886"/>
      <c r="AL7" s="886"/>
      <c r="AM7" s="886"/>
      <c r="AN7" s="886"/>
      <c r="AO7" s="886"/>
      <c r="AP7" s="886"/>
      <c r="AQ7" s="886"/>
      <c r="AR7" s="886"/>
      <c r="AS7" s="886"/>
      <c r="AT7" s="886"/>
      <c r="AU7" s="886"/>
      <c r="AV7" s="886"/>
      <c r="AW7" s="886"/>
      <c r="AX7" s="339"/>
    </row>
    <row r="8" spans="2:50" ht="33.75" customHeight="1">
      <c r="B8" s="104" t="s">
        <v>41</v>
      </c>
      <c r="C8" s="767" t="s">
        <v>42</v>
      </c>
      <c r="D8" s="767"/>
      <c r="E8" s="767"/>
      <c r="F8" s="767"/>
      <c r="G8" s="767"/>
      <c r="H8" s="767"/>
      <c r="I8" s="767"/>
      <c r="J8" s="767"/>
      <c r="K8" s="767"/>
      <c r="L8" s="767"/>
      <c r="M8" s="768"/>
      <c r="N8" s="881" t="str">
        <f>代表者職氏名</f>
        <v>代表取締役　和歌山　太郎</v>
      </c>
      <c r="O8" s="882"/>
      <c r="P8" s="882"/>
      <c r="Q8" s="882"/>
      <c r="R8" s="882"/>
      <c r="S8" s="882"/>
      <c r="T8" s="882"/>
      <c r="U8" s="882"/>
      <c r="V8" s="882"/>
      <c r="W8" s="882"/>
      <c r="X8" s="882"/>
      <c r="Y8" s="882"/>
      <c r="Z8" s="882"/>
      <c r="AA8" s="882"/>
      <c r="AB8" s="882"/>
      <c r="AC8" s="882"/>
      <c r="AD8" s="882"/>
      <c r="AE8" s="882"/>
      <c r="AF8" s="882"/>
      <c r="AG8" s="882"/>
      <c r="AH8" s="882"/>
      <c r="AI8" s="882"/>
      <c r="AJ8" s="882"/>
      <c r="AK8" s="882"/>
      <c r="AL8" s="882"/>
      <c r="AM8" s="882"/>
      <c r="AN8" s="882"/>
      <c r="AO8" s="882"/>
      <c r="AP8" s="882"/>
      <c r="AQ8" s="882"/>
      <c r="AR8" s="882"/>
      <c r="AS8" s="882"/>
      <c r="AT8" s="882"/>
      <c r="AU8" s="882"/>
      <c r="AV8" s="882"/>
      <c r="AW8" s="882"/>
      <c r="AX8" s="883"/>
    </row>
    <row r="9" spans="2:50" ht="63.75" customHeight="1">
      <c r="B9" s="195" t="s">
        <v>43</v>
      </c>
      <c r="C9" s="763" t="s">
        <v>44</v>
      </c>
      <c r="D9" s="763"/>
      <c r="E9" s="763"/>
      <c r="F9" s="763"/>
      <c r="G9" s="763"/>
      <c r="H9" s="763"/>
      <c r="I9" s="763"/>
      <c r="J9" s="763"/>
      <c r="K9" s="763"/>
      <c r="L9" s="763"/>
      <c r="M9" s="764"/>
      <c r="N9" s="887" t="s">
        <v>594</v>
      </c>
      <c r="O9" s="763"/>
      <c r="P9" s="763"/>
      <c r="Q9" s="763"/>
      <c r="R9" s="763"/>
      <c r="S9" s="763"/>
      <c r="T9" s="763"/>
      <c r="U9" s="763"/>
      <c r="V9" s="763"/>
      <c r="W9" s="763"/>
      <c r="X9" s="763"/>
      <c r="Y9" s="763"/>
      <c r="Z9" s="763"/>
      <c r="AA9" s="763"/>
      <c r="AB9" s="763"/>
      <c r="AC9" s="763"/>
      <c r="AD9" s="763"/>
      <c r="AE9" s="763"/>
      <c r="AF9" s="763"/>
      <c r="AG9" s="763"/>
      <c r="AH9" s="763"/>
      <c r="AI9" s="763"/>
      <c r="AJ9" s="763"/>
      <c r="AK9" s="763"/>
      <c r="AL9" s="763"/>
      <c r="AM9" s="763"/>
      <c r="AN9" s="763"/>
      <c r="AO9" s="763"/>
      <c r="AP9" s="763"/>
      <c r="AQ9" s="763"/>
      <c r="AR9" s="763"/>
      <c r="AS9" s="763"/>
      <c r="AT9" s="763"/>
      <c r="AU9" s="763"/>
      <c r="AV9" s="763"/>
      <c r="AW9" s="763"/>
      <c r="AX9" s="764"/>
    </row>
    <row r="10" spans="2:50" ht="35.25" customHeight="1">
      <c r="B10" s="384" t="s">
        <v>9</v>
      </c>
      <c r="C10" s="769" t="s">
        <v>45</v>
      </c>
      <c r="D10" s="769"/>
      <c r="E10" s="769"/>
      <c r="F10" s="769"/>
      <c r="G10" s="769"/>
      <c r="H10" s="769"/>
      <c r="I10" s="769"/>
      <c r="J10" s="769"/>
      <c r="K10" s="769"/>
      <c r="L10" s="769"/>
      <c r="M10" s="770"/>
      <c r="N10" s="899"/>
      <c r="O10" s="900"/>
      <c r="P10" s="900"/>
      <c r="Q10" s="900"/>
      <c r="R10" s="900"/>
      <c r="S10" s="900"/>
      <c r="T10" s="900"/>
      <c r="U10" s="900"/>
      <c r="V10" s="900"/>
      <c r="W10" s="900"/>
      <c r="X10" s="900"/>
      <c r="Y10" s="900"/>
      <c r="Z10" s="900"/>
      <c r="AA10" s="900"/>
      <c r="AB10" s="900"/>
      <c r="AC10" s="900"/>
      <c r="AD10" s="900"/>
      <c r="AE10" s="900"/>
      <c r="AF10" s="900"/>
      <c r="AG10" s="900"/>
      <c r="AH10" s="900"/>
      <c r="AI10" s="900"/>
      <c r="AJ10" s="900"/>
      <c r="AK10" s="900"/>
      <c r="AL10" s="900"/>
      <c r="AM10" s="900"/>
      <c r="AN10" s="900"/>
      <c r="AO10" s="900"/>
      <c r="AP10" s="900"/>
      <c r="AQ10" s="900"/>
      <c r="AR10" s="900"/>
      <c r="AS10" s="900"/>
      <c r="AT10" s="900"/>
      <c r="AU10" s="900"/>
      <c r="AV10" s="900"/>
      <c r="AW10" s="900"/>
      <c r="AX10" s="901"/>
    </row>
    <row r="11" spans="2:50" ht="26.25" customHeight="1">
      <c r="B11" s="105" t="s">
        <v>51</v>
      </c>
      <c r="C11" s="767" t="s">
        <v>52</v>
      </c>
      <c r="D11" s="767"/>
      <c r="E11" s="767"/>
      <c r="F11" s="767"/>
      <c r="G11" s="767"/>
      <c r="H11" s="767"/>
      <c r="I11" s="767"/>
      <c r="J11" s="767"/>
      <c r="K11" s="767"/>
      <c r="L11" s="767"/>
      <c r="M11" s="767"/>
      <c r="N11" s="902"/>
      <c r="O11" s="903"/>
      <c r="P11" s="903"/>
      <c r="Q11" s="903"/>
      <c r="R11" s="903"/>
      <c r="S11" s="903"/>
      <c r="T11" s="903"/>
      <c r="U11" s="903"/>
      <c r="V11" s="903"/>
      <c r="W11" s="903"/>
      <c r="X11" s="903"/>
      <c r="Y11" s="903"/>
      <c r="Z11" s="903"/>
      <c r="AA11" s="903"/>
      <c r="AB11" s="903"/>
      <c r="AC11" s="903"/>
      <c r="AD11" s="903"/>
      <c r="AE11" s="903"/>
      <c r="AF11" s="903"/>
      <c r="AG11" s="903"/>
      <c r="AH11" s="903"/>
      <c r="AI11" s="903"/>
      <c r="AJ11" s="903"/>
      <c r="AK11" s="903"/>
      <c r="AL11" s="903"/>
      <c r="AM11" s="903"/>
      <c r="AN11" s="903"/>
      <c r="AO11" s="903"/>
      <c r="AP11" s="903"/>
      <c r="AQ11" s="903"/>
      <c r="AR11" s="903"/>
      <c r="AS11" s="903"/>
      <c r="AT11" s="903"/>
      <c r="AU11" s="903"/>
      <c r="AV11" s="903"/>
      <c r="AW11" s="903"/>
      <c r="AX11" s="904"/>
    </row>
    <row r="12" spans="2:50" ht="30" customHeight="1">
      <c r="B12" s="92" t="s">
        <v>682</v>
      </c>
      <c r="C12" s="905" t="s">
        <v>683</v>
      </c>
      <c r="D12" s="905"/>
      <c r="E12" s="905"/>
      <c r="F12" s="905"/>
      <c r="G12" s="905"/>
      <c r="H12" s="905"/>
      <c r="I12" s="905"/>
      <c r="J12" s="905"/>
      <c r="K12" s="905"/>
      <c r="L12" s="905"/>
      <c r="M12" s="905"/>
      <c r="N12" s="905"/>
      <c r="O12" s="905"/>
      <c r="P12" s="905"/>
      <c r="Q12" s="905"/>
      <c r="R12" s="905"/>
      <c r="S12" s="905"/>
      <c r="T12" s="905"/>
      <c r="U12" s="905"/>
      <c r="V12" s="905"/>
      <c r="W12" s="905"/>
      <c r="X12" s="905"/>
      <c r="Y12" s="906"/>
      <c r="Z12" s="907"/>
      <c r="AA12" s="907"/>
      <c r="AB12" s="907"/>
      <c r="AC12" s="907"/>
      <c r="AD12" s="907"/>
      <c r="AE12" s="907"/>
      <c r="AF12" s="907"/>
      <c r="AG12" s="907"/>
      <c r="AH12" s="907"/>
      <c r="AI12" s="907"/>
      <c r="AJ12" s="907"/>
      <c r="AK12" s="907"/>
      <c r="AL12" s="907"/>
      <c r="AM12" s="907"/>
      <c r="AN12" s="907"/>
      <c r="AO12" s="907"/>
      <c r="AP12" s="907"/>
      <c r="AQ12" s="907"/>
      <c r="AR12" s="907"/>
      <c r="AS12" s="907"/>
      <c r="AT12" s="907"/>
      <c r="AU12" s="907"/>
      <c r="AV12" s="907"/>
      <c r="AW12" s="907"/>
      <c r="AX12" s="908"/>
    </row>
    <row r="13" spans="2:50" ht="26.25" customHeight="1">
      <c r="B13" s="59" t="s">
        <v>597</v>
      </c>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row>
    <row r="14" spans="2:50" ht="15" customHeight="1">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row>
    <row r="15" spans="2:50" ht="18.75" customHeight="1">
      <c r="B15" s="59" t="s">
        <v>46</v>
      </c>
      <c r="M15" s="59" t="s">
        <v>574</v>
      </c>
    </row>
    <row r="16" spans="2:50" ht="35.25" customHeight="1">
      <c r="B16" s="340" t="s">
        <v>38</v>
      </c>
      <c r="C16" s="765" t="s">
        <v>47</v>
      </c>
      <c r="D16" s="765"/>
      <c r="E16" s="765"/>
      <c r="F16" s="765"/>
      <c r="G16" s="765"/>
      <c r="H16" s="765"/>
      <c r="I16" s="765"/>
      <c r="J16" s="765"/>
      <c r="K16" s="765"/>
      <c r="L16" s="765"/>
      <c r="M16" s="766"/>
      <c r="N16" s="877" t="str">
        <f>実施施設名</f>
        <v>和産技訓練センター小倉分室</v>
      </c>
      <c r="O16" s="878"/>
      <c r="P16" s="878"/>
      <c r="Q16" s="878"/>
      <c r="R16" s="878"/>
      <c r="S16" s="878"/>
      <c r="T16" s="878"/>
      <c r="U16" s="878"/>
      <c r="V16" s="878"/>
      <c r="W16" s="878"/>
      <c r="X16" s="878"/>
      <c r="Y16" s="878"/>
      <c r="Z16" s="878"/>
      <c r="AA16" s="878"/>
      <c r="AB16" s="878"/>
      <c r="AC16" s="878"/>
      <c r="AD16" s="878"/>
      <c r="AE16" s="878"/>
      <c r="AF16" s="878"/>
      <c r="AG16" s="878"/>
      <c r="AH16" s="878"/>
      <c r="AI16" s="878"/>
      <c r="AJ16" s="878"/>
      <c r="AK16" s="878"/>
      <c r="AL16" s="878"/>
      <c r="AM16" s="878"/>
      <c r="AN16" s="878"/>
      <c r="AO16" s="878"/>
      <c r="AP16" s="878"/>
      <c r="AQ16" s="878"/>
      <c r="AR16" s="878"/>
      <c r="AS16" s="878"/>
      <c r="AT16" s="878"/>
      <c r="AU16" s="878"/>
      <c r="AV16" s="878"/>
      <c r="AW16" s="878"/>
      <c r="AX16" s="879"/>
    </row>
    <row r="17" spans="2:50" ht="15" customHeight="1">
      <c r="B17" s="781" t="s">
        <v>39</v>
      </c>
      <c r="C17" s="853" t="s">
        <v>59</v>
      </c>
      <c r="D17" s="853"/>
      <c r="E17" s="853"/>
      <c r="F17" s="853"/>
      <c r="G17" s="853"/>
      <c r="H17" s="853"/>
      <c r="I17" s="853"/>
      <c r="J17" s="853"/>
      <c r="K17" s="853"/>
      <c r="L17" s="853"/>
      <c r="M17" s="867"/>
      <c r="N17" s="781" t="s">
        <v>40</v>
      </c>
      <c r="O17" s="880"/>
      <c r="P17" s="878" t="str">
        <f>実施施設郵便番号</f>
        <v>649-6261</v>
      </c>
      <c r="Q17" s="878"/>
      <c r="R17" s="878"/>
      <c r="S17" s="878"/>
      <c r="T17" s="878"/>
      <c r="U17" s="878"/>
      <c r="V17" s="878"/>
      <c r="W17" s="878"/>
      <c r="X17" s="878"/>
      <c r="Y17" s="878"/>
      <c r="Z17" s="878"/>
      <c r="AA17" s="878"/>
      <c r="AB17" s="878"/>
      <c r="AC17" s="878"/>
      <c r="AD17" s="878"/>
      <c r="AE17" s="878"/>
      <c r="AF17" s="878"/>
      <c r="AG17" s="878"/>
      <c r="AH17" s="878"/>
      <c r="AI17" s="878"/>
      <c r="AJ17" s="878"/>
      <c r="AK17" s="878"/>
      <c r="AL17" s="878"/>
      <c r="AM17" s="878"/>
      <c r="AN17" s="878"/>
      <c r="AO17" s="878"/>
      <c r="AP17" s="878"/>
      <c r="AQ17" s="878"/>
      <c r="AR17" s="878"/>
      <c r="AS17" s="878"/>
      <c r="AT17" s="878"/>
      <c r="AU17" s="878"/>
      <c r="AV17" s="878"/>
      <c r="AW17" s="878"/>
      <c r="AX17" s="879"/>
    </row>
    <row r="18" spans="2:50" ht="18.75" customHeight="1">
      <c r="B18" s="829"/>
      <c r="C18" s="772"/>
      <c r="D18" s="772"/>
      <c r="E18" s="772"/>
      <c r="F18" s="772"/>
      <c r="G18" s="772"/>
      <c r="H18" s="772"/>
      <c r="I18" s="772"/>
      <c r="J18" s="772"/>
      <c r="K18" s="772"/>
      <c r="L18" s="772"/>
      <c r="M18" s="773"/>
      <c r="N18" s="881" t="str">
        <f>実施施設住所</f>
        <v>和歌山市小倉９０</v>
      </c>
      <c r="O18" s="882"/>
      <c r="P18" s="882"/>
      <c r="Q18" s="882"/>
      <c r="R18" s="882"/>
      <c r="S18" s="882"/>
      <c r="T18" s="882"/>
      <c r="U18" s="882"/>
      <c r="V18" s="882"/>
      <c r="W18" s="882"/>
      <c r="X18" s="882"/>
      <c r="Y18" s="882"/>
      <c r="Z18" s="882"/>
      <c r="AA18" s="882"/>
      <c r="AB18" s="882"/>
      <c r="AC18" s="882"/>
      <c r="AD18" s="882"/>
      <c r="AE18" s="882"/>
      <c r="AF18" s="882"/>
      <c r="AG18" s="882"/>
      <c r="AH18" s="882"/>
      <c r="AI18" s="882"/>
      <c r="AJ18" s="882"/>
      <c r="AK18" s="882"/>
      <c r="AL18" s="882"/>
      <c r="AM18" s="882"/>
      <c r="AN18" s="882"/>
      <c r="AO18" s="882"/>
      <c r="AP18" s="882"/>
      <c r="AQ18" s="882"/>
      <c r="AR18" s="882"/>
      <c r="AS18" s="882"/>
      <c r="AT18" s="882"/>
      <c r="AU18" s="882"/>
      <c r="AV18" s="882"/>
      <c r="AW18" s="882"/>
      <c r="AX18" s="883"/>
    </row>
    <row r="19" spans="2:50" ht="30" customHeight="1">
      <c r="B19" s="830"/>
      <c r="C19" s="891"/>
      <c r="D19" s="891"/>
      <c r="E19" s="891"/>
      <c r="F19" s="891"/>
      <c r="G19" s="891"/>
      <c r="H19" s="891"/>
      <c r="I19" s="891"/>
      <c r="J19" s="891"/>
      <c r="K19" s="891"/>
      <c r="L19" s="891"/>
      <c r="M19" s="892"/>
      <c r="N19" s="884"/>
      <c r="O19" s="885"/>
      <c r="P19" s="885"/>
      <c r="Q19" s="885"/>
      <c r="R19" s="885"/>
      <c r="S19" s="885"/>
      <c r="T19" s="885"/>
      <c r="U19" s="885"/>
      <c r="V19" s="885"/>
      <c r="W19" s="885"/>
      <c r="X19" s="885"/>
      <c r="Y19" s="885"/>
      <c r="Z19" s="885"/>
      <c r="AA19" s="885"/>
      <c r="AB19" s="111" t="s">
        <v>55</v>
      </c>
      <c r="AC19" s="111"/>
      <c r="AD19" s="111"/>
      <c r="AE19" s="111"/>
      <c r="AF19" s="909" t="str">
        <f>実施施設電話番号</f>
        <v>073-477-1253</v>
      </c>
      <c r="AG19" s="909"/>
      <c r="AH19" s="909"/>
      <c r="AI19" s="909"/>
      <c r="AJ19" s="909"/>
      <c r="AK19" s="909"/>
      <c r="AL19" s="909"/>
      <c r="AM19" s="909"/>
      <c r="AN19" s="909"/>
      <c r="AO19" s="909"/>
      <c r="AP19" s="909"/>
      <c r="AQ19" s="909"/>
      <c r="AR19" s="909"/>
      <c r="AS19" s="909"/>
      <c r="AT19" s="909"/>
      <c r="AU19" s="909"/>
      <c r="AV19" s="909"/>
      <c r="AW19" s="909"/>
      <c r="AX19" s="44"/>
    </row>
    <row r="20" spans="2:50" ht="37.5" customHeight="1">
      <c r="B20" s="104" t="s">
        <v>41</v>
      </c>
      <c r="C20" s="767" t="s">
        <v>438</v>
      </c>
      <c r="D20" s="767"/>
      <c r="E20" s="767"/>
      <c r="F20" s="767"/>
      <c r="G20" s="767"/>
      <c r="H20" s="767"/>
      <c r="I20" s="767"/>
      <c r="J20" s="767"/>
      <c r="K20" s="767"/>
      <c r="L20" s="767"/>
      <c r="M20" s="768"/>
      <c r="N20" s="888" t="str">
        <f>訓練実施責任者役職・氏名</f>
        <v>〇〇　和歌山　花子</v>
      </c>
      <c r="O20" s="889"/>
      <c r="P20" s="889"/>
      <c r="Q20" s="889"/>
      <c r="R20" s="889"/>
      <c r="S20" s="889"/>
      <c r="T20" s="889"/>
      <c r="U20" s="889"/>
      <c r="V20" s="889"/>
      <c r="W20" s="889"/>
      <c r="X20" s="889"/>
      <c r="Y20" s="889"/>
      <c r="Z20" s="889"/>
      <c r="AA20" s="889"/>
      <c r="AB20" s="889"/>
      <c r="AC20" s="889"/>
      <c r="AD20" s="889"/>
      <c r="AE20" s="889"/>
      <c r="AF20" s="889"/>
      <c r="AG20" s="889"/>
      <c r="AH20" s="889"/>
      <c r="AI20" s="889"/>
      <c r="AJ20" s="889"/>
      <c r="AK20" s="889"/>
      <c r="AL20" s="889"/>
      <c r="AM20" s="889"/>
      <c r="AN20" s="889"/>
      <c r="AO20" s="889"/>
      <c r="AP20" s="889"/>
      <c r="AQ20" s="889"/>
      <c r="AR20" s="889"/>
      <c r="AS20" s="889"/>
      <c r="AT20" s="889"/>
      <c r="AU20" s="889"/>
      <c r="AV20" s="889"/>
      <c r="AW20" s="889"/>
      <c r="AX20" s="890"/>
    </row>
    <row r="21" spans="2:50" ht="29.25" customHeight="1">
      <c r="B21" s="781" t="s">
        <v>43</v>
      </c>
      <c r="C21" s="853" t="s">
        <v>60</v>
      </c>
      <c r="D21" s="853"/>
      <c r="E21" s="853"/>
      <c r="F21" s="853"/>
      <c r="G21" s="853"/>
      <c r="H21" s="853"/>
      <c r="I21" s="853"/>
      <c r="J21" s="853"/>
      <c r="K21" s="853"/>
      <c r="L21" s="853"/>
      <c r="M21" s="867"/>
      <c r="N21" s="809" t="s">
        <v>48</v>
      </c>
      <c r="O21" s="756"/>
      <c r="P21" s="756"/>
      <c r="Q21" s="756"/>
      <c r="R21" s="756"/>
      <c r="S21" s="756"/>
      <c r="T21" s="756"/>
      <c r="U21" s="756"/>
      <c r="V21" s="810"/>
      <c r="W21" s="809" t="s">
        <v>49</v>
      </c>
      <c r="X21" s="756"/>
      <c r="Y21" s="756"/>
      <c r="Z21" s="756"/>
      <c r="AA21" s="756"/>
      <c r="AB21" s="756"/>
      <c r="AC21" s="756"/>
      <c r="AD21" s="756"/>
      <c r="AE21" s="810"/>
      <c r="AF21" s="809" t="s">
        <v>209</v>
      </c>
      <c r="AG21" s="756"/>
      <c r="AH21" s="756"/>
      <c r="AI21" s="756"/>
      <c r="AJ21" s="756"/>
      <c r="AK21" s="756"/>
      <c r="AL21" s="756"/>
      <c r="AM21" s="756"/>
      <c r="AN21" s="756"/>
      <c r="AO21" s="756"/>
      <c r="AP21" s="893"/>
      <c r="AQ21" s="894"/>
      <c r="AR21" s="894"/>
      <c r="AS21" s="894"/>
      <c r="AT21" s="894"/>
      <c r="AU21" s="894"/>
      <c r="AV21" s="894"/>
      <c r="AW21" s="894"/>
      <c r="AX21" s="895"/>
    </row>
    <row r="22" spans="2:50" ht="29.25" customHeight="1">
      <c r="B22" s="830"/>
      <c r="C22" s="891"/>
      <c r="D22" s="891"/>
      <c r="E22" s="891"/>
      <c r="F22" s="891"/>
      <c r="G22" s="891"/>
      <c r="H22" s="891"/>
      <c r="I22" s="891"/>
      <c r="J22" s="891"/>
      <c r="K22" s="891"/>
      <c r="L22" s="891"/>
      <c r="M22" s="892"/>
      <c r="N22" s="859"/>
      <c r="O22" s="792"/>
      <c r="P22" s="792"/>
      <c r="Q22" s="792"/>
      <c r="R22" s="792"/>
      <c r="S22" s="792"/>
      <c r="T22" s="792"/>
      <c r="U22" s="93" t="s">
        <v>50</v>
      </c>
      <c r="V22" s="341"/>
      <c r="W22" s="859"/>
      <c r="X22" s="792"/>
      <c r="Y22" s="792"/>
      <c r="Z22" s="792"/>
      <c r="AA22" s="792"/>
      <c r="AB22" s="792"/>
      <c r="AC22" s="792"/>
      <c r="AD22" s="93" t="s">
        <v>50</v>
      </c>
      <c r="AE22" s="341"/>
      <c r="AF22" s="859">
        <f>W22+N22</f>
        <v>0</v>
      </c>
      <c r="AG22" s="792"/>
      <c r="AH22" s="792"/>
      <c r="AI22" s="792"/>
      <c r="AJ22" s="792"/>
      <c r="AK22" s="792"/>
      <c r="AL22" s="792"/>
      <c r="AM22" s="792"/>
      <c r="AN22" s="93" t="s">
        <v>50</v>
      </c>
      <c r="AO22" s="93"/>
      <c r="AP22" s="896"/>
      <c r="AQ22" s="897"/>
      <c r="AR22" s="897"/>
      <c r="AS22" s="897"/>
      <c r="AT22" s="897"/>
      <c r="AU22" s="897"/>
      <c r="AV22" s="897"/>
      <c r="AW22" s="897"/>
      <c r="AX22" s="898"/>
    </row>
    <row r="23" spans="2:50" ht="19.5" customHeight="1">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row>
    <row r="24" spans="2:50" ht="18.75" customHeight="1">
      <c r="B24" s="59" t="s">
        <v>54</v>
      </c>
    </row>
    <row r="25" spans="2:50" ht="41.25" customHeight="1">
      <c r="B25" s="113" t="s">
        <v>38</v>
      </c>
      <c r="C25" s="765" t="s">
        <v>137</v>
      </c>
      <c r="D25" s="765"/>
      <c r="E25" s="765"/>
      <c r="F25" s="765"/>
      <c r="G25" s="765"/>
      <c r="H25" s="765"/>
      <c r="I25" s="765"/>
      <c r="J25" s="765"/>
      <c r="K25" s="765"/>
      <c r="L25" s="765"/>
      <c r="M25" s="766"/>
      <c r="N25" s="851"/>
      <c r="O25" s="837"/>
      <c r="P25" s="837"/>
      <c r="Q25" s="837"/>
      <c r="R25" s="837"/>
      <c r="S25" s="837"/>
      <c r="T25" s="837"/>
      <c r="U25" s="837"/>
      <c r="V25" s="837"/>
      <c r="W25" s="837"/>
      <c r="X25" s="837"/>
      <c r="Y25" s="837"/>
      <c r="Z25" s="837"/>
      <c r="AA25" s="837"/>
      <c r="AB25" s="837"/>
      <c r="AC25" s="837"/>
      <c r="AD25" s="852"/>
      <c r="AE25" s="835" t="s">
        <v>138</v>
      </c>
      <c r="AF25" s="836"/>
      <c r="AG25" s="836"/>
      <c r="AH25" s="836"/>
      <c r="AI25" s="836"/>
      <c r="AJ25" s="836"/>
      <c r="AK25" s="836"/>
      <c r="AL25" s="836"/>
      <c r="AM25" s="836"/>
      <c r="AN25" s="836"/>
      <c r="AO25" s="836"/>
      <c r="AP25" s="385"/>
      <c r="AQ25" s="836" t="s">
        <v>139</v>
      </c>
      <c r="AR25" s="836"/>
      <c r="AS25" s="836"/>
      <c r="AT25" s="837"/>
      <c r="AU25" s="837"/>
      <c r="AV25" s="837"/>
      <c r="AW25" s="836" t="s">
        <v>140</v>
      </c>
      <c r="AX25" s="847"/>
    </row>
    <row r="26" spans="2:50" ht="41.25" customHeight="1">
      <c r="B26" s="781" t="s">
        <v>39</v>
      </c>
      <c r="C26" s="853" t="s">
        <v>153</v>
      </c>
      <c r="D26" s="765"/>
      <c r="E26" s="765"/>
      <c r="F26" s="765"/>
      <c r="G26" s="765"/>
      <c r="H26" s="765"/>
      <c r="I26" s="765"/>
      <c r="J26" s="765"/>
      <c r="K26" s="765"/>
      <c r="L26" s="765"/>
      <c r="M26" s="766"/>
      <c r="N26" s="821" t="s">
        <v>62</v>
      </c>
      <c r="O26" s="822"/>
      <c r="P26" s="822"/>
      <c r="Q26" s="822"/>
      <c r="R26" s="822"/>
      <c r="S26" s="822"/>
      <c r="T26" s="822"/>
      <c r="U26" s="831"/>
      <c r="V26" s="832"/>
      <c r="W26" s="832"/>
      <c r="X26" s="832"/>
      <c r="Y26" s="832"/>
      <c r="Z26" s="832"/>
      <c r="AA26" s="832"/>
      <c r="AB26" s="832"/>
      <c r="AC26" s="832"/>
      <c r="AD26" s="832"/>
      <c r="AE26" s="832"/>
      <c r="AF26" s="832"/>
      <c r="AG26" s="832"/>
      <c r="AH26" s="832"/>
      <c r="AI26" s="832"/>
      <c r="AJ26" s="833"/>
      <c r="AK26" s="821" t="s">
        <v>55</v>
      </c>
      <c r="AL26" s="822"/>
      <c r="AM26" s="822"/>
      <c r="AN26" s="823"/>
      <c r="AO26" s="831"/>
      <c r="AP26" s="832"/>
      <c r="AQ26" s="832"/>
      <c r="AR26" s="832"/>
      <c r="AS26" s="832"/>
      <c r="AT26" s="832"/>
      <c r="AU26" s="832"/>
      <c r="AV26" s="832"/>
      <c r="AW26" s="832"/>
      <c r="AX26" s="833"/>
    </row>
    <row r="27" spans="2:50" ht="41.25" customHeight="1">
      <c r="B27" s="830"/>
      <c r="C27" s="769"/>
      <c r="D27" s="769"/>
      <c r="E27" s="769"/>
      <c r="F27" s="769"/>
      <c r="G27" s="769"/>
      <c r="H27" s="769"/>
      <c r="I27" s="769"/>
      <c r="J27" s="769"/>
      <c r="K27" s="769"/>
      <c r="L27" s="769"/>
      <c r="M27" s="770"/>
      <c r="N27" s="821" t="s">
        <v>56</v>
      </c>
      <c r="O27" s="822"/>
      <c r="P27" s="822"/>
      <c r="Q27" s="822"/>
      <c r="R27" s="822"/>
      <c r="S27" s="822"/>
      <c r="T27" s="822"/>
      <c r="U27" s="868"/>
      <c r="V27" s="832"/>
      <c r="W27" s="832"/>
      <c r="X27" s="832"/>
      <c r="Y27" s="832"/>
      <c r="Z27" s="832"/>
      <c r="AA27" s="832"/>
      <c r="AB27" s="832"/>
      <c r="AC27" s="832"/>
      <c r="AD27" s="832"/>
      <c r="AE27" s="832"/>
      <c r="AF27" s="832"/>
      <c r="AG27" s="832"/>
      <c r="AH27" s="832"/>
      <c r="AI27" s="832"/>
      <c r="AJ27" s="833"/>
      <c r="AK27" s="821" t="s">
        <v>57</v>
      </c>
      <c r="AL27" s="822"/>
      <c r="AM27" s="822"/>
      <c r="AN27" s="823"/>
      <c r="AO27" s="831"/>
      <c r="AP27" s="832"/>
      <c r="AQ27" s="832"/>
      <c r="AR27" s="832"/>
      <c r="AS27" s="832"/>
      <c r="AT27" s="832"/>
      <c r="AU27" s="832"/>
      <c r="AV27" s="832"/>
      <c r="AW27" s="832"/>
      <c r="AX27" s="833"/>
    </row>
    <row r="28" spans="2:50" ht="41.25" customHeight="1">
      <c r="B28" s="113" t="s">
        <v>41</v>
      </c>
      <c r="C28" s="853" t="s">
        <v>63</v>
      </c>
      <c r="D28" s="853"/>
      <c r="E28" s="853"/>
      <c r="F28" s="853"/>
      <c r="G28" s="853"/>
      <c r="H28" s="853"/>
      <c r="I28" s="853"/>
      <c r="J28" s="853"/>
      <c r="K28" s="853"/>
      <c r="L28" s="853"/>
      <c r="M28" s="867"/>
      <c r="N28" s="821" t="s">
        <v>62</v>
      </c>
      <c r="O28" s="822"/>
      <c r="P28" s="822"/>
      <c r="Q28" s="822"/>
      <c r="R28" s="822"/>
      <c r="S28" s="822"/>
      <c r="T28" s="822"/>
      <c r="U28" s="831"/>
      <c r="V28" s="832"/>
      <c r="W28" s="832"/>
      <c r="X28" s="832"/>
      <c r="Y28" s="832"/>
      <c r="Z28" s="832"/>
      <c r="AA28" s="832"/>
      <c r="AB28" s="832"/>
      <c r="AC28" s="832"/>
      <c r="AD28" s="832"/>
      <c r="AE28" s="832"/>
      <c r="AF28" s="832"/>
      <c r="AG28" s="832"/>
      <c r="AH28" s="832"/>
      <c r="AI28" s="832"/>
      <c r="AJ28" s="833"/>
      <c r="AK28" s="821" t="s">
        <v>55</v>
      </c>
      <c r="AL28" s="822"/>
      <c r="AM28" s="822"/>
      <c r="AN28" s="823"/>
      <c r="AO28" s="831"/>
      <c r="AP28" s="832"/>
      <c r="AQ28" s="832"/>
      <c r="AR28" s="832"/>
      <c r="AS28" s="832"/>
      <c r="AT28" s="832"/>
      <c r="AU28" s="832"/>
      <c r="AV28" s="832"/>
      <c r="AW28" s="832"/>
      <c r="AX28" s="833"/>
    </row>
    <row r="29" spans="2:50" ht="41.25" customHeight="1">
      <c r="B29" s="910" t="s">
        <v>593</v>
      </c>
      <c r="C29" s="911"/>
      <c r="D29" s="911"/>
      <c r="E29" s="911"/>
      <c r="F29" s="911"/>
      <c r="G29" s="911"/>
      <c r="H29" s="911"/>
      <c r="I29" s="911"/>
      <c r="J29" s="911"/>
      <c r="K29" s="911"/>
      <c r="L29" s="911"/>
      <c r="M29" s="912"/>
      <c r="N29" s="875" t="s">
        <v>56</v>
      </c>
      <c r="O29" s="876"/>
      <c r="P29" s="876"/>
      <c r="Q29" s="876"/>
      <c r="R29" s="876"/>
      <c r="S29" s="876"/>
      <c r="T29" s="876"/>
      <c r="U29" s="851"/>
      <c r="V29" s="837"/>
      <c r="W29" s="837"/>
      <c r="X29" s="837"/>
      <c r="Y29" s="837"/>
      <c r="Z29" s="837"/>
      <c r="AA29" s="837"/>
      <c r="AB29" s="837"/>
      <c r="AC29" s="837"/>
      <c r="AD29" s="837"/>
      <c r="AE29" s="837"/>
      <c r="AF29" s="837"/>
      <c r="AG29" s="837"/>
      <c r="AH29" s="837"/>
      <c r="AI29" s="837"/>
      <c r="AJ29" s="852"/>
      <c r="AK29" s="875" t="s">
        <v>57</v>
      </c>
      <c r="AL29" s="876"/>
      <c r="AM29" s="876"/>
      <c r="AN29" s="916"/>
      <c r="AO29" s="851"/>
      <c r="AP29" s="837"/>
      <c r="AQ29" s="837"/>
      <c r="AR29" s="837"/>
      <c r="AS29" s="837"/>
      <c r="AT29" s="837"/>
      <c r="AU29" s="837"/>
      <c r="AV29" s="837"/>
      <c r="AW29" s="837"/>
      <c r="AX29" s="852"/>
    </row>
    <row r="30" spans="2:50" ht="41.25" customHeight="1">
      <c r="B30" s="910"/>
      <c r="C30" s="911"/>
      <c r="D30" s="911"/>
      <c r="E30" s="911"/>
      <c r="F30" s="911"/>
      <c r="G30" s="911"/>
      <c r="H30" s="911"/>
      <c r="I30" s="911"/>
      <c r="J30" s="911"/>
      <c r="K30" s="911"/>
      <c r="L30" s="911"/>
      <c r="M30" s="912"/>
      <c r="N30" s="821" t="s">
        <v>62</v>
      </c>
      <c r="O30" s="822"/>
      <c r="P30" s="822"/>
      <c r="Q30" s="822"/>
      <c r="R30" s="822"/>
      <c r="S30" s="822"/>
      <c r="T30" s="822"/>
      <c r="U30" s="831"/>
      <c r="V30" s="832"/>
      <c r="W30" s="832"/>
      <c r="X30" s="832"/>
      <c r="Y30" s="832"/>
      <c r="Z30" s="832"/>
      <c r="AA30" s="832"/>
      <c r="AB30" s="832"/>
      <c r="AC30" s="832"/>
      <c r="AD30" s="832"/>
      <c r="AE30" s="832"/>
      <c r="AF30" s="832"/>
      <c r="AG30" s="832"/>
      <c r="AH30" s="832"/>
      <c r="AI30" s="832"/>
      <c r="AJ30" s="833"/>
      <c r="AK30" s="821" t="s">
        <v>55</v>
      </c>
      <c r="AL30" s="822"/>
      <c r="AM30" s="822"/>
      <c r="AN30" s="823"/>
      <c r="AO30" s="831"/>
      <c r="AP30" s="832"/>
      <c r="AQ30" s="832"/>
      <c r="AR30" s="832"/>
      <c r="AS30" s="832"/>
      <c r="AT30" s="832"/>
      <c r="AU30" s="832"/>
      <c r="AV30" s="832"/>
      <c r="AW30" s="832"/>
      <c r="AX30" s="833"/>
    </row>
    <row r="31" spans="2:50" ht="41.25" customHeight="1">
      <c r="B31" s="913"/>
      <c r="C31" s="914"/>
      <c r="D31" s="914"/>
      <c r="E31" s="914"/>
      <c r="F31" s="914"/>
      <c r="G31" s="914"/>
      <c r="H31" s="914"/>
      <c r="I31" s="914"/>
      <c r="J31" s="914"/>
      <c r="K31" s="914"/>
      <c r="L31" s="914"/>
      <c r="M31" s="915"/>
      <c r="N31" s="821" t="s">
        <v>56</v>
      </c>
      <c r="O31" s="822"/>
      <c r="P31" s="822"/>
      <c r="Q31" s="822"/>
      <c r="R31" s="822"/>
      <c r="S31" s="822"/>
      <c r="T31" s="822"/>
      <c r="U31" s="831"/>
      <c r="V31" s="832"/>
      <c r="W31" s="832"/>
      <c r="X31" s="832"/>
      <c r="Y31" s="832"/>
      <c r="Z31" s="832"/>
      <c r="AA31" s="832"/>
      <c r="AB31" s="832"/>
      <c r="AC31" s="832"/>
      <c r="AD31" s="832"/>
      <c r="AE31" s="832"/>
      <c r="AF31" s="832"/>
      <c r="AG31" s="832"/>
      <c r="AH31" s="832"/>
      <c r="AI31" s="832"/>
      <c r="AJ31" s="833"/>
      <c r="AK31" s="821" t="s">
        <v>57</v>
      </c>
      <c r="AL31" s="822"/>
      <c r="AM31" s="822"/>
      <c r="AN31" s="823"/>
      <c r="AO31" s="831"/>
      <c r="AP31" s="832"/>
      <c r="AQ31" s="832"/>
      <c r="AR31" s="832"/>
      <c r="AS31" s="832"/>
      <c r="AT31" s="832"/>
      <c r="AU31" s="832"/>
      <c r="AV31" s="832"/>
      <c r="AW31" s="832"/>
      <c r="AX31" s="833"/>
    </row>
    <row r="32" spans="2:50" ht="41.25" customHeight="1">
      <c r="B32" s="829" t="s">
        <v>43</v>
      </c>
      <c r="C32" s="772" t="s">
        <v>154</v>
      </c>
      <c r="D32" s="767"/>
      <c r="E32" s="767"/>
      <c r="F32" s="767"/>
      <c r="G32" s="767"/>
      <c r="H32" s="767"/>
      <c r="I32" s="767"/>
      <c r="J32" s="767"/>
      <c r="K32" s="767"/>
      <c r="L32" s="767"/>
      <c r="M32" s="768"/>
      <c r="N32" s="869" t="s">
        <v>62</v>
      </c>
      <c r="O32" s="870"/>
      <c r="P32" s="870"/>
      <c r="Q32" s="870"/>
      <c r="R32" s="870"/>
      <c r="S32" s="870"/>
      <c r="T32" s="870"/>
      <c r="U32" s="871"/>
      <c r="V32" s="872"/>
      <c r="W32" s="872"/>
      <c r="X32" s="872"/>
      <c r="Y32" s="872"/>
      <c r="Z32" s="872"/>
      <c r="AA32" s="872"/>
      <c r="AB32" s="872"/>
      <c r="AC32" s="872"/>
      <c r="AD32" s="872"/>
      <c r="AE32" s="872"/>
      <c r="AF32" s="872"/>
      <c r="AG32" s="872"/>
      <c r="AH32" s="872"/>
      <c r="AI32" s="872"/>
      <c r="AJ32" s="873"/>
      <c r="AK32" s="869" t="s">
        <v>55</v>
      </c>
      <c r="AL32" s="870"/>
      <c r="AM32" s="870"/>
      <c r="AN32" s="874"/>
      <c r="AO32" s="871"/>
      <c r="AP32" s="872"/>
      <c r="AQ32" s="872"/>
      <c r="AR32" s="872"/>
      <c r="AS32" s="872"/>
      <c r="AT32" s="872"/>
      <c r="AU32" s="872"/>
      <c r="AV32" s="872"/>
      <c r="AW32" s="872"/>
      <c r="AX32" s="873"/>
    </row>
    <row r="33" spans="2:50" ht="41.25" customHeight="1">
      <c r="B33" s="830"/>
      <c r="C33" s="769"/>
      <c r="D33" s="769"/>
      <c r="E33" s="769"/>
      <c r="F33" s="769"/>
      <c r="G33" s="769"/>
      <c r="H33" s="769"/>
      <c r="I33" s="769"/>
      <c r="J33" s="769"/>
      <c r="K33" s="769"/>
      <c r="L33" s="769"/>
      <c r="M33" s="770"/>
      <c r="N33" s="821" t="s">
        <v>56</v>
      </c>
      <c r="O33" s="822"/>
      <c r="P33" s="822"/>
      <c r="Q33" s="822"/>
      <c r="R33" s="822"/>
      <c r="S33" s="822"/>
      <c r="T33" s="822"/>
      <c r="U33" s="831"/>
      <c r="V33" s="832"/>
      <c r="W33" s="832"/>
      <c r="X33" s="832"/>
      <c r="Y33" s="832"/>
      <c r="Z33" s="832"/>
      <c r="AA33" s="832"/>
      <c r="AB33" s="832"/>
      <c r="AC33" s="832"/>
      <c r="AD33" s="832"/>
      <c r="AE33" s="832"/>
      <c r="AF33" s="832"/>
      <c r="AG33" s="832"/>
      <c r="AH33" s="832"/>
      <c r="AI33" s="832"/>
      <c r="AJ33" s="833"/>
      <c r="AK33" s="821" t="s">
        <v>57</v>
      </c>
      <c r="AL33" s="822"/>
      <c r="AM33" s="822"/>
      <c r="AN33" s="823"/>
      <c r="AO33" s="831"/>
      <c r="AP33" s="832"/>
      <c r="AQ33" s="832"/>
      <c r="AR33" s="832"/>
      <c r="AS33" s="832"/>
      <c r="AT33" s="832"/>
      <c r="AU33" s="832"/>
      <c r="AV33" s="832"/>
      <c r="AW33" s="832"/>
      <c r="AX33" s="833"/>
    </row>
    <row r="34" spans="2:50" ht="41.25" customHeight="1">
      <c r="B34" s="113" t="s">
        <v>9</v>
      </c>
      <c r="C34" s="765" t="s">
        <v>650</v>
      </c>
      <c r="D34" s="765"/>
      <c r="E34" s="765"/>
      <c r="F34" s="765"/>
      <c r="G34" s="765"/>
      <c r="H34" s="765"/>
      <c r="I34" s="765"/>
      <c r="J34" s="765"/>
      <c r="K34" s="765"/>
      <c r="L34" s="765"/>
      <c r="M34" s="766"/>
      <c r="N34" s="851"/>
      <c r="O34" s="837"/>
      <c r="P34" s="837"/>
      <c r="Q34" s="837"/>
      <c r="R34" s="837"/>
      <c r="S34" s="837"/>
      <c r="T34" s="837"/>
      <c r="U34" s="837"/>
      <c r="V34" s="837"/>
      <c r="W34" s="837"/>
      <c r="X34" s="837"/>
      <c r="Y34" s="837"/>
      <c r="Z34" s="837"/>
      <c r="AA34" s="837"/>
      <c r="AB34" s="837"/>
      <c r="AC34" s="837"/>
      <c r="AD34" s="852"/>
      <c r="AE34" s="835" t="s">
        <v>138</v>
      </c>
      <c r="AF34" s="836"/>
      <c r="AG34" s="836"/>
      <c r="AH34" s="836"/>
      <c r="AI34" s="836"/>
      <c r="AJ34" s="836"/>
      <c r="AK34" s="836"/>
      <c r="AL34" s="836"/>
      <c r="AM34" s="836"/>
      <c r="AN34" s="836"/>
      <c r="AO34" s="836"/>
      <c r="AP34" s="385"/>
      <c r="AQ34" s="836" t="s">
        <v>139</v>
      </c>
      <c r="AR34" s="836"/>
      <c r="AS34" s="836"/>
      <c r="AT34" s="837"/>
      <c r="AU34" s="837"/>
      <c r="AV34" s="837"/>
      <c r="AW34" s="836" t="s">
        <v>140</v>
      </c>
      <c r="AX34" s="847"/>
    </row>
    <row r="35" spans="2:50" ht="41.25" customHeight="1">
      <c r="B35" s="781" t="s">
        <v>51</v>
      </c>
      <c r="C35" s="853" t="s">
        <v>648</v>
      </c>
      <c r="D35" s="765"/>
      <c r="E35" s="765"/>
      <c r="F35" s="765"/>
      <c r="G35" s="765"/>
      <c r="H35" s="765"/>
      <c r="I35" s="765"/>
      <c r="J35" s="765"/>
      <c r="K35" s="765"/>
      <c r="L35" s="765"/>
      <c r="M35" s="766"/>
      <c r="N35" s="821" t="s">
        <v>62</v>
      </c>
      <c r="O35" s="822"/>
      <c r="P35" s="822"/>
      <c r="Q35" s="822"/>
      <c r="R35" s="822"/>
      <c r="S35" s="822"/>
      <c r="T35" s="822"/>
      <c r="U35" s="831"/>
      <c r="V35" s="832"/>
      <c r="W35" s="832"/>
      <c r="X35" s="832"/>
      <c r="Y35" s="832"/>
      <c r="Z35" s="832"/>
      <c r="AA35" s="832"/>
      <c r="AB35" s="832"/>
      <c r="AC35" s="832"/>
      <c r="AD35" s="832"/>
      <c r="AE35" s="832"/>
      <c r="AF35" s="832"/>
      <c r="AG35" s="832"/>
      <c r="AH35" s="832"/>
      <c r="AI35" s="832"/>
      <c r="AJ35" s="833"/>
      <c r="AK35" s="821" t="s">
        <v>649</v>
      </c>
      <c r="AL35" s="822"/>
      <c r="AM35" s="822"/>
      <c r="AN35" s="823"/>
      <c r="AO35" s="831"/>
      <c r="AP35" s="832"/>
      <c r="AQ35" s="832"/>
      <c r="AR35" s="832"/>
      <c r="AS35" s="832"/>
      <c r="AT35" s="832"/>
      <c r="AU35" s="832"/>
      <c r="AV35" s="832"/>
      <c r="AW35" s="832"/>
      <c r="AX35" s="833"/>
    </row>
    <row r="36" spans="2:50" ht="41.25" customHeight="1">
      <c r="B36" s="830"/>
      <c r="C36" s="769"/>
      <c r="D36" s="769"/>
      <c r="E36" s="769"/>
      <c r="F36" s="769"/>
      <c r="G36" s="769"/>
      <c r="H36" s="769"/>
      <c r="I36" s="769"/>
      <c r="J36" s="769"/>
      <c r="K36" s="769"/>
      <c r="L36" s="769"/>
      <c r="M36" s="770"/>
      <c r="N36" s="821" t="s">
        <v>56</v>
      </c>
      <c r="O36" s="822"/>
      <c r="P36" s="822"/>
      <c r="Q36" s="822"/>
      <c r="R36" s="822"/>
      <c r="S36" s="822"/>
      <c r="T36" s="822"/>
      <c r="U36" s="848"/>
      <c r="V36" s="849"/>
      <c r="W36" s="849"/>
      <c r="X36" s="849"/>
      <c r="Y36" s="849"/>
      <c r="Z36" s="849"/>
      <c r="AA36" s="849"/>
      <c r="AB36" s="849"/>
      <c r="AC36" s="849"/>
      <c r="AD36" s="849"/>
      <c r="AE36" s="849"/>
      <c r="AF36" s="849"/>
      <c r="AG36" s="849"/>
      <c r="AH36" s="849"/>
      <c r="AI36" s="849"/>
      <c r="AJ36" s="849"/>
      <c r="AK36" s="849"/>
      <c r="AL36" s="849"/>
      <c r="AM36" s="849"/>
      <c r="AN36" s="849"/>
      <c r="AO36" s="849"/>
      <c r="AP36" s="849"/>
      <c r="AQ36" s="849"/>
      <c r="AR36" s="849"/>
      <c r="AS36" s="849"/>
      <c r="AT36" s="849"/>
      <c r="AU36" s="849"/>
      <c r="AV36" s="849"/>
      <c r="AW36" s="849"/>
      <c r="AX36" s="850"/>
    </row>
    <row r="37" spans="2:50" ht="19.5" customHeight="1">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row>
    <row r="38" spans="2:50" s="1" customFormat="1" ht="30" customHeight="1">
      <c r="B38" s="59" t="s">
        <v>577</v>
      </c>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row>
    <row r="39" spans="2:50" ht="30" customHeight="1">
      <c r="B39" s="838" t="s">
        <v>606</v>
      </c>
      <c r="C39" s="839"/>
      <c r="D39" s="839"/>
      <c r="E39" s="839"/>
      <c r="F39" s="839"/>
      <c r="G39" s="839"/>
      <c r="H39" s="839"/>
      <c r="I39" s="839"/>
      <c r="J39" s="839"/>
      <c r="K39" s="839"/>
      <c r="L39" s="839"/>
      <c r="M39" s="839"/>
      <c r="N39" s="839"/>
      <c r="O39" s="839"/>
      <c r="P39" s="839"/>
      <c r="Q39" s="839"/>
      <c r="R39" s="839"/>
      <c r="S39" s="839"/>
      <c r="T39" s="839"/>
      <c r="U39" s="839"/>
      <c r="V39" s="839"/>
      <c r="W39" s="839"/>
      <c r="X39" s="839"/>
      <c r="Y39" s="839"/>
      <c r="Z39" s="839"/>
      <c r="AA39" s="839"/>
      <c r="AB39" s="839"/>
      <c r="AC39" s="839"/>
      <c r="AD39" s="839"/>
      <c r="AE39" s="839"/>
      <c r="AF39" s="839"/>
      <c r="AG39" s="839"/>
      <c r="AH39" s="839"/>
      <c r="AI39" s="839"/>
      <c r="AJ39" s="839"/>
      <c r="AK39" s="839"/>
      <c r="AL39" s="839"/>
      <c r="AM39" s="839"/>
      <c r="AN39" s="839"/>
      <c r="AO39" s="839"/>
      <c r="AP39" s="839"/>
      <c r="AQ39" s="839"/>
      <c r="AR39" s="839"/>
      <c r="AS39" s="839"/>
      <c r="AT39" s="839"/>
      <c r="AU39" s="839"/>
      <c r="AV39" s="839"/>
      <c r="AW39" s="839"/>
      <c r="AX39" s="840"/>
    </row>
    <row r="40" spans="2:50" s="1" customFormat="1" ht="36" customHeight="1">
      <c r="B40" s="841" t="s">
        <v>1140</v>
      </c>
      <c r="C40" s="842"/>
      <c r="D40" s="842"/>
      <c r="E40" s="842"/>
      <c r="F40" s="842"/>
      <c r="G40" s="842"/>
      <c r="H40" s="842"/>
      <c r="I40" s="842"/>
      <c r="J40" s="842"/>
      <c r="K40" s="842"/>
      <c r="L40" s="842"/>
      <c r="M40" s="842"/>
      <c r="N40" s="842"/>
      <c r="O40" s="842"/>
      <c r="P40" s="842"/>
      <c r="Q40" s="842"/>
      <c r="R40" s="842"/>
      <c r="S40" s="842"/>
      <c r="T40" s="842"/>
      <c r="U40" s="842"/>
      <c r="V40" s="842"/>
      <c r="W40" s="842"/>
      <c r="X40" s="842"/>
      <c r="Y40" s="842"/>
      <c r="Z40" s="842"/>
      <c r="AA40" s="842"/>
      <c r="AB40" s="842"/>
      <c r="AC40" s="842"/>
      <c r="AD40" s="842"/>
      <c r="AE40" s="842"/>
      <c r="AF40" s="842"/>
      <c r="AG40" s="842"/>
      <c r="AH40" s="842"/>
      <c r="AI40" s="842"/>
      <c r="AJ40" s="842"/>
      <c r="AK40" s="842"/>
      <c r="AL40" s="842"/>
      <c r="AM40" s="842"/>
      <c r="AN40" s="842"/>
      <c r="AO40" s="842"/>
      <c r="AP40" s="842"/>
      <c r="AQ40" s="842"/>
      <c r="AR40" s="842"/>
      <c r="AS40" s="842"/>
      <c r="AT40" s="842"/>
      <c r="AU40" s="842"/>
      <c r="AV40" s="842"/>
      <c r="AW40" s="842"/>
      <c r="AX40" s="843"/>
    </row>
    <row r="41" spans="2:50" s="1" customFormat="1" ht="29.25" customHeight="1">
      <c r="B41" s="844"/>
      <c r="C41" s="845"/>
      <c r="D41" s="845"/>
      <c r="E41" s="845"/>
      <c r="F41" s="845"/>
      <c r="G41" s="845"/>
      <c r="H41" s="845"/>
      <c r="I41" s="845"/>
      <c r="J41" s="845"/>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5"/>
      <c r="AI41" s="845"/>
      <c r="AJ41" s="845"/>
      <c r="AK41" s="845"/>
      <c r="AL41" s="845"/>
      <c r="AM41" s="845"/>
      <c r="AN41" s="845"/>
      <c r="AO41" s="845"/>
      <c r="AP41" s="845"/>
      <c r="AQ41" s="845"/>
      <c r="AR41" s="845"/>
      <c r="AS41" s="845"/>
      <c r="AT41" s="845"/>
      <c r="AU41" s="845"/>
      <c r="AV41" s="845"/>
      <c r="AW41" s="845"/>
      <c r="AX41" s="846"/>
    </row>
    <row r="42" spans="2:50" s="1" customFormat="1" ht="29.25" customHeight="1">
      <c r="B42" s="844"/>
      <c r="C42" s="845"/>
      <c r="D42" s="845"/>
      <c r="E42" s="845"/>
      <c r="F42" s="845"/>
      <c r="G42" s="845"/>
      <c r="H42" s="845"/>
      <c r="I42" s="845"/>
      <c r="J42" s="845"/>
      <c r="K42" s="845"/>
      <c r="L42" s="845"/>
      <c r="M42" s="845"/>
      <c r="N42" s="845"/>
      <c r="O42" s="845"/>
      <c r="P42" s="845"/>
      <c r="Q42" s="845"/>
      <c r="R42" s="845"/>
      <c r="S42" s="845"/>
      <c r="T42" s="845"/>
      <c r="U42" s="845"/>
      <c r="V42" s="845"/>
      <c r="W42" s="845"/>
      <c r="X42" s="845"/>
      <c r="Y42" s="845"/>
      <c r="Z42" s="845"/>
      <c r="AA42" s="845"/>
      <c r="AB42" s="845"/>
      <c r="AC42" s="845"/>
      <c r="AD42" s="845"/>
      <c r="AE42" s="845"/>
      <c r="AF42" s="845"/>
      <c r="AG42" s="845"/>
      <c r="AH42" s="845"/>
      <c r="AI42" s="845"/>
      <c r="AJ42" s="845"/>
      <c r="AK42" s="845"/>
      <c r="AL42" s="845"/>
      <c r="AM42" s="845"/>
      <c r="AN42" s="845"/>
      <c r="AO42" s="845"/>
      <c r="AP42" s="845"/>
      <c r="AQ42" s="845"/>
      <c r="AR42" s="845"/>
      <c r="AS42" s="845"/>
      <c r="AT42" s="845"/>
      <c r="AU42" s="845"/>
      <c r="AV42" s="845"/>
      <c r="AW42" s="845"/>
      <c r="AX42" s="846"/>
    </row>
    <row r="43" spans="2:50" s="1" customFormat="1" ht="29.25" customHeight="1">
      <c r="B43" s="844"/>
      <c r="C43" s="845"/>
      <c r="D43" s="845"/>
      <c r="E43" s="845"/>
      <c r="F43" s="845"/>
      <c r="G43" s="845"/>
      <c r="H43" s="845"/>
      <c r="I43" s="845"/>
      <c r="J43" s="845"/>
      <c r="K43" s="845"/>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5"/>
      <c r="AI43" s="845"/>
      <c r="AJ43" s="845"/>
      <c r="AK43" s="845"/>
      <c r="AL43" s="845"/>
      <c r="AM43" s="845"/>
      <c r="AN43" s="845"/>
      <c r="AO43" s="845"/>
      <c r="AP43" s="845"/>
      <c r="AQ43" s="845"/>
      <c r="AR43" s="845"/>
      <c r="AS43" s="845"/>
      <c r="AT43" s="845"/>
      <c r="AU43" s="845"/>
      <c r="AV43" s="845"/>
      <c r="AW43" s="845"/>
      <c r="AX43" s="846"/>
    </row>
    <row r="44" spans="2:50" s="1" customFormat="1" ht="29.25" customHeight="1">
      <c r="B44" s="844"/>
      <c r="C44" s="845"/>
      <c r="D44" s="845"/>
      <c r="E44" s="845"/>
      <c r="F44" s="845"/>
      <c r="G44" s="845"/>
      <c r="H44" s="845"/>
      <c r="I44" s="845"/>
      <c r="J44" s="845"/>
      <c r="K44" s="845"/>
      <c r="L44" s="845"/>
      <c r="M44" s="845"/>
      <c r="N44" s="845"/>
      <c r="O44" s="845"/>
      <c r="P44" s="845"/>
      <c r="Q44" s="845"/>
      <c r="R44" s="845"/>
      <c r="S44" s="845"/>
      <c r="T44" s="845"/>
      <c r="U44" s="845"/>
      <c r="V44" s="845"/>
      <c r="W44" s="845"/>
      <c r="X44" s="845"/>
      <c r="Y44" s="845"/>
      <c r="Z44" s="845"/>
      <c r="AA44" s="845"/>
      <c r="AB44" s="845"/>
      <c r="AC44" s="845"/>
      <c r="AD44" s="845"/>
      <c r="AE44" s="845"/>
      <c r="AF44" s="845"/>
      <c r="AG44" s="845"/>
      <c r="AH44" s="845"/>
      <c r="AI44" s="845"/>
      <c r="AJ44" s="845"/>
      <c r="AK44" s="845"/>
      <c r="AL44" s="845"/>
      <c r="AM44" s="845"/>
      <c r="AN44" s="845"/>
      <c r="AO44" s="845"/>
      <c r="AP44" s="845"/>
      <c r="AQ44" s="845"/>
      <c r="AR44" s="845"/>
      <c r="AS44" s="845"/>
      <c r="AT44" s="845"/>
      <c r="AU44" s="845"/>
      <c r="AV44" s="845"/>
      <c r="AW44" s="845"/>
      <c r="AX44" s="846"/>
    </row>
    <row r="45" spans="2:50" s="1" customFormat="1" ht="29.25" customHeight="1">
      <c r="B45" s="844"/>
      <c r="C45" s="845"/>
      <c r="D45" s="845"/>
      <c r="E45" s="845"/>
      <c r="F45" s="845"/>
      <c r="G45" s="845"/>
      <c r="H45" s="845"/>
      <c r="I45" s="845"/>
      <c r="J45" s="845"/>
      <c r="K45" s="845"/>
      <c r="L45" s="845"/>
      <c r="M45" s="845"/>
      <c r="N45" s="845"/>
      <c r="O45" s="845"/>
      <c r="P45" s="845"/>
      <c r="Q45" s="845"/>
      <c r="R45" s="845"/>
      <c r="S45" s="845"/>
      <c r="T45" s="845"/>
      <c r="U45" s="845"/>
      <c r="V45" s="845"/>
      <c r="W45" s="845"/>
      <c r="X45" s="845"/>
      <c r="Y45" s="845"/>
      <c r="Z45" s="845"/>
      <c r="AA45" s="845"/>
      <c r="AB45" s="845"/>
      <c r="AC45" s="845"/>
      <c r="AD45" s="845"/>
      <c r="AE45" s="845"/>
      <c r="AF45" s="845"/>
      <c r="AG45" s="845"/>
      <c r="AH45" s="845"/>
      <c r="AI45" s="845"/>
      <c r="AJ45" s="845"/>
      <c r="AK45" s="845"/>
      <c r="AL45" s="845"/>
      <c r="AM45" s="845"/>
      <c r="AN45" s="845"/>
      <c r="AO45" s="845"/>
      <c r="AP45" s="845"/>
      <c r="AQ45" s="845"/>
      <c r="AR45" s="845"/>
      <c r="AS45" s="845"/>
      <c r="AT45" s="845"/>
      <c r="AU45" s="845"/>
      <c r="AV45" s="845"/>
      <c r="AW45" s="845"/>
      <c r="AX45" s="846"/>
    </row>
    <row r="46" spans="2:50" s="1" customFormat="1" ht="19.5" customHeight="1">
      <c r="B46" s="102"/>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44"/>
    </row>
    <row r="47" spans="2:50" s="1" customFormat="1" ht="60" customHeight="1">
      <c r="B47" s="826" t="s">
        <v>570</v>
      </c>
      <c r="C47" s="827"/>
      <c r="D47" s="827"/>
      <c r="E47" s="828"/>
      <c r="F47" s="856" t="s">
        <v>566</v>
      </c>
      <c r="G47" s="857"/>
      <c r="H47" s="858"/>
      <c r="I47" s="821" t="s">
        <v>567</v>
      </c>
      <c r="J47" s="822"/>
      <c r="K47" s="822"/>
      <c r="L47" s="822"/>
      <c r="M47" s="822"/>
      <c r="N47" s="822"/>
      <c r="O47" s="822"/>
      <c r="P47" s="823"/>
      <c r="Q47" s="821" t="s">
        <v>568</v>
      </c>
      <c r="R47" s="822"/>
      <c r="S47" s="822"/>
      <c r="T47" s="822"/>
      <c r="U47" s="822"/>
      <c r="V47" s="822"/>
      <c r="W47" s="822"/>
      <c r="X47" s="822"/>
      <c r="Y47" s="822"/>
      <c r="Z47" s="822"/>
      <c r="AA47" s="822"/>
      <c r="AB47" s="822"/>
      <c r="AC47" s="822"/>
      <c r="AD47" s="822"/>
      <c r="AE47" s="822"/>
      <c r="AF47" s="822"/>
      <c r="AG47" s="822"/>
      <c r="AH47" s="823"/>
      <c r="AI47" s="824" t="s">
        <v>576</v>
      </c>
      <c r="AJ47" s="825"/>
      <c r="AK47" s="825"/>
      <c r="AL47" s="825"/>
      <c r="AM47" s="825" t="s">
        <v>569</v>
      </c>
      <c r="AN47" s="825"/>
      <c r="AO47" s="825"/>
      <c r="AP47" s="825"/>
      <c r="AQ47" s="825"/>
      <c r="AR47" s="825"/>
      <c r="AS47" s="803" t="s">
        <v>595</v>
      </c>
      <c r="AT47" s="834"/>
      <c r="AU47" s="834"/>
      <c r="AV47" s="824" t="s">
        <v>596</v>
      </c>
      <c r="AW47" s="825"/>
      <c r="AX47" s="825"/>
    </row>
    <row r="48" spans="2:50" s="1" customFormat="1" ht="81.75" customHeight="1">
      <c r="B48" s="824" t="s">
        <v>689</v>
      </c>
      <c r="C48" s="825"/>
      <c r="D48" s="825"/>
      <c r="E48" s="825"/>
      <c r="F48" s="821" t="s">
        <v>571</v>
      </c>
      <c r="G48" s="822"/>
      <c r="H48" s="823"/>
      <c r="I48" s="864" t="s">
        <v>690</v>
      </c>
      <c r="J48" s="865"/>
      <c r="K48" s="865"/>
      <c r="L48" s="865"/>
      <c r="M48" s="865"/>
      <c r="N48" s="865"/>
      <c r="O48" s="865"/>
      <c r="P48" s="866"/>
      <c r="Q48" s="816" t="s">
        <v>572</v>
      </c>
      <c r="R48" s="817"/>
      <c r="S48" s="817"/>
      <c r="T48" s="817"/>
      <c r="U48" s="817"/>
      <c r="V48" s="817"/>
      <c r="W48" s="817"/>
      <c r="X48" s="817"/>
      <c r="Y48" s="817"/>
      <c r="Z48" s="817"/>
      <c r="AA48" s="817"/>
      <c r="AB48" s="817"/>
      <c r="AC48" s="817"/>
      <c r="AD48" s="817"/>
      <c r="AE48" s="817"/>
      <c r="AF48" s="817"/>
      <c r="AG48" s="817"/>
      <c r="AH48" s="818"/>
      <c r="AI48" s="819" t="s">
        <v>573</v>
      </c>
      <c r="AJ48" s="819"/>
      <c r="AK48" s="819"/>
      <c r="AL48" s="819"/>
      <c r="AM48" s="820" t="s">
        <v>575</v>
      </c>
      <c r="AN48" s="820"/>
      <c r="AO48" s="820"/>
      <c r="AP48" s="820"/>
      <c r="AQ48" s="820"/>
      <c r="AR48" s="820"/>
      <c r="AS48" s="820">
        <v>15</v>
      </c>
      <c r="AT48" s="820"/>
      <c r="AU48" s="820"/>
      <c r="AV48" s="820">
        <v>13</v>
      </c>
      <c r="AW48" s="820"/>
      <c r="AX48" s="820"/>
    </row>
    <row r="49" spans="2:50" s="1" customFormat="1" ht="81.75" customHeight="1">
      <c r="B49" s="854" t="s">
        <v>1181</v>
      </c>
      <c r="C49" s="855"/>
      <c r="D49" s="855"/>
      <c r="E49" s="855"/>
      <c r="F49" s="859"/>
      <c r="G49" s="792"/>
      <c r="H49" s="860"/>
      <c r="I49" s="861"/>
      <c r="J49" s="862"/>
      <c r="K49" s="862"/>
      <c r="L49" s="862"/>
      <c r="M49" s="862"/>
      <c r="N49" s="862"/>
      <c r="O49" s="862"/>
      <c r="P49" s="863"/>
      <c r="Q49" s="861"/>
      <c r="R49" s="862"/>
      <c r="S49" s="862"/>
      <c r="T49" s="862"/>
      <c r="U49" s="862"/>
      <c r="V49" s="862"/>
      <c r="W49" s="862"/>
      <c r="X49" s="862"/>
      <c r="Y49" s="862"/>
      <c r="Z49" s="862"/>
      <c r="AA49" s="862"/>
      <c r="AB49" s="862"/>
      <c r="AC49" s="862"/>
      <c r="AD49" s="862"/>
      <c r="AE49" s="862"/>
      <c r="AF49" s="862"/>
      <c r="AG49" s="862"/>
      <c r="AH49" s="863"/>
      <c r="AI49" s="917"/>
      <c r="AJ49" s="917"/>
      <c r="AK49" s="917"/>
      <c r="AL49" s="917"/>
      <c r="AM49" s="917"/>
      <c r="AN49" s="917"/>
      <c r="AO49" s="917"/>
      <c r="AP49" s="917"/>
      <c r="AQ49" s="917"/>
      <c r="AR49" s="917"/>
      <c r="AS49" s="917"/>
      <c r="AT49" s="918"/>
      <c r="AU49" s="918"/>
      <c r="AV49" s="917"/>
      <c r="AW49" s="918"/>
      <c r="AX49" s="918"/>
    </row>
    <row r="50" spans="2:50" s="1" customFormat="1" ht="81.75" customHeight="1">
      <c r="B50" s="854" t="s">
        <v>1182</v>
      </c>
      <c r="C50" s="855"/>
      <c r="D50" s="855"/>
      <c r="E50" s="855"/>
      <c r="F50" s="859"/>
      <c r="G50" s="792"/>
      <c r="H50" s="860"/>
      <c r="I50" s="861"/>
      <c r="J50" s="862"/>
      <c r="K50" s="862"/>
      <c r="L50" s="862"/>
      <c r="M50" s="862"/>
      <c r="N50" s="862"/>
      <c r="O50" s="862"/>
      <c r="P50" s="863"/>
      <c r="Q50" s="861"/>
      <c r="R50" s="862"/>
      <c r="S50" s="862"/>
      <c r="T50" s="862"/>
      <c r="U50" s="862"/>
      <c r="V50" s="862"/>
      <c r="W50" s="862"/>
      <c r="X50" s="862"/>
      <c r="Y50" s="862"/>
      <c r="Z50" s="862"/>
      <c r="AA50" s="862"/>
      <c r="AB50" s="862"/>
      <c r="AC50" s="862"/>
      <c r="AD50" s="862"/>
      <c r="AE50" s="862"/>
      <c r="AF50" s="862"/>
      <c r="AG50" s="862"/>
      <c r="AH50" s="863"/>
      <c r="AI50" s="917"/>
      <c r="AJ50" s="917"/>
      <c r="AK50" s="917"/>
      <c r="AL50" s="917"/>
      <c r="AM50" s="917"/>
      <c r="AN50" s="917"/>
      <c r="AO50" s="917"/>
      <c r="AP50" s="917"/>
      <c r="AQ50" s="917"/>
      <c r="AR50" s="917"/>
      <c r="AS50" s="917"/>
      <c r="AT50" s="918"/>
      <c r="AU50" s="918"/>
      <c r="AV50" s="917"/>
      <c r="AW50" s="918"/>
      <c r="AX50" s="918"/>
    </row>
    <row r="51" spans="2:50" s="1" customFormat="1" ht="81.75" customHeight="1">
      <c r="B51" s="854" t="s">
        <v>1183</v>
      </c>
      <c r="C51" s="855"/>
      <c r="D51" s="855"/>
      <c r="E51" s="855"/>
      <c r="F51" s="859"/>
      <c r="G51" s="792"/>
      <c r="H51" s="860"/>
      <c r="I51" s="861"/>
      <c r="J51" s="862"/>
      <c r="K51" s="862"/>
      <c r="L51" s="862"/>
      <c r="M51" s="862"/>
      <c r="N51" s="862"/>
      <c r="O51" s="862"/>
      <c r="P51" s="863"/>
      <c r="Q51" s="861"/>
      <c r="R51" s="862"/>
      <c r="S51" s="862"/>
      <c r="T51" s="862"/>
      <c r="U51" s="862"/>
      <c r="V51" s="862"/>
      <c r="W51" s="862"/>
      <c r="X51" s="862"/>
      <c r="Y51" s="862"/>
      <c r="Z51" s="862"/>
      <c r="AA51" s="862"/>
      <c r="AB51" s="862"/>
      <c r="AC51" s="862"/>
      <c r="AD51" s="862"/>
      <c r="AE51" s="862"/>
      <c r="AF51" s="862"/>
      <c r="AG51" s="862"/>
      <c r="AH51" s="863"/>
      <c r="AI51" s="917"/>
      <c r="AJ51" s="917"/>
      <c r="AK51" s="917"/>
      <c r="AL51" s="917"/>
      <c r="AM51" s="917"/>
      <c r="AN51" s="917"/>
      <c r="AO51" s="917"/>
      <c r="AP51" s="917"/>
      <c r="AQ51" s="917"/>
      <c r="AR51" s="917"/>
      <c r="AS51" s="917"/>
      <c r="AT51" s="918"/>
      <c r="AU51" s="918"/>
      <c r="AV51" s="917"/>
      <c r="AW51" s="918"/>
      <c r="AX51" s="918"/>
    </row>
  </sheetData>
  <mergeCells count="141">
    <mergeCell ref="B17:B19"/>
    <mergeCell ref="C17:M19"/>
    <mergeCell ref="AF19:AW19"/>
    <mergeCell ref="B29:M31"/>
    <mergeCell ref="AK29:AN29"/>
    <mergeCell ref="AM51:AR51"/>
    <mergeCell ref="AS51:AU51"/>
    <mergeCell ref="AV51:AX51"/>
    <mergeCell ref="AI51:AL51"/>
    <mergeCell ref="Q51:AH51"/>
    <mergeCell ref="AV49:AX49"/>
    <mergeCell ref="AI50:AL50"/>
    <mergeCell ref="AM50:AR50"/>
    <mergeCell ref="AS50:AU50"/>
    <mergeCell ref="AV50:AX50"/>
    <mergeCell ref="AI49:AL49"/>
    <mergeCell ref="AM49:AR49"/>
    <mergeCell ref="AS49:AU49"/>
    <mergeCell ref="Q49:AH49"/>
    <mergeCell ref="Q50:AH50"/>
    <mergeCell ref="N19:AA19"/>
    <mergeCell ref="P17:AX17"/>
    <mergeCell ref="W22:AC22"/>
    <mergeCell ref="AW25:AX25"/>
    <mergeCell ref="W21:AE21"/>
    <mergeCell ref="C8:M8"/>
    <mergeCell ref="N8:AX8"/>
    <mergeCell ref="C10:M10"/>
    <mergeCell ref="N17:O17"/>
    <mergeCell ref="N10:AX10"/>
    <mergeCell ref="N18:AX18"/>
    <mergeCell ref="N16:AX16"/>
    <mergeCell ref="N11:AX11"/>
    <mergeCell ref="C12:Y12"/>
    <mergeCell ref="Z12:AX12"/>
    <mergeCell ref="C11:M11"/>
    <mergeCell ref="C16:M16"/>
    <mergeCell ref="N29:T29"/>
    <mergeCell ref="U29:AJ29"/>
    <mergeCell ref="AF22:AM22"/>
    <mergeCell ref="AT1:AX1"/>
    <mergeCell ref="B5:B7"/>
    <mergeCell ref="C5:M7"/>
    <mergeCell ref="C4:M4"/>
    <mergeCell ref="N4:AX4"/>
    <mergeCell ref="N5:O5"/>
    <mergeCell ref="P5:AX5"/>
    <mergeCell ref="N6:AX6"/>
    <mergeCell ref="B2:AX2"/>
    <mergeCell ref="N7:AA7"/>
    <mergeCell ref="AF7:AW7"/>
    <mergeCell ref="C9:M9"/>
    <mergeCell ref="N9:AX9"/>
    <mergeCell ref="C20:M20"/>
    <mergeCell ref="N20:AX20"/>
    <mergeCell ref="B21:B22"/>
    <mergeCell ref="N21:V21"/>
    <mergeCell ref="C21:M22"/>
    <mergeCell ref="AF21:AO21"/>
    <mergeCell ref="N22:T22"/>
    <mergeCell ref="AP21:AX22"/>
    <mergeCell ref="N32:T32"/>
    <mergeCell ref="U32:AJ32"/>
    <mergeCell ref="AK32:AN32"/>
    <mergeCell ref="AO32:AX32"/>
    <mergeCell ref="AO30:AX30"/>
    <mergeCell ref="U30:AJ30"/>
    <mergeCell ref="AK30:AN30"/>
    <mergeCell ref="AO31:AX31"/>
    <mergeCell ref="AK33:AN33"/>
    <mergeCell ref="U35:AJ35"/>
    <mergeCell ref="AK35:AN35"/>
    <mergeCell ref="B26:B27"/>
    <mergeCell ref="C26:M27"/>
    <mergeCell ref="C28:M28"/>
    <mergeCell ref="AK28:AN28"/>
    <mergeCell ref="AT25:AV25"/>
    <mergeCell ref="C25:M25"/>
    <mergeCell ref="N25:AD25"/>
    <mergeCell ref="AE25:AO25"/>
    <mergeCell ref="AQ25:AS25"/>
    <mergeCell ref="U26:AJ26"/>
    <mergeCell ref="AK26:AN26"/>
    <mergeCell ref="AO27:AX27"/>
    <mergeCell ref="N26:T26"/>
    <mergeCell ref="AK27:AN27"/>
    <mergeCell ref="AO29:AX29"/>
    <mergeCell ref="N28:T28"/>
    <mergeCell ref="U28:AJ28"/>
    <mergeCell ref="AO26:AX26"/>
    <mergeCell ref="N27:T27"/>
    <mergeCell ref="U27:AJ27"/>
    <mergeCell ref="AO28:AX28"/>
    <mergeCell ref="AO33:AX33"/>
    <mergeCell ref="B51:E51"/>
    <mergeCell ref="F47:H47"/>
    <mergeCell ref="F49:H49"/>
    <mergeCell ref="F50:H50"/>
    <mergeCell ref="F51:H51"/>
    <mergeCell ref="I47:P47"/>
    <mergeCell ref="I49:P49"/>
    <mergeCell ref="I50:P50"/>
    <mergeCell ref="I51:P51"/>
    <mergeCell ref="B48:E48"/>
    <mergeCell ref="F48:H48"/>
    <mergeCell ref="I48:P48"/>
    <mergeCell ref="B49:E49"/>
    <mergeCell ref="B50:E50"/>
    <mergeCell ref="B32:B33"/>
    <mergeCell ref="C32:M33"/>
    <mergeCell ref="N33:T33"/>
    <mergeCell ref="U33:AJ33"/>
    <mergeCell ref="N31:T31"/>
    <mergeCell ref="U31:AJ31"/>
    <mergeCell ref="AK31:AN31"/>
    <mergeCell ref="N30:T30"/>
    <mergeCell ref="AS47:AU47"/>
    <mergeCell ref="AE34:AO34"/>
    <mergeCell ref="AQ34:AS34"/>
    <mergeCell ref="AT34:AV34"/>
    <mergeCell ref="AV47:AX47"/>
    <mergeCell ref="B39:AX39"/>
    <mergeCell ref="B40:AX45"/>
    <mergeCell ref="AW34:AX34"/>
    <mergeCell ref="B35:B36"/>
    <mergeCell ref="AO35:AX35"/>
    <mergeCell ref="N36:T36"/>
    <mergeCell ref="U36:AX36"/>
    <mergeCell ref="C34:M34"/>
    <mergeCell ref="N34:AD34"/>
    <mergeCell ref="C35:M36"/>
    <mergeCell ref="N35:T35"/>
    <mergeCell ref="Q48:AH48"/>
    <mergeCell ref="AI48:AL48"/>
    <mergeCell ref="AM48:AR48"/>
    <mergeCell ref="AS48:AU48"/>
    <mergeCell ref="AV48:AX48"/>
    <mergeCell ref="Q47:AH47"/>
    <mergeCell ref="AI47:AL47"/>
    <mergeCell ref="AM47:AR47"/>
    <mergeCell ref="B47:E47"/>
  </mergeCells>
  <phoneticPr fontId="6"/>
  <printOptions horizontalCentered="1" verticalCentered="1"/>
  <pageMargins left="0.70866141732283472" right="0.31496062992125984" top="0.35433070866141736" bottom="0.35433070866141736" header="0" footer="0"/>
  <pageSetup paperSize="9" scale="71" orientation="portrait" r:id="rId1"/>
  <rowBreaks count="2" manualBreakCount="2">
    <brk id="37" max="50" man="1"/>
    <brk id="54" max="5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B1:BI52"/>
  <sheetViews>
    <sheetView view="pageBreakPreview" topLeftCell="C1" zoomScale="80" zoomScaleNormal="100" zoomScaleSheetLayoutView="80" workbookViewId="0">
      <selection activeCell="BI47" sqref="BI47"/>
    </sheetView>
  </sheetViews>
  <sheetFormatPr defaultColWidth="9" defaultRowHeight="14.25"/>
  <cols>
    <col min="1" max="1" width="1" style="59" customWidth="1"/>
    <col min="2" max="11" width="1.875" style="59" customWidth="1"/>
    <col min="12" max="12" width="3.125" style="59" customWidth="1"/>
    <col min="13" max="49" width="1.875" style="59" customWidth="1"/>
    <col min="50" max="51" width="3.875" style="59" customWidth="1"/>
    <col min="52" max="53" width="1.875" style="59" customWidth="1"/>
    <col min="54" max="54" width="7.125" style="59" customWidth="1"/>
    <col min="55" max="16384" width="9" style="59"/>
  </cols>
  <sheetData>
    <row r="1" spans="2:61" ht="20.25" customHeight="1" thickBot="1">
      <c r="B1" s="86"/>
      <c r="C1" s="86"/>
      <c r="D1" s="86"/>
      <c r="E1" s="86"/>
      <c r="F1" s="86"/>
      <c r="G1" s="86"/>
      <c r="H1" s="86"/>
      <c r="I1" s="86"/>
      <c r="J1" s="86"/>
      <c r="K1" s="86"/>
      <c r="L1" s="86"/>
      <c r="M1" s="86"/>
      <c r="AW1" s="734" t="s">
        <v>110</v>
      </c>
      <c r="AX1" s="735"/>
      <c r="AY1" s="735"/>
      <c r="AZ1" s="735"/>
      <c r="BA1" s="736"/>
    </row>
    <row r="2" spans="2:61" s="2" customFormat="1" ht="17.25" customHeight="1">
      <c r="C2" s="61"/>
      <c r="D2" s="61"/>
      <c r="E2" s="61"/>
      <c r="F2" s="61"/>
      <c r="G2" s="61"/>
      <c r="H2" s="61"/>
      <c r="I2" s="61"/>
      <c r="J2" s="61"/>
      <c r="K2" s="61"/>
      <c r="L2" s="5"/>
      <c r="M2" s="59"/>
      <c r="N2" s="28"/>
    </row>
    <row r="3" spans="2:61" ht="21.75" customHeight="1">
      <c r="Y3" s="401" t="s">
        <v>97</v>
      </c>
    </row>
    <row r="4" spans="2:61" s="2" customFormat="1" ht="17.25" customHeight="1">
      <c r="C4" s="61"/>
      <c r="D4" s="61"/>
      <c r="E4" s="61"/>
      <c r="F4" s="61"/>
      <c r="G4" s="61"/>
      <c r="H4" s="61"/>
      <c r="I4" s="61"/>
      <c r="J4" s="61"/>
      <c r="K4" s="61"/>
      <c r="L4" s="5"/>
      <c r="M4" s="59"/>
      <c r="N4" s="28"/>
    </row>
    <row r="5" spans="2:61" s="2" customFormat="1" ht="32.25" customHeight="1">
      <c r="B5" s="5"/>
      <c r="C5" s="673" t="s">
        <v>627</v>
      </c>
      <c r="D5" s="673"/>
      <c r="E5" s="673"/>
      <c r="F5" s="673"/>
      <c r="G5" s="673"/>
      <c r="H5" s="673"/>
      <c r="I5" s="673"/>
      <c r="J5" s="673"/>
      <c r="K5" s="673"/>
      <c r="L5" s="5" t="s">
        <v>7</v>
      </c>
      <c r="M5" s="331" t="str">
        <f>団体名</f>
        <v>和歌山委託訓練センター</v>
      </c>
      <c r="N5" s="331"/>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row>
    <row r="6" spans="2:61" s="2" customFormat="1" ht="32.25" customHeight="1">
      <c r="C6" s="673" t="s">
        <v>65</v>
      </c>
      <c r="D6" s="673"/>
      <c r="E6" s="673"/>
      <c r="F6" s="673"/>
      <c r="G6" s="673"/>
      <c r="H6" s="673"/>
      <c r="I6" s="673"/>
      <c r="J6" s="673"/>
      <c r="K6" s="673"/>
      <c r="L6" s="5" t="s">
        <v>7</v>
      </c>
      <c r="M6" s="312" t="str">
        <f>科名</f>
        <v>あいうえお＊あいうえお＊あいうえお＊あいうえお＊あいうえお＊あいう</v>
      </c>
      <c r="N6" s="331"/>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row>
    <row r="7" spans="2:61" s="2" customFormat="1" ht="32.25" customHeight="1">
      <c r="C7" s="673"/>
      <c r="D7" s="673"/>
      <c r="E7" s="673"/>
      <c r="F7" s="673"/>
      <c r="G7" s="673"/>
      <c r="H7" s="673"/>
      <c r="I7" s="673"/>
      <c r="J7" s="673"/>
      <c r="K7" s="673"/>
      <c r="L7" s="5"/>
      <c r="M7" s="312" t="str">
        <f>提案左括弧&amp;提案科名&amp;提案右括弧</f>
        <v>（アイウエオ＊アイウエオ＊アイウエオ＊アイウエオ＊アイウエオ＊アイウ）</v>
      </c>
      <c r="N7" s="332"/>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row>
    <row r="8" spans="2:61" s="333" customFormat="1" ht="30" customHeight="1">
      <c r="B8" s="175"/>
      <c r="C8" s="673" t="s">
        <v>53</v>
      </c>
      <c r="D8" s="673"/>
      <c r="E8" s="673"/>
      <c r="F8" s="673"/>
      <c r="G8" s="673"/>
      <c r="H8" s="673"/>
      <c r="I8" s="673"/>
      <c r="J8" s="673"/>
      <c r="K8" s="673"/>
      <c r="L8" s="5" t="s">
        <v>7</v>
      </c>
      <c r="M8" s="312" t="str">
        <f>TEXT(開講日,"ggge")&amp;"年"&amp;TEXT(開講日,"m")&amp;"月"&amp;TEXT(開講日,"d")&amp;"日"&amp;"～"&amp;TEXT(修了日,"ggge")&amp;"年"&amp;TEXT(修了日,"m")&amp;"月"&amp;TEXT(修了日,"d")&amp;"日"</f>
        <v>令和8年10月21日～令和9年1月20日</v>
      </c>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row>
    <row r="9" spans="2:61" ht="22.5" customHeight="1">
      <c r="B9" s="280" t="s">
        <v>75</v>
      </c>
      <c r="C9" s="84"/>
      <c r="D9" s="84"/>
      <c r="E9" s="84"/>
      <c r="F9" s="84"/>
      <c r="G9" s="84"/>
      <c r="H9" s="84"/>
      <c r="I9" s="84"/>
      <c r="J9" s="404"/>
      <c r="K9" s="40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3"/>
      <c r="AS9" s="83"/>
      <c r="AT9" s="83"/>
      <c r="AU9" s="83"/>
      <c r="AV9" s="83"/>
      <c r="AW9" s="83"/>
      <c r="AX9" s="83"/>
      <c r="AY9" s="83"/>
      <c r="AZ9" s="83"/>
      <c r="BA9" s="83"/>
    </row>
    <row r="10" spans="2:61" ht="47.25" customHeight="1">
      <c r="B10" s="834" t="s">
        <v>1</v>
      </c>
      <c r="C10" s="834"/>
      <c r="D10" s="834"/>
      <c r="E10" s="834"/>
      <c r="F10" s="834"/>
      <c r="G10" s="834"/>
      <c r="H10" s="834"/>
      <c r="I10" s="834"/>
      <c r="J10" s="803" t="s">
        <v>64</v>
      </c>
      <c r="K10" s="803"/>
      <c r="L10" s="803"/>
      <c r="M10" s="803"/>
      <c r="N10" s="803"/>
      <c r="O10" s="803"/>
      <c r="P10" s="803"/>
      <c r="Q10" s="803"/>
      <c r="R10" s="803"/>
      <c r="S10" s="803"/>
      <c r="T10" s="803"/>
      <c r="U10" s="803"/>
      <c r="V10" s="803" t="s">
        <v>644</v>
      </c>
      <c r="W10" s="803"/>
      <c r="X10" s="803"/>
      <c r="Y10" s="803"/>
      <c r="Z10" s="803"/>
      <c r="AA10" s="803"/>
      <c r="AB10" s="803"/>
      <c r="AC10" s="803"/>
      <c r="AD10" s="803"/>
      <c r="AE10" s="803"/>
      <c r="AF10" s="803"/>
      <c r="AG10" s="803"/>
      <c r="AH10" s="803"/>
      <c r="AI10" s="803"/>
      <c r="AJ10" s="803"/>
      <c r="AK10" s="803"/>
      <c r="AL10" s="803"/>
      <c r="AM10" s="803" t="s">
        <v>645</v>
      </c>
      <c r="AN10" s="803"/>
      <c r="AO10" s="803"/>
      <c r="AP10" s="803"/>
      <c r="AQ10" s="803"/>
      <c r="AR10" s="809" t="s">
        <v>6</v>
      </c>
      <c r="AS10" s="756"/>
      <c r="AT10" s="756"/>
      <c r="AU10" s="756"/>
      <c r="AV10" s="756"/>
      <c r="AW10" s="756"/>
      <c r="AX10" s="756"/>
      <c r="AY10" s="756"/>
      <c r="AZ10" s="756"/>
      <c r="BA10" s="756"/>
      <c r="BB10" s="810"/>
    </row>
    <row r="11" spans="2:61" ht="24.95" customHeight="1">
      <c r="B11" s="919"/>
      <c r="C11" s="920"/>
      <c r="D11" s="920"/>
      <c r="E11" s="920"/>
      <c r="F11" s="920"/>
      <c r="G11" s="920"/>
      <c r="H11" s="920"/>
      <c r="I11" s="921"/>
      <c r="J11" s="919"/>
      <c r="K11" s="920"/>
      <c r="L11" s="920"/>
      <c r="M11" s="920"/>
      <c r="N11" s="920"/>
      <c r="O11" s="920"/>
      <c r="P11" s="920"/>
      <c r="Q11" s="920"/>
      <c r="R11" s="920"/>
      <c r="S11" s="920"/>
      <c r="T11" s="920"/>
      <c r="U11" s="921"/>
      <c r="V11" s="922"/>
      <c r="W11" s="923"/>
      <c r="X11" s="923"/>
      <c r="Y11" s="923"/>
      <c r="Z11" s="923"/>
      <c r="AA11" s="923"/>
      <c r="AB11" s="923"/>
      <c r="AC11" s="923"/>
      <c r="AD11" s="923"/>
      <c r="AE11" s="923"/>
      <c r="AF11" s="923"/>
      <c r="AG11" s="923"/>
      <c r="AH11" s="923"/>
      <c r="AI11" s="923"/>
      <c r="AJ11" s="923"/>
      <c r="AK11" s="923"/>
      <c r="AL11" s="924"/>
      <c r="AM11" s="928"/>
      <c r="AN11" s="753"/>
      <c r="AO11" s="753"/>
      <c r="AP11" s="753"/>
      <c r="AQ11" s="929"/>
      <c r="AR11" s="934"/>
      <c r="AS11" s="935"/>
      <c r="AT11" s="935"/>
      <c r="AU11" s="935"/>
      <c r="AV11" s="935"/>
      <c r="AW11" s="935"/>
      <c r="AX11" s="935"/>
      <c r="AY11" s="935"/>
      <c r="AZ11" s="935"/>
      <c r="BA11" s="935"/>
      <c r="BB11" s="936"/>
    </row>
    <row r="12" spans="2:61" ht="24.95" customHeight="1">
      <c r="B12" s="899"/>
      <c r="C12" s="900"/>
      <c r="D12" s="900"/>
      <c r="E12" s="900"/>
      <c r="F12" s="900"/>
      <c r="G12" s="900"/>
      <c r="H12" s="900"/>
      <c r="I12" s="901"/>
      <c r="J12" s="899"/>
      <c r="K12" s="900"/>
      <c r="L12" s="900"/>
      <c r="M12" s="900"/>
      <c r="N12" s="900"/>
      <c r="O12" s="900"/>
      <c r="P12" s="900"/>
      <c r="Q12" s="900"/>
      <c r="R12" s="900"/>
      <c r="S12" s="900"/>
      <c r="T12" s="900"/>
      <c r="U12" s="901"/>
      <c r="V12" s="925"/>
      <c r="W12" s="926"/>
      <c r="X12" s="926"/>
      <c r="Y12" s="926"/>
      <c r="Z12" s="926"/>
      <c r="AA12" s="926"/>
      <c r="AB12" s="926"/>
      <c r="AC12" s="926"/>
      <c r="AD12" s="926"/>
      <c r="AE12" s="926"/>
      <c r="AF12" s="926"/>
      <c r="AG12" s="926"/>
      <c r="AH12" s="926"/>
      <c r="AI12" s="926"/>
      <c r="AJ12" s="926"/>
      <c r="AK12" s="926"/>
      <c r="AL12" s="927"/>
      <c r="AM12" s="930"/>
      <c r="AN12" s="931"/>
      <c r="AO12" s="931"/>
      <c r="AP12" s="931"/>
      <c r="AQ12" s="932"/>
      <c r="AR12" s="934"/>
      <c r="AS12" s="935"/>
      <c r="AT12" s="935"/>
      <c r="AU12" s="935"/>
      <c r="AV12" s="935"/>
      <c r="AW12" s="935"/>
      <c r="AX12" s="935"/>
      <c r="AY12" s="935"/>
      <c r="AZ12" s="935"/>
      <c r="BA12" s="935"/>
      <c r="BB12" s="936"/>
    </row>
    <row r="13" spans="2:61" ht="24.95" customHeight="1">
      <c r="B13" s="919"/>
      <c r="C13" s="920"/>
      <c r="D13" s="920"/>
      <c r="E13" s="920"/>
      <c r="F13" s="920"/>
      <c r="G13" s="920"/>
      <c r="H13" s="920"/>
      <c r="I13" s="921"/>
      <c r="J13" s="937"/>
      <c r="K13" s="937"/>
      <c r="L13" s="937"/>
      <c r="M13" s="937"/>
      <c r="N13" s="937"/>
      <c r="O13" s="937"/>
      <c r="P13" s="937"/>
      <c r="Q13" s="937"/>
      <c r="R13" s="937"/>
      <c r="S13" s="937"/>
      <c r="T13" s="937"/>
      <c r="U13" s="937"/>
      <c r="V13" s="933"/>
      <c r="W13" s="933"/>
      <c r="X13" s="933"/>
      <c r="Y13" s="933"/>
      <c r="Z13" s="933"/>
      <c r="AA13" s="933"/>
      <c r="AB13" s="933"/>
      <c r="AC13" s="933"/>
      <c r="AD13" s="933"/>
      <c r="AE13" s="933"/>
      <c r="AF13" s="933"/>
      <c r="AG13" s="933"/>
      <c r="AH13" s="933"/>
      <c r="AI13" s="933"/>
      <c r="AJ13" s="933"/>
      <c r="AK13" s="933"/>
      <c r="AL13" s="933"/>
      <c r="AM13" s="855"/>
      <c r="AN13" s="855"/>
      <c r="AO13" s="855"/>
      <c r="AP13" s="855"/>
      <c r="AQ13" s="855"/>
      <c r="AR13" s="934"/>
      <c r="AS13" s="935"/>
      <c r="AT13" s="935"/>
      <c r="AU13" s="935"/>
      <c r="AV13" s="935"/>
      <c r="AW13" s="935"/>
      <c r="AX13" s="935"/>
      <c r="AY13" s="935"/>
      <c r="AZ13" s="935"/>
      <c r="BA13" s="935"/>
      <c r="BB13" s="936"/>
    </row>
    <row r="14" spans="2:61" ht="24.95" customHeight="1">
      <c r="B14" s="899"/>
      <c r="C14" s="900"/>
      <c r="D14" s="900"/>
      <c r="E14" s="900"/>
      <c r="F14" s="900"/>
      <c r="G14" s="900"/>
      <c r="H14" s="900"/>
      <c r="I14" s="901"/>
      <c r="J14" s="937"/>
      <c r="K14" s="937"/>
      <c r="L14" s="937"/>
      <c r="M14" s="937"/>
      <c r="N14" s="937"/>
      <c r="O14" s="937"/>
      <c r="P14" s="937"/>
      <c r="Q14" s="937"/>
      <c r="R14" s="937"/>
      <c r="S14" s="937"/>
      <c r="T14" s="937"/>
      <c r="U14" s="937"/>
      <c r="V14" s="933"/>
      <c r="W14" s="933"/>
      <c r="X14" s="933"/>
      <c r="Y14" s="933"/>
      <c r="Z14" s="933"/>
      <c r="AA14" s="933"/>
      <c r="AB14" s="933"/>
      <c r="AC14" s="933"/>
      <c r="AD14" s="933"/>
      <c r="AE14" s="933"/>
      <c r="AF14" s="933"/>
      <c r="AG14" s="933"/>
      <c r="AH14" s="933"/>
      <c r="AI14" s="933"/>
      <c r="AJ14" s="933"/>
      <c r="AK14" s="933"/>
      <c r="AL14" s="933"/>
      <c r="AM14" s="855"/>
      <c r="AN14" s="855"/>
      <c r="AO14" s="855"/>
      <c r="AP14" s="855"/>
      <c r="AQ14" s="855"/>
      <c r="AR14" s="934"/>
      <c r="AS14" s="935"/>
      <c r="AT14" s="935"/>
      <c r="AU14" s="935"/>
      <c r="AV14" s="935"/>
      <c r="AW14" s="935"/>
      <c r="AX14" s="935"/>
      <c r="AY14" s="935"/>
      <c r="AZ14" s="935"/>
      <c r="BA14" s="935"/>
      <c r="BB14" s="936"/>
    </row>
    <row r="15" spans="2:61" ht="24.95" customHeight="1">
      <c r="B15" s="919"/>
      <c r="C15" s="920"/>
      <c r="D15" s="920"/>
      <c r="E15" s="920"/>
      <c r="F15" s="920"/>
      <c r="G15" s="920"/>
      <c r="H15" s="920"/>
      <c r="I15" s="921"/>
      <c r="J15" s="937"/>
      <c r="K15" s="937"/>
      <c r="L15" s="937"/>
      <c r="M15" s="937"/>
      <c r="N15" s="937"/>
      <c r="O15" s="937"/>
      <c r="P15" s="937"/>
      <c r="Q15" s="937"/>
      <c r="R15" s="937"/>
      <c r="S15" s="937"/>
      <c r="T15" s="937"/>
      <c r="U15" s="937"/>
      <c r="V15" s="933"/>
      <c r="W15" s="933"/>
      <c r="X15" s="933"/>
      <c r="Y15" s="933"/>
      <c r="Z15" s="933"/>
      <c r="AA15" s="933"/>
      <c r="AB15" s="933"/>
      <c r="AC15" s="933"/>
      <c r="AD15" s="933"/>
      <c r="AE15" s="933"/>
      <c r="AF15" s="933"/>
      <c r="AG15" s="933"/>
      <c r="AH15" s="933"/>
      <c r="AI15" s="933"/>
      <c r="AJ15" s="933"/>
      <c r="AK15" s="933"/>
      <c r="AL15" s="933"/>
      <c r="AM15" s="855"/>
      <c r="AN15" s="855"/>
      <c r="AO15" s="855"/>
      <c r="AP15" s="855"/>
      <c r="AQ15" s="855"/>
      <c r="AR15" s="934"/>
      <c r="AS15" s="935"/>
      <c r="AT15" s="935"/>
      <c r="AU15" s="935"/>
      <c r="AV15" s="935"/>
      <c r="AW15" s="935"/>
      <c r="AX15" s="935"/>
      <c r="AY15" s="935"/>
      <c r="AZ15" s="935"/>
      <c r="BA15" s="935"/>
      <c r="BB15" s="936"/>
    </row>
    <row r="16" spans="2:61" ht="24.95" customHeight="1">
      <c r="B16" s="899"/>
      <c r="C16" s="900"/>
      <c r="D16" s="900"/>
      <c r="E16" s="900"/>
      <c r="F16" s="900"/>
      <c r="G16" s="900"/>
      <c r="H16" s="900"/>
      <c r="I16" s="901"/>
      <c r="J16" s="937"/>
      <c r="K16" s="937"/>
      <c r="L16" s="937"/>
      <c r="M16" s="937"/>
      <c r="N16" s="937"/>
      <c r="O16" s="937"/>
      <c r="P16" s="937"/>
      <c r="Q16" s="937"/>
      <c r="R16" s="937"/>
      <c r="S16" s="937"/>
      <c r="T16" s="937"/>
      <c r="U16" s="937"/>
      <c r="V16" s="933"/>
      <c r="W16" s="933"/>
      <c r="X16" s="933"/>
      <c r="Y16" s="933"/>
      <c r="Z16" s="933"/>
      <c r="AA16" s="933"/>
      <c r="AB16" s="933"/>
      <c r="AC16" s="933"/>
      <c r="AD16" s="933"/>
      <c r="AE16" s="933"/>
      <c r="AF16" s="933"/>
      <c r="AG16" s="933"/>
      <c r="AH16" s="933"/>
      <c r="AI16" s="933"/>
      <c r="AJ16" s="933"/>
      <c r="AK16" s="933"/>
      <c r="AL16" s="933"/>
      <c r="AM16" s="855"/>
      <c r="AN16" s="855"/>
      <c r="AO16" s="855"/>
      <c r="AP16" s="855"/>
      <c r="AQ16" s="855"/>
      <c r="AR16" s="934"/>
      <c r="AS16" s="935"/>
      <c r="AT16" s="935"/>
      <c r="AU16" s="935"/>
      <c r="AV16" s="935"/>
      <c r="AW16" s="935"/>
      <c r="AX16" s="935"/>
      <c r="AY16" s="935"/>
      <c r="AZ16" s="935"/>
      <c r="BA16" s="935"/>
      <c r="BB16" s="936"/>
    </row>
    <row r="17" spans="2:54" ht="24.95" customHeight="1">
      <c r="B17" s="919"/>
      <c r="C17" s="920"/>
      <c r="D17" s="920"/>
      <c r="E17" s="920"/>
      <c r="F17" s="920"/>
      <c r="G17" s="920"/>
      <c r="H17" s="920"/>
      <c r="I17" s="921"/>
      <c r="J17" s="937"/>
      <c r="K17" s="937"/>
      <c r="L17" s="937"/>
      <c r="M17" s="937"/>
      <c r="N17" s="937"/>
      <c r="O17" s="937"/>
      <c r="P17" s="937"/>
      <c r="Q17" s="937"/>
      <c r="R17" s="937"/>
      <c r="S17" s="937"/>
      <c r="T17" s="937"/>
      <c r="U17" s="937"/>
      <c r="V17" s="933"/>
      <c r="W17" s="933"/>
      <c r="X17" s="933"/>
      <c r="Y17" s="933"/>
      <c r="Z17" s="933"/>
      <c r="AA17" s="933"/>
      <c r="AB17" s="933"/>
      <c r="AC17" s="933"/>
      <c r="AD17" s="933"/>
      <c r="AE17" s="933"/>
      <c r="AF17" s="933"/>
      <c r="AG17" s="933"/>
      <c r="AH17" s="933"/>
      <c r="AI17" s="933"/>
      <c r="AJ17" s="933"/>
      <c r="AK17" s="933"/>
      <c r="AL17" s="933"/>
      <c r="AM17" s="855"/>
      <c r="AN17" s="855"/>
      <c r="AO17" s="855"/>
      <c r="AP17" s="855"/>
      <c r="AQ17" s="855"/>
      <c r="AR17" s="934"/>
      <c r="AS17" s="935"/>
      <c r="AT17" s="935"/>
      <c r="AU17" s="935"/>
      <c r="AV17" s="935"/>
      <c r="AW17" s="935"/>
      <c r="AX17" s="935"/>
      <c r="AY17" s="935"/>
      <c r="AZ17" s="935"/>
      <c r="BA17" s="935"/>
      <c r="BB17" s="936"/>
    </row>
    <row r="18" spans="2:54" ht="24.95" customHeight="1">
      <c r="B18" s="899"/>
      <c r="C18" s="900"/>
      <c r="D18" s="900"/>
      <c r="E18" s="900"/>
      <c r="F18" s="900"/>
      <c r="G18" s="900"/>
      <c r="H18" s="900"/>
      <c r="I18" s="901"/>
      <c r="J18" s="937"/>
      <c r="K18" s="937"/>
      <c r="L18" s="937"/>
      <c r="M18" s="937"/>
      <c r="N18" s="937"/>
      <c r="O18" s="937"/>
      <c r="P18" s="937"/>
      <c r="Q18" s="937"/>
      <c r="R18" s="937"/>
      <c r="S18" s="937"/>
      <c r="T18" s="937"/>
      <c r="U18" s="937"/>
      <c r="V18" s="933"/>
      <c r="W18" s="933"/>
      <c r="X18" s="933"/>
      <c r="Y18" s="933"/>
      <c r="Z18" s="933"/>
      <c r="AA18" s="933"/>
      <c r="AB18" s="933"/>
      <c r="AC18" s="933"/>
      <c r="AD18" s="933"/>
      <c r="AE18" s="933"/>
      <c r="AF18" s="933"/>
      <c r="AG18" s="933"/>
      <c r="AH18" s="933"/>
      <c r="AI18" s="933"/>
      <c r="AJ18" s="933"/>
      <c r="AK18" s="933"/>
      <c r="AL18" s="933"/>
      <c r="AM18" s="855"/>
      <c r="AN18" s="855"/>
      <c r="AO18" s="855"/>
      <c r="AP18" s="855"/>
      <c r="AQ18" s="855"/>
      <c r="AR18" s="934"/>
      <c r="AS18" s="935"/>
      <c r="AT18" s="935"/>
      <c r="AU18" s="935"/>
      <c r="AV18" s="935"/>
      <c r="AW18" s="935"/>
      <c r="AX18" s="935"/>
      <c r="AY18" s="935"/>
      <c r="AZ18" s="935"/>
      <c r="BA18" s="935"/>
      <c r="BB18" s="936"/>
    </row>
    <row r="19" spans="2:54" ht="24.95" customHeight="1">
      <c r="B19" s="919"/>
      <c r="C19" s="920"/>
      <c r="D19" s="920"/>
      <c r="E19" s="920"/>
      <c r="F19" s="920"/>
      <c r="G19" s="920"/>
      <c r="H19" s="920"/>
      <c r="I19" s="921"/>
      <c r="J19" s="937"/>
      <c r="K19" s="937"/>
      <c r="L19" s="937"/>
      <c r="M19" s="937"/>
      <c r="N19" s="937"/>
      <c r="O19" s="937"/>
      <c r="P19" s="937"/>
      <c r="Q19" s="937"/>
      <c r="R19" s="937"/>
      <c r="S19" s="937"/>
      <c r="T19" s="937"/>
      <c r="U19" s="937"/>
      <c r="V19" s="933"/>
      <c r="W19" s="933"/>
      <c r="X19" s="933"/>
      <c r="Y19" s="933"/>
      <c r="Z19" s="933"/>
      <c r="AA19" s="933"/>
      <c r="AB19" s="933"/>
      <c r="AC19" s="933"/>
      <c r="AD19" s="933"/>
      <c r="AE19" s="933"/>
      <c r="AF19" s="933"/>
      <c r="AG19" s="933"/>
      <c r="AH19" s="933"/>
      <c r="AI19" s="933"/>
      <c r="AJ19" s="933"/>
      <c r="AK19" s="933"/>
      <c r="AL19" s="933"/>
      <c r="AM19" s="855"/>
      <c r="AN19" s="855"/>
      <c r="AO19" s="855"/>
      <c r="AP19" s="855"/>
      <c r="AQ19" s="855"/>
      <c r="AR19" s="934"/>
      <c r="AS19" s="935"/>
      <c r="AT19" s="935"/>
      <c r="AU19" s="935"/>
      <c r="AV19" s="935"/>
      <c r="AW19" s="935"/>
      <c r="AX19" s="935"/>
      <c r="AY19" s="935"/>
      <c r="AZ19" s="935"/>
      <c r="BA19" s="935"/>
      <c r="BB19" s="936"/>
    </row>
    <row r="20" spans="2:54" ht="24.95" customHeight="1">
      <c r="B20" s="899"/>
      <c r="C20" s="900"/>
      <c r="D20" s="900"/>
      <c r="E20" s="900"/>
      <c r="F20" s="900"/>
      <c r="G20" s="900"/>
      <c r="H20" s="900"/>
      <c r="I20" s="901"/>
      <c r="J20" s="937"/>
      <c r="K20" s="937"/>
      <c r="L20" s="937"/>
      <c r="M20" s="937"/>
      <c r="N20" s="937"/>
      <c r="O20" s="937"/>
      <c r="P20" s="937"/>
      <c r="Q20" s="937"/>
      <c r="R20" s="937"/>
      <c r="S20" s="937"/>
      <c r="T20" s="937"/>
      <c r="U20" s="937"/>
      <c r="V20" s="933"/>
      <c r="W20" s="933"/>
      <c r="X20" s="933"/>
      <c r="Y20" s="933"/>
      <c r="Z20" s="933"/>
      <c r="AA20" s="933"/>
      <c r="AB20" s="933"/>
      <c r="AC20" s="933"/>
      <c r="AD20" s="933"/>
      <c r="AE20" s="933"/>
      <c r="AF20" s="933"/>
      <c r="AG20" s="933"/>
      <c r="AH20" s="933"/>
      <c r="AI20" s="933"/>
      <c r="AJ20" s="933"/>
      <c r="AK20" s="933"/>
      <c r="AL20" s="933"/>
      <c r="AM20" s="855"/>
      <c r="AN20" s="855"/>
      <c r="AO20" s="855"/>
      <c r="AP20" s="855"/>
      <c r="AQ20" s="855"/>
      <c r="AR20" s="934"/>
      <c r="AS20" s="935"/>
      <c r="AT20" s="935"/>
      <c r="AU20" s="935"/>
      <c r="AV20" s="935"/>
      <c r="AW20" s="935"/>
      <c r="AX20" s="935"/>
      <c r="AY20" s="935"/>
      <c r="AZ20" s="935"/>
      <c r="BA20" s="935"/>
      <c r="BB20" s="936"/>
    </row>
    <row r="21" spans="2:54" ht="24.95" customHeight="1">
      <c r="B21" s="919"/>
      <c r="C21" s="920"/>
      <c r="D21" s="920"/>
      <c r="E21" s="920"/>
      <c r="F21" s="920"/>
      <c r="G21" s="920"/>
      <c r="H21" s="920"/>
      <c r="I21" s="921"/>
      <c r="J21" s="937"/>
      <c r="K21" s="937"/>
      <c r="L21" s="937"/>
      <c r="M21" s="937"/>
      <c r="N21" s="937"/>
      <c r="O21" s="937"/>
      <c r="P21" s="937"/>
      <c r="Q21" s="937"/>
      <c r="R21" s="937"/>
      <c r="S21" s="937"/>
      <c r="T21" s="937"/>
      <c r="U21" s="937"/>
      <c r="V21" s="933"/>
      <c r="W21" s="933"/>
      <c r="X21" s="933"/>
      <c r="Y21" s="933"/>
      <c r="Z21" s="933"/>
      <c r="AA21" s="933"/>
      <c r="AB21" s="933"/>
      <c r="AC21" s="933"/>
      <c r="AD21" s="933"/>
      <c r="AE21" s="933"/>
      <c r="AF21" s="933"/>
      <c r="AG21" s="933"/>
      <c r="AH21" s="933"/>
      <c r="AI21" s="933"/>
      <c r="AJ21" s="933"/>
      <c r="AK21" s="933"/>
      <c r="AL21" s="933"/>
      <c r="AM21" s="855"/>
      <c r="AN21" s="855"/>
      <c r="AO21" s="855"/>
      <c r="AP21" s="855"/>
      <c r="AQ21" s="855"/>
      <c r="AR21" s="934"/>
      <c r="AS21" s="935"/>
      <c r="AT21" s="935"/>
      <c r="AU21" s="935"/>
      <c r="AV21" s="935"/>
      <c r="AW21" s="935"/>
      <c r="AX21" s="935"/>
      <c r="AY21" s="935"/>
      <c r="AZ21" s="935"/>
      <c r="BA21" s="935"/>
      <c r="BB21" s="936"/>
    </row>
    <row r="22" spans="2:54" ht="24.95" customHeight="1">
      <c r="B22" s="899"/>
      <c r="C22" s="900"/>
      <c r="D22" s="900"/>
      <c r="E22" s="900"/>
      <c r="F22" s="900"/>
      <c r="G22" s="900"/>
      <c r="H22" s="900"/>
      <c r="I22" s="901"/>
      <c r="J22" s="937"/>
      <c r="K22" s="937"/>
      <c r="L22" s="937"/>
      <c r="M22" s="937"/>
      <c r="N22" s="937"/>
      <c r="O22" s="937"/>
      <c r="P22" s="937"/>
      <c r="Q22" s="937"/>
      <c r="R22" s="937"/>
      <c r="S22" s="937"/>
      <c r="T22" s="937"/>
      <c r="U22" s="937"/>
      <c r="V22" s="933"/>
      <c r="W22" s="933"/>
      <c r="X22" s="933"/>
      <c r="Y22" s="933"/>
      <c r="Z22" s="933"/>
      <c r="AA22" s="933"/>
      <c r="AB22" s="933"/>
      <c r="AC22" s="933"/>
      <c r="AD22" s="933"/>
      <c r="AE22" s="933"/>
      <c r="AF22" s="933"/>
      <c r="AG22" s="933"/>
      <c r="AH22" s="933"/>
      <c r="AI22" s="933"/>
      <c r="AJ22" s="933"/>
      <c r="AK22" s="933"/>
      <c r="AL22" s="933"/>
      <c r="AM22" s="855"/>
      <c r="AN22" s="855"/>
      <c r="AO22" s="855"/>
      <c r="AP22" s="855"/>
      <c r="AQ22" s="855"/>
      <c r="AR22" s="934"/>
      <c r="AS22" s="935"/>
      <c r="AT22" s="935"/>
      <c r="AU22" s="935"/>
      <c r="AV22" s="935"/>
      <c r="AW22" s="935"/>
      <c r="AX22" s="935"/>
      <c r="AY22" s="935"/>
      <c r="AZ22" s="935"/>
      <c r="BA22" s="935"/>
      <c r="BB22" s="936"/>
    </row>
    <row r="23" spans="2:54" ht="24.95" customHeight="1">
      <c r="B23" s="919"/>
      <c r="C23" s="920"/>
      <c r="D23" s="920"/>
      <c r="E23" s="920"/>
      <c r="F23" s="920"/>
      <c r="G23" s="920"/>
      <c r="H23" s="920"/>
      <c r="I23" s="921"/>
      <c r="J23" s="937"/>
      <c r="K23" s="937"/>
      <c r="L23" s="937"/>
      <c r="M23" s="937"/>
      <c r="N23" s="937"/>
      <c r="O23" s="937"/>
      <c r="P23" s="937"/>
      <c r="Q23" s="937"/>
      <c r="R23" s="937"/>
      <c r="S23" s="937"/>
      <c r="T23" s="937"/>
      <c r="U23" s="937"/>
      <c r="V23" s="933"/>
      <c r="W23" s="933"/>
      <c r="X23" s="933"/>
      <c r="Y23" s="933"/>
      <c r="Z23" s="933"/>
      <c r="AA23" s="933"/>
      <c r="AB23" s="933"/>
      <c r="AC23" s="933"/>
      <c r="AD23" s="933"/>
      <c r="AE23" s="933"/>
      <c r="AF23" s="933"/>
      <c r="AG23" s="933"/>
      <c r="AH23" s="933"/>
      <c r="AI23" s="933"/>
      <c r="AJ23" s="933"/>
      <c r="AK23" s="933"/>
      <c r="AL23" s="933"/>
      <c r="AM23" s="855"/>
      <c r="AN23" s="855"/>
      <c r="AO23" s="855"/>
      <c r="AP23" s="855"/>
      <c r="AQ23" s="855"/>
      <c r="AR23" s="934"/>
      <c r="AS23" s="935"/>
      <c r="AT23" s="935"/>
      <c r="AU23" s="935"/>
      <c r="AV23" s="935"/>
      <c r="AW23" s="935"/>
      <c r="AX23" s="935"/>
      <c r="AY23" s="935"/>
      <c r="AZ23" s="935"/>
      <c r="BA23" s="935"/>
      <c r="BB23" s="936"/>
    </row>
    <row r="24" spans="2:54" ht="24.95" customHeight="1">
      <c r="B24" s="899"/>
      <c r="C24" s="900"/>
      <c r="D24" s="900"/>
      <c r="E24" s="900"/>
      <c r="F24" s="900"/>
      <c r="G24" s="900"/>
      <c r="H24" s="900"/>
      <c r="I24" s="901"/>
      <c r="J24" s="937"/>
      <c r="K24" s="937"/>
      <c r="L24" s="937"/>
      <c r="M24" s="937"/>
      <c r="N24" s="937"/>
      <c r="O24" s="937"/>
      <c r="P24" s="937"/>
      <c r="Q24" s="937"/>
      <c r="R24" s="937"/>
      <c r="S24" s="937"/>
      <c r="T24" s="937"/>
      <c r="U24" s="937"/>
      <c r="V24" s="933"/>
      <c r="W24" s="933"/>
      <c r="X24" s="933"/>
      <c r="Y24" s="933"/>
      <c r="Z24" s="933"/>
      <c r="AA24" s="933"/>
      <c r="AB24" s="933"/>
      <c r="AC24" s="933"/>
      <c r="AD24" s="933"/>
      <c r="AE24" s="933"/>
      <c r="AF24" s="933"/>
      <c r="AG24" s="933"/>
      <c r="AH24" s="933"/>
      <c r="AI24" s="933"/>
      <c r="AJ24" s="933"/>
      <c r="AK24" s="933"/>
      <c r="AL24" s="933"/>
      <c r="AM24" s="855"/>
      <c r="AN24" s="855"/>
      <c r="AO24" s="855"/>
      <c r="AP24" s="855"/>
      <c r="AQ24" s="855"/>
      <c r="AR24" s="934"/>
      <c r="AS24" s="935"/>
      <c r="AT24" s="935"/>
      <c r="AU24" s="935"/>
      <c r="AV24" s="935"/>
      <c r="AW24" s="935"/>
      <c r="AX24" s="935"/>
      <c r="AY24" s="935"/>
      <c r="AZ24" s="935"/>
      <c r="BA24" s="935"/>
      <c r="BB24" s="936"/>
    </row>
    <row r="25" spans="2:54" ht="24.95" customHeight="1">
      <c r="B25" s="919"/>
      <c r="C25" s="920"/>
      <c r="D25" s="920"/>
      <c r="E25" s="920"/>
      <c r="F25" s="920"/>
      <c r="G25" s="920"/>
      <c r="H25" s="920"/>
      <c r="I25" s="921"/>
      <c r="J25" s="937"/>
      <c r="K25" s="937"/>
      <c r="L25" s="937"/>
      <c r="M25" s="937"/>
      <c r="N25" s="937"/>
      <c r="O25" s="937"/>
      <c r="P25" s="937"/>
      <c r="Q25" s="937"/>
      <c r="R25" s="937"/>
      <c r="S25" s="937"/>
      <c r="T25" s="937"/>
      <c r="U25" s="937"/>
      <c r="V25" s="933"/>
      <c r="W25" s="933"/>
      <c r="X25" s="933"/>
      <c r="Y25" s="933"/>
      <c r="Z25" s="933"/>
      <c r="AA25" s="933"/>
      <c r="AB25" s="933"/>
      <c r="AC25" s="933"/>
      <c r="AD25" s="933"/>
      <c r="AE25" s="933"/>
      <c r="AF25" s="933"/>
      <c r="AG25" s="933"/>
      <c r="AH25" s="933"/>
      <c r="AI25" s="933"/>
      <c r="AJ25" s="933"/>
      <c r="AK25" s="933"/>
      <c r="AL25" s="933"/>
      <c r="AM25" s="855"/>
      <c r="AN25" s="855"/>
      <c r="AO25" s="855"/>
      <c r="AP25" s="855"/>
      <c r="AQ25" s="855"/>
      <c r="AR25" s="934"/>
      <c r="AS25" s="935"/>
      <c r="AT25" s="935"/>
      <c r="AU25" s="935"/>
      <c r="AV25" s="935"/>
      <c r="AW25" s="935"/>
      <c r="AX25" s="935"/>
      <c r="AY25" s="935"/>
      <c r="AZ25" s="935"/>
      <c r="BA25" s="935"/>
      <c r="BB25" s="936"/>
    </row>
    <row r="26" spans="2:54" ht="24.95" customHeight="1">
      <c r="B26" s="899"/>
      <c r="C26" s="900"/>
      <c r="D26" s="900"/>
      <c r="E26" s="900"/>
      <c r="F26" s="900"/>
      <c r="G26" s="900"/>
      <c r="H26" s="900"/>
      <c r="I26" s="901"/>
      <c r="J26" s="937"/>
      <c r="K26" s="937"/>
      <c r="L26" s="937"/>
      <c r="M26" s="937"/>
      <c r="N26" s="937"/>
      <c r="O26" s="937"/>
      <c r="P26" s="937"/>
      <c r="Q26" s="937"/>
      <c r="R26" s="937"/>
      <c r="S26" s="937"/>
      <c r="T26" s="937"/>
      <c r="U26" s="937"/>
      <c r="V26" s="933"/>
      <c r="W26" s="933"/>
      <c r="X26" s="933"/>
      <c r="Y26" s="933"/>
      <c r="Z26" s="933"/>
      <c r="AA26" s="933"/>
      <c r="AB26" s="933"/>
      <c r="AC26" s="933"/>
      <c r="AD26" s="933"/>
      <c r="AE26" s="933"/>
      <c r="AF26" s="933"/>
      <c r="AG26" s="933"/>
      <c r="AH26" s="933"/>
      <c r="AI26" s="933"/>
      <c r="AJ26" s="933"/>
      <c r="AK26" s="933"/>
      <c r="AL26" s="933"/>
      <c r="AM26" s="855"/>
      <c r="AN26" s="855"/>
      <c r="AO26" s="855"/>
      <c r="AP26" s="855"/>
      <c r="AQ26" s="855"/>
      <c r="AR26" s="934"/>
      <c r="AS26" s="935"/>
      <c r="AT26" s="935"/>
      <c r="AU26" s="935"/>
      <c r="AV26" s="935"/>
      <c r="AW26" s="935"/>
      <c r="AX26" s="935"/>
      <c r="AY26" s="935"/>
      <c r="AZ26" s="935"/>
      <c r="BA26" s="935"/>
      <c r="BB26" s="936"/>
    </row>
    <row r="27" spans="2:54" ht="24.95" customHeight="1">
      <c r="B27" s="919"/>
      <c r="C27" s="920"/>
      <c r="D27" s="920"/>
      <c r="E27" s="920"/>
      <c r="F27" s="920"/>
      <c r="G27" s="920"/>
      <c r="H27" s="920"/>
      <c r="I27" s="921"/>
      <c r="J27" s="937"/>
      <c r="K27" s="937"/>
      <c r="L27" s="937"/>
      <c r="M27" s="937"/>
      <c r="N27" s="937"/>
      <c r="O27" s="937"/>
      <c r="P27" s="937"/>
      <c r="Q27" s="937"/>
      <c r="R27" s="937"/>
      <c r="S27" s="937"/>
      <c r="T27" s="937"/>
      <c r="U27" s="937"/>
      <c r="V27" s="933"/>
      <c r="W27" s="933"/>
      <c r="X27" s="933"/>
      <c r="Y27" s="933"/>
      <c r="Z27" s="933"/>
      <c r="AA27" s="933"/>
      <c r="AB27" s="933"/>
      <c r="AC27" s="933"/>
      <c r="AD27" s="933"/>
      <c r="AE27" s="933"/>
      <c r="AF27" s="933"/>
      <c r="AG27" s="933"/>
      <c r="AH27" s="933"/>
      <c r="AI27" s="933"/>
      <c r="AJ27" s="933"/>
      <c r="AK27" s="933"/>
      <c r="AL27" s="933"/>
      <c r="AM27" s="855"/>
      <c r="AN27" s="855"/>
      <c r="AO27" s="855"/>
      <c r="AP27" s="855"/>
      <c r="AQ27" s="855"/>
      <c r="AR27" s="934"/>
      <c r="AS27" s="935"/>
      <c r="AT27" s="935"/>
      <c r="AU27" s="935"/>
      <c r="AV27" s="935"/>
      <c r="AW27" s="935"/>
      <c r="AX27" s="935"/>
      <c r="AY27" s="935"/>
      <c r="AZ27" s="935"/>
      <c r="BA27" s="935"/>
      <c r="BB27" s="936"/>
    </row>
    <row r="28" spans="2:54" ht="24.95" customHeight="1">
      <c r="B28" s="899"/>
      <c r="C28" s="900"/>
      <c r="D28" s="900"/>
      <c r="E28" s="900"/>
      <c r="F28" s="900"/>
      <c r="G28" s="900"/>
      <c r="H28" s="900"/>
      <c r="I28" s="901"/>
      <c r="J28" s="937"/>
      <c r="K28" s="937"/>
      <c r="L28" s="937"/>
      <c r="M28" s="937"/>
      <c r="N28" s="937"/>
      <c r="O28" s="937"/>
      <c r="P28" s="937"/>
      <c r="Q28" s="937"/>
      <c r="R28" s="937"/>
      <c r="S28" s="937"/>
      <c r="T28" s="937"/>
      <c r="U28" s="937"/>
      <c r="V28" s="933"/>
      <c r="W28" s="933"/>
      <c r="X28" s="933"/>
      <c r="Y28" s="933"/>
      <c r="Z28" s="933"/>
      <c r="AA28" s="933"/>
      <c r="AB28" s="933"/>
      <c r="AC28" s="933"/>
      <c r="AD28" s="933"/>
      <c r="AE28" s="933"/>
      <c r="AF28" s="933"/>
      <c r="AG28" s="933"/>
      <c r="AH28" s="933"/>
      <c r="AI28" s="933"/>
      <c r="AJ28" s="933"/>
      <c r="AK28" s="933"/>
      <c r="AL28" s="933"/>
      <c r="AM28" s="855"/>
      <c r="AN28" s="855"/>
      <c r="AO28" s="855"/>
      <c r="AP28" s="855"/>
      <c r="AQ28" s="855"/>
      <c r="AR28" s="934"/>
      <c r="AS28" s="935"/>
      <c r="AT28" s="935"/>
      <c r="AU28" s="935"/>
      <c r="AV28" s="935"/>
      <c r="AW28" s="935"/>
      <c r="AX28" s="935"/>
      <c r="AY28" s="935"/>
      <c r="AZ28" s="935"/>
      <c r="BA28" s="935"/>
      <c r="BB28" s="936"/>
    </row>
    <row r="29" spans="2:54" ht="22.5" customHeight="1">
      <c r="B29" s="919"/>
      <c r="C29" s="920"/>
      <c r="D29" s="920"/>
      <c r="E29" s="920"/>
      <c r="F29" s="920"/>
      <c r="G29" s="920"/>
      <c r="H29" s="920"/>
      <c r="I29" s="921"/>
      <c r="J29" s="937"/>
      <c r="K29" s="937"/>
      <c r="L29" s="937"/>
      <c r="M29" s="937"/>
      <c r="N29" s="937"/>
      <c r="O29" s="937"/>
      <c r="P29" s="937"/>
      <c r="Q29" s="937"/>
      <c r="R29" s="937"/>
      <c r="S29" s="937"/>
      <c r="T29" s="937"/>
      <c r="U29" s="937"/>
      <c r="V29" s="933"/>
      <c r="W29" s="933"/>
      <c r="X29" s="933"/>
      <c r="Y29" s="933"/>
      <c r="Z29" s="933"/>
      <c r="AA29" s="933"/>
      <c r="AB29" s="933"/>
      <c r="AC29" s="933"/>
      <c r="AD29" s="933"/>
      <c r="AE29" s="933"/>
      <c r="AF29" s="933"/>
      <c r="AG29" s="933"/>
      <c r="AH29" s="933"/>
      <c r="AI29" s="933"/>
      <c r="AJ29" s="933"/>
      <c r="AK29" s="933"/>
      <c r="AL29" s="933"/>
      <c r="AM29" s="855"/>
      <c r="AN29" s="855"/>
      <c r="AO29" s="855"/>
      <c r="AP29" s="855"/>
      <c r="AQ29" s="855"/>
      <c r="AR29" s="934"/>
      <c r="AS29" s="935"/>
      <c r="AT29" s="935"/>
      <c r="AU29" s="935"/>
      <c r="AV29" s="935"/>
      <c r="AW29" s="935"/>
      <c r="AX29" s="935"/>
      <c r="AY29" s="935"/>
      <c r="AZ29" s="935"/>
      <c r="BA29" s="935"/>
      <c r="BB29" s="936"/>
    </row>
    <row r="30" spans="2:54" ht="22.5" customHeight="1">
      <c r="B30" s="899"/>
      <c r="C30" s="900"/>
      <c r="D30" s="900"/>
      <c r="E30" s="900"/>
      <c r="F30" s="900"/>
      <c r="G30" s="900"/>
      <c r="H30" s="900"/>
      <c r="I30" s="901"/>
      <c r="J30" s="937"/>
      <c r="K30" s="937"/>
      <c r="L30" s="937"/>
      <c r="M30" s="937"/>
      <c r="N30" s="937"/>
      <c r="O30" s="937"/>
      <c r="P30" s="937"/>
      <c r="Q30" s="937"/>
      <c r="R30" s="937"/>
      <c r="S30" s="937"/>
      <c r="T30" s="937"/>
      <c r="U30" s="937"/>
      <c r="V30" s="933"/>
      <c r="W30" s="933"/>
      <c r="X30" s="933"/>
      <c r="Y30" s="933"/>
      <c r="Z30" s="933"/>
      <c r="AA30" s="933"/>
      <c r="AB30" s="933"/>
      <c r="AC30" s="933"/>
      <c r="AD30" s="933"/>
      <c r="AE30" s="933"/>
      <c r="AF30" s="933"/>
      <c r="AG30" s="933"/>
      <c r="AH30" s="933"/>
      <c r="AI30" s="933"/>
      <c r="AJ30" s="933"/>
      <c r="AK30" s="933"/>
      <c r="AL30" s="933"/>
      <c r="AM30" s="855"/>
      <c r="AN30" s="855"/>
      <c r="AO30" s="855"/>
      <c r="AP30" s="855"/>
      <c r="AQ30" s="855"/>
      <c r="AR30" s="934"/>
      <c r="AS30" s="935"/>
      <c r="AT30" s="935"/>
      <c r="AU30" s="935"/>
      <c r="AV30" s="935"/>
      <c r="AW30" s="935"/>
      <c r="AX30" s="935"/>
      <c r="AY30" s="935"/>
      <c r="AZ30" s="935"/>
      <c r="BA30" s="935"/>
      <c r="BB30" s="936"/>
    </row>
    <row r="31" spans="2:54" ht="11.25" customHeight="1"/>
    <row r="32" spans="2:54" ht="15" customHeight="1">
      <c r="C32" s="84" t="s">
        <v>10</v>
      </c>
      <c r="D32" s="59" t="s">
        <v>1141</v>
      </c>
    </row>
    <row r="33" spans="2:53" ht="15" customHeight="1">
      <c r="C33" s="84"/>
      <c r="D33" s="59" t="s">
        <v>684</v>
      </c>
    </row>
    <row r="34" spans="2:53" ht="15" customHeight="1">
      <c r="B34" s="138"/>
      <c r="D34" s="59" t="s">
        <v>1130</v>
      </c>
    </row>
    <row r="35" spans="2:53" ht="15" customHeight="1">
      <c r="D35" s="59" t="s">
        <v>685</v>
      </c>
    </row>
    <row r="36" spans="2:53" ht="15" customHeight="1">
      <c r="D36" s="83" t="s">
        <v>686</v>
      </c>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row>
    <row r="37" spans="2:53" ht="15" customHeight="1">
      <c r="D37" s="83" t="s">
        <v>1190</v>
      </c>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row>
    <row r="38" spans="2:53" ht="15" customHeight="1">
      <c r="E38" s="767" t="s">
        <v>1191</v>
      </c>
      <c r="F38" s="767"/>
      <c r="G38" s="767"/>
      <c r="H38" s="767"/>
      <c r="I38" s="767"/>
      <c r="J38" s="767"/>
      <c r="K38" s="767"/>
      <c r="L38" s="767"/>
      <c r="M38" s="767"/>
      <c r="N38" s="767"/>
      <c r="O38" s="767"/>
      <c r="P38" s="767"/>
      <c r="Q38" s="767"/>
      <c r="R38" s="767"/>
      <c r="S38" s="767"/>
      <c r="T38" s="767"/>
      <c r="U38" s="767"/>
      <c r="V38" s="767"/>
      <c r="W38" s="767"/>
      <c r="X38" s="767"/>
      <c r="Y38" s="767"/>
      <c r="Z38" s="767"/>
      <c r="AA38" s="767"/>
      <c r="AB38" s="767"/>
      <c r="AC38" s="767"/>
      <c r="AD38" s="767"/>
      <c r="AE38" s="767"/>
      <c r="AF38" s="767"/>
      <c r="AG38" s="767"/>
      <c r="AH38" s="767"/>
      <c r="AI38" s="767"/>
      <c r="AJ38" s="767"/>
      <c r="AK38" s="767"/>
      <c r="AL38" s="767"/>
      <c r="AM38" s="767"/>
      <c r="AN38" s="767"/>
      <c r="AO38" s="767"/>
      <c r="AP38" s="767"/>
      <c r="AQ38" s="767"/>
      <c r="AR38" s="767"/>
      <c r="AS38" s="767"/>
      <c r="AT38" s="767"/>
      <c r="AU38" s="767"/>
      <c r="AV38" s="767"/>
      <c r="AW38" s="767"/>
      <c r="AX38" s="767"/>
      <c r="AY38" s="767"/>
      <c r="AZ38" s="767"/>
      <c r="BA38" s="767"/>
    </row>
    <row r="39" spans="2:53" ht="15" customHeight="1">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row>
    <row r="40" spans="2:53" ht="15" customHeight="1">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row>
    <row r="41" spans="2:53" ht="5.25" customHeight="1"/>
    <row r="42" spans="2:53" ht="18.75" customHeight="1">
      <c r="C42" s="137"/>
      <c r="D42" s="137"/>
      <c r="E42" s="137"/>
      <c r="F42" s="137"/>
      <c r="G42" s="137"/>
      <c r="H42" s="137"/>
      <c r="I42" s="137"/>
      <c r="J42" s="137"/>
    </row>
    <row r="43" spans="2:53" ht="18.75" customHeight="1">
      <c r="C43" s="137"/>
      <c r="D43" s="137"/>
      <c r="E43" s="137"/>
      <c r="F43" s="137"/>
      <c r="G43" s="137"/>
      <c r="H43" s="137"/>
      <c r="I43" s="137"/>
      <c r="J43" s="137"/>
      <c r="AH43" s="199"/>
      <c r="AI43" s="199"/>
      <c r="AJ43" s="199"/>
      <c r="AK43" s="199"/>
    </row>
    <row r="44" spans="2:53" ht="18.75" customHeight="1">
      <c r="C44" s="137"/>
      <c r="D44" s="137"/>
      <c r="E44" s="137"/>
      <c r="F44" s="137"/>
      <c r="G44" s="137"/>
      <c r="H44" s="137"/>
      <c r="I44" s="137"/>
      <c r="J44" s="137"/>
    </row>
    <row r="45" spans="2:53" ht="18.75" customHeight="1">
      <c r="C45" s="137"/>
      <c r="AH45" s="199"/>
      <c r="AI45" s="199"/>
      <c r="AJ45" s="199"/>
      <c r="AK45" s="199"/>
    </row>
    <row r="46" spans="2:53" ht="18.75" customHeight="1"/>
    <row r="47" spans="2:53" ht="26.25" customHeight="1">
      <c r="C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row>
    <row r="48" spans="2:53" ht="7.5" customHeight="1"/>
    <row r="49" ht="18.75" customHeight="1"/>
    <row r="50" ht="18.75" customHeight="1"/>
    <row r="51" ht="18.75" customHeight="1"/>
    <row r="52" ht="18.75" customHeight="1"/>
  </sheetData>
  <mergeCells count="61">
    <mergeCell ref="C8:K8"/>
    <mergeCell ref="AR11:BB12"/>
    <mergeCell ref="AR10:BB10"/>
    <mergeCell ref="AR13:BB14"/>
    <mergeCell ref="V29:AL30"/>
    <mergeCell ref="AM29:AQ30"/>
    <mergeCell ref="J29:U30"/>
    <mergeCell ref="B29:I30"/>
    <mergeCell ref="AR29:BB30"/>
    <mergeCell ref="V25:AL26"/>
    <mergeCell ref="AM25:AQ26"/>
    <mergeCell ref="B27:I28"/>
    <mergeCell ref="V27:AL28"/>
    <mergeCell ref="AM27:AQ28"/>
    <mergeCell ref="J25:U26"/>
    <mergeCell ref="J27:U28"/>
    <mergeCell ref="B25:I26"/>
    <mergeCell ref="AR25:BB26"/>
    <mergeCell ref="AR27:BB28"/>
    <mergeCell ref="V21:AL22"/>
    <mergeCell ref="AM21:AQ22"/>
    <mergeCell ref="B23:I24"/>
    <mergeCell ref="V23:AL24"/>
    <mergeCell ref="AM23:AQ24"/>
    <mergeCell ref="J21:U22"/>
    <mergeCell ref="J23:U24"/>
    <mergeCell ref="B21:I22"/>
    <mergeCell ref="AR21:BB22"/>
    <mergeCell ref="AR23:BB24"/>
    <mergeCell ref="AR15:BB16"/>
    <mergeCell ref="V17:AL18"/>
    <mergeCell ref="AM17:AQ18"/>
    <mergeCell ref="B19:I20"/>
    <mergeCell ref="V19:AL20"/>
    <mergeCell ref="AM19:AQ20"/>
    <mergeCell ref="J17:U18"/>
    <mergeCell ref="J19:U20"/>
    <mergeCell ref="B17:I18"/>
    <mergeCell ref="AM13:AQ14"/>
    <mergeCell ref="B15:I16"/>
    <mergeCell ref="V15:AL16"/>
    <mergeCell ref="AM15:AQ16"/>
    <mergeCell ref="J13:U14"/>
    <mergeCell ref="J15:U16"/>
    <mergeCell ref="B13:I14"/>
    <mergeCell ref="E38:BA38"/>
    <mergeCell ref="AW1:BA1"/>
    <mergeCell ref="C5:K5"/>
    <mergeCell ref="C6:K6"/>
    <mergeCell ref="C7:K7"/>
    <mergeCell ref="B10:I10"/>
    <mergeCell ref="V10:AL10"/>
    <mergeCell ref="AM10:AQ10"/>
    <mergeCell ref="B11:I12"/>
    <mergeCell ref="V11:AL12"/>
    <mergeCell ref="AM11:AQ12"/>
    <mergeCell ref="J10:U10"/>
    <mergeCell ref="J11:U12"/>
    <mergeCell ref="V13:AL14"/>
    <mergeCell ref="AR17:BB18"/>
    <mergeCell ref="AR19:BB20"/>
  </mergeCells>
  <phoneticPr fontId="6"/>
  <pageMargins left="0.70866141732283472" right="0.70866141732283472" top="0.55118110236220474" bottom="0.35433070866141736" header="0" footer="0"/>
  <pageSetup paperSize="9" scale="74"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B1:I33"/>
  <sheetViews>
    <sheetView view="pageBreakPreview" zoomScale="80" zoomScaleNormal="100" zoomScaleSheetLayoutView="80" workbookViewId="0">
      <selection activeCell="B8" sqref="B8"/>
    </sheetView>
  </sheetViews>
  <sheetFormatPr defaultColWidth="9" defaultRowHeight="14.25"/>
  <cols>
    <col min="1" max="1" width="1.25" style="59" customWidth="1"/>
    <col min="2" max="2" width="35.625" style="59" customWidth="1"/>
    <col min="3" max="3" width="6.625" style="59" customWidth="1"/>
    <col min="4" max="4" width="14.5" style="59" customWidth="1"/>
    <col min="5" max="5" width="11.125" style="59" customWidth="1"/>
    <col min="6" max="6" width="28.125" style="59" customWidth="1"/>
    <col min="7" max="7" width="10" style="59" customWidth="1"/>
    <col min="8" max="8" width="1.25" style="59" customWidth="1"/>
    <col min="9" max="11" width="15.625" style="59" customWidth="1"/>
    <col min="12" max="16384" width="9" style="59"/>
  </cols>
  <sheetData>
    <row r="1" spans="2:9" ht="16.5" customHeight="1" thickBot="1">
      <c r="G1" s="434" t="s">
        <v>111</v>
      </c>
    </row>
    <row r="2" spans="2:9" ht="16.5" customHeight="1">
      <c r="G2" s="84"/>
    </row>
    <row r="3" spans="2:9" ht="27.75" customHeight="1">
      <c r="B3" s="737" t="s">
        <v>85</v>
      </c>
      <c r="C3" s="737"/>
      <c r="D3" s="737"/>
      <c r="E3" s="737"/>
      <c r="F3" s="737"/>
      <c r="G3" s="200"/>
    </row>
    <row r="4" spans="2:9" ht="18" customHeight="1"/>
    <row r="5" spans="2:9" ht="16.5" customHeight="1">
      <c r="B5" s="331" t="str">
        <f>"受託希望機関名："&amp;団体名</f>
        <v>受託希望機関名：和歌山委託訓練センター</v>
      </c>
      <c r="C5" s="142"/>
      <c r="D5" s="142"/>
      <c r="E5" s="142"/>
      <c r="G5" s="84"/>
    </row>
    <row r="6" spans="2:9" ht="16.5" customHeight="1">
      <c r="B6" s="312" t="str">
        <f>"訓練科名："&amp;科名</f>
        <v>訓練科名：あいうえお＊あいうえお＊あいうえお＊あいうえお＊あいうえお＊あいう</v>
      </c>
      <c r="C6" s="142"/>
      <c r="D6" s="142"/>
      <c r="E6" s="142"/>
      <c r="F6" s="142"/>
      <c r="G6" s="145"/>
    </row>
    <row r="7" spans="2:9" ht="16.5" customHeight="1">
      <c r="B7" s="312" t="str">
        <f>提案左括弧&amp;提案科名&amp;提案右括弧</f>
        <v>（アイウエオ＊アイウエオ＊アイウエオ＊アイウエオ＊アイウエオ＊アイウ）</v>
      </c>
      <c r="C7" s="142"/>
      <c r="D7" s="142"/>
      <c r="E7" s="142"/>
      <c r="F7" s="142"/>
      <c r="G7" s="145"/>
    </row>
    <row r="8" spans="2:9" ht="18.75" customHeight="1">
      <c r="B8" s="312" t="str">
        <f>"訓練期間："&amp;TEXT(開講日,"ggge")&amp;"年"&amp;TEXT(開講日,"m")&amp;"月"&amp;TEXT(開講日,"d")&amp;"日"&amp;"～"&amp;TEXT(修了日,"ggge")&amp;"年"&amp;TEXT(修了日,"m")&amp;"月"&amp;TEXT(修了日,"d")&amp;"日"</f>
        <v>訓練期間：令和8年10月21日～令和9年1月20日</v>
      </c>
      <c r="C8" s="142"/>
      <c r="D8" s="142"/>
      <c r="E8" s="142"/>
    </row>
    <row r="9" spans="2:9" ht="26.25" customHeight="1">
      <c r="B9" s="196" t="s">
        <v>86</v>
      </c>
    </row>
    <row r="10" spans="2:9" ht="39.950000000000003" customHeight="1">
      <c r="B10" s="78" t="s">
        <v>66</v>
      </c>
      <c r="C10" s="834" t="s">
        <v>67</v>
      </c>
      <c r="D10" s="834"/>
      <c r="E10" s="49" t="s">
        <v>242</v>
      </c>
      <c r="F10" s="809" t="s">
        <v>68</v>
      </c>
      <c r="G10" s="756"/>
      <c r="H10" s="756"/>
      <c r="I10" s="810"/>
    </row>
    <row r="11" spans="2:9" ht="37.5" customHeight="1">
      <c r="B11" s="601"/>
      <c r="C11" s="933"/>
      <c r="D11" s="944"/>
      <c r="E11" s="405"/>
      <c r="F11" s="934"/>
      <c r="G11" s="935"/>
      <c r="H11" s="935"/>
      <c r="I11" s="936"/>
    </row>
    <row r="12" spans="2:9" ht="37.5" customHeight="1">
      <c r="B12" s="600"/>
      <c r="C12" s="933"/>
      <c r="D12" s="944"/>
      <c r="E12" s="405"/>
      <c r="F12" s="934"/>
      <c r="G12" s="935"/>
      <c r="H12" s="935"/>
      <c r="I12" s="936"/>
    </row>
    <row r="13" spans="2:9" ht="37.5" customHeight="1">
      <c r="B13" s="600"/>
      <c r="C13" s="933"/>
      <c r="D13" s="944"/>
      <c r="E13" s="405"/>
      <c r="F13" s="934"/>
      <c r="G13" s="935"/>
      <c r="H13" s="935"/>
      <c r="I13" s="936"/>
    </row>
    <row r="14" spans="2:9" ht="37.5" customHeight="1">
      <c r="B14" s="600"/>
      <c r="C14" s="938"/>
      <c r="D14" s="938"/>
      <c r="E14" s="405"/>
      <c r="F14" s="934"/>
      <c r="G14" s="935"/>
      <c r="H14" s="935"/>
      <c r="I14" s="936"/>
    </row>
    <row r="15" spans="2:9" ht="37.5" customHeight="1">
      <c r="B15" s="601"/>
      <c r="C15" s="938"/>
      <c r="D15" s="938"/>
      <c r="E15" s="405"/>
      <c r="F15" s="934"/>
      <c r="G15" s="935"/>
      <c r="H15" s="935"/>
      <c r="I15" s="936"/>
    </row>
    <row r="16" spans="2:9" ht="37.5" customHeight="1">
      <c r="B16" s="601"/>
      <c r="C16" s="938"/>
      <c r="D16" s="938"/>
      <c r="E16" s="405"/>
      <c r="F16" s="934"/>
      <c r="G16" s="935"/>
      <c r="H16" s="935"/>
      <c r="I16" s="936"/>
    </row>
    <row r="17" spans="2:9" ht="37.5" customHeight="1">
      <c r="B17" s="601"/>
      <c r="C17" s="938"/>
      <c r="D17" s="938"/>
      <c r="E17" s="405"/>
      <c r="F17" s="934"/>
      <c r="G17" s="935"/>
      <c r="H17" s="935"/>
      <c r="I17" s="936"/>
    </row>
    <row r="18" spans="2:9" ht="37.5" customHeight="1">
      <c r="B18" s="601"/>
      <c r="C18" s="938"/>
      <c r="D18" s="938"/>
      <c r="E18" s="405"/>
      <c r="F18" s="934"/>
      <c r="G18" s="935"/>
      <c r="H18" s="935"/>
      <c r="I18" s="936"/>
    </row>
    <row r="19" spans="2:9" ht="37.5" customHeight="1">
      <c r="B19" s="601"/>
      <c r="C19" s="938"/>
      <c r="D19" s="938"/>
      <c r="E19" s="405"/>
      <c r="F19" s="934"/>
      <c r="G19" s="935"/>
      <c r="H19" s="935"/>
      <c r="I19" s="936"/>
    </row>
    <row r="20" spans="2:9" ht="37.5" customHeight="1">
      <c r="B20" s="601"/>
      <c r="C20" s="938"/>
      <c r="D20" s="938"/>
      <c r="E20" s="405"/>
      <c r="F20" s="934"/>
      <c r="G20" s="935"/>
      <c r="H20" s="935"/>
      <c r="I20" s="936"/>
    </row>
    <row r="21" spans="2:9" ht="37.5" customHeight="1">
      <c r="B21" s="600"/>
      <c r="C21" s="938"/>
      <c r="D21" s="938"/>
      <c r="E21" s="405"/>
      <c r="F21" s="934"/>
      <c r="G21" s="935"/>
      <c r="H21" s="935"/>
      <c r="I21" s="936"/>
    </row>
    <row r="22" spans="2:9" ht="37.5" customHeight="1">
      <c r="B22" s="601"/>
      <c r="C22" s="933"/>
      <c r="D22" s="944"/>
      <c r="E22" s="405"/>
      <c r="F22" s="934"/>
      <c r="G22" s="935"/>
      <c r="H22" s="935"/>
      <c r="I22" s="936"/>
    </row>
    <row r="23" spans="2:9" ht="37.5" customHeight="1">
      <c r="B23" s="600"/>
      <c r="C23" s="939"/>
      <c r="D23" s="939"/>
      <c r="E23" s="405"/>
      <c r="F23" s="934"/>
      <c r="G23" s="935"/>
      <c r="H23" s="935"/>
      <c r="I23" s="936"/>
    </row>
    <row r="24" spans="2:9" ht="39.950000000000003" customHeight="1">
      <c r="B24" s="834" t="s">
        <v>69</v>
      </c>
      <c r="C24" s="834"/>
      <c r="D24" s="834"/>
      <c r="E24" s="406">
        <f>SUM(E11:E23)</f>
        <v>0</v>
      </c>
      <c r="F24" s="941"/>
      <c r="G24" s="942"/>
      <c r="H24" s="942"/>
      <c r="I24" s="943"/>
    </row>
    <row r="25" spans="2:9" ht="30.75" customHeight="1">
      <c r="B25" s="83" t="s">
        <v>87</v>
      </c>
      <c r="C25" s="83"/>
      <c r="D25" s="83"/>
      <c r="E25" s="83"/>
      <c r="F25" s="83"/>
      <c r="G25" s="83"/>
    </row>
    <row r="26" spans="2:9" ht="28.15" customHeight="1">
      <c r="B26" s="78" t="s">
        <v>66</v>
      </c>
      <c r="C26" s="229" t="s">
        <v>70</v>
      </c>
      <c r="D26" s="834" t="s">
        <v>71</v>
      </c>
      <c r="E26" s="834"/>
      <c r="F26" s="809" t="s">
        <v>68</v>
      </c>
      <c r="G26" s="756"/>
      <c r="H26" s="756"/>
      <c r="I26" s="810"/>
    </row>
    <row r="27" spans="2:9" ht="33.75" customHeight="1">
      <c r="B27" s="600"/>
      <c r="C27" s="433"/>
      <c r="D27" s="933"/>
      <c r="E27" s="933"/>
      <c r="F27" s="934"/>
      <c r="G27" s="935"/>
      <c r="H27" s="935"/>
      <c r="I27" s="936"/>
    </row>
    <row r="28" spans="2:9" ht="33.75" customHeight="1">
      <c r="B28" s="600"/>
      <c r="C28" s="433"/>
      <c r="D28" s="933"/>
      <c r="E28" s="933"/>
      <c r="F28" s="934"/>
      <c r="G28" s="935"/>
      <c r="H28" s="935"/>
      <c r="I28" s="936"/>
    </row>
    <row r="29" spans="2:9" ht="33.75" customHeight="1">
      <c r="B29" s="600"/>
      <c r="C29" s="433"/>
      <c r="D29" s="940"/>
      <c r="E29" s="940"/>
      <c r="F29" s="934"/>
      <c r="G29" s="935"/>
      <c r="H29" s="935"/>
      <c r="I29" s="936"/>
    </row>
    <row r="30" spans="2:9" ht="20.100000000000001" hidden="1" customHeight="1">
      <c r="B30" s="83" t="s">
        <v>72</v>
      </c>
      <c r="C30" s="83"/>
      <c r="D30" s="83"/>
      <c r="E30" s="83"/>
      <c r="F30" s="83"/>
      <c r="G30" s="83"/>
    </row>
    <row r="31" spans="2:9" ht="7.5" customHeight="1">
      <c r="B31" s="83"/>
      <c r="C31" s="83"/>
      <c r="D31" s="83"/>
      <c r="E31" s="83"/>
      <c r="F31" s="83"/>
      <c r="G31" s="83"/>
    </row>
    <row r="32" spans="2:9" ht="20.100000000000001" customHeight="1">
      <c r="B32" s="767"/>
      <c r="C32" s="767"/>
      <c r="D32" s="767"/>
      <c r="E32" s="767"/>
      <c r="F32" s="767"/>
      <c r="G32" s="83"/>
    </row>
    <row r="33" ht="20.100000000000001" customHeight="1"/>
  </sheetData>
  <mergeCells count="40">
    <mergeCell ref="C10:D10"/>
    <mergeCell ref="B3:F3"/>
    <mergeCell ref="C11:D11"/>
    <mergeCell ref="C12:D12"/>
    <mergeCell ref="F10:I10"/>
    <mergeCell ref="F11:I11"/>
    <mergeCell ref="F12:I12"/>
    <mergeCell ref="C13:D13"/>
    <mergeCell ref="C14:D14"/>
    <mergeCell ref="C17:D17"/>
    <mergeCell ref="C22:D22"/>
    <mergeCell ref="C21:D21"/>
    <mergeCell ref="C19:D19"/>
    <mergeCell ref="C15:D15"/>
    <mergeCell ref="C16:D16"/>
    <mergeCell ref="C18:D18"/>
    <mergeCell ref="D28:E28"/>
    <mergeCell ref="D27:E27"/>
    <mergeCell ref="C20:D20"/>
    <mergeCell ref="C23:D23"/>
    <mergeCell ref="B32:F32"/>
    <mergeCell ref="D26:E26"/>
    <mergeCell ref="B24:D24"/>
    <mergeCell ref="D29:E29"/>
    <mergeCell ref="F23:I23"/>
    <mergeCell ref="F27:I27"/>
    <mergeCell ref="F28:I28"/>
    <mergeCell ref="F29:I29"/>
    <mergeCell ref="F26:I26"/>
    <mergeCell ref="F24:I24"/>
    <mergeCell ref="F13:I13"/>
    <mergeCell ref="F14:I14"/>
    <mergeCell ref="F15:I15"/>
    <mergeCell ref="F16:I16"/>
    <mergeCell ref="F17:I17"/>
    <mergeCell ref="F18:I18"/>
    <mergeCell ref="F19:I19"/>
    <mergeCell ref="F20:I20"/>
    <mergeCell ref="F21:I21"/>
    <mergeCell ref="F22:I22"/>
  </mergeCells>
  <phoneticPr fontId="6"/>
  <pageMargins left="0.70866141732283472" right="0.70866141732283472" top="0.74803149606299213" bottom="0.35433070866141736" header="0" footer="0"/>
  <pageSetup paperSize="9" scale="71"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P317"/>
  <sheetViews>
    <sheetView view="pageBreakPreview" zoomScale="80" zoomScaleNormal="100" zoomScaleSheetLayoutView="80" workbookViewId="0">
      <selection activeCell="BN1" sqref="BN1"/>
    </sheetView>
  </sheetViews>
  <sheetFormatPr defaultColWidth="9" defaultRowHeight="14.25"/>
  <cols>
    <col min="1" max="1" width="1" style="2" customWidth="1"/>
    <col min="2" max="4" width="1.875" style="2" customWidth="1"/>
    <col min="5" max="5" width="2.625" style="2" customWidth="1"/>
    <col min="6" max="9" width="1.875" style="2" customWidth="1"/>
    <col min="10" max="10" width="3.5" style="2" customWidth="1"/>
    <col min="11" max="38" width="1.875" style="2" customWidth="1"/>
    <col min="39" max="39" width="1.375" style="2" customWidth="1"/>
    <col min="40" max="45" width="1.875" style="2" customWidth="1"/>
    <col min="46" max="46" width="3.375" style="2" customWidth="1"/>
    <col min="47" max="65" width="1.875" style="2" customWidth="1"/>
    <col min="66" max="66" width="0.875" style="2" customWidth="1"/>
    <col min="67" max="16384" width="9" style="2"/>
  </cols>
  <sheetData>
    <row r="1" spans="2:66" ht="15" thickBot="1">
      <c r="B1" s="3"/>
      <c r="BG1" s="949" t="s">
        <v>707</v>
      </c>
      <c r="BH1" s="950"/>
      <c r="BI1" s="950"/>
      <c r="BJ1" s="950"/>
      <c r="BK1" s="950"/>
      <c r="BL1" s="950"/>
      <c r="BM1" s="951"/>
      <c r="BN1" s="2">
        <v>-1</v>
      </c>
    </row>
    <row r="2" spans="2:66" ht="6.75" customHeight="1">
      <c r="B2" s="3"/>
    </row>
    <row r="3" spans="2:66" ht="21.75" customHeight="1">
      <c r="B3" s="697" t="s">
        <v>172</v>
      </c>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697"/>
      <c r="AP3" s="697"/>
      <c r="AQ3" s="697"/>
      <c r="AR3" s="697"/>
      <c r="AS3" s="697"/>
      <c r="AT3" s="697"/>
      <c r="AU3" s="697"/>
      <c r="AV3" s="697"/>
      <c r="AW3" s="697"/>
      <c r="AX3" s="697"/>
      <c r="AY3" s="697"/>
      <c r="AZ3" s="697"/>
      <c r="BA3" s="697"/>
      <c r="BB3" s="697"/>
      <c r="BC3" s="697"/>
      <c r="BD3" s="697"/>
      <c r="BE3" s="697"/>
      <c r="BF3" s="697"/>
      <c r="BG3" s="697"/>
      <c r="BH3" s="697"/>
      <c r="BI3" s="697"/>
      <c r="BJ3" s="697"/>
      <c r="BK3" s="697"/>
      <c r="BL3" s="697"/>
      <c r="BM3" s="697"/>
    </row>
    <row r="4" spans="2:66" ht="5.25" customHeight="1">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row>
    <row r="5" spans="2:66" ht="24.75" customHeight="1">
      <c r="AJ5" s="4"/>
      <c r="AK5" s="4"/>
      <c r="AL5" s="4"/>
      <c r="AM5" s="4"/>
      <c r="AN5" s="4"/>
      <c r="AO5" s="4"/>
      <c r="AP5" s="4"/>
      <c r="AQ5" s="4"/>
      <c r="AR5" s="4"/>
      <c r="AS5" s="4"/>
      <c r="AT5" s="4"/>
      <c r="AU5" s="4"/>
      <c r="AV5" s="4"/>
      <c r="AW5" s="4"/>
      <c r="AX5" s="4"/>
      <c r="AY5" s="4"/>
      <c r="AZ5" s="386"/>
      <c r="BA5" s="386"/>
      <c r="BB5" s="386"/>
      <c r="BC5" s="386"/>
      <c r="BD5" s="386"/>
      <c r="BE5" s="386"/>
      <c r="BF5" s="386"/>
      <c r="BG5" s="386"/>
      <c r="BH5" s="386"/>
      <c r="BI5" s="386"/>
      <c r="BJ5" s="386"/>
      <c r="BK5" s="4"/>
      <c r="BL5" s="4"/>
      <c r="BM5" s="4"/>
    </row>
    <row r="6" spans="2:66" ht="32.25" customHeight="1">
      <c r="B6" s="5"/>
      <c r="C6" s="673" t="s">
        <v>37</v>
      </c>
      <c r="D6" s="673"/>
      <c r="E6" s="673"/>
      <c r="F6" s="673"/>
      <c r="G6" s="673"/>
      <c r="H6" s="673"/>
      <c r="I6" s="673"/>
      <c r="J6" s="673"/>
      <c r="K6" s="673"/>
      <c r="L6" s="5" t="s">
        <v>7</v>
      </c>
      <c r="M6" s="331" t="str">
        <f>団体名</f>
        <v>和歌山委託訓練センター</v>
      </c>
      <c r="N6" s="331"/>
      <c r="O6" s="331"/>
      <c r="P6" s="331"/>
      <c r="Q6" s="331"/>
      <c r="R6" s="331"/>
      <c r="S6" s="331"/>
      <c r="T6" s="331"/>
      <c r="U6" s="331"/>
      <c r="V6" s="331"/>
      <c r="W6" s="331"/>
      <c r="X6" s="331"/>
      <c r="Y6" s="331"/>
      <c r="Z6" s="331"/>
      <c r="AA6" s="331"/>
      <c r="AB6" s="331"/>
      <c r="AC6" s="26"/>
      <c r="AD6" s="26"/>
      <c r="AE6" s="26"/>
      <c r="AF6" s="26"/>
      <c r="AG6" s="26"/>
      <c r="AH6" s="26"/>
      <c r="AI6" s="26"/>
      <c r="AJ6" s="26"/>
      <c r="AK6" s="26"/>
      <c r="AL6" s="26"/>
      <c r="AM6" s="26"/>
      <c r="AN6" s="26"/>
      <c r="AO6" s="26"/>
      <c r="AP6" s="26"/>
      <c r="AQ6" s="26"/>
      <c r="AR6" s="26"/>
      <c r="AS6" s="26"/>
      <c r="AT6" s="26"/>
      <c r="AU6" s="26"/>
      <c r="AV6" s="26"/>
      <c r="AW6" s="26"/>
      <c r="AX6" s="26"/>
      <c r="AY6" s="26"/>
    </row>
    <row r="7" spans="2:66" ht="32.25" customHeight="1">
      <c r="C7" s="673" t="s">
        <v>65</v>
      </c>
      <c r="D7" s="673"/>
      <c r="E7" s="673"/>
      <c r="F7" s="673"/>
      <c r="G7" s="673"/>
      <c r="H7" s="673"/>
      <c r="I7" s="673"/>
      <c r="J7" s="673"/>
      <c r="K7" s="673"/>
      <c r="L7" s="5" t="s">
        <v>7</v>
      </c>
      <c r="M7" s="312" t="str">
        <f>科名</f>
        <v>あいうえお＊あいうえお＊あいうえお＊あいうえお＊あいうえお＊あいう</v>
      </c>
      <c r="N7" s="331"/>
      <c r="O7" s="331"/>
      <c r="P7" s="331"/>
      <c r="Q7" s="331"/>
      <c r="R7" s="331"/>
      <c r="S7" s="331"/>
      <c r="T7" s="331"/>
      <c r="U7" s="331"/>
      <c r="V7" s="331"/>
      <c r="W7" s="331"/>
      <c r="X7" s="331"/>
      <c r="Y7" s="331"/>
      <c r="Z7" s="331"/>
      <c r="AA7" s="331"/>
      <c r="AB7" s="331"/>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row>
    <row r="8" spans="2:66" ht="32.25" customHeight="1">
      <c r="C8" s="673"/>
      <c r="D8" s="673"/>
      <c r="E8" s="673"/>
      <c r="F8" s="673"/>
      <c r="G8" s="673"/>
      <c r="H8" s="673"/>
      <c r="I8" s="673"/>
      <c r="J8" s="673"/>
      <c r="K8" s="673"/>
      <c r="L8" s="5"/>
      <c r="M8" s="312" t="str">
        <f>提案左括弧&amp;提案科名&amp;提案右括弧</f>
        <v>（アイウエオ＊アイウエオ＊アイウエオ＊アイウエオ＊アイウエオ＊アイウ）</v>
      </c>
      <c r="N8" s="332"/>
      <c r="O8" s="331"/>
      <c r="P8" s="331"/>
      <c r="Q8" s="331"/>
      <c r="R8" s="331"/>
      <c r="S8" s="312"/>
      <c r="T8" s="332"/>
      <c r="U8" s="331"/>
      <c r="V8" s="331"/>
      <c r="W8" s="331"/>
      <c r="X8" s="331"/>
      <c r="Y8" s="331"/>
      <c r="Z8" s="331"/>
      <c r="AA8" s="331"/>
      <c r="AB8" s="331"/>
      <c r="AC8" s="331"/>
      <c r="AD8" s="331"/>
      <c r="AE8" s="331"/>
      <c r="AF8" s="331"/>
      <c r="AG8" s="331"/>
      <c r="AH8" s="331"/>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row>
    <row r="9" spans="2:66" ht="21" customHeight="1">
      <c r="C9" s="673" t="s">
        <v>53</v>
      </c>
      <c r="D9" s="673"/>
      <c r="E9" s="673"/>
      <c r="F9" s="673"/>
      <c r="G9" s="673"/>
      <c r="H9" s="673"/>
      <c r="I9" s="673"/>
      <c r="J9" s="673"/>
      <c r="K9" s="673"/>
      <c r="L9" s="5" t="s">
        <v>7</v>
      </c>
      <c r="M9" s="331" t="str">
        <f>TEXT(開講日,"ggge")&amp;"年"&amp;TEXT(開講日,"m")&amp;"月"&amp;TEXT(開講日,"d")&amp;"日"&amp;"～"&amp;TEXT(修了日,"ggge")&amp;"年"&amp;TEXT(修了日,"m")&amp;"月"&amp;TEXT(修了日,"d")&amp;"日"</f>
        <v>令和8年10月21日～令和9年1月20日</v>
      </c>
      <c r="N9" s="331"/>
      <c r="O9" s="331"/>
      <c r="P9" s="331"/>
      <c r="Q9" s="331"/>
      <c r="R9" s="331"/>
      <c r="S9" s="331"/>
      <c r="T9" s="331"/>
      <c r="U9" s="331"/>
      <c r="V9" s="331"/>
      <c r="W9" s="331"/>
      <c r="X9" s="331"/>
      <c r="Y9" s="331"/>
      <c r="Z9" s="331"/>
      <c r="AA9" s="331"/>
      <c r="AB9" s="331"/>
      <c r="AC9" s="26"/>
      <c r="AD9" s="26"/>
      <c r="AE9" s="26"/>
      <c r="AF9" s="26"/>
      <c r="AG9" s="26"/>
      <c r="AH9" s="26"/>
      <c r="AI9" s="26"/>
      <c r="AJ9" s="26"/>
      <c r="AK9" s="26"/>
      <c r="AL9" s="26"/>
      <c r="AM9" s="26"/>
      <c r="AN9" s="26"/>
      <c r="AO9" s="26"/>
      <c r="AP9" s="26"/>
      <c r="AQ9" s="26"/>
      <c r="AR9" s="26"/>
      <c r="AS9" s="26"/>
      <c r="AT9" s="26"/>
      <c r="AU9" s="26"/>
      <c r="AV9" s="26"/>
      <c r="AW9" s="26"/>
      <c r="AX9" s="26"/>
      <c r="AY9" s="26"/>
    </row>
    <row r="10" spans="2:66" ht="16.5" customHeight="1" thickBot="1">
      <c r="B10" s="3" t="s">
        <v>132</v>
      </c>
      <c r="C10" s="417"/>
      <c r="D10" s="417"/>
      <c r="E10" s="417"/>
      <c r="F10" s="417"/>
      <c r="G10" s="417"/>
      <c r="H10" s="417"/>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7"/>
      <c r="AT10" s="417"/>
      <c r="AU10" s="417"/>
      <c r="AV10" s="417"/>
      <c r="AW10" s="417"/>
      <c r="AX10" s="417"/>
      <c r="AY10" s="417"/>
      <c r="AZ10" s="417"/>
      <c r="BA10" s="417"/>
      <c r="BB10" s="417"/>
      <c r="BC10" s="417"/>
      <c r="BD10" s="417"/>
      <c r="BE10" s="417"/>
      <c r="BF10" s="417"/>
      <c r="BG10" s="417"/>
      <c r="BH10" s="417"/>
      <c r="BI10" s="417"/>
      <c r="BJ10" s="417"/>
      <c r="BK10" s="417"/>
      <c r="BL10" s="417"/>
      <c r="BM10" s="417"/>
    </row>
    <row r="11" spans="2:66" ht="16.5" customHeight="1">
      <c r="C11" s="1011" t="s">
        <v>170</v>
      </c>
      <c r="D11" s="1012"/>
      <c r="E11" s="1012"/>
      <c r="F11" s="1012"/>
      <c r="G11" s="1012"/>
      <c r="H11" s="1012"/>
      <c r="I11" s="1012"/>
      <c r="J11" s="1012"/>
      <c r="K11" s="1012"/>
      <c r="L11" s="1012"/>
      <c r="M11" s="1012"/>
      <c r="N11" s="1012"/>
      <c r="O11" s="1012"/>
      <c r="P11" s="1012"/>
      <c r="Q11" s="1012"/>
      <c r="R11" s="1012"/>
      <c r="S11" s="1012"/>
      <c r="T11" s="1012"/>
      <c r="U11" s="1012"/>
      <c r="V11" s="1012"/>
      <c r="W11" s="1012"/>
      <c r="X11" s="1012"/>
      <c r="Y11" s="1012"/>
      <c r="Z11" s="1012"/>
      <c r="AA11" s="1012"/>
      <c r="AB11" s="1012"/>
      <c r="AC11" s="1012"/>
      <c r="AD11" s="1012"/>
      <c r="AE11" s="1012"/>
      <c r="AF11" s="1012"/>
      <c r="AG11" s="1012"/>
      <c r="AH11" s="1012"/>
      <c r="AI11" s="1012"/>
      <c r="AJ11" s="1012"/>
      <c r="AK11" s="1012"/>
      <c r="AL11" s="1012"/>
      <c r="AM11" s="1012"/>
      <c r="AN11" s="1012"/>
      <c r="AO11" s="1012"/>
      <c r="AP11" s="1012"/>
      <c r="AQ11" s="1012"/>
      <c r="AR11" s="1012"/>
      <c r="AS11" s="1012"/>
      <c r="AT11" s="1012"/>
      <c r="AU11" s="1012"/>
      <c r="AV11" s="1012"/>
      <c r="AW11" s="1012"/>
      <c r="AX11" s="1012"/>
      <c r="AY11" s="1012"/>
      <c r="AZ11" s="1012"/>
      <c r="BA11" s="1012"/>
      <c r="BB11" s="1012"/>
      <c r="BC11" s="1012"/>
      <c r="BD11" s="1012"/>
      <c r="BE11" s="1012"/>
      <c r="BF11" s="1012"/>
      <c r="BG11" s="1012"/>
      <c r="BH11" s="1012"/>
      <c r="BI11" s="1012"/>
      <c r="BJ11" s="1012"/>
      <c r="BK11" s="1012"/>
      <c r="BL11" s="1012"/>
      <c r="BM11" s="1013"/>
    </row>
    <row r="12" spans="2:66" ht="16.5" customHeight="1">
      <c r="C12" s="1014"/>
      <c r="D12" s="651"/>
      <c r="E12" s="651"/>
      <c r="F12" s="651"/>
      <c r="G12" s="651"/>
      <c r="H12" s="651"/>
      <c r="I12" s="651"/>
      <c r="J12" s="651"/>
      <c r="K12" s="651"/>
      <c r="L12" s="651"/>
      <c r="M12" s="651"/>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1"/>
      <c r="AK12" s="651"/>
      <c r="AL12" s="651"/>
      <c r="AM12" s="651"/>
      <c r="AN12" s="651"/>
      <c r="AO12" s="651"/>
      <c r="AP12" s="651"/>
      <c r="AQ12" s="651"/>
      <c r="AR12" s="651"/>
      <c r="AS12" s="651"/>
      <c r="AT12" s="651"/>
      <c r="AU12" s="651"/>
      <c r="AV12" s="651"/>
      <c r="AW12" s="651"/>
      <c r="AX12" s="651"/>
      <c r="AY12" s="651"/>
      <c r="AZ12" s="651"/>
      <c r="BA12" s="651"/>
      <c r="BB12" s="651"/>
      <c r="BC12" s="651"/>
      <c r="BD12" s="651"/>
      <c r="BE12" s="651"/>
      <c r="BF12" s="651"/>
      <c r="BG12" s="651"/>
      <c r="BH12" s="651"/>
      <c r="BI12" s="651"/>
      <c r="BJ12" s="651"/>
      <c r="BK12" s="651"/>
      <c r="BL12" s="651"/>
      <c r="BM12" s="1015"/>
    </row>
    <row r="13" spans="2:66" ht="18.75" customHeight="1">
      <c r="B13" s="6"/>
      <c r="C13" s="27" t="s">
        <v>158</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9"/>
    </row>
    <row r="14" spans="2:66" ht="18.75" customHeight="1">
      <c r="B14" s="6"/>
      <c r="C14" s="27" t="s">
        <v>100</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9"/>
    </row>
    <row r="15" spans="2:66" ht="16.5" customHeight="1">
      <c r="C15" s="7"/>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9"/>
    </row>
    <row r="16" spans="2:66" ht="16.5" customHeight="1">
      <c r="C16" s="7"/>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9"/>
    </row>
    <row r="17" spans="3:65" ht="16.5" customHeight="1">
      <c r="C17" s="7"/>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9"/>
    </row>
    <row r="18" spans="3:65" ht="16.5" customHeight="1">
      <c r="C18" s="7"/>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9"/>
    </row>
    <row r="19" spans="3:65" ht="16.5" customHeight="1">
      <c r="C19" s="7"/>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9"/>
    </row>
    <row r="20" spans="3:65" ht="16.5" customHeight="1">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9"/>
    </row>
    <row r="21" spans="3:65" ht="16.5" customHeight="1">
      <c r="C21" s="7"/>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9"/>
    </row>
    <row r="22" spans="3:65" ht="16.5" customHeight="1">
      <c r="C22" s="7"/>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9"/>
    </row>
    <row r="23" spans="3:65" ht="16.5" customHeight="1">
      <c r="C23" s="7"/>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9"/>
    </row>
    <row r="24" spans="3:65" ht="16.5" customHeight="1">
      <c r="C24" s="7"/>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9"/>
    </row>
    <row r="25" spans="3:65" ht="16.5" customHeight="1">
      <c r="C25" s="7"/>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9"/>
    </row>
    <row r="26" spans="3:65" ht="16.5" customHeight="1">
      <c r="C26" s="7"/>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9"/>
    </row>
    <row r="27" spans="3:65" ht="1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9"/>
    </row>
    <row r="28" spans="3:65" ht="16.5" customHeight="1">
      <c r="C28" s="7"/>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9"/>
    </row>
    <row r="29" spans="3:65" ht="16.5" customHeight="1">
      <c r="C29" s="7"/>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9"/>
    </row>
    <row r="30" spans="3:65" ht="16.5" customHeight="1">
      <c r="C30" s="7"/>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9"/>
    </row>
    <row r="31" spans="3:65" ht="16.5" customHeight="1">
      <c r="C31" s="7"/>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9"/>
    </row>
    <row r="32" spans="3:65" ht="16.5" customHeight="1">
      <c r="C32" s="7"/>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9"/>
    </row>
    <row r="33" spans="2:65" ht="16.5" customHeight="1">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2"/>
    </row>
    <row r="34" spans="2:65" ht="22.5" customHeight="1">
      <c r="B34" s="6"/>
      <c r="C34" s="27" t="s">
        <v>159</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9"/>
    </row>
    <row r="35" spans="2:65" ht="22.5" customHeight="1">
      <c r="B35" s="6"/>
      <c r="C35" s="27" t="s">
        <v>100</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9"/>
    </row>
    <row r="36" spans="2:65" ht="16.5" customHeight="1">
      <c r="C36" s="7"/>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9"/>
    </row>
    <row r="37" spans="2:65" ht="16.5" customHeight="1">
      <c r="C37" s="7"/>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9"/>
    </row>
    <row r="38" spans="2:65" ht="16.5" customHeight="1">
      <c r="C38" s="7"/>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9"/>
    </row>
    <row r="39" spans="2:65" ht="16.5" customHeight="1">
      <c r="C39" s="7"/>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9"/>
    </row>
    <row r="40" spans="2:65" ht="16.5" customHeight="1">
      <c r="C40" s="7"/>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9"/>
    </row>
    <row r="41" spans="2:65" ht="16.5" customHeight="1">
      <c r="C41" s="7"/>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9"/>
    </row>
    <row r="42" spans="2:65" ht="16.5" customHeight="1">
      <c r="C42" s="7"/>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9"/>
    </row>
    <row r="43" spans="2:65" ht="16.5" customHeight="1">
      <c r="C43" s="7"/>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9"/>
    </row>
    <row r="44" spans="2:65" ht="16.5" customHeight="1">
      <c r="C44" s="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9"/>
    </row>
    <row r="45" spans="2:65" ht="16.5" customHeight="1">
      <c r="C45" s="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9"/>
    </row>
    <row r="46" spans="2:65" ht="16.5" customHeight="1">
      <c r="C46" s="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9"/>
    </row>
    <row r="47" spans="2:65" ht="16.5" customHeight="1">
      <c r="C47" s="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9"/>
    </row>
    <row r="48" spans="2:65" ht="16.5" customHeight="1">
      <c r="C48" s="7"/>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9"/>
    </row>
    <row r="49" spans="2:65" ht="16.5" customHeight="1">
      <c r="C49" s="7"/>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9"/>
    </row>
    <row r="50" spans="2:65" ht="16.5" customHeight="1">
      <c r="C50" s="7"/>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9"/>
    </row>
    <row r="51" spans="2:65" ht="16.5" customHeight="1">
      <c r="C51" s="7"/>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9"/>
    </row>
    <row r="52" spans="2:65" ht="16.5" customHeight="1">
      <c r="C52" s="7"/>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9"/>
    </row>
    <row r="53" spans="2:65" ht="16.5" customHeight="1">
      <c r="C53" s="7"/>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9"/>
    </row>
    <row r="54" spans="2:65" ht="16.5" customHeight="1">
      <c r="C54" s="7"/>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9"/>
    </row>
    <row r="55" spans="2:65" ht="16.5" customHeight="1">
      <c r="C55" s="7"/>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9"/>
    </row>
    <row r="56" spans="2:65" ht="16.5" customHeight="1">
      <c r="C56" s="7"/>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9"/>
    </row>
    <row r="57" spans="2:65" ht="16.5" customHeight="1">
      <c r="C57" s="7"/>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9"/>
    </row>
    <row r="58" spans="2:65" ht="16.5" customHeight="1">
      <c r="C58" s="7"/>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9"/>
    </row>
    <row r="59" spans="2:65" ht="14.25" customHeight="1">
      <c r="B59" s="6"/>
      <c r="C59" s="13"/>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5"/>
    </row>
    <row r="60" spans="2:65" ht="14.25" customHeight="1">
      <c r="B60" s="6"/>
      <c r="C60" s="13"/>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5"/>
    </row>
    <row r="61" spans="2:65" ht="14.25" customHeight="1">
      <c r="B61" s="6"/>
      <c r="C61" s="13"/>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5"/>
    </row>
    <row r="62" spans="2:65" ht="14.25" customHeight="1">
      <c r="B62" s="6"/>
      <c r="C62" s="13"/>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5"/>
    </row>
    <row r="63" spans="2:65" ht="14.25" customHeight="1">
      <c r="B63" s="6"/>
      <c r="C63" s="13"/>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5"/>
    </row>
    <row r="64" spans="2:65" ht="14.25" customHeight="1" thickBot="1">
      <c r="B64" s="6"/>
      <c r="C64" s="16"/>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8"/>
    </row>
    <row r="65" spans="2:65" ht="7.5" customHeight="1">
      <c r="C65" s="19"/>
      <c r="D65" s="416"/>
      <c r="E65" s="416"/>
      <c r="F65" s="416"/>
      <c r="G65" s="416"/>
      <c r="H65" s="416"/>
      <c r="I65" s="416"/>
      <c r="J65" s="416"/>
      <c r="K65" s="416"/>
      <c r="L65" s="416"/>
      <c r="M65" s="416"/>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row>
    <row r="66" spans="2:65" ht="19.5" customHeight="1" thickBot="1">
      <c r="B66" s="3" t="s">
        <v>147</v>
      </c>
    </row>
    <row r="67" spans="2:65" ht="30.75" customHeight="1">
      <c r="C67" s="30" t="s">
        <v>133</v>
      </c>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2"/>
    </row>
    <row r="68" spans="2:65" ht="11.25" customHeight="1">
      <c r="C68" s="20"/>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2"/>
    </row>
    <row r="69" spans="2:65" ht="11.25" customHeight="1">
      <c r="C69" s="20"/>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2"/>
    </row>
    <row r="70" spans="2:65" ht="11.25" customHeight="1">
      <c r="C70" s="20"/>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2"/>
    </row>
    <row r="71" spans="2:65" ht="11.25" customHeight="1">
      <c r="C71" s="20"/>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2"/>
    </row>
    <row r="72" spans="2:65" ht="11.25" customHeight="1">
      <c r="C72" s="20"/>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2"/>
    </row>
    <row r="73" spans="2:65" ht="11.25" customHeight="1">
      <c r="C73" s="20"/>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2"/>
    </row>
    <row r="74" spans="2:65" ht="11.25" customHeight="1">
      <c r="C74" s="20"/>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2"/>
    </row>
    <row r="75" spans="2:65" ht="11.25" customHeight="1">
      <c r="C75" s="20"/>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2"/>
    </row>
    <row r="76" spans="2:65" ht="11.25" customHeight="1">
      <c r="C76" s="20"/>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2"/>
    </row>
    <row r="77" spans="2:65" ht="11.25" customHeight="1">
      <c r="C77" s="20"/>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2"/>
    </row>
    <row r="78" spans="2:65" ht="11.25" customHeight="1">
      <c r="C78" s="20"/>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2"/>
    </row>
    <row r="79" spans="2:65" ht="11.25" customHeight="1">
      <c r="C79" s="20"/>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2"/>
    </row>
    <row r="80" spans="2:65" ht="11.25" customHeight="1">
      <c r="C80" s="20"/>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2"/>
    </row>
    <row r="81" spans="2:65" ht="11.25" customHeight="1">
      <c r="C81" s="20"/>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2"/>
    </row>
    <row r="82" spans="2:65" ht="11.25" customHeight="1" thickBot="1">
      <c r="C82" s="33"/>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5"/>
    </row>
    <row r="83" spans="2:65" ht="11.25" customHeight="1"/>
    <row r="84" spans="2:65" s="3" customFormat="1" ht="19.5" customHeight="1">
      <c r="B84" s="3" t="s">
        <v>173</v>
      </c>
    </row>
    <row r="85" spans="2:65" ht="15" customHeight="1" thickBot="1">
      <c r="B85" s="6"/>
      <c r="C85" s="1000"/>
      <c r="D85" s="1000"/>
      <c r="E85" s="1000"/>
      <c r="F85" s="1000"/>
      <c r="G85" s="1000"/>
      <c r="H85" s="1000"/>
      <c r="I85" s="1000"/>
      <c r="J85" s="1000"/>
      <c r="K85" s="1000"/>
      <c r="L85" s="1000"/>
      <c r="M85" s="1000"/>
      <c r="N85" s="1000"/>
      <c r="O85" s="1000"/>
      <c r="P85" s="1000"/>
      <c r="Q85" s="1000"/>
      <c r="R85" s="1000"/>
      <c r="S85" s="1000"/>
      <c r="T85" s="1000"/>
      <c r="U85" s="1000"/>
      <c r="V85" s="1000"/>
      <c r="W85" s="1000"/>
      <c r="X85" s="1000"/>
      <c r="Y85" s="1000"/>
      <c r="Z85" s="1000"/>
      <c r="AA85" s="1000"/>
      <c r="AB85" s="1000"/>
      <c r="AC85" s="1000"/>
      <c r="AD85" s="1000"/>
      <c r="AE85" s="1000"/>
      <c r="AF85" s="1000"/>
      <c r="AG85" s="1000"/>
      <c r="AH85" s="1000"/>
      <c r="AI85" s="1000"/>
      <c r="AJ85" s="1000"/>
      <c r="AK85" s="1000"/>
      <c r="AL85" s="1000"/>
      <c r="AM85" s="1000"/>
      <c r="AN85" s="1000"/>
      <c r="AO85" s="1000"/>
      <c r="AP85" s="1000"/>
      <c r="AQ85" s="1000"/>
      <c r="AR85" s="1000"/>
      <c r="AS85" s="1000"/>
      <c r="AT85" s="1000"/>
      <c r="AU85" s="1000"/>
      <c r="AV85" s="1000"/>
      <c r="AW85" s="1000"/>
      <c r="AX85" s="1000"/>
      <c r="AY85" s="1000"/>
      <c r="AZ85" s="1000"/>
      <c r="BA85" s="1000"/>
      <c r="BB85" s="1000"/>
      <c r="BC85" s="1000"/>
      <c r="BD85" s="1000"/>
      <c r="BE85" s="1000"/>
      <c r="BF85" s="1000"/>
      <c r="BG85" s="1000"/>
      <c r="BH85" s="1000"/>
      <c r="BI85" s="1000"/>
      <c r="BJ85" s="1000"/>
      <c r="BK85" s="1000"/>
      <c r="BL85" s="1000"/>
      <c r="BM85" s="1000"/>
    </row>
    <row r="86" spans="2:65" ht="18.75" customHeight="1">
      <c r="B86" s="6"/>
      <c r="C86" s="30" t="s">
        <v>131</v>
      </c>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2"/>
    </row>
    <row r="87" spans="2:65" ht="7.5" customHeight="1">
      <c r="B87" s="6"/>
      <c r="C87" s="27"/>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9"/>
    </row>
    <row r="88" spans="2:65" ht="20.25" customHeight="1">
      <c r="B88" s="6"/>
      <c r="C88" s="27" t="s">
        <v>271</v>
      </c>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9"/>
    </row>
    <row r="89" spans="2:65" ht="20.25" customHeight="1">
      <c r="B89" s="6"/>
      <c r="C89" s="27" t="s">
        <v>100</v>
      </c>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9"/>
    </row>
    <row r="90" spans="2:65" ht="14.25" customHeight="1">
      <c r="B90" s="6"/>
      <c r="C90" s="13"/>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5"/>
    </row>
    <row r="91" spans="2:65" ht="14.25" customHeight="1">
      <c r="B91" s="6"/>
      <c r="C91" s="13"/>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5"/>
    </row>
    <row r="92" spans="2:65" ht="14.25" customHeight="1">
      <c r="B92" s="6"/>
      <c r="C92" s="13"/>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5"/>
    </row>
    <row r="93" spans="2:65" ht="14.25" customHeight="1">
      <c r="B93" s="6"/>
      <c r="C93" s="13"/>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5"/>
    </row>
    <row r="94" spans="2:65" ht="14.25" customHeight="1">
      <c r="B94" s="6"/>
      <c r="C94" s="13"/>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5"/>
    </row>
    <row r="95" spans="2:65" ht="14.25" customHeight="1">
      <c r="B95" s="6"/>
      <c r="C95" s="13"/>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5"/>
    </row>
    <row r="96" spans="2:65" ht="14.25" customHeight="1">
      <c r="B96" s="6"/>
      <c r="C96" s="13"/>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5"/>
    </row>
    <row r="97" spans="2:65" ht="14.25" customHeight="1">
      <c r="B97" s="6"/>
      <c r="C97" s="10"/>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2"/>
    </row>
    <row r="98" spans="2:65" ht="19.5" customHeight="1">
      <c r="B98" s="6"/>
      <c r="C98" s="27" t="s">
        <v>101</v>
      </c>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9"/>
    </row>
    <row r="99" spans="2:65" ht="19.5" customHeight="1">
      <c r="B99" s="6"/>
      <c r="C99" s="27" t="s">
        <v>100</v>
      </c>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9"/>
    </row>
    <row r="100" spans="2:65" ht="14.25" customHeight="1">
      <c r="B100" s="6"/>
      <c r="C100" s="13"/>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5"/>
    </row>
    <row r="101" spans="2:65" ht="14.25" customHeight="1">
      <c r="B101" s="6"/>
      <c r="C101" s="13"/>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5"/>
    </row>
    <row r="102" spans="2:65" ht="14.25" customHeight="1">
      <c r="B102" s="6"/>
      <c r="C102" s="13"/>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5"/>
    </row>
    <row r="103" spans="2:65" ht="14.25" customHeight="1">
      <c r="B103" s="6"/>
      <c r="C103" s="13"/>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5"/>
    </row>
    <row r="104" spans="2:65" ht="14.25" customHeight="1">
      <c r="B104" s="6"/>
      <c r="C104" s="13"/>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5"/>
    </row>
    <row r="105" spans="2:65" ht="14.25" customHeight="1">
      <c r="B105" s="6"/>
      <c r="C105" s="13"/>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5"/>
    </row>
    <row r="106" spans="2:65" ht="14.25" customHeight="1">
      <c r="B106" s="6"/>
      <c r="C106" s="10"/>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2"/>
    </row>
    <row r="107" spans="2:65" ht="19.5" customHeight="1">
      <c r="B107" s="6"/>
      <c r="C107" s="27" t="s">
        <v>106</v>
      </c>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9"/>
    </row>
    <row r="108" spans="2:65" ht="19.5" customHeight="1">
      <c r="B108" s="6"/>
      <c r="C108" s="27" t="s">
        <v>100</v>
      </c>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9"/>
    </row>
    <row r="109" spans="2:65" ht="14.25" customHeight="1">
      <c r="B109" s="6"/>
      <c r="C109" s="13"/>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5"/>
    </row>
    <row r="110" spans="2:65" ht="14.25" customHeight="1">
      <c r="B110" s="6"/>
      <c r="C110" s="13"/>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5"/>
    </row>
    <row r="111" spans="2:65" ht="14.25" customHeight="1">
      <c r="B111" s="6"/>
      <c r="C111" s="13"/>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5"/>
    </row>
    <row r="112" spans="2:65" ht="14.25" customHeight="1">
      <c r="B112" s="6"/>
      <c r="C112" s="13"/>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5"/>
    </row>
    <row r="113" spans="2:65" ht="14.25" customHeight="1">
      <c r="B113" s="6"/>
      <c r="C113" s="13"/>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5"/>
    </row>
    <row r="114" spans="2:65" ht="14.25" customHeight="1">
      <c r="B114" s="6"/>
      <c r="C114" s="13"/>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5"/>
    </row>
    <row r="115" spans="2:65" ht="14.25" customHeight="1">
      <c r="B115" s="6"/>
      <c r="C115" s="13"/>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5"/>
    </row>
    <row r="116" spans="2:65" ht="14.25" customHeight="1">
      <c r="B116" s="6"/>
      <c r="C116" s="13"/>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5"/>
    </row>
    <row r="117" spans="2:65" ht="14.25" customHeight="1">
      <c r="B117" s="6"/>
      <c r="C117" s="10"/>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2"/>
    </row>
    <row r="118" spans="2:65" ht="18" customHeight="1">
      <c r="B118" s="6"/>
      <c r="C118" s="27" t="s">
        <v>102</v>
      </c>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9"/>
    </row>
    <row r="119" spans="2:65" ht="18" customHeight="1">
      <c r="B119" s="6"/>
      <c r="C119" s="27" t="s">
        <v>103</v>
      </c>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9"/>
    </row>
    <row r="120" spans="2:65" ht="14.25" customHeight="1">
      <c r="B120" s="6"/>
      <c r="C120" s="13"/>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5"/>
    </row>
    <row r="121" spans="2:65" ht="14.25" customHeight="1">
      <c r="B121" s="6"/>
      <c r="C121" s="13"/>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5"/>
    </row>
    <row r="122" spans="2:65" ht="14.25" customHeight="1">
      <c r="B122" s="6"/>
      <c r="C122" s="13"/>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5"/>
    </row>
    <row r="123" spans="2:65" ht="14.25" customHeight="1">
      <c r="B123" s="6"/>
      <c r="C123" s="13"/>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5"/>
    </row>
    <row r="124" spans="2:65" ht="14.25" customHeight="1">
      <c r="B124" s="6"/>
      <c r="C124" s="13"/>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5"/>
    </row>
    <row r="125" spans="2:65" ht="14.25" customHeight="1">
      <c r="B125" s="6"/>
      <c r="C125" s="13"/>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5"/>
    </row>
    <row r="126" spans="2:65" ht="14.25" customHeight="1">
      <c r="B126" s="6"/>
      <c r="C126" s="10"/>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2"/>
    </row>
    <row r="127" spans="2:65" ht="22.5" customHeight="1">
      <c r="B127" s="6"/>
      <c r="C127" s="27" t="s">
        <v>162</v>
      </c>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9"/>
    </row>
    <row r="128" spans="2:65" ht="22.5" customHeight="1">
      <c r="B128" s="6"/>
      <c r="C128" s="27" t="s">
        <v>100</v>
      </c>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9"/>
    </row>
    <row r="129" spans="2:68" ht="14.25" customHeight="1">
      <c r="B129" s="6"/>
      <c r="C129" s="13"/>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5"/>
    </row>
    <row r="130" spans="2:68" ht="14.25" customHeight="1">
      <c r="B130" s="6"/>
      <c r="C130" s="13"/>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5"/>
    </row>
    <row r="131" spans="2:68" ht="14.25" customHeight="1">
      <c r="B131" s="6"/>
      <c r="C131" s="13"/>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5"/>
    </row>
    <row r="132" spans="2:68" ht="14.25" customHeight="1">
      <c r="B132" s="6"/>
      <c r="C132" s="13"/>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5"/>
    </row>
    <row r="133" spans="2:68" ht="14.25" customHeight="1">
      <c r="B133" s="6"/>
      <c r="C133" s="13"/>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5"/>
    </row>
    <row r="134" spans="2:68" ht="14.25" customHeight="1">
      <c r="B134" s="6"/>
      <c r="C134" s="13"/>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5"/>
    </row>
    <row r="135" spans="2:68" ht="14.25" customHeight="1">
      <c r="B135" s="6"/>
      <c r="C135" s="13"/>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5"/>
    </row>
    <row r="136" spans="2:68" ht="14.25" customHeight="1">
      <c r="B136" s="6"/>
      <c r="C136" s="13"/>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5"/>
    </row>
    <row r="137" spans="2:68" ht="14.25" customHeight="1" thickBot="1">
      <c r="B137" s="6"/>
      <c r="C137" s="16"/>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8"/>
    </row>
    <row r="138" spans="2:68" ht="23.25" customHeight="1">
      <c r="B138" s="6"/>
      <c r="C138" s="1000" t="s">
        <v>155</v>
      </c>
      <c r="D138" s="1000"/>
      <c r="E138" s="1000"/>
      <c r="F138" s="1000"/>
      <c r="G138" s="1000"/>
      <c r="H138" s="1000"/>
      <c r="I138" s="1000"/>
      <c r="J138" s="1000"/>
      <c r="K138" s="1000"/>
      <c r="L138" s="1000"/>
      <c r="M138" s="1000"/>
      <c r="N138" s="1000"/>
      <c r="O138" s="1000"/>
      <c r="P138" s="1000"/>
      <c r="Q138" s="1000"/>
      <c r="R138" s="1000"/>
      <c r="S138" s="1000"/>
      <c r="T138" s="1000"/>
      <c r="U138" s="1000"/>
      <c r="V138" s="1000"/>
      <c r="W138" s="1000"/>
      <c r="X138" s="1000"/>
      <c r="Y138" s="1000"/>
      <c r="Z138" s="1000"/>
      <c r="AA138" s="1000"/>
      <c r="AB138" s="1000"/>
      <c r="AC138" s="1000"/>
      <c r="AD138" s="1000"/>
      <c r="AE138" s="1000"/>
      <c r="AF138" s="1000"/>
      <c r="AG138" s="1000"/>
      <c r="AH138" s="1000"/>
      <c r="AI138" s="1000"/>
      <c r="AJ138" s="1000"/>
      <c r="AK138" s="1000"/>
      <c r="AL138" s="1000"/>
      <c r="AM138" s="1000"/>
      <c r="AN138" s="1000"/>
      <c r="AO138" s="1000"/>
      <c r="AP138" s="1000"/>
      <c r="AQ138" s="1000"/>
      <c r="AR138" s="1000"/>
      <c r="AS138" s="1000"/>
      <c r="AT138" s="1000"/>
      <c r="AU138" s="1000"/>
      <c r="AV138" s="1000"/>
      <c r="AW138" s="1000"/>
      <c r="AX138" s="1000"/>
      <c r="AY138" s="1000"/>
      <c r="AZ138" s="1000"/>
      <c r="BA138" s="1000"/>
      <c r="BB138" s="1000"/>
      <c r="BC138" s="1000"/>
      <c r="BD138" s="1000"/>
      <c r="BE138" s="1000"/>
      <c r="BF138" s="1000"/>
      <c r="BG138" s="1000"/>
      <c r="BH138" s="1000"/>
      <c r="BI138" s="1000"/>
      <c r="BJ138" s="1000"/>
      <c r="BK138" s="1000"/>
      <c r="BL138" s="1000"/>
      <c r="BM138" s="1000"/>
    </row>
    <row r="139" spans="2:68" ht="9" customHeight="1" thickBot="1">
      <c r="B139" s="6"/>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row>
    <row r="140" spans="2:68" ht="32.25" customHeight="1" thickBot="1">
      <c r="B140" s="6"/>
      <c r="C140" s="36" t="s">
        <v>104</v>
      </c>
      <c r="D140" s="37"/>
      <c r="E140" s="37"/>
      <c r="F140" s="37"/>
      <c r="G140" s="37"/>
      <c r="H140" s="37"/>
      <c r="I140" s="37"/>
      <c r="J140" s="37"/>
      <c r="K140" s="37"/>
      <c r="L140" s="37"/>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9"/>
    </row>
    <row r="141" spans="2:68" ht="57.75" customHeight="1" thickBot="1">
      <c r="B141" s="6"/>
      <c r="C141" s="725" t="s">
        <v>1</v>
      </c>
      <c r="D141" s="726"/>
      <c r="E141" s="726"/>
      <c r="F141" s="726"/>
      <c r="G141" s="726"/>
      <c r="H141" s="726"/>
      <c r="I141" s="726"/>
      <c r="J141" s="726"/>
      <c r="K141" s="1001" t="s">
        <v>61</v>
      </c>
      <c r="L141" s="1002"/>
      <c r="M141" s="1003"/>
      <c r="N141" s="1004" t="s">
        <v>164</v>
      </c>
      <c r="O141" s="1005"/>
      <c r="P141" s="1005"/>
      <c r="Q141" s="1005"/>
      <c r="R141" s="1005"/>
      <c r="S141" s="1005"/>
      <c r="T141" s="1005"/>
      <c r="U141" s="1005"/>
      <c r="V141" s="1006"/>
      <c r="W141" s="1001" t="s">
        <v>105</v>
      </c>
      <c r="X141" s="1002"/>
      <c r="Y141" s="1002"/>
      <c r="Z141" s="1002"/>
      <c r="AA141" s="1002"/>
      <c r="AB141" s="1002"/>
      <c r="AC141" s="1002"/>
      <c r="AD141" s="1002"/>
      <c r="AE141" s="1002"/>
      <c r="AF141" s="1002"/>
      <c r="AG141" s="1002"/>
      <c r="AH141" s="1002"/>
      <c r="AI141" s="1002"/>
      <c r="AJ141" s="1002"/>
      <c r="AK141" s="1002"/>
      <c r="AL141" s="1002"/>
      <c r="AM141" s="1003"/>
      <c r="AN141" s="1007" t="s">
        <v>491</v>
      </c>
      <c r="AO141" s="1007"/>
      <c r="AP141" s="1007"/>
      <c r="AQ141" s="1007"/>
      <c r="AR141" s="1007"/>
      <c r="AS141" s="1007"/>
      <c r="AT141" s="1007"/>
      <c r="AU141" s="1007"/>
      <c r="AV141" s="1008" t="s">
        <v>188</v>
      </c>
      <c r="AW141" s="1009"/>
      <c r="AX141" s="1009"/>
      <c r="AY141" s="1009"/>
      <c r="AZ141" s="1009"/>
      <c r="BA141" s="1009"/>
      <c r="BB141" s="1009"/>
      <c r="BC141" s="1009"/>
      <c r="BD141" s="1009"/>
      <c r="BE141" s="1009"/>
      <c r="BF141" s="1009"/>
      <c r="BG141" s="1009"/>
      <c r="BH141" s="1009"/>
      <c r="BI141" s="1009"/>
      <c r="BJ141" s="1009"/>
      <c r="BK141" s="1009"/>
      <c r="BL141" s="1009"/>
      <c r="BM141" s="1010"/>
      <c r="BN141" s="5"/>
      <c r="BO141" s="40"/>
      <c r="BP141" s="40"/>
    </row>
    <row r="142" spans="2:68" ht="19.5" customHeight="1">
      <c r="B142" s="6"/>
      <c r="C142" s="974"/>
      <c r="D142" s="975"/>
      <c r="E142" s="975"/>
      <c r="F142" s="975"/>
      <c r="G142" s="975"/>
      <c r="H142" s="975"/>
      <c r="I142" s="975"/>
      <c r="J142" s="975"/>
      <c r="K142" s="979"/>
      <c r="L142" s="975"/>
      <c r="M142" s="980"/>
      <c r="N142" s="985" t="s">
        <v>156</v>
      </c>
      <c r="O142" s="986"/>
      <c r="P142" s="986"/>
      <c r="Q142" s="986"/>
      <c r="R142" s="986"/>
      <c r="S142" s="986"/>
      <c r="T142" s="986"/>
      <c r="U142" s="986"/>
      <c r="V142" s="987"/>
      <c r="W142" s="988"/>
      <c r="X142" s="989"/>
      <c r="Y142" s="989"/>
      <c r="Z142" s="989"/>
      <c r="AA142" s="989"/>
      <c r="AB142" s="989"/>
      <c r="AC142" s="989"/>
      <c r="AD142" s="989"/>
      <c r="AE142" s="989"/>
      <c r="AF142" s="989"/>
      <c r="AG142" s="989"/>
      <c r="AH142" s="989"/>
      <c r="AI142" s="989"/>
      <c r="AJ142" s="989"/>
      <c r="AK142" s="989"/>
      <c r="AL142" s="989"/>
      <c r="AM142" s="990"/>
      <c r="AN142" s="997"/>
      <c r="AO142" s="997"/>
      <c r="AP142" s="997"/>
      <c r="AQ142" s="997"/>
      <c r="AR142" s="997"/>
      <c r="AS142" s="997"/>
      <c r="AT142" s="997"/>
      <c r="AU142" s="997"/>
      <c r="AV142" s="972" t="s">
        <v>189</v>
      </c>
      <c r="AW142" s="973"/>
      <c r="AX142" s="973"/>
      <c r="AY142" s="973"/>
      <c r="AZ142" s="973"/>
      <c r="BA142" s="952"/>
      <c r="BB142" s="952"/>
      <c r="BC142" s="952"/>
      <c r="BD142" s="952"/>
      <c r="BE142" s="952"/>
      <c r="BF142" s="952"/>
      <c r="BG142" s="952"/>
      <c r="BH142" s="952"/>
      <c r="BI142" s="952"/>
      <c r="BJ142" s="952"/>
      <c r="BK142" s="952"/>
      <c r="BL142" s="952"/>
      <c r="BM142" s="953"/>
      <c r="BN142" s="5"/>
      <c r="BO142" s="5"/>
      <c r="BP142" s="5"/>
    </row>
    <row r="143" spans="2:68" ht="19.5" customHeight="1">
      <c r="B143" s="6"/>
      <c r="C143" s="976"/>
      <c r="D143" s="957"/>
      <c r="E143" s="957"/>
      <c r="F143" s="957"/>
      <c r="G143" s="957"/>
      <c r="H143" s="957"/>
      <c r="I143" s="957"/>
      <c r="J143" s="957"/>
      <c r="K143" s="981"/>
      <c r="L143" s="957"/>
      <c r="M143" s="982"/>
      <c r="N143" s="959"/>
      <c r="O143" s="960"/>
      <c r="P143" s="960"/>
      <c r="Q143" s="960"/>
      <c r="R143" s="960"/>
      <c r="S143" s="960"/>
      <c r="T143" s="960"/>
      <c r="U143" s="960"/>
      <c r="V143" s="961"/>
      <c r="W143" s="991"/>
      <c r="X143" s="992"/>
      <c r="Y143" s="992"/>
      <c r="Z143" s="992"/>
      <c r="AA143" s="992"/>
      <c r="AB143" s="992"/>
      <c r="AC143" s="992"/>
      <c r="AD143" s="992"/>
      <c r="AE143" s="992"/>
      <c r="AF143" s="992"/>
      <c r="AG143" s="992"/>
      <c r="AH143" s="992"/>
      <c r="AI143" s="992"/>
      <c r="AJ143" s="992"/>
      <c r="AK143" s="992"/>
      <c r="AL143" s="992"/>
      <c r="AM143" s="993"/>
      <c r="AN143" s="998"/>
      <c r="AO143" s="998"/>
      <c r="AP143" s="998"/>
      <c r="AQ143" s="998"/>
      <c r="AR143" s="998"/>
      <c r="AS143" s="998"/>
      <c r="AT143" s="998"/>
      <c r="AU143" s="998"/>
      <c r="AV143" s="954" t="s">
        <v>190</v>
      </c>
      <c r="AW143" s="955"/>
      <c r="AX143" s="955"/>
      <c r="AY143" s="955"/>
      <c r="AZ143" s="955"/>
      <c r="BA143" s="955"/>
      <c r="BB143" s="955"/>
      <c r="BC143" s="956" t="s">
        <v>441</v>
      </c>
      <c r="BD143" s="957"/>
      <c r="BE143" s="957"/>
      <c r="BF143" s="957"/>
      <c r="BG143" s="957"/>
      <c r="BH143" s="957"/>
      <c r="BI143" s="957"/>
      <c r="BJ143" s="957"/>
      <c r="BK143" s="957"/>
      <c r="BL143" s="957"/>
      <c r="BM143" s="958"/>
      <c r="BN143" s="5"/>
      <c r="BO143" s="5"/>
      <c r="BP143" s="5"/>
    </row>
    <row r="144" spans="2:68" ht="19.5" customHeight="1">
      <c r="B144" s="6"/>
      <c r="C144" s="976"/>
      <c r="D144" s="957"/>
      <c r="E144" s="957"/>
      <c r="F144" s="957"/>
      <c r="G144" s="957"/>
      <c r="H144" s="957"/>
      <c r="I144" s="957"/>
      <c r="J144" s="957"/>
      <c r="K144" s="981"/>
      <c r="L144" s="957"/>
      <c r="M144" s="982"/>
      <c r="N144" s="959" t="s">
        <v>157</v>
      </c>
      <c r="O144" s="960"/>
      <c r="P144" s="960"/>
      <c r="Q144" s="960"/>
      <c r="R144" s="960"/>
      <c r="S144" s="960"/>
      <c r="T144" s="960"/>
      <c r="U144" s="960"/>
      <c r="V144" s="961"/>
      <c r="W144" s="991"/>
      <c r="X144" s="992"/>
      <c r="Y144" s="992"/>
      <c r="Z144" s="992"/>
      <c r="AA144" s="992"/>
      <c r="AB144" s="992"/>
      <c r="AC144" s="992"/>
      <c r="AD144" s="992"/>
      <c r="AE144" s="992"/>
      <c r="AF144" s="992"/>
      <c r="AG144" s="992"/>
      <c r="AH144" s="992"/>
      <c r="AI144" s="992"/>
      <c r="AJ144" s="992"/>
      <c r="AK144" s="992"/>
      <c r="AL144" s="992"/>
      <c r="AM144" s="993"/>
      <c r="AN144" s="998"/>
      <c r="AO144" s="998"/>
      <c r="AP144" s="998"/>
      <c r="AQ144" s="998"/>
      <c r="AR144" s="998"/>
      <c r="AS144" s="998"/>
      <c r="AT144" s="998"/>
      <c r="AU144" s="998"/>
      <c r="AV144" s="965" t="s">
        <v>191</v>
      </c>
      <c r="AW144" s="966"/>
      <c r="AX144" s="966"/>
      <c r="AY144" s="966"/>
      <c r="AZ144" s="966"/>
      <c r="BA144" s="966"/>
      <c r="BB144" s="966"/>
      <c r="BC144" s="966"/>
      <c r="BD144" s="966"/>
      <c r="BE144" s="966"/>
      <c r="BF144" s="966"/>
      <c r="BG144" s="966"/>
      <c r="BH144" s="966"/>
      <c r="BI144" s="966"/>
      <c r="BJ144" s="966"/>
      <c r="BK144" s="966"/>
      <c r="BL144" s="966"/>
      <c r="BM144" s="967"/>
      <c r="BN144" s="5"/>
      <c r="BO144" s="5"/>
      <c r="BP144" s="5"/>
    </row>
    <row r="145" spans="2:68" ht="19.5" customHeight="1" thickBot="1">
      <c r="B145" s="6"/>
      <c r="C145" s="977"/>
      <c r="D145" s="978"/>
      <c r="E145" s="978"/>
      <c r="F145" s="978"/>
      <c r="G145" s="978"/>
      <c r="H145" s="978"/>
      <c r="I145" s="978"/>
      <c r="J145" s="978"/>
      <c r="K145" s="983"/>
      <c r="L145" s="978"/>
      <c r="M145" s="984"/>
      <c r="N145" s="962"/>
      <c r="O145" s="963"/>
      <c r="P145" s="963"/>
      <c r="Q145" s="963"/>
      <c r="R145" s="963"/>
      <c r="S145" s="963"/>
      <c r="T145" s="963"/>
      <c r="U145" s="963"/>
      <c r="V145" s="964"/>
      <c r="W145" s="994"/>
      <c r="X145" s="995"/>
      <c r="Y145" s="995"/>
      <c r="Z145" s="995"/>
      <c r="AA145" s="995"/>
      <c r="AB145" s="995"/>
      <c r="AC145" s="995"/>
      <c r="AD145" s="995"/>
      <c r="AE145" s="995"/>
      <c r="AF145" s="995"/>
      <c r="AG145" s="995"/>
      <c r="AH145" s="995"/>
      <c r="AI145" s="995"/>
      <c r="AJ145" s="995"/>
      <c r="AK145" s="995"/>
      <c r="AL145" s="995"/>
      <c r="AM145" s="996"/>
      <c r="AN145" s="999"/>
      <c r="AO145" s="999"/>
      <c r="AP145" s="999"/>
      <c r="AQ145" s="999"/>
      <c r="AR145" s="999"/>
      <c r="AS145" s="999"/>
      <c r="AT145" s="999"/>
      <c r="AU145" s="999"/>
      <c r="AV145" s="968"/>
      <c r="AW145" s="969"/>
      <c r="AX145" s="969"/>
      <c r="AY145" s="969"/>
      <c r="AZ145" s="969"/>
      <c r="BA145" s="970" t="s">
        <v>192</v>
      </c>
      <c r="BB145" s="970"/>
      <c r="BC145" s="970"/>
      <c r="BD145" s="970"/>
      <c r="BE145" s="970"/>
      <c r="BF145" s="970"/>
      <c r="BG145" s="970"/>
      <c r="BH145" s="970"/>
      <c r="BI145" s="970"/>
      <c r="BJ145" s="970"/>
      <c r="BK145" s="970"/>
      <c r="BL145" s="970"/>
      <c r="BM145" s="971"/>
      <c r="BN145" s="5"/>
      <c r="BO145" s="5"/>
      <c r="BP145" s="5"/>
    </row>
    <row r="146" spans="2:68" ht="19.5" customHeight="1">
      <c r="B146" s="6"/>
      <c r="C146" s="974"/>
      <c r="D146" s="975"/>
      <c r="E146" s="975"/>
      <c r="F146" s="975"/>
      <c r="G146" s="975"/>
      <c r="H146" s="975"/>
      <c r="I146" s="975"/>
      <c r="J146" s="975"/>
      <c r="K146" s="979"/>
      <c r="L146" s="975"/>
      <c r="M146" s="980"/>
      <c r="N146" s="985" t="s">
        <v>156</v>
      </c>
      <c r="O146" s="986"/>
      <c r="P146" s="986"/>
      <c r="Q146" s="986"/>
      <c r="R146" s="986"/>
      <c r="S146" s="986"/>
      <c r="T146" s="986"/>
      <c r="U146" s="986"/>
      <c r="V146" s="987"/>
      <c r="W146" s="988"/>
      <c r="X146" s="989"/>
      <c r="Y146" s="989"/>
      <c r="Z146" s="989"/>
      <c r="AA146" s="989"/>
      <c r="AB146" s="989"/>
      <c r="AC146" s="989"/>
      <c r="AD146" s="989"/>
      <c r="AE146" s="989"/>
      <c r="AF146" s="989"/>
      <c r="AG146" s="989"/>
      <c r="AH146" s="989"/>
      <c r="AI146" s="989"/>
      <c r="AJ146" s="989"/>
      <c r="AK146" s="989"/>
      <c r="AL146" s="989"/>
      <c r="AM146" s="990"/>
      <c r="AN146" s="997"/>
      <c r="AO146" s="997"/>
      <c r="AP146" s="997"/>
      <c r="AQ146" s="997"/>
      <c r="AR146" s="997"/>
      <c r="AS146" s="997"/>
      <c r="AT146" s="997"/>
      <c r="AU146" s="997"/>
      <c r="AV146" s="972" t="s">
        <v>189</v>
      </c>
      <c r="AW146" s="973"/>
      <c r="AX146" s="973"/>
      <c r="AY146" s="973"/>
      <c r="AZ146" s="973"/>
      <c r="BA146" s="952"/>
      <c r="BB146" s="952"/>
      <c r="BC146" s="952"/>
      <c r="BD146" s="952"/>
      <c r="BE146" s="952"/>
      <c r="BF146" s="952"/>
      <c r="BG146" s="952"/>
      <c r="BH146" s="952"/>
      <c r="BI146" s="952"/>
      <c r="BJ146" s="952"/>
      <c r="BK146" s="952"/>
      <c r="BL146" s="952"/>
      <c r="BM146" s="953"/>
      <c r="BN146" s="5"/>
      <c r="BO146" s="5"/>
      <c r="BP146" s="5"/>
    </row>
    <row r="147" spans="2:68" ht="19.5" customHeight="1">
      <c r="B147" s="6"/>
      <c r="C147" s="976"/>
      <c r="D147" s="957"/>
      <c r="E147" s="957"/>
      <c r="F147" s="957"/>
      <c r="G147" s="957"/>
      <c r="H147" s="957"/>
      <c r="I147" s="957"/>
      <c r="J147" s="957"/>
      <c r="K147" s="981"/>
      <c r="L147" s="957"/>
      <c r="M147" s="982"/>
      <c r="N147" s="959"/>
      <c r="O147" s="960"/>
      <c r="P147" s="960"/>
      <c r="Q147" s="960"/>
      <c r="R147" s="960"/>
      <c r="S147" s="960"/>
      <c r="T147" s="960"/>
      <c r="U147" s="960"/>
      <c r="V147" s="961"/>
      <c r="W147" s="991"/>
      <c r="X147" s="992"/>
      <c r="Y147" s="992"/>
      <c r="Z147" s="992"/>
      <c r="AA147" s="992"/>
      <c r="AB147" s="992"/>
      <c r="AC147" s="992"/>
      <c r="AD147" s="992"/>
      <c r="AE147" s="992"/>
      <c r="AF147" s="992"/>
      <c r="AG147" s="992"/>
      <c r="AH147" s="992"/>
      <c r="AI147" s="992"/>
      <c r="AJ147" s="992"/>
      <c r="AK147" s="992"/>
      <c r="AL147" s="992"/>
      <c r="AM147" s="993"/>
      <c r="AN147" s="998"/>
      <c r="AO147" s="998"/>
      <c r="AP147" s="998"/>
      <c r="AQ147" s="998"/>
      <c r="AR147" s="998"/>
      <c r="AS147" s="998"/>
      <c r="AT147" s="998"/>
      <c r="AU147" s="998"/>
      <c r="AV147" s="954" t="s">
        <v>190</v>
      </c>
      <c r="AW147" s="955"/>
      <c r="AX147" s="955"/>
      <c r="AY147" s="955"/>
      <c r="AZ147" s="955"/>
      <c r="BA147" s="955"/>
      <c r="BB147" s="955"/>
      <c r="BC147" s="956" t="s">
        <v>441</v>
      </c>
      <c r="BD147" s="957"/>
      <c r="BE147" s="957"/>
      <c r="BF147" s="957"/>
      <c r="BG147" s="957"/>
      <c r="BH147" s="957"/>
      <c r="BI147" s="957"/>
      <c r="BJ147" s="957"/>
      <c r="BK147" s="957"/>
      <c r="BL147" s="957"/>
      <c r="BM147" s="958"/>
      <c r="BN147" s="5"/>
      <c r="BO147" s="5"/>
      <c r="BP147" s="5"/>
    </row>
    <row r="148" spans="2:68" ht="19.5" customHeight="1">
      <c r="B148" s="6"/>
      <c r="C148" s="976"/>
      <c r="D148" s="957"/>
      <c r="E148" s="957"/>
      <c r="F148" s="957"/>
      <c r="G148" s="957"/>
      <c r="H148" s="957"/>
      <c r="I148" s="957"/>
      <c r="J148" s="957"/>
      <c r="K148" s="981"/>
      <c r="L148" s="957"/>
      <c r="M148" s="982"/>
      <c r="N148" s="959" t="s">
        <v>157</v>
      </c>
      <c r="O148" s="960"/>
      <c r="P148" s="960"/>
      <c r="Q148" s="960"/>
      <c r="R148" s="960"/>
      <c r="S148" s="960"/>
      <c r="T148" s="960"/>
      <c r="U148" s="960"/>
      <c r="V148" s="961"/>
      <c r="W148" s="991"/>
      <c r="X148" s="992"/>
      <c r="Y148" s="992"/>
      <c r="Z148" s="992"/>
      <c r="AA148" s="992"/>
      <c r="AB148" s="992"/>
      <c r="AC148" s="992"/>
      <c r="AD148" s="992"/>
      <c r="AE148" s="992"/>
      <c r="AF148" s="992"/>
      <c r="AG148" s="992"/>
      <c r="AH148" s="992"/>
      <c r="AI148" s="992"/>
      <c r="AJ148" s="992"/>
      <c r="AK148" s="992"/>
      <c r="AL148" s="992"/>
      <c r="AM148" s="993"/>
      <c r="AN148" s="998"/>
      <c r="AO148" s="998"/>
      <c r="AP148" s="998"/>
      <c r="AQ148" s="998"/>
      <c r="AR148" s="998"/>
      <c r="AS148" s="998"/>
      <c r="AT148" s="998"/>
      <c r="AU148" s="998"/>
      <c r="AV148" s="965" t="s">
        <v>191</v>
      </c>
      <c r="AW148" s="966"/>
      <c r="AX148" s="966"/>
      <c r="AY148" s="966"/>
      <c r="AZ148" s="966"/>
      <c r="BA148" s="966"/>
      <c r="BB148" s="966"/>
      <c r="BC148" s="966"/>
      <c r="BD148" s="966"/>
      <c r="BE148" s="966"/>
      <c r="BF148" s="966"/>
      <c r="BG148" s="966"/>
      <c r="BH148" s="966"/>
      <c r="BI148" s="966"/>
      <c r="BJ148" s="966"/>
      <c r="BK148" s="966"/>
      <c r="BL148" s="966"/>
      <c r="BM148" s="967"/>
      <c r="BN148" s="5"/>
      <c r="BO148" s="5"/>
      <c r="BP148" s="5"/>
    </row>
    <row r="149" spans="2:68" ht="19.5" customHeight="1" thickBot="1">
      <c r="B149" s="6"/>
      <c r="C149" s="977"/>
      <c r="D149" s="978"/>
      <c r="E149" s="978"/>
      <c r="F149" s="978"/>
      <c r="G149" s="978"/>
      <c r="H149" s="978"/>
      <c r="I149" s="978"/>
      <c r="J149" s="978"/>
      <c r="K149" s="983"/>
      <c r="L149" s="978"/>
      <c r="M149" s="984"/>
      <c r="N149" s="962"/>
      <c r="O149" s="963"/>
      <c r="P149" s="963"/>
      <c r="Q149" s="963"/>
      <c r="R149" s="963"/>
      <c r="S149" s="963"/>
      <c r="T149" s="963"/>
      <c r="U149" s="963"/>
      <c r="V149" s="964"/>
      <c r="W149" s="994"/>
      <c r="X149" s="995"/>
      <c r="Y149" s="995"/>
      <c r="Z149" s="995"/>
      <c r="AA149" s="995"/>
      <c r="AB149" s="995"/>
      <c r="AC149" s="995"/>
      <c r="AD149" s="995"/>
      <c r="AE149" s="995"/>
      <c r="AF149" s="995"/>
      <c r="AG149" s="995"/>
      <c r="AH149" s="995"/>
      <c r="AI149" s="995"/>
      <c r="AJ149" s="995"/>
      <c r="AK149" s="995"/>
      <c r="AL149" s="995"/>
      <c r="AM149" s="996"/>
      <c r="AN149" s="999"/>
      <c r="AO149" s="999"/>
      <c r="AP149" s="999"/>
      <c r="AQ149" s="999"/>
      <c r="AR149" s="999"/>
      <c r="AS149" s="999"/>
      <c r="AT149" s="999"/>
      <c r="AU149" s="999"/>
      <c r="AV149" s="968"/>
      <c r="AW149" s="969"/>
      <c r="AX149" s="969"/>
      <c r="AY149" s="969"/>
      <c r="AZ149" s="969"/>
      <c r="BA149" s="970" t="s">
        <v>192</v>
      </c>
      <c r="BB149" s="970"/>
      <c r="BC149" s="970"/>
      <c r="BD149" s="970"/>
      <c r="BE149" s="970"/>
      <c r="BF149" s="970"/>
      <c r="BG149" s="970"/>
      <c r="BH149" s="970"/>
      <c r="BI149" s="970"/>
      <c r="BJ149" s="970"/>
      <c r="BK149" s="970"/>
      <c r="BL149" s="970"/>
      <c r="BM149" s="971"/>
      <c r="BN149" s="5"/>
      <c r="BO149" s="5"/>
      <c r="BP149" s="5"/>
    </row>
    <row r="150" spans="2:68" ht="19.5" customHeight="1">
      <c r="B150" s="6"/>
      <c r="C150" s="974"/>
      <c r="D150" s="975"/>
      <c r="E150" s="975"/>
      <c r="F150" s="975"/>
      <c r="G150" s="975"/>
      <c r="H150" s="975"/>
      <c r="I150" s="975"/>
      <c r="J150" s="975"/>
      <c r="K150" s="979"/>
      <c r="L150" s="975"/>
      <c r="M150" s="980"/>
      <c r="N150" s="985" t="s">
        <v>156</v>
      </c>
      <c r="O150" s="986"/>
      <c r="P150" s="986"/>
      <c r="Q150" s="986"/>
      <c r="R150" s="986"/>
      <c r="S150" s="986"/>
      <c r="T150" s="986"/>
      <c r="U150" s="986"/>
      <c r="V150" s="987"/>
      <c r="W150" s="988"/>
      <c r="X150" s="989"/>
      <c r="Y150" s="989"/>
      <c r="Z150" s="989"/>
      <c r="AA150" s="989"/>
      <c r="AB150" s="989"/>
      <c r="AC150" s="989"/>
      <c r="AD150" s="989"/>
      <c r="AE150" s="989"/>
      <c r="AF150" s="989"/>
      <c r="AG150" s="989"/>
      <c r="AH150" s="989"/>
      <c r="AI150" s="989"/>
      <c r="AJ150" s="989"/>
      <c r="AK150" s="989"/>
      <c r="AL150" s="989"/>
      <c r="AM150" s="990"/>
      <c r="AN150" s="997"/>
      <c r="AO150" s="997"/>
      <c r="AP150" s="997"/>
      <c r="AQ150" s="997"/>
      <c r="AR150" s="997"/>
      <c r="AS150" s="997"/>
      <c r="AT150" s="997"/>
      <c r="AU150" s="997"/>
      <c r="AV150" s="972" t="s">
        <v>189</v>
      </c>
      <c r="AW150" s="973"/>
      <c r="AX150" s="973"/>
      <c r="AY150" s="973"/>
      <c r="AZ150" s="973"/>
      <c r="BA150" s="952"/>
      <c r="BB150" s="952"/>
      <c r="BC150" s="952"/>
      <c r="BD150" s="952"/>
      <c r="BE150" s="952"/>
      <c r="BF150" s="952"/>
      <c r="BG150" s="952"/>
      <c r="BH150" s="952"/>
      <c r="BI150" s="952"/>
      <c r="BJ150" s="952"/>
      <c r="BK150" s="952"/>
      <c r="BL150" s="952"/>
      <c r="BM150" s="953"/>
      <c r="BN150" s="5"/>
      <c r="BO150" s="5"/>
      <c r="BP150" s="5"/>
    </row>
    <row r="151" spans="2:68" ht="19.5" customHeight="1">
      <c r="B151" s="6"/>
      <c r="C151" s="976"/>
      <c r="D151" s="957"/>
      <c r="E151" s="957"/>
      <c r="F151" s="957"/>
      <c r="G151" s="957"/>
      <c r="H151" s="957"/>
      <c r="I151" s="957"/>
      <c r="J151" s="957"/>
      <c r="K151" s="981"/>
      <c r="L151" s="957"/>
      <c r="M151" s="982"/>
      <c r="N151" s="959"/>
      <c r="O151" s="960"/>
      <c r="P151" s="960"/>
      <c r="Q151" s="960"/>
      <c r="R151" s="960"/>
      <c r="S151" s="960"/>
      <c r="T151" s="960"/>
      <c r="U151" s="960"/>
      <c r="V151" s="961"/>
      <c r="W151" s="991"/>
      <c r="X151" s="992"/>
      <c r="Y151" s="992"/>
      <c r="Z151" s="992"/>
      <c r="AA151" s="992"/>
      <c r="AB151" s="992"/>
      <c r="AC151" s="992"/>
      <c r="AD151" s="992"/>
      <c r="AE151" s="992"/>
      <c r="AF151" s="992"/>
      <c r="AG151" s="992"/>
      <c r="AH151" s="992"/>
      <c r="AI151" s="992"/>
      <c r="AJ151" s="992"/>
      <c r="AK151" s="992"/>
      <c r="AL151" s="992"/>
      <c r="AM151" s="993"/>
      <c r="AN151" s="998"/>
      <c r="AO151" s="998"/>
      <c r="AP151" s="998"/>
      <c r="AQ151" s="998"/>
      <c r="AR151" s="998"/>
      <c r="AS151" s="998"/>
      <c r="AT151" s="998"/>
      <c r="AU151" s="998"/>
      <c r="AV151" s="954" t="s">
        <v>190</v>
      </c>
      <c r="AW151" s="955"/>
      <c r="AX151" s="955"/>
      <c r="AY151" s="955"/>
      <c r="AZ151" s="955"/>
      <c r="BA151" s="955"/>
      <c r="BB151" s="955"/>
      <c r="BC151" s="956" t="s">
        <v>441</v>
      </c>
      <c r="BD151" s="957"/>
      <c r="BE151" s="957"/>
      <c r="BF151" s="957"/>
      <c r="BG151" s="957"/>
      <c r="BH151" s="957"/>
      <c r="BI151" s="957"/>
      <c r="BJ151" s="957"/>
      <c r="BK151" s="957"/>
      <c r="BL151" s="957"/>
      <c r="BM151" s="958"/>
      <c r="BN151" s="5"/>
      <c r="BO151" s="5"/>
      <c r="BP151" s="5"/>
    </row>
    <row r="152" spans="2:68" ht="19.5" customHeight="1">
      <c r="B152" s="6"/>
      <c r="C152" s="976"/>
      <c r="D152" s="957"/>
      <c r="E152" s="957"/>
      <c r="F152" s="957"/>
      <c r="G152" s="957"/>
      <c r="H152" s="957"/>
      <c r="I152" s="957"/>
      <c r="J152" s="957"/>
      <c r="K152" s="981"/>
      <c r="L152" s="957"/>
      <c r="M152" s="982"/>
      <c r="N152" s="959" t="s">
        <v>157</v>
      </c>
      <c r="O152" s="960"/>
      <c r="P152" s="960"/>
      <c r="Q152" s="960"/>
      <c r="R152" s="960"/>
      <c r="S152" s="960"/>
      <c r="T152" s="960"/>
      <c r="U152" s="960"/>
      <c r="V152" s="961"/>
      <c r="W152" s="991"/>
      <c r="X152" s="992"/>
      <c r="Y152" s="992"/>
      <c r="Z152" s="992"/>
      <c r="AA152" s="992"/>
      <c r="AB152" s="992"/>
      <c r="AC152" s="992"/>
      <c r="AD152" s="992"/>
      <c r="AE152" s="992"/>
      <c r="AF152" s="992"/>
      <c r="AG152" s="992"/>
      <c r="AH152" s="992"/>
      <c r="AI152" s="992"/>
      <c r="AJ152" s="992"/>
      <c r="AK152" s="992"/>
      <c r="AL152" s="992"/>
      <c r="AM152" s="993"/>
      <c r="AN152" s="998"/>
      <c r="AO152" s="998"/>
      <c r="AP152" s="998"/>
      <c r="AQ152" s="998"/>
      <c r="AR152" s="998"/>
      <c r="AS152" s="998"/>
      <c r="AT152" s="998"/>
      <c r="AU152" s="998"/>
      <c r="AV152" s="965" t="s">
        <v>191</v>
      </c>
      <c r="AW152" s="966"/>
      <c r="AX152" s="966"/>
      <c r="AY152" s="966"/>
      <c r="AZ152" s="966"/>
      <c r="BA152" s="966"/>
      <c r="BB152" s="966"/>
      <c r="BC152" s="966"/>
      <c r="BD152" s="966"/>
      <c r="BE152" s="966"/>
      <c r="BF152" s="966"/>
      <c r="BG152" s="966"/>
      <c r="BH152" s="966"/>
      <c r="BI152" s="966"/>
      <c r="BJ152" s="966"/>
      <c r="BK152" s="966"/>
      <c r="BL152" s="966"/>
      <c r="BM152" s="967"/>
      <c r="BN152" s="5"/>
      <c r="BO152" s="5"/>
      <c r="BP152" s="5"/>
    </row>
    <row r="153" spans="2:68" ht="19.5" customHeight="1" thickBot="1">
      <c r="B153" s="6"/>
      <c r="C153" s="977"/>
      <c r="D153" s="978"/>
      <c r="E153" s="978"/>
      <c r="F153" s="978"/>
      <c r="G153" s="978"/>
      <c r="H153" s="978"/>
      <c r="I153" s="978"/>
      <c r="J153" s="978"/>
      <c r="K153" s="983"/>
      <c r="L153" s="978"/>
      <c r="M153" s="984"/>
      <c r="N153" s="962"/>
      <c r="O153" s="963"/>
      <c r="P153" s="963"/>
      <c r="Q153" s="963"/>
      <c r="R153" s="963"/>
      <c r="S153" s="963"/>
      <c r="T153" s="963"/>
      <c r="U153" s="963"/>
      <c r="V153" s="964"/>
      <c r="W153" s="994"/>
      <c r="X153" s="995"/>
      <c r="Y153" s="995"/>
      <c r="Z153" s="995"/>
      <c r="AA153" s="995"/>
      <c r="AB153" s="995"/>
      <c r="AC153" s="995"/>
      <c r="AD153" s="995"/>
      <c r="AE153" s="995"/>
      <c r="AF153" s="995"/>
      <c r="AG153" s="995"/>
      <c r="AH153" s="995"/>
      <c r="AI153" s="995"/>
      <c r="AJ153" s="995"/>
      <c r="AK153" s="995"/>
      <c r="AL153" s="995"/>
      <c r="AM153" s="996"/>
      <c r="AN153" s="999"/>
      <c r="AO153" s="999"/>
      <c r="AP153" s="999"/>
      <c r="AQ153" s="999"/>
      <c r="AR153" s="999"/>
      <c r="AS153" s="999"/>
      <c r="AT153" s="999"/>
      <c r="AU153" s="999"/>
      <c r="AV153" s="968"/>
      <c r="AW153" s="969"/>
      <c r="AX153" s="969"/>
      <c r="AY153" s="969"/>
      <c r="AZ153" s="969"/>
      <c r="BA153" s="970" t="s">
        <v>192</v>
      </c>
      <c r="BB153" s="970"/>
      <c r="BC153" s="970"/>
      <c r="BD153" s="970"/>
      <c r="BE153" s="970"/>
      <c r="BF153" s="970"/>
      <c r="BG153" s="970"/>
      <c r="BH153" s="970"/>
      <c r="BI153" s="970"/>
      <c r="BJ153" s="970"/>
      <c r="BK153" s="970"/>
      <c r="BL153" s="970"/>
      <c r="BM153" s="971"/>
      <c r="BN153" s="5"/>
      <c r="BO153" s="5"/>
      <c r="BP153" s="5"/>
    </row>
    <row r="154" spans="2:68" ht="19.5" customHeight="1">
      <c r="B154" s="6"/>
      <c r="C154" s="974"/>
      <c r="D154" s="975"/>
      <c r="E154" s="975"/>
      <c r="F154" s="975"/>
      <c r="G154" s="975"/>
      <c r="H154" s="975"/>
      <c r="I154" s="975"/>
      <c r="J154" s="975"/>
      <c r="K154" s="979"/>
      <c r="L154" s="975"/>
      <c r="M154" s="980"/>
      <c r="N154" s="985" t="s">
        <v>156</v>
      </c>
      <c r="O154" s="986"/>
      <c r="P154" s="986"/>
      <c r="Q154" s="986"/>
      <c r="R154" s="986"/>
      <c r="S154" s="986"/>
      <c r="T154" s="986"/>
      <c r="U154" s="986"/>
      <c r="V154" s="987"/>
      <c r="W154" s="988"/>
      <c r="X154" s="989"/>
      <c r="Y154" s="989"/>
      <c r="Z154" s="989"/>
      <c r="AA154" s="989"/>
      <c r="AB154" s="989"/>
      <c r="AC154" s="989"/>
      <c r="AD154" s="989"/>
      <c r="AE154" s="989"/>
      <c r="AF154" s="989"/>
      <c r="AG154" s="989"/>
      <c r="AH154" s="989"/>
      <c r="AI154" s="989"/>
      <c r="AJ154" s="989"/>
      <c r="AK154" s="989"/>
      <c r="AL154" s="989"/>
      <c r="AM154" s="990"/>
      <c r="AN154" s="997"/>
      <c r="AO154" s="997"/>
      <c r="AP154" s="997"/>
      <c r="AQ154" s="997"/>
      <c r="AR154" s="997"/>
      <c r="AS154" s="997"/>
      <c r="AT154" s="997"/>
      <c r="AU154" s="997"/>
      <c r="AV154" s="972" t="s">
        <v>189</v>
      </c>
      <c r="AW154" s="973"/>
      <c r="AX154" s="973"/>
      <c r="AY154" s="973"/>
      <c r="AZ154" s="973"/>
      <c r="BA154" s="952"/>
      <c r="BB154" s="952"/>
      <c r="BC154" s="952"/>
      <c r="BD154" s="952"/>
      <c r="BE154" s="952"/>
      <c r="BF154" s="952"/>
      <c r="BG154" s="952"/>
      <c r="BH154" s="952"/>
      <c r="BI154" s="952"/>
      <c r="BJ154" s="952"/>
      <c r="BK154" s="952"/>
      <c r="BL154" s="952"/>
      <c r="BM154" s="953"/>
      <c r="BN154" s="5"/>
      <c r="BO154" s="5"/>
      <c r="BP154" s="5"/>
    </row>
    <row r="155" spans="2:68" ht="19.5" customHeight="1">
      <c r="B155" s="6"/>
      <c r="C155" s="976"/>
      <c r="D155" s="957"/>
      <c r="E155" s="957"/>
      <c r="F155" s="957"/>
      <c r="G155" s="957"/>
      <c r="H155" s="957"/>
      <c r="I155" s="957"/>
      <c r="J155" s="957"/>
      <c r="K155" s="981"/>
      <c r="L155" s="957"/>
      <c r="M155" s="982"/>
      <c r="N155" s="959"/>
      <c r="O155" s="960"/>
      <c r="P155" s="960"/>
      <c r="Q155" s="960"/>
      <c r="R155" s="960"/>
      <c r="S155" s="960"/>
      <c r="T155" s="960"/>
      <c r="U155" s="960"/>
      <c r="V155" s="961"/>
      <c r="W155" s="991"/>
      <c r="X155" s="992"/>
      <c r="Y155" s="992"/>
      <c r="Z155" s="992"/>
      <c r="AA155" s="992"/>
      <c r="AB155" s="992"/>
      <c r="AC155" s="992"/>
      <c r="AD155" s="992"/>
      <c r="AE155" s="992"/>
      <c r="AF155" s="992"/>
      <c r="AG155" s="992"/>
      <c r="AH155" s="992"/>
      <c r="AI155" s="992"/>
      <c r="AJ155" s="992"/>
      <c r="AK155" s="992"/>
      <c r="AL155" s="992"/>
      <c r="AM155" s="993"/>
      <c r="AN155" s="998"/>
      <c r="AO155" s="998"/>
      <c r="AP155" s="998"/>
      <c r="AQ155" s="998"/>
      <c r="AR155" s="998"/>
      <c r="AS155" s="998"/>
      <c r="AT155" s="998"/>
      <c r="AU155" s="998"/>
      <c r="AV155" s="954" t="s">
        <v>190</v>
      </c>
      <c r="AW155" s="955"/>
      <c r="AX155" s="955"/>
      <c r="AY155" s="955"/>
      <c r="AZ155" s="955"/>
      <c r="BA155" s="955"/>
      <c r="BB155" s="955"/>
      <c r="BC155" s="956" t="s">
        <v>441</v>
      </c>
      <c r="BD155" s="957"/>
      <c r="BE155" s="957"/>
      <c r="BF155" s="957"/>
      <c r="BG155" s="957"/>
      <c r="BH155" s="957"/>
      <c r="BI155" s="957"/>
      <c r="BJ155" s="957"/>
      <c r="BK155" s="957"/>
      <c r="BL155" s="957"/>
      <c r="BM155" s="958"/>
      <c r="BN155" s="5"/>
      <c r="BO155" s="5"/>
      <c r="BP155" s="5"/>
    </row>
    <row r="156" spans="2:68" ht="19.5" customHeight="1">
      <c r="B156" s="6"/>
      <c r="C156" s="976"/>
      <c r="D156" s="957"/>
      <c r="E156" s="957"/>
      <c r="F156" s="957"/>
      <c r="G156" s="957"/>
      <c r="H156" s="957"/>
      <c r="I156" s="957"/>
      <c r="J156" s="957"/>
      <c r="K156" s="981"/>
      <c r="L156" s="957"/>
      <c r="M156" s="982"/>
      <c r="N156" s="959" t="s">
        <v>157</v>
      </c>
      <c r="O156" s="960"/>
      <c r="P156" s="960"/>
      <c r="Q156" s="960"/>
      <c r="R156" s="960"/>
      <c r="S156" s="960"/>
      <c r="T156" s="960"/>
      <c r="U156" s="960"/>
      <c r="V156" s="961"/>
      <c r="W156" s="991"/>
      <c r="X156" s="992"/>
      <c r="Y156" s="992"/>
      <c r="Z156" s="992"/>
      <c r="AA156" s="992"/>
      <c r="AB156" s="992"/>
      <c r="AC156" s="992"/>
      <c r="AD156" s="992"/>
      <c r="AE156" s="992"/>
      <c r="AF156" s="992"/>
      <c r="AG156" s="992"/>
      <c r="AH156" s="992"/>
      <c r="AI156" s="992"/>
      <c r="AJ156" s="992"/>
      <c r="AK156" s="992"/>
      <c r="AL156" s="992"/>
      <c r="AM156" s="993"/>
      <c r="AN156" s="998"/>
      <c r="AO156" s="998"/>
      <c r="AP156" s="998"/>
      <c r="AQ156" s="998"/>
      <c r="AR156" s="998"/>
      <c r="AS156" s="998"/>
      <c r="AT156" s="998"/>
      <c r="AU156" s="998"/>
      <c r="AV156" s="965" t="s">
        <v>191</v>
      </c>
      <c r="AW156" s="966"/>
      <c r="AX156" s="966"/>
      <c r="AY156" s="966"/>
      <c r="AZ156" s="966"/>
      <c r="BA156" s="966"/>
      <c r="BB156" s="966"/>
      <c r="BC156" s="966"/>
      <c r="BD156" s="966"/>
      <c r="BE156" s="966"/>
      <c r="BF156" s="966"/>
      <c r="BG156" s="966"/>
      <c r="BH156" s="966"/>
      <c r="BI156" s="966"/>
      <c r="BJ156" s="966"/>
      <c r="BK156" s="966"/>
      <c r="BL156" s="966"/>
      <c r="BM156" s="967"/>
      <c r="BN156" s="5"/>
      <c r="BO156" s="5"/>
      <c r="BP156" s="5"/>
    </row>
    <row r="157" spans="2:68" ht="19.5" customHeight="1" thickBot="1">
      <c r="B157" s="6"/>
      <c r="C157" s="977"/>
      <c r="D157" s="978"/>
      <c r="E157" s="978"/>
      <c r="F157" s="978"/>
      <c r="G157" s="978"/>
      <c r="H157" s="978"/>
      <c r="I157" s="978"/>
      <c r="J157" s="978"/>
      <c r="K157" s="983"/>
      <c r="L157" s="978"/>
      <c r="M157" s="984"/>
      <c r="N157" s="962"/>
      <c r="O157" s="963"/>
      <c r="P157" s="963"/>
      <c r="Q157" s="963"/>
      <c r="R157" s="963"/>
      <c r="S157" s="963"/>
      <c r="T157" s="963"/>
      <c r="U157" s="963"/>
      <c r="V157" s="964"/>
      <c r="W157" s="994"/>
      <c r="X157" s="995"/>
      <c r="Y157" s="995"/>
      <c r="Z157" s="995"/>
      <c r="AA157" s="995"/>
      <c r="AB157" s="995"/>
      <c r="AC157" s="995"/>
      <c r="AD157" s="995"/>
      <c r="AE157" s="995"/>
      <c r="AF157" s="995"/>
      <c r="AG157" s="995"/>
      <c r="AH157" s="995"/>
      <c r="AI157" s="995"/>
      <c r="AJ157" s="995"/>
      <c r="AK157" s="995"/>
      <c r="AL157" s="995"/>
      <c r="AM157" s="996"/>
      <c r="AN157" s="999"/>
      <c r="AO157" s="999"/>
      <c r="AP157" s="999"/>
      <c r="AQ157" s="999"/>
      <c r="AR157" s="999"/>
      <c r="AS157" s="999"/>
      <c r="AT157" s="999"/>
      <c r="AU157" s="999"/>
      <c r="AV157" s="968"/>
      <c r="AW157" s="969"/>
      <c r="AX157" s="969"/>
      <c r="AY157" s="969"/>
      <c r="AZ157" s="969"/>
      <c r="BA157" s="970" t="s">
        <v>192</v>
      </c>
      <c r="BB157" s="970"/>
      <c r="BC157" s="970"/>
      <c r="BD157" s="970"/>
      <c r="BE157" s="970"/>
      <c r="BF157" s="970"/>
      <c r="BG157" s="970"/>
      <c r="BH157" s="970"/>
      <c r="BI157" s="970"/>
      <c r="BJ157" s="970"/>
      <c r="BK157" s="970"/>
      <c r="BL157" s="970"/>
      <c r="BM157" s="971"/>
      <c r="BN157" s="5"/>
      <c r="BO157" s="5"/>
      <c r="BP157" s="5"/>
    </row>
    <row r="158" spans="2:68" ht="19.5" customHeight="1">
      <c r="B158" s="6"/>
      <c r="C158" s="974"/>
      <c r="D158" s="975"/>
      <c r="E158" s="975"/>
      <c r="F158" s="975"/>
      <c r="G158" s="975"/>
      <c r="H158" s="975"/>
      <c r="I158" s="975"/>
      <c r="J158" s="975"/>
      <c r="K158" s="979"/>
      <c r="L158" s="975"/>
      <c r="M158" s="980"/>
      <c r="N158" s="985" t="s">
        <v>156</v>
      </c>
      <c r="O158" s="986"/>
      <c r="P158" s="986"/>
      <c r="Q158" s="986"/>
      <c r="R158" s="986"/>
      <c r="S158" s="986"/>
      <c r="T158" s="986"/>
      <c r="U158" s="986"/>
      <c r="V158" s="987"/>
      <c r="W158" s="988"/>
      <c r="X158" s="989"/>
      <c r="Y158" s="989"/>
      <c r="Z158" s="989"/>
      <c r="AA158" s="989"/>
      <c r="AB158" s="989"/>
      <c r="AC158" s="989"/>
      <c r="AD158" s="989"/>
      <c r="AE158" s="989"/>
      <c r="AF158" s="989"/>
      <c r="AG158" s="989"/>
      <c r="AH158" s="989"/>
      <c r="AI158" s="989"/>
      <c r="AJ158" s="989"/>
      <c r="AK158" s="989"/>
      <c r="AL158" s="989"/>
      <c r="AM158" s="990"/>
      <c r="AN158" s="997"/>
      <c r="AO158" s="997"/>
      <c r="AP158" s="997"/>
      <c r="AQ158" s="997"/>
      <c r="AR158" s="997"/>
      <c r="AS158" s="997"/>
      <c r="AT158" s="997"/>
      <c r="AU158" s="997"/>
      <c r="AV158" s="972" t="s">
        <v>189</v>
      </c>
      <c r="AW158" s="973"/>
      <c r="AX158" s="973"/>
      <c r="AY158" s="973"/>
      <c r="AZ158" s="973"/>
      <c r="BA158" s="952"/>
      <c r="BB158" s="952"/>
      <c r="BC158" s="952"/>
      <c r="BD158" s="952"/>
      <c r="BE158" s="952"/>
      <c r="BF158" s="952"/>
      <c r="BG158" s="952"/>
      <c r="BH158" s="952"/>
      <c r="BI158" s="952"/>
      <c r="BJ158" s="952"/>
      <c r="BK158" s="952"/>
      <c r="BL158" s="952"/>
      <c r="BM158" s="953"/>
      <c r="BN158" s="5"/>
      <c r="BO158" s="5"/>
      <c r="BP158" s="5"/>
    </row>
    <row r="159" spans="2:68" ht="19.5" customHeight="1">
      <c r="B159" s="6"/>
      <c r="C159" s="976"/>
      <c r="D159" s="957"/>
      <c r="E159" s="957"/>
      <c r="F159" s="957"/>
      <c r="G159" s="957"/>
      <c r="H159" s="957"/>
      <c r="I159" s="957"/>
      <c r="J159" s="957"/>
      <c r="K159" s="981"/>
      <c r="L159" s="957"/>
      <c r="M159" s="982"/>
      <c r="N159" s="959"/>
      <c r="O159" s="960"/>
      <c r="P159" s="960"/>
      <c r="Q159" s="960"/>
      <c r="R159" s="960"/>
      <c r="S159" s="960"/>
      <c r="T159" s="960"/>
      <c r="U159" s="960"/>
      <c r="V159" s="961"/>
      <c r="W159" s="991"/>
      <c r="X159" s="992"/>
      <c r="Y159" s="992"/>
      <c r="Z159" s="992"/>
      <c r="AA159" s="992"/>
      <c r="AB159" s="992"/>
      <c r="AC159" s="992"/>
      <c r="AD159" s="992"/>
      <c r="AE159" s="992"/>
      <c r="AF159" s="992"/>
      <c r="AG159" s="992"/>
      <c r="AH159" s="992"/>
      <c r="AI159" s="992"/>
      <c r="AJ159" s="992"/>
      <c r="AK159" s="992"/>
      <c r="AL159" s="992"/>
      <c r="AM159" s="993"/>
      <c r="AN159" s="998"/>
      <c r="AO159" s="998"/>
      <c r="AP159" s="998"/>
      <c r="AQ159" s="998"/>
      <c r="AR159" s="998"/>
      <c r="AS159" s="998"/>
      <c r="AT159" s="998"/>
      <c r="AU159" s="998"/>
      <c r="AV159" s="954" t="s">
        <v>190</v>
      </c>
      <c r="AW159" s="955"/>
      <c r="AX159" s="955"/>
      <c r="AY159" s="955"/>
      <c r="AZ159" s="955"/>
      <c r="BA159" s="955"/>
      <c r="BB159" s="955"/>
      <c r="BC159" s="956" t="s">
        <v>441</v>
      </c>
      <c r="BD159" s="957"/>
      <c r="BE159" s="957"/>
      <c r="BF159" s="957"/>
      <c r="BG159" s="957"/>
      <c r="BH159" s="957"/>
      <c r="BI159" s="957"/>
      <c r="BJ159" s="957"/>
      <c r="BK159" s="957"/>
      <c r="BL159" s="957"/>
      <c r="BM159" s="958"/>
      <c r="BN159" s="5"/>
      <c r="BO159" s="5"/>
      <c r="BP159" s="5"/>
    </row>
    <row r="160" spans="2:68" ht="19.5" customHeight="1">
      <c r="B160" s="6"/>
      <c r="C160" s="976"/>
      <c r="D160" s="957"/>
      <c r="E160" s="957"/>
      <c r="F160" s="957"/>
      <c r="G160" s="957"/>
      <c r="H160" s="957"/>
      <c r="I160" s="957"/>
      <c r="J160" s="957"/>
      <c r="K160" s="981"/>
      <c r="L160" s="957"/>
      <c r="M160" s="982"/>
      <c r="N160" s="959" t="s">
        <v>157</v>
      </c>
      <c r="O160" s="960"/>
      <c r="P160" s="960"/>
      <c r="Q160" s="960"/>
      <c r="R160" s="960"/>
      <c r="S160" s="960"/>
      <c r="T160" s="960"/>
      <c r="U160" s="960"/>
      <c r="V160" s="961"/>
      <c r="W160" s="991"/>
      <c r="X160" s="992"/>
      <c r="Y160" s="992"/>
      <c r="Z160" s="992"/>
      <c r="AA160" s="992"/>
      <c r="AB160" s="992"/>
      <c r="AC160" s="992"/>
      <c r="AD160" s="992"/>
      <c r="AE160" s="992"/>
      <c r="AF160" s="992"/>
      <c r="AG160" s="992"/>
      <c r="AH160" s="992"/>
      <c r="AI160" s="992"/>
      <c r="AJ160" s="992"/>
      <c r="AK160" s="992"/>
      <c r="AL160" s="992"/>
      <c r="AM160" s="993"/>
      <c r="AN160" s="998"/>
      <c r="AO160" s="998"/>
      <c r="AP160" s="998"/>
      <c r="AQ160" s="998"/>
      <c r="AR160" s="998"/>
      <c r="AS160" s="998"/>
      <c r="AT160" s="998"/>
      <c r="AU160" s="998"/>
      <c r="AV160" s="965" t="s">
        <v>191</v>
      </c>
      <c r="AW160" s="966"/>
      <c r="AX160" s="966"/>
      <c r="AY160" s="966"/>
      <c r="AZ160" s="966"/>
      <c r="BA160" s="966"/>
      <c r="BB160" s="966"/>
      <c r="BC160" s="966"/>
      <c r="BD160" s="966"/>
      <c r="BE160" s="966"/>
      <c r="BF160" s="966"/>
      <c r="BG160" s="966"/>
      <c r="BH160" s="966"/>
      <c r="BI160" s="966"/>
      <c r="BJ160" s="966"/>
      <c r="BK160" s="966"/>
      <c r="BL160" s="966"/>
      <c r="BM160" s="967"/>
      <c r="BN160" s="5"/>
      <c r="BO160" s="5"/>
      <c r="BP160" s="5"/>
    </row>
    <row r="161" spans="2:68" ht="19.5" customHeight="1" thickBot="1">
      <c r="B161" s="6"/>
      <c r="C161" s="977"/>
      <c r="D161" s="978"/>
      <c r="E161" s="978"/>
      <c r="F161" s="978"/>
      <c r="G161" s="978"/>
      <c r="H161" s="978"/>
      <c r="I161" s="978"/>
      <c r="J161" s="978"/>
      <c r="K161" s="983"/>
      <c r="L161" s="978"/>
      <c r="M161" s="984"/>
      <c r="N161" s="962"/>
      <c r="O161" s="963"/>
      <c r="P161" s="963"/>
      <c r="Q161" s="963"/>
      <c r="R161" s="963"/>
      <c r="S161" s="963"/>
      <c r="T161" s="963"/>
      <c r="U161" s="963"/>
      <c r="V161" s="964"/>
      <c r="W161" s="994"/>
      <c r="X161" s="995"/>
      <c r="Y161" s="995"/>
      <c r="Z161" s="995"/>
      <c r="AA161" s="995"/>
      <c r="AB161" s="995"/>
      <c r="AC161" s="995"/>
      <c r="AD161" s="995"/>
      <c r="AE161" s="995"/>
      <c r="AF161" s="995"/>
      <c r="AG161" s="995"/>
      <c r="AH161" s="995"/>
      <c r="AI161" s="995"/>
      <c r="AJ161" s="995"/>
      <c r="AK161" s="995"/>
      <c r="AL161" s="995"/>
      <c r="AM161" s="996"/>
      <c r="AN161" s="999"/>
      <c r="AO161" s="999"/>
      <c r="AP161" s="999"/>
      <c r="AQ161" s="999"/>
      <c r="AR161" s="999"/>
      <c r="AS161" s="999"/>
      <c r="AT161" s="999"/>
      <c r="AU161" s="999"/>
      <c r="AV161" s="968"/>
      <c r="AW161" s="969"/>
      <c r="AX161" s="969"/>
      <c r="AY161" s="969"/>
      <c r="AZ161" s="969"/>
      <c r="BA161" s="970" t="s">
        <v>192</v>
      </c>
      <c r="BB161" s="970"/>
      <c r="BC161" s="970"/>
      <c r="BD161" s="970"/>
      <c r="BE161" s="970"/>
      <c r="BF161" s="970"/>
      <c r="BG161" s="970"/>
      <c r="BH161" s="970"/>
      <c r="BI161" s="970"/>
      <c r="BJ161" s="970"/>
      <c r="BK161" s="970"/>
      <c r="BL161" s="970"/>
      <c r="BM161" s="971"/>
      <c r="BN161" s="5"/>
      <c r="BO161" s="5"/>
      <c r="BP161" s="5"/>
    </row>
    <row r="162" spans="2:68" ht="11.25" customHeight="1">
      <c r="B162" s="6"/>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row>
    <row r="163" spans="2:68" ht="27.75" customHeight="1">
      <c r="D163" s="387" t="s">
        <v>10</v>
      </c>
      <c r="E163" s="387" t="s">
        <v>38</v>
      </c>
      <c r="F163" s="388"/>
      <c r="G163" s="946" t="s">
        <v>382</v>
      </c>
      <c r="H163" s="947"/>
      <c r="I163" s="947"/>
      <c r="J163" s="947"/>
      <c r="K163" s="947"/>
      <c r="L163" s="947"/>
      <c r="M163" s="947"/>
      <c r="N163" s="947"/>
      <c r="O163" s="947"/>
      <c r="P163" s="947"/>
      <c r="Q163" s="947"/>
      <c r="R163" s="947"/>
      <c r="S163" s="947"/>
      <c r="T163" s="947"/>
      <c r="U163" s="947"/>
      <c r="V163" s="947"/>
      <c r="W163" s="947"/>
      <c r="X163" s="947"/>
      <c r="Y163" s="947"/>
      <c r="Z163" s="947"/>
      <c r="AA163" s="947"/>
      <c r="AB163" s="947"/>
      <c r="AC163" s="947"/>
      <c r="AD163" s="947"/>
      <c r="AE163" s="947"/>
      <c r="AF163" s="947"/>
      <c r="AG163" s="947"/>
      <c r="AH163" s="947"/>
      <c r="AI163" s="947"/>
      <c r="AJ163" s="947"/>
      <c r="AK163" s="947"/>
      <c r="AL163" s="947"/>
      <c r="AM163" s="947"/>
      <c r="AN163" s="947"/>
      <c r="AO163" s="947"/>
      <c r="AP163" s="947"/>
      <c r="AQ163" s="947"/>
      <c r="AR163" s="947"/>
      <c r="AS163" s="947"/>
      <c r="AT163" s="947"/>
      <c r="AU163" s="947"/>
      <c r="AV163" s="947"/>
      <c r="AW163" s="947"/>
      <c r="AX163" s="947"/>
      <c r="AY163" s="947"/>
      <c r="AZ163" s="947"/>
      <c r="BA163" s="947"/>
      <c r="BB163" s="947"/>
      <c r="BC163" s="947"/>
      <c r="BD163" s="947"/>
      <c r="BE163" s="947"/>
      <c r="BF163" s="947"/>
      <c r="BG163" s="947"/>
      <c r="BH163" s="947"/>
      <c r="BI163" s="947"/>
      <c r="BJ163" s="947"/>
      <c r="BK163" s="947"/>
      <c r="BL163" s="947"/>
      <c r="BM163" s="947"/>
    </row>
    <row r="164" spans="2:68" ht="41.25" customHeight="1">
      <c r="E164" s="388" t="s">
        <v>39</v>
      </c>
      <c r="F164" s="388"/>
      <c r="G164" s="945" t="s">
        <v>443</v>
      </c>
      <c r="H164" s="948"/>
      <c r="I164" s="948"/>
      <c r="J164" s="948"/>
      <c r="K164" s="948"/>
      <c r="L164" s="948"/>
      <c r="M164" s="948"/>
      <c r="N164" s="948"/>
      <c r="O164" s="948"/>
      <c r="P164" s="948"/>
      <c r="Q164" s="948"/>
      <c r="R164" s="948"/>
      <c r="S164" s="948"/>
      <c r="T164" s="948"/>
      <c r="U164" s="948"/>
      <c r="V164" s="948"/>
      <c r="W164" s="948"/>
      <c r="X164" s="948"/>
      <c r="Y164" s="948"/>
      <c r="Z164" s="948"/>
      <c r="AA164" s="948"/>
      <c r="AB164" s="948"/>
      <c r="AC164" s="948"/>
      <c r="AD164" s="948"/>
      <c r="AE164" s="948"/>
      <c r="AF164" s="948"/>
      <c r="AG164" s="948"/>
      <c r="AH164" s="948"/>
      <c r="AI164" s="948"/>
      <c r="AJ164" s="948"/>
      <c r="AK164" s="948"/>
      <c r="AL164" s="948"/>
      <c r="AM164" s="948"/>
      <c r="AN164" s="948"/>
      <c r="AO164" s="948"/>
      <c r="AP164" s="948"/>
      <c r="AQ164" s="948"/>
      <c r="AR164" s="948"/>
      <c r="AS164" s="948"/>
      <c r="AT164" s="948"/>
      <c r="AU164" s="948"/>
      <c r="AV164" s="948"/>
      <c r="AW164" s="948"/>
      <c r="AX164" s="948"/>
      <c r="AY164" s="948"/>
      <c r="AZ164" s="948"/>
      <c r="BA164" s="948"/>
      <c r="BB164" s="948"/>
      <c r="BC164" s="948"/>
      <c r="BD164" s="948"/>
      <c r="BE164" s="948"/>
      <c r="BF164" s="948"/>
      <c r="BG164" s="948"/>
      <c r="BH164" s="948"/>
      <c r="BI164" s="948"/>
      <c r="BJ164" s="948"/>
      <c r="BK164" s="948"/>
      <c r="BL164" s="948"/>
      <c r="BM164" s="948"/>
    </row>
    <row r="165" spans="2:68" ht="34.5" customHeight="1">
      <c r="E165" s="388" t="s">
        <v>41</v>
      </c>
      <c r="F165" s="388"/>
      <c r="G165" s="945" t="s">
        <v>460</v>
      </c>
      <c r="H165" s="948"/>
      <c r="I165" s="948"/>
      <c r="J165" s="948"/>
      <c r="K165" s="948"/>
      <c r="L165" s="948"/>
      <c r="M165" s="948"/>
      <c r="N165" s="948"/>
      <c r="O165" s="948"/>
      <c r="P165" s="948"/>
      <c r="Q165" s="948"/>
      <c r="R165" s="948"/>
      <c r="S165" s="948"/>
      <c r="T165" s="948"/>
      <c r="U165" s="948"/>
      <c r="V165" s="948"/>
      <c r="W165" s="948"/>
      <c r="X165" s="948"/>
      <c r="Y165" s="948"/>
      <c r="Z165" s="948"/>
      <c r="AA165" s="948"/>
      <c r="AB165" s="948"/>
      <c r="AC165" s="948"/>
      <c r="AD165" s="948"/>
      <c r="AE165" s="948"/>
      <c r="AF165" s="948"/>
      <c r="AG165" s="948"/>
      <c r="AH165" s="948"/>
      <c r="AI165" s="948"/>
      <c r="AJ165" s="948"/>
      <c r="AK165" s="948"/>
      <c r="AL165" s="948"/>
      <c r="AM165" s="948"/>
      <c r="AN165" s="948"/>
      <c r="AO165" s="948"/>
      <c r="AP165" s="948"/>
      <c r="AQ165" s="948"/>
      <c r="AR165" s="948"/>
      <c r="AS165" s="948"/>
      <c r="AT165" s="948"/>
      <c r="AU165" s="948"/>
      <c r="AV165" s="948"/>
      <c r="AW165" s="948"/>
      <c r="AX165" s="948"/>
      <c r="AY165" s="948"/>
      <c r="AZ165" s="948"/>
      <c r="BA165" s="948"/>
      <c r="BB165" s="948"/>
      <c r="BC165" s="948"/>
      <c r="BD165" s="948"/>
      <c r="BE165" s="948"/>
      <c r="BF165" s="948"/>
      <c r="BG165" s="948"/>
      <c r="BH165" s="948"/>
      <c r="BI165" s="948"/>
      <c r="BJ165" s="948"/>
      <c r="BK165" s="948"/>
      <c r="BL165" s="948"/>
      <c r="BM165" s="948"/>
    </row>
    <row r="166" spans="2:68" ht="30.75" customHeight="1">
      <c r="E166" s="388"/>
      <c r="F166" s="389" t="s">
        <v>598</v>
      </c>
      <c r="G166" s="388"/>
      <c r="H166" s="389"/>
      <c r="I166" s="388"/>
      <c r="J166" s="389"/>
      <c r="K166" s="389"/>
      <c r="L166" s="389"/>
      <c r="M166" s="389"/>
      <c r="N166" s="389"/>
      <c r="O166" s="389"/>
      <c r="P166" s="389"/>
      <c r="Q166" s="389"/>
      <c r="R166" s="389"/>
      <c r="S166" s="389"/>
      <c r="T166" s="389"/>
      <c r="U166" s="389"/>
      <c r="V166" s="389"/>
      <c r="W166" s="389"/>
      <c r="X166" s="389"/>
      <c r="Y166" s="389"/>
      <c r="Z166" s="389"/>
      <c r="AA166" s="389"/>
      <c r="AB166" s="389"/>
      <c r="AC166" s="389"/>
      <c r="AD166" s="389"/>
      <c r="AE166" s="389"/>
      <c r="AF166" s="389"/>
      <c r="AG166" s="389"/>
      <c r="AH166" s="389"/>
      <c r="AI166" s="389"/>
      <c r="AJ166" s="389"/>
      <c r="AK166" s="389"/>
      <c r="AL166" s="389"/>
      <c r="AM166" s="389"/>
      <c r="AN166" s="389"/>
      <c r="AO166" s="389"/>
      <c r="AP166" s="389"/>
      <c r="AQ166" s="389"/>
      <c r="AR166" s="389"/>
      <c r="AS166" s="389"/>
      <c r="AT166" s="389"/>
      <c r="AU166" s="389"/>
      <c r="AV166" s="389"/>
      <c r="AW166" s="389"/>
      <c r="AX166" s="389"/>
      <c r="AY166" s="389"/>
      <c r="AZ166" s="389"/>
      <c r="BA166" s="389"/>
      <c r="BB166" s="389"/>
      <c r="BC166" s="389"/>
      <c r="BD166" s="389"/>
      <c r="BE166" s="389"/>
      <c r="BF166" s="389"/>
      <c r="BG166" s="389"/>
      <c r="BH166" s="389"/>
      <c r="BI166" s="389"/>
      <c r="BJ166" s="389"/>
      <c r="BK166" s="419"/>
      <c r="BL166" s="419"/>
      <c r="BM166" s="419"/>
    </row>
    <row r="167" spans="2:68" ht="30.75" customHeight="1">
      <c r="E167" s="388"/>
      <c r="F167" s="388" t="s">
        <v>380</v>
      </c>
      <c r="G167" s="389"/>
      <c r="H167" s="945" t="s">
        <v>461</v>
      </c>
      <c r="I167" s="945"/>
      <c r="J167" s="945"/>
      <c r="K167" s="945"/>
      <c r="L167" s="945"/>
      <c r="M167" s="945"/>
      <c r="N167" s="945"/>
      <c r="O167" s="945"/>
      <c r="P167" s="945"/>
      <c r="Q167" s="945"/>
      <c r="R167" s="945"/>
      <c r="S167" s="945"/>
      <c r="T167" s="945"/>
      <c r="U167" s="945"/>
      <c r="V167" s="945"/>
      <c r="W167" s="945"/>
      <c r="X167" s="945"/>
      <c r="Y167" s="945"/>
      <c r="Z167" s="945"/>
      <c r="AA167" s="945"/>
      <c r="AB167" s="945"/>
      <c r="AC167" s="945"/>
      <c r="AD167" s="945"/>
      <c r="AE167" s="945"/>
      <c r="AF167" s="945"/>
      <c r="AG167" s="945"/>
      <c r="AH167" s="945"/>
      <c r="AI167" s="945"/>
      <c r="AJ167" s="945"/>
      <c r="AK167" s="945"/>
      <c r="AL167" s="945"/>
      <c r="AM167" s="945"/>
      <c r="AN167" s="945"/>
      <c r="AO167" s="945"/>
      <c r="AP167" s="945"/>
      <c r="AQ167" s="945"/>
      <c r="AR167" s="945"/>
      <c r="AS167" s="945"/>
      <c r="AT167" s="945"/>
      <c r="AU167" s="945"/>
      <c r="AV167" s="945"/>
      <c r="AW167" s="945"/>
      <c r="AX167" s="945"/>
      <c r="AY167" s="945"/>
      <c r="AZ167" s="945"/>
      <c r="BA167" s="945"/>
      <c r="BB167" s="945"/>
      <c r="BC167" s="945"/>
      <c r="BD167" s="945"/>
      <c r="BE167" s="945"/>
      <c r="BF167" s="945"/>
      <c r="BG167" s="945"/>
      <c r="BH167" s="945"/>
      <c r="BI167" s="945"/>
      <c r="BJ167" s="945"/>
      <c r="BK167" s="945"/>
      <c r="BL167" s="945"/>
      <c r="BM167" s="945"/>
    </row>
    <row r="168" spans="2:68" ht="54" customHeight="1">
      <c r="E168" s="418" t="s">
        <v>43</v>
      </c>
      <c r="F168" s="388"/>
      <c r="G168" s="945" t="s">
        <v>193</v>
      </c>
      <c r="H168" s="948"/>
      <c r="I168" s="948"/>
      <c r="J168" s="948"/>
      <c r="K168" s="948"/>
      <c r="L168" s="948"/>
      <c r="M168" s="948"/>
      <c r="N168" s="948"/>
      <c r="O168" s="948"/>
      <c r="P168" s="948"/>
      <c r="Q168" s="948"/>
      <c r="R168" s="948"/>
      <c r="S168" s="948"/>
      <c r="T168" s="948"/>
      <c r="U168" s="948"/>
      <c r="V168" s="948"/>
      <c r="W168" s="948"/>
      <c r="X168" s="948"/>
      <c r="Y168" s="948"/>
      <c r="Z168" s="948"/>
      <c r="AA168" s="948"/>
      <c r="AB168" s="948"/>
      <c r="AC168" s="948"/>
      <c r="AD168" s="948"/>
      <c r="AE168" s="948"/>
      <c r="AF168" s="948"/>
      <c r="AG168" s="948"/>
      <c r="AH168" s="948"/>
      <c r="AI168" s="948"/>
      <c r="AJ168" s="948"/>
      <c r="AK168" s="948"/>
      <c r="AL168" s="948"/>
      <c r="AM168" s="948"/>
      <c r="AN168" s="948"/>
      <c r="AO168" s="948"/>
      <c r="AP168" s="948"/>
      <c r="AQ168" s="948"/>
      <c r="AR168" s="948"/>
      <c r="AS168" s="948"/>
      <c r="AT168" s="948"/>
      <c r="AU168" s="948"/>
      <c r="AV168" s="948"/>
      <c r="AW168" s="948"/>
      <c r="AX168" s="948"/>
      <c r="AY168" s="948"/>
      <c r="AZ168" s="948"/>
      <c r="BA168" s="948"/>
      <c r="BB168" s="948"/>
      <c r="BC168" s="948"/>
      <c r="BD168" s="948"/>
      <c r="BE168" s="948"/>
      <c r="BF168" s="948"/>
      <c r="BG168" s="948"/>
      <c r="BH168" s="948"/>
      <c r="BI168" s="948"/>
      <c r="BJ168" s="948"/>
      <c r="BK168" s="948"/>
      <c r="BL168" s="948"/>
      <c r="BM168" s="948"/>
    </row>
    <row r="169" spans="2:68" ht="27.75" customHeight="1" thickBot="1">
      <c r="B169" s="3" t="s">
        <v>197</v>
      </c>
    </row>
    <row r="170" spans="2:68" ht="18.75" customHeight="1">
      <c r="C170" s="30" t="s">
        <v>133</v>
      </c>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2"/>
    </row>
    <row r="171" spans="2:68" ht="11.25" customHeight="1">
      <c r="C171" s="20"/>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2"/>
    </row>
    <row r="172" spans="2:68" ht="11.25" customHeight="1">
      <c r="C172" s="20"/>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2"/>
    </row>
    <row r="173" spans="2:68" ht="11.25" customHeight="1">
      <c r="C173" s="20"/>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2"/>
    </row>
    <row r="174" spans="2:68" ht="11.25" customHeight="1">
      <c r="C174" s="20"/>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2"/>
    </row>
    <row r="175" spans="2:68" ht="11.25" customHeight="1">
      <c r="C175" s="20"/>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2"/>
    </row>
    <row r="176" spans="2:68" ht="11.25" customHeight="1">
      <c r="C176" s="20"/>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2"/>
    </row>
    <row r="177" spans="3:65" ht="11.25" customHeight="1">
      <c r="C177" s="20"/>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2"/>
    </row>
    <row r="178" spans="3:65" ht="11.25" customHeight="1">
      <c r="C178" s="20"/>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2"/>
    </row>
    <row r="179" spans="3:65" ht="11.25" customHeight="1">
      <c r="C179" s="20"/>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2"/>
    </row>
    <row r="180" spans="3:65" ht="11.25" customHeight="1">
      <c r="C180" s="20"/>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2"/>
    </row>
    <row r="181" spans="3:65" ht="11.25" customHeight="1">
      <c r="C181" s="20"/>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2"/>
    </row>
    <row r="182" spans="3:65" ht="11.25" customHeight="1">
      <c r="C182" s="20"/>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2"/>
    </row>
    <row r="183" spans="3:65" ht="11.25" customHeight="1">
      <c r="C183" s="20"/>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2"/>
    </row>
    <row r="184" spans="3:65" ht="11.25" customHeight="1">
      <c r="C184" s="20"/>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2"/>
    </row>
    <row r="185" spans="3:65" ht="11.25" customHeight="1">
      <c r="C185" s="20"/>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2"/>
    </row>
    <row r="186" spans="3:65" ht="11.25" customHeight="1">
      <c r="C186" s="20"/>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2"/>
    </row>
    <row r="187" spans="3:65" ht="11.25" customHeight="1">
      <c r="C187" s="20"/>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2"/>
    </row>
    <row r="188" spans="3:65" ht="11.25" customHeight="1">
      <c r="C188" s="20"/>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2"/>
    </row>
    <row r="189" spans="3:65" ht="11.25" customHeight="1">
      <c r="C189" s="20"/>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2"/>
    </row>
    <row r="190" spans="3:65" ht="11.25" customHeight="1">
      <c r="C190" s="20"/>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2"/>
    </row>
    <row r="191" spans="3:65" ht="11.25" customHeight="1">
      <c r="C191" s="20"/>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2"/>
    </row>
    <row r="192" spans="3:65" ht="11.25" customHeight="1">
      <c r="C192" s="20"/>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2"/>
    </row>
    <row r="193" spans="2:65" ht="11.25" customHeight="1">
      <c r="C193" s="20"/>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2"/>
    </row>
    <row r="194" spans="2:65" ht="11.25" customHeight="1">
      <c r="C194" s="20"/>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2"/>
    </row>
    <row r="195" spans="2:65" ht="11.25" customHeight="1" thickBot="1">
      <c r="C195" s="33"/>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5"/>
    </row>
    <row r="196" spans="2:65" ht="11.25" customHeight="1"/>
    <row r="197" spans="2:65" ht="27.75" customHeight="1" thickBot="1">
      <c r="B197" s="3" t="s">
        <v>646</v>
      </c>
    </row>
    <row r="198" spans="2:65" ht="18.75" customHeight="1">
      <c r="C198" s="30" t="s">
        <v>647</v>
      </c>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2"/>
    </row>
    <row r="199" spans="2:65" ht="11.25" customHeight="1">
      <c r="C199" s="20"/>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2"/>
    </row>
    <row r="200" spans="2:65" ht="11.25" customHeight="1">
      <c r="C200" s="20"/>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2"/>
    </row>
    <row r="201" spans="2:65" ht="11.25" customHeight="1">
      <c r="C201" s="20"/>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2"/>
    </row>
    <row r="202" spans="2:65" ht="11.25" customHeight="1">
      <c r="C202" s="20"/>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2"/>
    </row>
    <row r="203" spans="2:65" ht="11.25" customHeight="1">
      <c r="C203" s="20"/>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2"/>
    </row>
    <row r="204" spans="2:65" ht="11.25" customHeight="1">
      <c r="C204" s="20"/>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2"/>
    </row>
    <row r="205" spans="2:65" ht="11.25" customHeight="1">
      <c r="C205" s="20"/>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2"/>
    </row>
    <row r="206" spans="2:65" ht="11.25" customHeight="1">
      <c r="C206" s="20"/>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2"/>
    </row>
    <row r="207" spans="2:65" ht="11.25" customHeight="1">
      <c r="C207" s="20"/>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2"/>
    </row>
    <row r="208" spans="2:65" ht="11.25" customHeight="1">
      <c r="C208" s="20"/>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2"/>
    </row>
    <row r="209" spans="3:65" ht="11.25" customHeight="1">
      <c r="C209" s="20"/>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2"/>
    </row>
    <row r="210" spans="3:65" ht="11.25" customHeight="1">
      <c r="C210" s="20"/>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2"/>
    </row>
    <row r="211" spans="3:65" ht="11.25" customHeight="1">
      <c r="C211" s="20"/>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2"/>
    </row>
    <row r="212" spans="3:65" ht="11.25" customHeight="1">
      <c r="C212" s="20"/>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2"/>
    </row>
    <row r="213" spans="3:65" ht="11.25" customHeight="1">
      <c r="C213" s="20"/>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2"/>
    </row>
    <row r="214" spans="3:65" ht="11.25" customHeight="1">
      <c r="C214" s="20"/>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2"/>
    </row>
    <row r="215" spans="3:65" ht="11.25" customHeight="1">
      <c r="C215" s="20"/>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2"/>
    </row>
    <row r="216" spans="3:65" ht="11.25" customHeight="1">
      <c r="C216" s="20"/>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2"/>
    </row>
    <row r="217" spans="3:65" ht="11.25" customHeight="1">
      <c r="C217" s="20"/>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2"/>
    </row>
    <row r="218" spans="3:65" ht="11.25" customHeight="1">
      <c r="C218" s="20"/>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2"/>
    </row>
    <row r="219" spans="3:65" ht="11.25" customHeight="1">
      <c r="C219" s="20"/>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2"/>
    </row>
    <row r="220" spans="3:65" ht="11.25" customHeight="1">
      <c r="C220" s="20"/>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2"/>
    </row>
    <row r="221" spans="3:65" ht="11.25" customHeight="1">
      <c r="C221" s="20"/>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2"/>
    </row>
    <row r="222" spans="3:65" ht="11.25" customHeight="1">
      <c r="C222" s="20"/>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2"/>
    </row>
    <row r="223" spans="3:65" ht="11.25" customHeight="1" thickBot="1">
      <c r="C223" s="33"/>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c r="BL223" s="34"/>
      <c r="BM223" s="35"/>
    </row>
    <row r="224" spans="3:65" ht="11.25" customHeight="1"/>
    <row r="225" spans="2:65" ht="11.25" customHeight="1"/>
    <row r="226" spans="2:65" ht="18.75" customHeight="1">
      <c r="B226" s="2" t="s">
        <v>168</v>
      </c>
    </row>
    <row r="227" spans="2:65" ht="19.5" customHeight="1"/>
    <row r="228" spans="2:65" ht="19.5" customHeight="1"/>
    <row r="229" spans="2:65" ht="19.5" customHeight="1">
      <c r="C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row>
    <row r="230" spans="2:65" ht="19.5" customHeight="1"/>
    <row r="231" spans="2:65" ht="19.5" customHeight="1">
      <c r="B231" s="25"/>
    </row>
    <row r="232" spans="2:65" ht="19.5" customHeight="1">
      <c r="B232" s="5"/>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row>
    <row r="233" spans="2:65" ht="19.5" customHeight="1">
      <c r="B233" s="5"/>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row>
    <row r="234" spans="2:65" ht="19.5" customHeight="1">
      <c r="B234" s="5"/>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row>
    <row r="235" spans="2:65" ht="19.5" customHeight="1"/>
    <row r="236" spans="2:65" ht="19.5" customHeight="1">
      <c r="B236" s="25"/>
    </row>
    <row r="237" spans="2:65" ht="19.5" customHeight="1">
      <c r="C237" s="19"/>
      <c r="AK237" s="23"/>
      <c r="AL237" s="23"/>
      <c r="AM237" s="23"/>
      <c r="AN237" s="23"/>
      <c r="AO237" s="23"/>
      <c r="AP237" s="23"/>
      <c r="AQ237" s="23"/>
      <c r="AR237" s="23"/>
      <c r="AS237" s="23"/>
      <c r="AT237" s="23"/>
      <c r="AU237" s="23"/>
      <c r="AV237" s="23"/>
      <c r="AW237" s="23"/>
      <c r="AX237" s="23"/>
      <c r="AY237" s="23"/>
      <c r="AZ237" s="23"/>
      <c r="BA237" s="23"/>
      <c r="BB237" s="23"/>
      <c r="BC237" s="23"/>
    </row>
    <row r="238" spans="2:65" ht="19.5" customHeight="1"/>
    <row r="239" spans="2:65" ht="19.5" customHeight="1">
      <c r="C239" s="19"/>
      <c r="D239" s="19"/>
      <c r="E239" s="19"/>
      <c r="F239" s="19"/>
      <c r="G239" s="19"/>
      <c r="H239" s="19"/>
      <c r="I239" s="19"/>
      <c r="J239" s="19"/>
      <c r="K239" s="19"/>
      <c r="L239" s="19"/>
      <c r="M239" s="19"/>
      <c r="AK239" s="23"/>
      <c r="AL239" s="23"/>
      <c r="AM239" s="23"/>
      <c r="AN239" s="23"/>
      <c r="AO239" s="23"/>
      <c r="AP239" s="23"/>
      <c r="AQ239" s="23"/>
      <c r="AR239" s="23"/>
      <c r="AS239" s="23"/>
      <c r="AT239" s="23"/>
      <c r="AU239" s="23"/>
      <c r="AV239" s="23"/>
      <c r="AW239" s="23"/>
      <c r="AX239" s="23"/>
      <c r="AY239" s="23"/>
      <c r="AZ239" s="23"/>
      <c r="BA239" s="23"/>
      <c r="BB239" s="23"/>
      <c r="BC239" s="23"/>
    </row>
    <row r="240" spans="2:65" ht="19.5" customHeight="1">
      <c r="C240" s="19"/>
      <c r="D240" s="19"/>
      <c r="E240" s="19"/>
      <c r="F240" s="19"/>
      <c r="G240" s="19"/>
      <c r="H240" s="19"/>
      <c r="I240" s="19"/>
      <c r="J240" s="19"/>
      <c r="K240" s="19"/>
      <c r="L240" s="19"/>
      <c r="M240" s="19"/>
    </row>
    <row r="241" spans="3:65" ht="19.5" customHeight="1">
      <c r="C241" s="19"/>
      <c r="D241" s="19"/>
      <c r="E241" s="19"/>
      <c r="F241" s="19"/>
      <c r="G241" s="19"/>
      <c r="H241" s="19"/>
      <c r="I241" s="19"/>
      <c r="J241" s="19"/>
      <c r="K241" s="19"/>
      <c r="L241" s="19"/>
      <c r="M241" s="19"/>
      <c r="AK241" s="23"/>
      <c r="AL241" s="23"/>
      <c r="AM241" s="23"/>
      <c r="AN241" s="23"/>
      <c r="AO241" s="23"/>
      <c r="AP241" s="23"/>
      <c r="AQ241" s="23"/>
      <c r="AR241" s="23"/>
      <c r="AS241" s="23"/>
      <c r="AT241" s="23"/>
      <c r="AU241" s="23"/>
      <c r="AV241" s="23"/>
      <c r="AW241" s="23"/>
      <c r="AX241" s="23"/>
      <c r="AY241" s="23"/>
      <c r="AZ241" s="23"/>
      <c r="BA241" s="23"/>
      <c r="BB241" s="23"/>
      <c r="BC241" s="23"/>
    </row>
    <row r="242" spans="3:65" ht="19.5" customHeight="1">
      <c r="C242" s="19"/>
      <c r="D242" s="19"/>
      <c r="E242" s="19"/>
      <c r="F242" s="19"/>
      <c r="G242" s="19"/>
      <c r="H242" s="19"/>
      <c r="I242" s="19"/>
      <c r="J242" s="19"/>
      <c r="K242" s="19"/>
      <c r="L242" s="19"/>
      <c r="M242" s="19"/>
    </row>
    <row r="243" spans="3:65" ht="19.5" customHeight="1">
      <c r="C243" s="19"/>
      <c r="AK243" s="23"/>
      <c r="AL243" s="23"/>
      <c r="AM243" s="23"/>
      <c r="AN243" s="23"/>
      <c r="AO243" s="23"/>
      <c r="AP243" s="23"/>
      <c r="AQ243" s="23"/>
      <c r="AR243" s="23"/>
      <c r="AS243" s="23"/>
      <c r="AT243" s="23"/>
      <c r="AU243" s="23"/>
      <c r="AV243" s="23"/>
      <c r="AW243" s="23"/>
      <c r="AX243" s="23"/>
      <c r="AY243" s="23"/>
      <c r="AZ243" s="23"/>
      <c r="BA243" s="23"/>
      <c r="BB243" s="23"/>
      <c r="BC243" s="23"/>
    </row>
    <row r="244" spans="3:65" ht="19.5" customHeight="1"/>
    <row r="245" spans="3:65" ht="19.5" customHeight="1">
      <c r="C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row>
    <row r="246" spans="3:65" ht="19.5" customHeight="1"/>
    <row r="247" spans="3:65" ht="19.5" customHeight="1"/>
    <row r="248" spans="3:65" ht="19.5" customHeight="1"/>
    <row r="249" spans="3:65" ht="19.5" customHeight="1"/>
    <row r="250" spans="3:65" ht="19.5" customHeight="1"/>
    <row r="251" spans="3:65" ht="19.5" customHeight="1"/>
    <row r="252" spans="3:65" ht="19.5" customHeight="1"/>
    <row r="253" spans="3:65" ht="19.5" customHeight="1"/>
    <row r="254" spans="3:65" ht="19.5" customHeight="1"/>
    <row r="255" spans="3:65" ht="19.5" customHeight="1"/>
    <row r="256" spans="3:65"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sheetData>
  <mergeCells count="85">
    <mergeCell ref="B3:BM3"/>
    <mergeCell ref="C6:K6"/>
    <mergeCell ref="C7:K7"/>
    <mergeCell ref="C8:K8"/>
    <mergeCell ref="C11:BM12"/>
    <mergeCell ref="C9:K9"/>
    <mergeCell ref="C85:BM85"/>
    <mergeCell ref="C138:BM138"/>
    <mergeCell ref="C141:J141"/>
    <mergeCell ref="K141:M141"/>
    <mergeCell ref="N141:V141"/>
    <mergeCell ref="W141:AM141"/>
    <mergeCell ref="AN141:AU141"/>
    <mergeCell ref="AV141:BM141"/>
    <mergeCell ref="C142:J145"/>
    <mergeCell ref="K142:M145"/>
    <mergeCell ref="N142:V143"/>
    <mergeCell ref="W142:AM145"/>
    <mergeCell ref="AN142:AU145"/>
    <mergeCell ref="BA142:BM142"/>
    <mergeCell ref="AV143:BB143"/>
    <mergeCell ref="BC143:BM143"/>
    <mergeCell ref="N144:V145"/>
    <mergeCell ref="AV144:BM144"/>
    <mergeCell ref="AV145:AZ145"/>
    <mergeCell ref="BA145:BM145"/>
    <mergeCell ref="AV142:AZ142"/>
    <mergeCell ref="C146:J149"/>
    <mergeCell ref="K146:M149"/>
    <mergeCell ref="N146:V147"/>
    <mergeCell ref="W146:AM149"/>
    <mergeCell ref="AN146:AU149"/>
    <mergeCell ref="BA146:BM146"/>
    <mergeCell ref="AV147:BB147"/>
    <mergeCell ref="BC147:BM147"/>
    <mergeCell ref="N148:V149"/>
    <mergeCell ref="AV148:BM148"/>
    <mergeCell ref="AV149:AZ149"/>
    <mergeCell ref="BA149:BM149"/>
    <mergeCell ref="AV146:AZ146"/>
    <mergeCell ref="C150:J153"/>
    <mergeCell ref="K150:M153"/>
    <mergeCell ref="N150:V151"/>
    <mergeCell ref="W150:AM153"/>
    <mergeCell ref="AN150:AU153"/>
    <mergeCell ref="AV154:AZ154"/>
    <mergeCell ref="BA150:BM150"/>
    <mergeCell ref="AV151:BB151"/>
    <mergeCell ref="BC151:BM151"/>
    <mergeCell ref="N152:V153"/>
    <mergeCell ref="AV152:BM152"/>
    <mergeCell ref="AV153:AZ153"/>
    <mergeCell ref="BA153:BM153"/>
    <mergeCell ref="AV150:AZ150"/>
    <mergeCell ref="C154:J157"/>
    <mergeCell ref="K154:M157"/>
    <mergeCell ref="N154:V155"/>
    <mergeCell ref="W154:AM157"/>
    <mergeCell ref="AN154:AU157"/>
    <mergeCell ref="C158:J161"/>
    <mergeCell ref="K158:M161"/>
    <mergeCell ref="N158:V159"/>
    <mergeCell ref="W158:AM161"/>
    <mergeCell ref="AN158:AU161"/>
    <mergeCell ref="BG1:BM1"/>
    <mergeCell ref="BA158:BM158"/>
    <mergeCell ref="AV159:BB159"/>
    <mergeCell ref="BC159:BM159"/>
    <mergeCell ref="N160:V161"/>
    <mergeCell ref="AV160:BM160"/>
    <mergeCell ref="AV161:AZ161"/>
    <mergeCell ref="BA161:BM161"/>
    <mergeCell ref="AV158:AZ158"/>
    <mergeCell ref="BA154:BM154"/>
    <mergeCell ref="AV155:BB155"/>
    <mergeCell ref="BC155:BM155"/>
    <mergeCell ref="N156:V157"/>
    <mergeCell ref="AV156:BM156"/>
    <mergeCell ref="AV157:AZ157"/>
    <mergeCell ref="BA157:BM157"/>
    <mergeCell ref="H167:BM167"/>
    <mergeCell ref="G163:BM163"/>
    <mergeCell ref="G164:BM164"/>
    <mergeCell ref="G165:BM165"/>
    <mergeCell ref="G168:BM168"/>
  </mergeCells>
  <phoneticPr fontId="6"/>
  <pageMargins left="0.70866141732283472" right="0.51181102362204722" top="0.55118110236220474" bottom="0.35433070866141736" header="0" footer="0"/>
  <pageSetup paperSize="9" scale="72" fitToHeight="2" orientation="portrait" cellComments="asDisplayed" r:id="rId1"/>
  <headerFooter>
    <oddFooter>&amp;C※様式６については5枚程度に収めること。</oddFooter>
  </headerFooter>
  <rowBreaks count="3" manualBreakCount="3">
    <brk id="65" max="64" man="1"/>
    <brk id="139" max="64" man="1"/>
    <brk id="195" max="6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BP337"/>
  <sheetViews>
    <sheetView view="pageBreakPreview" zoomScale="80" zoomScaleNormal="100" zoomScaleSheetLayoutView="80" workbookViewId="0">
      <selection activeCell="AI40" sqref="AI40"/>
    </sheetView>
  </sheetViews>
  <sheetFormatPr defaultColWidth="9" defaultRowHeight="14.25"/>
  <cols>
    <col min="1" max="1" width="1" style="2" customWidth="1"/>
    <col min="2" max="4" width="1.875" style="2" customWidth="1"/>
    <col min="5" max="5" width="2.625" style="2" customWidth="1"/>
    <col min="6" max="9" width="1.875" style="2" customWidth="1"/>
    <col min="10" max="10" width="2.375" style="2" customWidth="1"/>
    <col min="11" max="38" width="1.875" style="2" customWidth="1"/>
    <col min="39" max="39" width="1.375" style="2" customWidth="1"/>
    <col min="40" max="45" width="1.875" style="2" customWidth="1"/>
    <col min="46" max="46" width="3.375" style="2" customWidth="1"/>
    <col min="47" max="65" width="1.875" style="2" customWidth="1"/>
    <col min="66" max="66" width="0.875" style="2" customWidth="1"/>
    <col min="67" max="16384" width="9" style="2"/>
  </cols>
  <sheetData>
    <row r="1" spans="2:66" ht="15" thickBot="1">
      <c r="B1" s="3"/>
      <c r="BG1" s="949" t="s">
        <v>708</v>
      </c>
      <c r="BH1" s="950"/>
      <c r="BI1" s="950"/>
      <c r="BJ1" s="950"/>
      <c r="BK1" s="950"/>
      <c r="BL1" s="950"/>
      <c r="BM1" s="951"/>
      <c r="BN1" s="2">
        <v>-1</v>
      </c>
    </row>
    <row r="2" spans="2:66" ht="16.5" customHeight="1">
      <c r="B2" s="3"/>
      <c r="BM2" s="453" t="s">
        <v>709</v>
      </c>
    </row>
    <row r="3" spans="2:66" ht="21.75" customHeight="1">
      <c r="B3" s="697" t="s">
        <v>172</v>
      </c>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697"/>
      <c r="AP3" s="697"/>
      <c r="AQ3" s="697"/>
      <c r="AR3" s="697"/>
      <c r="AS3" s="697"/>
      <c r="AT3" s="697"/>
      <c r="AU3" s="697"/>
      <c r="AV3" s="697"/>
      <c r="AW3" s="697"/>
      <c r="AX3" s="697"/>
      <c r="AY3" s="697"/>
      <c r="AZ3" s="697"/>
      <c r="BA3" s="697"/>
      <c r="BB3" s="697"/>
      <c r="BC3" s="697"/>
      <c r="BD3" s="697"/>
      <c r="BE3" s="697"/>
      <c r="BF3" s="697"/>
      <c r="BG3" s="697"/>
      <c r="BH3" s="697"/>
      <c r="BI3" s="697"/>
      <c r="BJ3" s="697"/>
      <c r="BK3" s="697"/>
      <c r="BL3" s="697"/>
      <c r="BM3" s="697"/>
    </row>
    <row r="4" spans="2:66" ht="5.25" customHeight="1">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row>
    <row r="5" spans="2:66" ht="18" customHeight="1">
      <c r="AJ5" s="4"/>
      <c r="AK5" s="4"/>
      <c r="AL5" s="4"/>
      <c r="AM5" s="4"/>
      <c r="AN5" s="4"/>
      <c r="AO5" s="4"/>
      <c r="AP5" s="4"/>
      <c r="AQ5" s="4"/>
      <c r="AR5" s="4"/>
      <c r="AS5" s="4"/>
      <c r="AT5" s="4"/>
      <c r="AU5" s="4"/>
      <c r="AV5" s="4"/>
      <c r="AW5" s="4"/>
      <c r="AX5" s="4"/>
      <c r="AY5" s="4"/>
      <c r="AZ5" s="386"/>
      <c r="BA5" s="386"/>
      <c r="BB5" s="386"/>
      <c r="BC5" s="386"/>
      <c r="BD5" s="386"/>
      <c r="BE5" s="386"/>
      <c r="BF5" s="386"/>
      <c r="BG5" s="386"/>
      <c r="BH5" s="386"/>
      <c r="BI5" s="386"/>
      <c r="BJ5" s="386"/>
      <c r="BK5" s="4"/>
      <c r="BL5" s="4"/>
      <c r="BM5" s="4"/>
    </row>
    <row r="6" spans="2:66" ht="32.25" customHeight="1">
      <c r="B6" s="5"/>
      <c r="C6" s="673" t="s">
        <v>37</v>
      </c>
      <c r="D6" s="673"/>
      <c r="E6" s="673"/>
      <c r="F6" s="673"/>
      <c r="G6" s="673"/>
      <c r="H6" s="673"/>
      <c r="I6" s="673"/>
      <c r="J6" s="673"/>
      <c r="K6" s="673"/>
      <c r="L6" s="5" t="s">
        <v>7</v>
      </c>
      <c r="M6" s="331" t="str">
        <f>団体名</f>
        <v>和歌山委託訓練センター</v>
      </c>
      <c r="N6" s="331"/>
      <c r="O6" s="331"/>
      <c r="P6" s="331"/>
      <c r="Q6" s="331"/>
      <c r="R6" s="331"/>
      <c r="S6" s="331"/>
      <c r="T6" s="331"/>
      <c r="U6" s="331"/>
      <c r="V6" s="331"/>
      <c r="W6" s="331"/>
      <c r="X6" s="331"/>
      <c r="Y6" s="331"/>
      <c r="Z6" s="331"/>
      <c r="AA6" s="331"/>
      <c r="AB6" s="331"/>
      <c r="AC6" s="26"/>
      <c r="AD6" s="26"/>
      <c r="AE6" s="26"/>
      <c r="AF6" s="26"/>
      <c r="AG6" s="26"/>
      <c r="AH6" s="26"/>
      <c r="AI6" s="26"/>
      <c r="AJ6" s="26"/>
      <c r="AK6" s="26"/>
      <c r="AL6" s="26"/>
      <c r="AM6" s="26"/>
      <c r="AN6" s="26"/>
      <c r="AO6" s="26"/>
      <c r="AP6" s="26"/>
      <c r="AQ6" s="26"/>
      <c r="AR6" s="26"/>
      <c r="AS6" s="26"/>
      <c r="AT6" s="26"/>
      <c r="AU6" s="26"/>
      <c r="AV6" s="26"/>
      <c r="AW6" s="26"/>
      <c r="AX6" s="26"/>
      <c r="AY6" s="26"/>
    </row>
    <row r="7" spans="2:66" ht="32.25" customHeight="1">
      <c r="C7" s="673" t="s">
        <v>65</v>
      </c>
      <c r="D7" s="673"/>
      <c r="E7" s="673"/>
      <c r="F7" s="673"/>
      <c r="G7" s="673"/>
      <c r="H7" s="673"/>
      <c r="I7" s="673"/>
      <c r="J7" s="673"/>
      <c r="K7" s="673"/>
      <c r="L7" s="5" t="s">
        <v>7</v>
      </c>
      <c r="M7" s="312" t="str">
        <f>科名</f>
        <v>あいうえお＊あいうえお＊あいうえお＊あいうえお＊あいうえお＊あいう</v>
      </c>
      <c r="N7" s="331"/>
      <c r="O7" s="331"/>
      <c r="P7" s="331"/>
      <c r="Q7" s="331"/>
      <c r="R7" s="331"/>
      <c r="S7" s="331"/>
      <c r="T7" s="331"/>
      <c r="U7" s="331"/>
      <c r="V7" s="331"/>
      <c r="W7" s="331"/>
      <c r="X7" s="331"/>
      <c r="Y7" s="331"/>
      <c r="Z7" s="331"/>
      <c r="AA7" s="331"/>
      <c r="AB7" s="331"/>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row>
    <row r="8" spans="2:66" ht="32.25" customHeight="1">
      <c r="C8" s="673"/>
      <c r="D8" s="673"/>
      <c r="E8" s="673"/>
      <c r="F8" s="673"/>
      <c r="G8" s="673"/>
      <c r="H8" s="673"/>
      <c r="I8" s="673"/>
      <c r="J8" s="673"/>
      <c r="K8" s="673"/>
      <c r="L8" s="5"/>
      <c r="M8" s="312" t="str">
        <f>提案左括弧&amp;提案科名&amp;提案右括弧</f>
        <v>（アイウエオ＊アイウエオ＊アイウエオ＊アイウエオ＊アイウエオ＊アイウ）</v>
      </c>
      <c r="N8" s="332"/>
      <c r="O8" s="331"/>
      <c r="P8" s="331"/>
      <c r="Q8" s="331"/>
      <c r="R8" s="331"/>
      <c r="S8" s="331"/>
      <c r="T8" s="331"/>
      <c r="U8" s="331"/>
      <c r="V8" s="331"/>
      <c r="W8" s="331"/>
      <c r="X8" s="331"/>
      <c r="Y8" s="331"/>
      <c r="Z8" s="331"/>
      <c r="AA8" s="331"/>
      <c r="AB8" s="331"/>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row>
    <row r="9" spans="2:66" ht="21" customHeight="1">
      <c r="C9" s="673" t="s">
        <v>53</v>
      </c>
      <c r="D9" s="673"/>
      <c r="E9" s="673"/>
      <c r="F9" s="673"/>
      <c r="G9" s="673"/>
      <c r="H9" s="673"/>
      <c r="I9" s="673"/>
      <c r="J9" s="673"/>
      <c r="K9" s="673"/>
      <c r="L9" s="5" t="s">
        <v>7</v>
      </c>
      <c r="M9" s="331" t="str">
        <f>TEXT(開講日,"ggge")&amp;"年"&amp;TEXT(開講日,"m")&amp;"月"&amp;TEXT(開講日,"d")&amp;"日"&amp;"～"&amp;TEXT(修了日,"ggge")&amp;"年"&amp;TEXT(修了日,"m")&amp;"月"&amp;TEXT(修了日,"d")&amp;"日"</f>
        <v>令和8年10月21日～令和9年1月20日</v>
      </c>
      <c r="N9" s="331"/>
      <c r="O9" s="331"/>
      <c r="P9" s="331"/>
      <c r="Q9" s="331"/>
      <c r="R9" s="331"/>
      <c r="S9" s="331"/>
      <c r="T9" s="331"/>
      <c r="U9" s="331"/>
      <c r="V9" s="331"/>
      <c r="W9" s="331"/>
      <c r="X9" s="331"/>
      <c r="Y9" s="331"/>
      <c r="Z9" s="331"/>
      <c r="AA9" s="331"/>
      <c r="AB9" s="331"/>
      <c r="AC9" s="26"/>
      <c r="AD9" s="26"/>
      <c r="AE9" s="26"/>
      <c r="AF9" s="26"/>
      <c r="AG9" s="26"/>
      <c r="AH9" s="26"/>
      <c r="AI9" s="26"/>
      <c r="AJ9" s="26"/>
      <c r="AK9" s="26"/>
      <c r="AL9" s="26"/>
      <c r="AM9" s="26"/>
      <c r="AN9" s="26"/>
      <c r="AO9" s="26"/>
      <c r="AP9" s="26"/>
      <c r="AQ9" s="26"/>
      <c r="AR9" s="26"/>
      <c r="AS9" s="26"/>
      <c r="AT9" s="26"/>
      <c r="AU9" s="26"/>
      <c r="AV9" s="26"/>
      <c r="AW9" s="26"/>
      <c r="AX9" s="26"/>
      <c r="AY9" s="26"/>
    </row>
    <row r="10" spans="2:66" ht="16.5" customHeight="1" thickBot="1">
      <c r="B10" s="3" t="s">
        <v>132</v>
      </c>
      <c r="C10" s="417"/>
      <c r="D10" s="417"/>
      <c r="E10" s="417"/>
      <c r="F10" s="417"/>
      <c r="G10" s="417"/>
      <c r="H10" s="417"/>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7"/>
      <c r="AT10" s="417"/>
      <c r="AU10" s="417"/>
      <c r="AV10" s="417"/>
      <c r="AW10" s="417"/>
      <c r="AX10" s="417"/>
      <c r="AY10" s="417"/>
      <c r="AZ10" s="417"/>
      <c r="BA10" s="417"/>
      <c r="BB10" s="417"/>
      <c r="BC10" s="417"/>
      <c r="BD10" s="417"/>
      <c r="BE10" s="417"/>
      <c r="BF10" s="417"/>
      <c r="BG10" s="417"/>
      <c r="BH10" s="417"/>
      <c r="BI10" s="417"/>
      <c r="BJ10" s="417"/>
      <c r="BK10" s="417"/>
      <c r="BL10" s="417"/>
      <c r="BM10" s="417"/>
    </row>
    <row r="11" spans="2:66" ht="16.5" customHeight="1">
      <c r="C11" s="1011" t="s">
        <v>170</v>
      </c>
      <c r="D11" s="1012"/>
      <c r="E11" s="1012"/>
      <c r="F11" s="1012"/>
      <c r="G11" s="1012"/>
      <c r="H11" s="1012"/>
      <c r="I11" s="1012"/>
      <c r="J11" s="1012"/>
      <c r="K11" s="1012"/>
      <c r="L11" s="1012"/>
      <c r="M11" s="1012"/>
      <c r="N11" s="1012"/>
      <c r="O11" s="1012"/>
      <c r="P11" s="1012"/>
      <c r="Q11" s="1012"/>
      <c r="R11" s="1012"/>
      <c r="S11" s="1012"/>
      <c r="T11" s="1012"/>
      <c r="U11" s="1012"/>
      <c r="V11" s="1012"/>
      <c r="W11" s="1012"/>
      <c r="X11" s="1012"/>
      <c r="Y11" s="1012"/>
      <c r="Z11" s="1012"/>
      <c r="AA11" s="1012"/>
      <c r="AB11" s="1012"/>
      <c r="AC11" s="1012"/>
      <c r="AD11" s="1012"/>
      <c r="AE11" s="1012"/>
      <c r="AF11" s="1012"/>
      <c r="AG11" s="1012"/>
      <c r="AH11" s="1012"/>
      <c r="AI11" s="1012"/>
      <c r="AJ11" s="1012"/>
      <c r="AK11" s="1012"/>
      <c r="AL11" s="1012"/>
      <c r="AM11" s="1012"/>
      <c r="AN11" s="1012"/>
      <c r="AO11" s="1012"/>
      <c r="AP11" s="1012"/>
      <c r="AQ11" s="1012"/>
      <c r="AR11" s="1012"/>
      <c r="AS11" s="1012"/>
      <c r="AT11" s="1012"/>
      <c r="AU11" s="1012"/>
      <c r="AV11" s="1012"/>
      <c r="AW11" s="1012"/>
      <c r="AX11" s="1012"/>
      <c r="AY11" s="1012"/>
      <c r="AZ11" s="1012"/>
      <c r="BA11" s="1012"/>
      <c r="BB11" s="1012"/>
      <c r="BC11" s="1012"/>
      <c r="BD11" s="1012"/>
      <c r="BE11" s="1012"/>
      <c r="BF11" s="1012"/>
      <c r="BG11" s="1012"/>
      <c r="BH11" s="1012"/>
      <c r="BI11" s="1012"/>
      <c r="BJ11" s="1012"/>
      <c r="BK11" s="1012"/>
      <c r="BL11" s="1012"/>
      <c r="BM11" s="1013"/>
    </row>
    <row r="12" spans="2:66" ht="16.5" customHeight="1">
      <c r="C12" s="1014"/>
      <c r="D12" s="651"/>
      <c r="E12" s="651"/>
      <c r="F12" s="651"/>
      <c r="G12" s="651"/>
      <c r="H12" s="651"/>
      <c r="I12" s="651"/>
      <c r="J12" s="651"/>
      <c r="K12" s="651"/>
      <c r="L12" s="651"/>
      <c r="M12" s="651"/>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1"/>
      <c r="AK12" s="651"/>
      <c r="AL12" s="651"/>
      <c r="AM12" s="651"/>
      <c r="AN12" s="651"/>
      <c r="AO12" s="651"/>
      <c r="AP12" s="651"/>
      <c r="AQ12" s="651"/>
      <c r="AR12" s="651"/>
      <c r="AS12" s="651"/>
      <c r="AT12" s="651"/>
      <c r="AU12" s="651"/>
      <c r="AV12" s="651"/>
      <c r="AW12" s="651"/>
      <c r="AX12" s="651"/>
      <c r="AY12" s="651"/>
      <c r="AZ12" s="651"/>
      <c r="BA12" s="651"/>
      <c r="BB12" s="651"/>
      <c r="BC12" s="651"/>
      <c r="BD12" s="651"/>
      <c r="BE12" s="651"/>
      <c r="BF12" s="651"/>
      <c r="BG12" s="651"/>
      <c r="BH12" s="651"/>
      <c r="BI12" s="651"/>
      <c r="BJ12" s="651"/>
      <c r="BK12" s="651"/>
      <c r="BL12" s="651"/>
      <c r="BM12" s="1015"/>
    </row>
    <row r="13" spans="2:66" ht="18.75" customHeight="1">
      <c r="B13" s="6"/>
      <c r="C13" s="27" t="s">
        <v>158</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9"/>
    </row>
    <row r="14" spans="2:66" ht="18.75" customHeight="1">
      <c r="B14" s="6"/>
      <c r="C14" s="27" t="s">
        <v>100</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9"/>
    </row>
    <row r="15" spans="2:66" ht="16.5" customHeight="1">
      <c r="C15" s="7"/>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9"/>
    </row>
    <row r="16" spans="2:66" ht="16.5" customHeight="1">
      <c r="C16" s="7"/>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9"/>
    </row>
    <row r="17" spans="3:65" ht="16.5" customHeight="1">
      <c r="C17" s="7"/>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9"/>
    </row>
    <row r="18" spans="3:65" ht="16.5" customHeight="1">
      <c r="C18" s="7"/>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9"/>
    </row>
    <row r="19" spans="3:65" ht="16.5" customHeight="1">
      <c r="C19" s="7"/>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9"/>
    </row>
    <row r="20" spans="3:65" ht="16.5" customHeight="1">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9"/>
    </row>
    <row r="21" spans="3:65" ht="16.5" customHeight="1">
      <c r="C21" s="7"/>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9"/>
    </row>
    <row r="22" spans="3:65" ht="16.5" customHeight="1">
      <c r="C22" s="7"/>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9"/>
    </row>
    <row r="23" spans="3:65" ht="16.5" customHeight="1">
      <c r="C23" s="7"/>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9"/>
    </row>
    <row r="24" spans="3:65" ht="16.5" customHeight="1">
      <c r="C24" s="7"/>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9"/>
    </row>
    <row r="25" spans="3:65" ht="16.5" customHeight="1">
      <c r="C25" s="7"/>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9"/>
    </row>
    <row r="26" spans="3:65" ht="16.5" customHeight="1">
      <c r="C26" s="7"/>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9"/>
    </row>
    <row r="27" spans="3:65" ht="1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9"/>
    </row>
    <row r="28" spans="3:65" ht="16.5" customHeight="1">
      <c r="C28" s="7"/>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9"/>
    </row>
    <row r="29" spans="3:65" ht="16.5" customHeight="1">
      <c r="C29" s="7"/>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9"/>
    </row>
    <row r="30" spans="3:65" ht="16.5" customHeight="1">
      <c r="C30" s="7"/>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9"/>
    </row>
    <row r="31" spans="3:65" ht="16.5" customHeight="1">
      <c r="C31" s="7"/>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9"/>
    </row>
    <row r="32" spans="3:65" ht="16.5" customHeight="1">
      <c r="C32" s="7"/>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9"/>
    </row>
    <row r="33" spans="2:65" ht="16.5" customHeight="1">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2"/>
    </row>
    <row r="34" spans="2:65" ht="22.5" customHeight="1">
      <c r="B34" s="6"/>
      <c r="C34" s="27" t="s">
        <v>159</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9"/>
    </row>
    <row r="35" spans="2:65" ht="22.5" customHeight="1">
      <c r="B35" s="6"/>
      <c r="C35" s="27" t="s">
        <v>100</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9"/>
    </row>
    <row r="36" spans="2:65" ht="16.5" customHeight="1">
      <c r="C36" s="7"/>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9"/>
    </row>
    <row r="37" spans="2:65" ht="16.5" customHeight="1">
      <c r="C37" s="7"/>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9"/>
    </row>
    <row r="38" spans="2:65" ht="16.5" customHeight="1">
      <c r="C38" s="7"/>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9"/>
    </row>
    <row r="39" spans="2:65" ht="16.5" customHeight="1">
      <c r="C39" s="7"/>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9"/>
    </row>
    <row r="40" spans="2:65" ht="16.5" customHeight="1">
      <c r="C40" s="7"/>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9"/>
    </row>
    <row r="41" spans="2:65" ht="16.5" customHeight="1">
      <c r="C41" s="7"/>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9"/>
    </row>
    <row r="42" spans="2:65" ht="16.5" customHeight="1">
      <c r="C42" s="7"/>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9"/>
    </row>
    <row r="43" spans="2:65" ht="16.5" customHeight="1">
      <c r="C43" s="7"/>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9"/>
    </row>
    <row r="44" spans="2:65" ht="16.5" customHeight="1">
      <c r="C44" s="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9"/>
    </row>
    <row r="45" spans="2:65" ht="16.5" customHeight="1">
      <c r="C45" s="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9"/>
    </row>
    <row r="46" spans="2:65" ht="16.5" customHeight="1">
      <c r="C46" s="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9"/>
    </row>
    <row r="47" spans="2:65" ht="16.5" customHeight="1">
      <c r="C47" s="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9"/>
    </row>
    <row r="48" spans="2:65" ht="16.5" customHeight="1">
      <c r="C48" s="7"/>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9"/>
    </row>
    <row r="49" spans="2:65" ht="16.5" customHeight="1">
      <c r="C49" s="7"/>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9"/>
    </row>
    <row r="50" spans="2:65" ht="16.5" customHeight="1">
      <c r="C50" s="7"/>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9"/>
    </row>
    <row r="51" spans="2:65" ht="16.5" customHeight="1">
      <c r="C51" s="7"/>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9"/>
    </row>
    <row r="52" spans="2:65" ht="16.5" customHeight="1">
      <c r="C52" s="7"/>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9"/>
    </row>
    <row r="53" spans="2:65" ht="16.5" customHeight="1">
      <c r="C53" s="7"/>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9"/>
    </row>
    <row r="54" spans="2:65" ht="16.5" customHeight="1">
      <c r="C54" s="7"/>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9"/>
    </row>
    <row r="55" spans="2:65" ht="16.5" customHeight="1">
      <c r="C55" s="7"/>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9"/>
    </row>
    <row r="56" spans="2:65" ht="16.5" customHeight="1">
      <c r="C56" s="7"/>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9"/>
    </row>
    <row r="57" spans="2:65" ht="16.5" customHeight="1">
      <c r="C57" s="7"/>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9"/>
    </row>
    <row r="58" spans="2:65" ht="16.5" customHeight="1">
      <c r="C58" s="7"/>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9"/>
    </row>
    <row r="59" spans="2:65" ht="14.25" customHeight="1">
      <c r="B59" s="6"/>
      <c r="C59" s="13"/>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5"/>
    </row>
    <row r="60" spans="2:65" ht="14.25" customHeight="1">
      <c r="B60" s="6"/>
      <c r="C60" s="13"/>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5"/>
    </row>
    <row r="61" spans="2:65" ht="14.25" customHeight="1">
      <c r="B61" s="6"/>
      <c r="C61" s="13"/>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5"/>
    </row>
    <row r="62" spans="2:65" ht="14.25" customHeight="1">
      <c r="B62" s="6"/>
      <c r="C62" s="13"/>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5"/>
    </row>
    <row r="63" spans="2:65" ht="14.25" customHeight="1">
      <c r="B63" s="6"/>
      <c r="C63" s="13"/>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5"/>
    </row>
    <row r="64" spans="2:65" ht="14.25" customHeight="1" thickBot="1">
      <c r="B64" s="6"/>
      <c r="C64" s="16"/>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8"/>
    </row>
    <row r="65" spans="2:65" ht="7.5" customHeight="1">
      <c r="C65" s="19"/>
      <c r="D65" s="416"/>
      <c r="E65" s="416"/>
      <c r="F65" s="416"/>
      <c r="G65" s="416"/>
      <c r="H65" s="416"/>
      <c r="I65" s="416"/>
      <c r="J65" s="416"/>
      <c r="K65" s="416"/>
      <c r="L65" s="416"/>
      <c r="M65" s="416"/>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row>
    <row r="66" spans="2:65" ht="19.5" customHeight="1" thickBot="1">
      <c r="B66" s="3" t="s">
        <v>147</v>
      </c>
    </row>
    <row r="67" spans="2:65" ht="30.75" customHeight="1">
      <c r="C67" s="30" t="s">
        <v>133</v>
      </c>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2"/>
    </row>
    <row r="68" spans="2:65" ht="11.25" customHeight="1">
      <c r="C68" s="20"/>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2"/>
    </row>
    <row r="69" spans="2:65" ht="11.25" customHeight="1">
      <c r="C69" s="20"/>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2"/>
    </row>
    <row r="70" spans="2:65" ht="11.25" customHeight="1">
      <c r="C70" s="20"/>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2"/>
    </row>
    <row r="71" spans="2:65" ht="11.25" customHeight="1">
      <c r="C71" s="20"/>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2"/>
    </row>
    <row r="72" spans="2:65" ht="11.25" customHeight="1">
      <c r="C72" s="20"/>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2"/>
    </row>
    <row r="73" spans="2:65" ht="11.25" customHeight="1">
      <c r="C73" s="20"/>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2"/>
    </row>
    <row r="74" spans="2:65" ht="11.25" customHeight="1">
      <c r="C74" s="20"/>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2"/>
    </row>
    <row r="75" spans="2:65" ht="11.25" customHeight="1">
      <c r="C75" s="20"/>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2"/>
    </row>
    <row r="76" spans="2:65" ht="11.25" customHeight="1">
      <c r="C76" s="20"/>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2"/>
    </row>
    <row r="77" spans="2:65" ht="11.25" customHeight="1">
      <c r="C77" s="20"/>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2"/>
    </row>
    <row r="78" spans="2:65" ht="11.25" customHeight="1">
      <c r="C78" s="20"/>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2"/>
    </row>
    <row r="79" spans="2:65" ht="11.25" customHeight="1">
      <c r="C79" s="20"/>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2"/>
    </row>
    <row r="80" spans="2:65" ht="11.25" customHeight="1">
      <c r="C80" s="20"/>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2"/>
    </row>
    <row r="81" spans="2:65" ht="11.25" customHeight="1">
      <c r="C81" s="20"/>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2"/>
    </row>
    <row r="82" spans="2:65" ht="11.25" customHeight="1" thickBot="1">
      <c r="C82" s="33"/>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5"/>
    </row>
    <row r="83" spans="2:65" ht="11.25" customHeight="1"/>
    <row r="84" spans="2:65" s="3" customFormat="1" ht="19.5" customHeight="1">
      <c r="B84" s="3" t="s">
        <v>173</v>
      </c>
    </row>
    <row r="85" spans="2:65" ht="15" customHeight="1" thickBot="1">
      <c r="B85" s="6"/>
      <c r="C85" s="1000"/>
      <c r="D85" s="1000"/>
      <c r="E85" s="1000"/>
      <c r="F85" s="1000"/>
      <c r="G85" s="1000"/>
      <c r="H85" s="1000"/>
      <c r="I85" s="1000"/>
      <c r="J85" s="1000"/>
      <c r="K85" s="1000"/>
      <c r="L85" s="1000"/>
      <c r="M85" s="1000"/>
      <c r="N85" s="1000"/>
      <c r="O85" s="1000"/>
      <c r="P85" s="1000"/>
      <c r="Q85" s="1000"/>
      <c r="R85" s="1000"/>
      <c r="S85" s="1000"/>
      <c r="T85" s="1000"/>
      <c r="U85" s="1000"/>
      <c r="V85" s="1000"/>
      <c r="W85" s="1000"/>
      <c r="X85" s="1000"/>
      <c r="Y85" s="1000"/>
      <c r="Z85" s="1000"/>
      <c r="AA85" s="1000"/>
      <c r="AB85" s="1000"/>
      <c r="AC85" s="1000"/>
      <c r="AD85" s="1000"/>
      <c r="AE85" s="1000"/>
      <c r="AF85" s="1000"/>
      <c r="AG85" s="1000"/>
      <c r="AH85" s="1000"/>
      <c r="AI85" s="1000"/>
      <c r="AJ85" s="1000"/>
      <c r="AK85" s="1000"/>
      <c r="AL85" s="1000"/>
      <c r="AM85" s="1000"/>
      <c r="AN85" s="1000"/>
      <c r="AO85" s="1000"/>
      <c r="AP85" s="1000"/>
      <c r="AQ85" s="1000"/>
      <c r="AR85" s="1000"/>
      <c r="AS85" s="1000"/>
      <c r="AT85" s="1000"/>
      <c r="AU85" s="1000"/>
      <c r="AV85" s="1000"/>
      <c r="AW85" s="1000"/>
      <c r="AX85" s="1000"/>
      <c r="AY85" s="1000"/>
      <c r="AZ85" s="1000"/>
      <c r="BA85" s="1000"/>
      <c r="BB85" s="1000"/>
      <c r="BC85" s="1000"/>
      <c r="BD85" s="1000"/>
      <c r="BE85" s="1000"/>
      <c r="BF85" s="1000"/>
      <c r="BG85" s="1000"/>
      <c r="BH85" s="1000"/>
      <c r="BI85" s="1000"/>
      <c r="BJ85" s="1000"/>
      <c r="BK85" s="1000"/>
      <c r="BL85" s="1000"/>
      <c r="BM85" s="1000"/>
    </row>
    <row r="86" spans="2:65" ht="18.75" customHeight="1">
      <c r="B86" s="6"/>
      <c r="C86" s="30" t="s">
        <v>131</v>
      </c>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2"/>
    </row>
    <row r="87" spans="2:65" ht="7.5" customHeight="1">
      <c r="B87" s="6"/>
      <c r="C87" s="27"/>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9"/>
    </row>
    <row r="88" spans="2:65" ht="20.25" customHeight="1">
      <c r="B88" s="6"/>
      <c r="C88" s="27" t="s">
        <v>271</v>
      </c>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9"/>
    </row>
    <row r="89" spans="2:65" ht="20.25" customHeight="1">
      <c r="B89" s="6"/>
      <c r="C89" s="27" t="s">
        <v>100</v>
      </c>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9"/>
    </row>
    <row r="90" spans="2:65" ht="14.25" customHeight="1">
      <c r="B90" s="6"/>
      <c r="C90" s="13"/>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5"/>
    </row>
    <row r="91" spans="2:65" ht="14.25" customHeight="1">
      <c r="B91" s="6"/>
      <c r="C91" s="13"/>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5"/>
    </row>
    <row r="92" spans="2:65" ht="14.25" customHeight="1">
      <c r="B92" s="6"/>
      <c r="C92" s="13"/>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5"/>
    </row>
    <row r="93" spans="2:65" ht="14.25" customHeight="1">
      <c r="B93" s="6"/>
      <c r="C93" s="13"/>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5"/>
    </row>
    <row r="94" spans="2:65" ht="14.25" customHeight="1">
      <c r="B94" s="6"/>
      <c r="C94" s="13"/>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5"/>
    </row>
    <row r="95" spans="2:65" ht="14.25" customHeight="1">
      <c r="B95" s="6"/>
      <c r="C95" s="13"/>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5"/>
    </row>
    <row r="96" spans="2:65" ht="14.25" customHeight="1">
      <c r="B96" s="6"/>
      <c r="C96" s="13"/>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5"/>
    </row>
    <row r="97" spans="2:65" ht="14.25" customHeight="1">
      <c r="B97" s="6"/>
      <c r="C97" s="10"/>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2"/>
    </row>
    <row r="98" spans="2:65" ht="19.5" customHeight="1">
      <c r="B98" s="6"/>
      <c r="C98" s="27" t="s">
        <v>101</v>
      </c>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9"/>
    </row>
    <row r="99" spans="2:65" ht="19.5" customHeight="1">
      <c r="B99" s="6"/>
      <c r="C99" s="27" t="s">
        <v>100</v>
      </c>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9"/>
    </row>
    <row r="100" spans="2:65" ht="14.25" customHeight="1">
      <c r="B100" s="6"/>
      <c r="C100" s="13"/>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5"/>
    </row>
    <row r="101" spans="2:65" ht="14.25" customHeight="1">
      <c r="B101" s="6"/>
      <c r="C101" s="13"/>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5"/>
    </row>
    <row r="102" spans="2:65" ht="14.25" customHeight="1">
      <c r="B102" s="6"/>
      <c r="C102" s="13"/>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5"/>
    </row>
    <row r="103" spans="2:65" ht="14.25" customHeight="1">
      <c r="B103" s="6"/>
      <c r="C103" s="13"/>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5"/>
    </row>
    <row r="104" spans="2:65" ht="14.25" customHeight="1">
      <c r="B104" s="6"/>
      <c r="C104" s="13"/>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5"/>
    </row>
    <row r="105" spans="2:65" ht="14.25" customHeight="1">
      <c r="B105" s="6"/>
      <c r="C105" s="13"/>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5"/>
    </row>
    <row r="106" spans="2:65" ht="14.25" customHeight="1">
      <c r="B106" s="6"/>
      <c r="C106" s="10"/>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2"/>
    </row>
    <row r="107" spans="2:65" ht="19.5" customHeight="1">
      <c r="B107" s="6"/>
      <c r="C107" s="27" t="s">
        <v>106</v>
      </c>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9"/>
    </row>
    <row r="108" spans="2:65" ht="19.5" customHeight="1">
      <c r="B108" s="6"/>
      <c r="C108" s="27" t="s">
        <v>100</v>
      </c>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9"/>
    </row>
    <row r="109" spans="2:65" ht="14.25" customHeight="1">
      <c r="B109" s="6"/>
      <c r="C109" s="13"/>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5"/>
    </row>
    <row r="110" spans="2:65" ht="14.25" customHeight="1">
      <c r="B110" s="6"/>
      <c r="C110" s="13"/>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5"/>
    </row>
    <row r="111" spans="2:65" ht="14.25" customHeight="1">
      <c r="B111" s="6"/>
      <c r="C111" s="13"/>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5"/>
    </row>
    <row r="112" spans="2:65" ht="14.25" customHeight="1">
      <c r="B112" s="6"/>
      <c r="C112" s="13"/>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5"/>
    </row>
    <row r="113" spans="2:65" ht="14.25" customHeight="1">
      <c r="B113" s="6"/>
      <c r="C113" s="13"/>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5"/>
    </row>
    <row r="114" spans="2:65" ht="14.25" customHeight="1">
      <c r="B114" s="6"/>
      <c r="C114" s="13"/>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5"/>
    </row>
    <row r="115" spans="2:65" ht="14.25" customHeight="1">
      <c r="B115" s="6"/>
      <c r="C115" s="13"/>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5"/>
    </row>
    <row r="116" spans="2:65" ht="14.25" customHeight="1">
      <c r="B116" s="6"/>
      <c r="C116" s="13"/>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5"/>
    </row>
    <row r="117" spans="2:65" ht="14.25" customHeight="1">
      <c r="B117" s="6"/>
      <c r="C117" s="10"/>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2"/>
    </row>
    <row r="118" spans="2:65" ht="18" customHeight="1">
      <c r="B118" s="6"/>
      <c r="C118" s="27" t="s">
        <v>102</v>
      </c>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9"/>
    </row>
    <row r="119" spans="2:65" ht="18" customHeight="1">
      <c r="B119" s="6"/>
      <c r="C119" s="27" t="s">
        <v>103</v>
      </c>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9"/>
    </row>
    <row r="120" spans="2:65" ht="14.25" customHeight="1">
      <c r="B120" s="6"/>
      <c r="C120" s="13"/>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5"/>
    </row>
    <row r="121" spans="2:65" ht="14.25" customHeight="1">
      <c r="B121" s="6"/>
      <c r="C121" s="13"/>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5"/>
    </row>
    <row r="122" spans="2:65" ht="14.25" customHeight="1">
      <c r="B122" s="6"/>
      <c r="C122" s="13"/>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5"/>
    </row>
    <row r="123" spans="2:65" ht="14.25" customHeight="1">
      <c r="B123" s="6"/>
      <c r="C123" s="13"/>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5"/>
    </row>
    <row r="124" spans="2:65" ht="14.25" customHeight="1">
      <c r="B124" s="6"/>
      <c r="C124" s="13"/>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5"/>
    </row>
    <row r="125" spans="2:65" ht="14.25" customHeight="1">
      <c r="B125" s="6"/>
      <c r="C125" s="13"/>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5"/>
    </row>
    <row r="126" spans="2:65" ht="14.25" customHeight="1">
      <c r="B126" s="6"/>
      <c r="C126" s="10"/>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2"/>
    </row>
    <row r="127" spans="2:65" ht="22.5" customHeight="1">
      <c r="B127" s="6"/>
      <c r="C127" s="27" t="s">
        <v>162</v>
      </c>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9"/>
    </row>
    <row r="128" spans="2:65" ht="22.5" customHeight="1">
      <c r="B128" s="6"/>
      <c r="C128" s="27" t="s">
        <v>100</v>
      </c>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9"/>
    </row>
    <row r="129" spans="2:65" ht="14.25" customHeight="1">
      <c r="B129" s="6"/>
      <c r="C129" s="13"/>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5"/>
    </row>
    <row r="130" spans="2:65" ht="14.25" customHeight="1">
      <c r="B130" s="6"/>
      <c r="C130" s="13"/>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5"/>
    </row>
    <row r="131" spans="2:65" ht="14.25" customHeight="1">
      <c r="B131" s="6"/>
      <c r="C131" s="13"/>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5"/>
    </row>
    <row r="132" spans="2:65" ht="14.25" customHeight="1">
      <c r="B132" s="6"/>
      <c r="C132" s="13"/>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5"/>
    </row>
    <row r="133" spans="2:65" ht="14.25" customHeight="1">
      <c r="B133" s="6"/>
      <c r="C133" s="13"/>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5"/>
    </row>
    <row r="134" spans="2:65" ht="14.25" customHeight="1">
      <c r="B134" s="6"/>
      <c r="C134" s="13"/>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5"/>
    </row>
    <row r="135" spans="2:65" ht="14.25" customHeight="1">
      <c r="B135" s="6"/>
      <c r="C135" s="13"/>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5"/>
    </row>
    <row r="136" spans="2:65" ht="14.25" customHeight="1">
      <c r="B136" s="6"/>
      <c r="C136" s="13"/>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5"/>
    </row>
    <row r="137" spans="2:65" ht="14.25" customHeight="1" thickBot="1">
      <c r="B137" s="6"/>
      <c r="C137" s="16"/>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8"/>
    </row>
    <row r="138" spans="2:65" ht="23.25" customHeight="1">
      <c r="B138" s="6"/>
      <c r="C138" s="1000" t="s">
        <v>155</v>
      </c>
      <c r="D138" s="1000"/>
      <c r="E138" s="1000"/>
      <c r="F138" s="1000"/>
      <c r="G138" s="1000"/>
      <c r="H138" s="1000"/>
      <c r="I138" s="1000"/>
      <c r="J138" s="1000"/>
      <c r="K138" s="1000"/>
      <c r="L138" s="1000"/>
      <c r="M138" s="1000"/>
      <c r="N138" s="1000"/>
      <c r="O138" s="1000"/>
      <c r="P138" s="1000"/>
      <c r="Q138" s="1000"/>
      <c r="R138" s="1000"/>
      <c r="S138" s="1000"/>
      <c r="T138" s="1000"/>
      <c r="U138" s="1000"/>
      <c r="V138" s="1000"/>
      <c r="W138" s="1000"/>
      <c r="X138" s="1000"/>
      <c r="Y138" s="1000"/>
      <c r="Z138" s="1000"/>
      <c r="AA138" s="1000"/>
      <c r="AB138" s="1000"/>
      <c r="AC138" s="1000"/>
      <c r="AD138" s="1000"/>
      <c r="AE138" s="1000"/>
      <c r="AF138" s="1000"/>
      <c r="AG138" s="1000"/>
      <c r="AH138" s="1000"/>
      <c r="AI138" s="1000"/>
      <c r="AJ138" s="1000"/>
      <c r="AK138" s="1000"/>
      <c r="AL138" s="1000"/>
      <c r="AM138" s="1000"/>
      <c r="AN138" s="1000"/>
      <c r="AO138" s="1000"/>
      <c r="AP138" s="1000"/>
      <c r="AQ138" s="1000"/>
      <c r="AR138" s="1000"/>
      <c r="AS138" s="1000"/>
      <c r="AT138" s="1000"/>
      <c r="AU138" s="1000"/>
      <c r="AV138" s="1000"/>
      <c r="AW138" s="1000"/>
      <c r="AX138" s="1000"/>
      <c r="AY138" s="1000"/>
      <c r="AZ138" s="1000"/>
      <c r="BA138" s="1000"/>
      <c r="BB138" s="1000"/>
      <c r="BC138" s="1000"/>
      <c r="BD138" s="1000"/>
      <c r="BE138" s="1000"/>
      <c r="BF138" s="1000"/>
      <c r="BG138" s="1000"/>
      <c r="BH138" s="1000"/>
      <c r="BI138" s="1000"/>
      <c r="BJ138" s="1000"/>
      <c r="BK138" s="1000"/>
      <c r="BL138" s="1000"/>
      <c r="BM138" s="1000"/>
    </row>
    <row r="139" spans="2:65" ht="16.5" customHeight="1" thickBot="1">
      <c r="B139" s="3" t="s">
        <v>710</v>
      </c>
      <c r="C139" s="454"/>
      <c r="D139" s="454"/>
      <c r="E139" s="454"/>
      <c r="F139" s="454"/>
      <c r="G139" s="454"/>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454"/>
      <c r="AN139" s="454"/>
      <c r="AO139" s="454"/>
      <c r="AP139" s="454"/>
      <c r="AQ139" s="454"/>
      <c r="AR139" s="454"/>
      <c r="AS139" s="454"/>
      <c r="AT139" s="454"/>
      <c r="AU139" s="454"/>
      <c r="AV139" s="454"/>
      <c r="AW139" s="454"/>
      <c r="AX139" s="454"/>
      <c r="AY139" s="454"/>
      <c r="AZ139" s="454"/>
      <c r="BA139" s="454"/>
      <c r="BB139" s="454"/>
      <c r="BC139" s="454"/>
      <c r="BD139" s="454"/>
      <c r="BE139" s="454"/>
      <c r="BF139" s="454"/>
      <c r="BG139" s="454"/>
      <c r="BH139" s="454"/>
      <c r="BI139" s="454"/>
      <c r="BJ139" s="454"/>
      <c r="BK139" s="454"/>
      <c r="BL139" s="454"/>
      <c r="BM139" s="454"/>
    </row>
    <row r="140" spans="2:65" ht="16.5" customHeight="1">
      <c r="C140" s="455" t="s">
        <v>711</v>
      </c>
      <c r="D140" s="456"/>
      <c r="E140" s="456"/>
      <c r="F140" s="456"/>
      <c r="G140" s="456"/>
      <c r="H140" s="456"/>
      <c r="I140" s="456"/>
      <c r="J140" s="456"/>
      <c r="K140" s="456"/>
      <c r="L140" s="456"/>
      <c r="M140" s="456"/>
      <c r="N140" s="456"/>
      <c r="O140" s="456"/>
      <c r="P140" s="456"/>
      <c r="Q140" s="456"/>
      <c r="R140" s="456"/>
      <c r="S140" s="456"/>
      <c r="T140" s="456"/>
      <c r="U140" s="456"/>
      <c r="V140" s="456"/>
      <c r="W140" s="456"/>
      <c r="X140" s="456"/>
      <c r="Y140" s="456"/>
      <c r="Z140" s="456"/>
      <c r="AA140" s="456"/>
      <c r="AB140" s="456"/>
      <c r="AC140" s="456"/>
      <c r="AD140" s="456"/>
      <c r="AE140" s="456"/>
      <c r="AF140" s="456"/>
      <c r="AG140" s="456"/>
      <c r="AH140" s="456"/>
      <c r="AI140" s="456"/>
      <c r="AJ140" s="456"/>
      <c r="AK140" s="456"/>
      <c r="AL140" s="456"/>
      <c r="AM140" s="456"/>
      <c r="AN140" s="456"/>
      <c r="AO140" s="456"/>
      <c r="AP140" s="456"/>
      <c r="AQ140" s="456"/>
      <c r="AR140" s="456"/>
      <c r="AS140" s="456"/>
      <c r="AT140" s="456"/>
      <c r="AU140" s="456"/>
      <c r="AV140" s="456"/>
      <c r="AW140" s="456"/>
      <c r="AX140" s="456"/>
      <c r="AY140" s="456"/>
      <c r="AZ140" s="456"/>
      <c r="BA140" s="456"/>
      <c r="BB140" s="456"/>
      <c r="BC140" s="456"/>
      <c r="BD140" s="456"/>
      <c r="BE140" s="456"/>
      <c r="BF140" s="456"/>
      <c r="BG140" s="456"/>
      <c r="BH140" s="456"/>
      <c r="BI140" s="456"/>
      <c r="BJ140" s="456"/>
      <c r="BK140" s="456"/>
      <c r="BL140" s="456"/>
      <c r="BM140" s="457"/>
    </row>
    <row r="141" spans="2:65" ht="7.5" customHeight="1">
      <c r="B141" s="6"/>
      <c r="C141" s="13"/>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5"/>
    </row>
    <row r="142" spans="2:65" ht="14.25" customHeight="1">
      <c r="B142" s="6"/>
      <c r="C142" s="13"/>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5"/>
    </row>
    <row r="143" spans="2:65" ht="16.5" customHeight="1">
      <c r="C143" s="7"/>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9"/>
    </row>
    <row r="144" spans="2:65" ht="16.5" customHeight="1">
      <c r="C144" s="7"/>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9"/>
    </row>
    <row r="145" spans="2:65" ht="16.5" customHeight="1">
      <c r="C145" s="7"/>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9"/>
    </row>
    <row r="146" spans="2:65" ht="16.5" customHeight="1">
      <c r="C146" s="7"/>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9"/>
    </row>
    <row r="147" spans="2:65" ht="16.5" customHeight="1">
      <c r="C147" s="13"/>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5"/>
    </row>
    <row r="148" spans="2:65" ht="14.25" customHeight="1">
      <c r="B148" s="6"/>
      <c r="C148" s="13"/>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5"/>
    </row>
    <row r="149" spans="2:65" ht="16.5" customHeight="1">
      <c r="C149" s="7"/>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9"/>
    </row>
    <row r="150" spans="2:65" ht="16.5" customHeight="1">
      <c r="C150" s="7"/>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9"/>
    </row>
    <row r="151" spans="2:65" ht="16.5" customHeight="1">
      <c r="C151" s="7"/>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9"/>
    </row>
    <row r="152" spans="2:65" ht="16.5" customHeight="1">
      <c r="C152" s="7"/>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9"/>
    </row>
    <row r="153" spans="2:65" ht="14.25" customHeight="1">
      <c r="B153" s="6"/>
      <c r="C153" s="13"/>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5"/>
    </row>
    <row r="154" spans="2:65" ht="14.25" customHeight="1">
      <c r="B154" s="6"/>
      <c r="C154" s="13"/>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5"/>
    </row>
    <row r="155" spans="2:65" ht="14.25" customHeight="1">
      <c r="B155" s="6"/>
      <c r="C155" s="13"/>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5"/>
    </row>
    <row r="156" spans="2:65" ht="14.25" customHeight="1">
      <c r="B156" s="6"/>
      <c r="C156" s="13"/>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5"/>
    </row>
    <row r="157" spans="2:65" ht="14.25" customHeight="1">
      <c r="B157" s="6"/>
      <c r="C157" s="13"/>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5"/>
    </row>
    <row r="158" spans="2:65" ht="14.25" customHeight="1" thickBot="1">
      <c r="B158" s="6"/>
      <c r="C158" s="16"/>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8"/>
    </row>
    <row r="159" spans="2:65" ht="9" customHeight="1" thickBot="1">
      <c r="B159" s="6"/>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row>
    <row r="160" spans="2:65" ht="32.25" customHeight="1" thickBot="1">
      <c r="B160" s="6"/>
      <c r="C160" s="36" t="s">
        <v>104</v>
      </c>
      <c r="D160" s="37"/>
      <c r="E160" s="37"/>
      <c r="F160" s="37"/>
      <c r="G160" s="37"/>
      <c r="H160" s="37"/>
      <c r="I160" s="37"/>
      <c r="J160" s="37"/>
      <c r="K160" s="37"/>
      <c r="L160" s="37"/>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9"/>
    </row>
    <row r="161" spans="2:68" ht="57.75" customHeight="1" thickBot="1">
      <c r="B161" s="6"/>
      <c r="C161" s="725" t="s">
        <v>1</v>
      </c>
      <c r="D161" s="726"/>
      <c r="E161" s="726"/>
      <c r="F161" s="726"/>
      <c r="G161" s="726"/>
      <c r="H161" s="726"/>
      <c r="I161" s="726"/>
      <c r="J161" s="726"/>
      <c r="K161" s="1001" t="s">
        <v>61</v>
      </c>
      <c r="L161" s="1002"/>
      <c r="M161" s="1003"/>
      <c r="N161" s="1004" t="s">
        <v>164</v>
      </c>
      <c r="O161" s="1005"/>
      <c r="P161" s="1005"/>
      <c r="Q161" s="1005"/>
      <c r="R161" s="1005"/>
      <c r="S161" s="1005"/>
      <c r="T161" s="1005"/>
      <c r="U161" s="1005"/>
      <c r="V161" s="1006"/>
      <c r="W161" s="1001" t="s">
        <v>105</v>
      </c>
      <c r="X161" s="1002"/>
      <c r="Y161" s="1002"/>
      <c r="Z161" s="1002"/>
      <c r="AA161" s="1002"/>
      <c r="AB161" s="1002"/>
      <c r="AC161" s="1002"/>
      <c r="AD161" s="1002"/>
      <c r="AE161" s="1002"/>
      <c r="AF161" s="1002"/>
      <c r="AG161" s="1002"/>
      <c r="AH161" s="1002"/>
      <c r="AI161" s="1002"/>
      <c r="AJ161" s="1002"/>
      <c r="AK161" s="1002"/>
      <c r="AL161" s="1002"/>
      <c r="AM161" s="1003"/>
      <c r="AN161" s="1007" t="s">
        <v>491</v>
      </c>
      <c r="AO161" s="1007"/>
      <c r="AP161" s="1007"/>
      <c r="AQ161" s="1007"/>
      <c r="AR161" s="1007"/>
      <c r="AS161" s="1007"/>
      <c r="AT161" s="1007"/>
      <c r="AU161" s="1007"/>
      <c r="AV161" s="1008" t="s">
        <v>188</v>
      </c>
      <c r="AW161" s="1009"/>
      <c r="AX161" s="1009"/>
      <c r="AY161" s="1009"/>
      <c r="AZ161" s="1009"/>
      <c r="BA161" s="1009"/>
      <c r="BB161" s="1009"/>
      <c r="BC161" s="1009"/>
      <c r="BD161" s="1009"/>
      <c r="BE161" s="1009"/>
      <c r="BF161" s="1009"/>
      <c r="BG161" s="1009"/>
      <c r="BH161" s="1009"/>
      <c r="BI161" s="1009"/>
      <c r="BJ161" s="1009"/>
      <c r="BK161" s="1009"/>
      <c r="BL161" s="1009"/>
      <c r="BM161" s="1010"/>
      <c r="BN161" s="5"/>
      <c r="BO161" s="40"/>
      <c r="BP161" s="40"/>
    </row>
    <row r="162" spans="2:68" ht="19.5" customHeight="1">
      <c r="B162" s="6"/>
      <c r="C162" s="974"/>
      <c r="D162" s="975"/>
      <c r="E162" s="975"/>
      <c r="F162" s="975"/>
      <c r="G162" s="975"/>
      <c r="H162" s="975"/>
      <c r="I162" s="975"/>
      <c r="J162" s="975"/>
      <c r="K162" s="979"/>
      <c r="L162" s="975"/>
      <c r="M162" s="980"/>
      <c r="N162" s="985" t="s">
        <v>156</v>
      </c>
      <c r="O162" s="986"/>
      <c r="P162" s="986"/>
      <c r="Q162" s="986"/>
      <c r="R162" s="986"/>
      <c r="S162" s="986"/>
      <c r="T162" s="986"/>
      <c r="U162" s="986"/>
      <c r="V162" s="987"/>
      <c r="W162" s="988"/>
      <c r="X162" s="989"/>
      <c r="Y162" s="989"/>
      <c r="Z162" s="989"/>
      <c r="AA162" s="989"/>
      <c r="AB162" s="989"/>
      <c r="AC162" s="989"/>
      <c r="AD162" s="989"/>
      <c r="AE162" s="989"/>
      <c r="AF162" s="989"/>
      <c r="AG162" s="989"/>
      <c r="AH162" s="989"/>
      <c r="AI162" s="989"/>
      <c r="AJ162" s="989"/>
      <c r="AK162" s="989"/>
      <c r="AL162" s="989"/>
      <c r="AM162" s="990"/>
      <c r="AN162" s="997"/>
      <c r="AO162" s="997"/>
      <c r="AP162" s="997"/>
      <c r="AQ162" s="997"/>
      <c r="AR162" s="997"/>
      <c r="AS162" s="997"/>
      <c r="AT162" s="997"/>
      <c r="AU162" s="997"/>
      <c r="AV162" s="972" t="s">
        <v>189</v>
      </c>
      <c r="AW162" s="973"/>
      <c r="AX162" s="973"/>
      <c r="AY162" s="973"/>
      <c r="AZ162" s="973"/>
      <c r="BA162" s="952"/>
      <c r="BB162" s="952"/>
      <c r="BC162" s="952"/>
      <c r="BD162" s="952"/>
      <c r="BE162" s="952"/>
      <c r="BF162" s="952"/>
      <c r="BG162" s="952"/>
      <c r="BH162" s="952"/>
      <c r="BI162" s="952"/>
      <c r="BJ162" s="952"/>
      <c r="BK162" s="952"/>
      <c r="BL162" s="952"/>
      <c r="BM162" s="953"/>
      <c r="BN162" s="5"/>
      <c r="BO162" s="5"/>
      <c r="BP162" s="5"/>
    </row>
    <row r="163" spans="2:68" ht="19.5" customHeight="1">
      <c r="B163" s="6"/>
      <c r="C163" s="976"/>
      <c r="D163" s="957"/>
      <c r="E163" s="957"/>
      <c r="F163" s="957"/>
      <c r="G163" s="957"/>
      <c r="H163" s="957"/>
      <c r="I163" s="957"/>
      <c r="J163" s="957"/>
      <c r="K163" s="981"/>
      <c r="L163" s="957"/>
      <c r="M163" s="982"/>
      <c r="N163" s="959"/>
      <c r="O163" s="960"/>
      <c r="P163" s="960"/>
      <c r="Q163" s="960"/>
      <c r="R163" s="960"/>
      <c r="S163" s="960"/>
      <c r="T163" s="960"/>
      <c r="U163" s="960"/>
      <c r="V163" s="961"/>
      <c r="W163" s="991"/>
      <c r="X163" s="992"/>
      <c r="Y163" s="992"/>
      <c r="Z163" s="992"/>
      <c r="AA163" s="992"/>
      <c r="AB163" s="992"/>
      <c r="AC163" s="992"/>
      <c r="AD163" s="992"/>
      <c r="AE163" s="992"/>
      <c r="AF163" s="992"/>
      <c r="AG163" s="992"/>
      <c r="AH163" s="992"/>
      <c r="AI163" s="992"/>
      <c r="AJ163" s="992"/>
      <c r="AK163" s="992"/>
      <c r="AL163" s="992"/>
      <c r="AM163" s="993"/>
      <c r="AN163" s="998"/>
      <c r="AO163" s="998"/>
      <c r="AP163" s="998"/>
      <c r="AQ163" s="998"/>
      <c r="AR163" s="998"/>
      <c r="AS163" s="998"/>
      <c r="AT163" s="998"/>
      <c r="AU163" s="998"/>
      <c r="AV163" s="954" t="s">
        <v>190</v>
      </c>
      <c r="AW163" s="955"/>
      <c r="AX163" s="955"/>
      <c r="AY163" s="955"/>
      <c r="AZ163" s="955"/>
      <c r="BA163" s="955"/>
      <c r="BB163" s="955"/>
      <c r="BC163" s="956" t="s">
        <v>441</v>
      </c>
      <c r="BD163" s="957"/>
      <c r="BE163" s="957"/>
      <c r="BF163" s="957"/>
      <c r="BG163" s="957"/>
      <c r="BH163" s="957"/>
      <c r="BI163" s="957"/>
      <c r="BJ163" s="957"/>
      <c r="BK163" s="957"/>
      <c r="BL163" s="957"/>
      <c r="BM163" s="958"/>
      <c r="BN163" s="5"/>
      <c r="BO163" s="5"/>
      <c r="BP163" s="5"/>
    </row>
    <row r="164" spans="2:68" ht="19.5" customHeight="1">
      <c r="B164" s="6"/>
      <c r="C164" s="976"/>
      <c r="D164" s="957"/>
      <c r="E164" s="957"/>
      <c r="F164" s="957"/>
      <c r="G164" s="957"/>
      <c r="H164" s="957"/>
      <c r="I164" s="957"/>
      <c r="J164" s="957"/>
      <c r="K164" s="981"/>
      <c r="L164" s="957"/>
      <c r="M164" s="982"/>
      <c r="N164" s="959" t="s">
        <v>157</v>
      </c>
      <c r="O164" s="960"/>
      <c r="P164" s="960"/>
      <c r="Q164" s="960"/>
      <c r="R164" s="960"/>
      <c r="S164" s="960"/>
      <c r="T164" s="960"/>
      <c r="U164" s="960"/>
      <c r="V164" s="961"/>
      <c r="W164" s="991"/>
      <c r="X164" s="992"/>
      <c r="Y164" s="992"/>
      <c r="Z164" s="992"/>
      <c r="AA164" s="992"/>
      <c r="AB164" s="992"/>
      <c r="AC164" s="992"/>
      <c r="AD164" s="992"/>
      <c r="AE164" s="992"/>
      <c r="AF164" s="992"/>
      <c r="AG164" s="992"/>
      <c r="AH164" s="992"/>
      <c r="AI164" s="992"/>
      <c r="AJ164" s="992"/>
      <c r="AK164" s="992"/>
      <c r="AL164" s="992"/>
      <c r="AM164" s="993"/>
      <c r="AN164" s="998"/>
      <c r="AO164" s="998"/>
      <c r="AP164" s="998"/>
      <c r="AQ164" s="998"/>
      <c r="AR164" s="998"/>
      <c r="AS164" s="998"/>
      <c r="AT164" s="998"/>
      <c r="AU164" s="998"/>
      <c r="AV164" s="965" t="s">
        <v>191</v>
      </c>
      <c r="AW164" s="966"/>
      <c r="AX164" s="966"/>
      <c r="AY164" s="966"/>
      <c r="AZ164" s="966"/>
      <c r="BA164" s="966"/>
      <c r="BB164" s="966"/>
      <c r="BC164" s="966"/>
      <c r="BD164" s="966"/>
      <c r="BE164" s="966"/>
      <c r="BF164" s="966"/>
      <c r="BG164" s="966"/>
      <c r="BH164" s="966"/>
      <c r="BI164" s="966"/>
      <c r="BJ164" s="966"/>
      <c r="BK164" s="966"/>
      <c r="BL164" s="966"/>
      <c r="BM164" s="967"/>
      <c r="BN164" s="5"/>
      <c r="BO164" s="5"/>
      <c r="BP164" s="5"/>
    </row>
    <row r="165" spans="2:68" ht="19.5" customHeight="1" thickBot="1">
      <c r="B165" s="6"/>
      <c r="C165" s="977"/>
      <c r="D165" s="978"/>
      <c r="E165" s="978"/>
      <c r="F165" s="978"/>
      <c r="G165" s="978"/>
      <c r="H165" s="978"/>
      <c r="I165" s="978"/>
      <c r="J165" s="978"/>
      <c r="K165" s="983"/>
      <c r="L165" s="978"/>
      <c r="M165" s="984"/>
      <c r="N165" s="962"/>
      <c r="O165" s="963"/>
      <c r="P165" s="963"/>
      <c r="Q165" s="963"/>
      <c r="R165" s="963"/>
      <c r="S165" s="963"/>
      <c r="T165" s="963"/>
      <c r="U165" s="963"/>
      <c r="V165" s="964"/>
      <c r="W165" s="994"/>
      <c r="X165" s="995"/>
      <c r="Y165" s="995"/>
      <c r="Z165" s="995"/>
      <c r="AA165" s="995"/>
      <c r="AB165" s="995"/>
      <c r="AC165" s="995"/>
      <c r="AD165" s="995"/>
      <c r="AE165" s="995"/>
      <c r="AF165" s="995"/>
      <c r="AG165" s="995"/>
      <c r="AH165" s="995"/>
      <c r="AI165" s="995"/>
      <c r="AJ165" s="995"/>
      <c r="AK165" s="995"/>
      <c r="AL165" s="995"/>
      <c r="AM165" s="996"/>
      <c r="AN165" s="999"/>
      <c r="AO165" s="999"/>
      <c r="AP165" s="999"/>
      <c r="AQ165" s="999"/>
      <c r="AR165" s="999"/>
      <c r="AS165" s="999"/>
      <c r="AT165" s="999"/>
      <c r="AU165" s="999"/>
      <c r="AV165" s="968"/>
      <c r="AW165" s="969"/>
      <c r="AX165" s="969"/>
      <c r="AY165" s="969"/>
      <c r="AZ165" s="969"/>
      <c r="BA165" s="970" t="s">
        <v>192</v>
      </c>
      <c r="BB165" s="970"/>
      <c r="BC165" s="970"/>
      <c r="BD165" s="970"/>
      <c r="BE165" s="970"/>
      <c r="BF165" s="970"/>
      <c r="BG165" s="970"/>
      <c r="BH165" s="970"/>
      <c r="BI165" s="970"/>
      <c r="BJ165" s="970"/>
      <c r="BK165" s="970"/>
      <c r="BL165" s="970"/>
      <c r="BM165" s="971"/>
      <c r="BN165" s="5"/>
      <c r="BO165" s="5"/>
      <c r="BP165" s="5"/>
    </row>
    <row r="166" spans="2:68" ht="19.5" customHeight="1">
      <c r="B166" s="6"/>
      <c r="C166" s="974"/>
      <c r="D166" s="975"/>
      <c r="E166" s="975"/>
      <c r="F166" s="975"/>
      <c r="G166" s="975"/>
      <c r="H166" s="975"/>
      <c r="I166" s="975"/>
      <c r="J166" s="975"/>
      <c r="K166" s="979"/>
      <c r="L166" s="975"/>
      <c r="M166" s="980"/>
      <c r="N166" s="985" t="s">
        <v>156</v>
      </c>
      <c r="O166" s="986"/>
      <c r="P166" s="986"/>
      <c r="Q166" s="986"/>
      <c r="R166" s="986"/>
      <c r="S166" s="986"/>
      <c r="T166" s="986"/>
      <c r="U166" s="986"/>
      <c r="V166" s="987"/>
      <c r="W166" s="988"/>
      <c r="X166" s="989"/>
      <c r="Y166" s="989"/>
      <c r="Z166" s="989"/>
      <c r="AA166" s="989"/>
      <c r="AB166" s="989"/>
      <c r="AC166" s="989"/>
      <c r="AD166" s="989"/>
      <c r="AE166" s="989"/>
      <c r="AF166" s="989"/>
      <c r="AG166" s="989"/>
      <c r="AH166" s="989"/>
      <c r="AI166" s="989"/>
      <c r="AJ166" s="989"/>
      <c r="AK166" s="989"/>
      <c r="AL166" s="989"/>
      <c r="AM166" s="990"/>
      <c r="AN166" s="997"/>
      <c r="AO166" s="997"/>
      <c r="AP166" s="997"/>
      <c r="AQ166" s="997"/>
      <c r="AR166" s="997"/>
      <c r="AS166" s="997"/>
      <c r="AT166" s="997"/>
      <c r="AU166" s="997"/>
      <c r="AV166" s="972" t="s">
        <v>189</v>
      </c>
      <c r="AW166" s="973"/>
      <c r="AX166" s="973"/>
      <c r="AY166" s="973"/>
      <c r="AZ166" s="973"/>
      <c r="BA166" s="952"/>
      <c r="BB166" s="952"/>
      <c r="BC166" s="952"/>
      <c r="BD166" s="952"/>
      <c r="BE166" s="952"/>
      <c r="BF166" s="952"/>
      <c r="BG166" s="952"/>
      <c r="BH166" s="952"/>
      <c r="BI166" s="952"/>
      <c r="BJ166" s="952"/>
      <c r="BK166" s="952"/>
      <c r="BL166" s="952"/>
      <c r="BM166" s="953"/>
      <c r="BN166" s="5"/>
      <c r="BO166" s="5"/>
      <c r="BP166" s="5"/>
    </row>
    <row r="167" spans="2:68" ht="19.5" customHeight="1">
      <c r="B167" s="6"/>
      <c r="C167" s="976"/>
      <c r="D167" s="957"/>
      <c r="E167" s="957"/>
      <c r="F167" s="957"/>
      <c r="G167" s="957"/>
      <c r="H167" s="957"/>
      <c r="I167" s="957"/>
      <c r="J167" s="957"/>
      <c r="K167" s="981"/>
      <c r="L167" s="957"/>
      <c r="M167" s="982"/>
      <c r="N167" s="959"/>
      <c r="O167" s="960"/>
      <c r="P167" s="960"/>
      <c r="Q167" s="960"/>
      <c r="R167" s="960"/>
      <c r="S167" s="960"/>
      <c r="T167" s="960"/>
      <c r="U167" s="960"/>
      <c r="V167" s="961"/>
      <c r="W167" s="991"/>
      <c r="X167" s="992"/>
      <c r="Y167" s="992"/>
      <c r="Z167" s="992"/>
      <c r="AA167" s="992"/>
      <c r="AB167" s="992"/>
      <c r="AC167" s="992"/>
      <c r="AD167" s="992"/>
      <c r="AE167" s="992"/>
      <c r="AF167" s="992"/>
      <c r="AG167" s="992"/>
      <c r="AH167" s="992"/>
      <c r="AI167" s="992"/>
      <c r="AJ167" s="992"/>
      <c r="AK167" s="992"/>
      <c r="AL167" s="992"/>
      <c r="AM167" s="993"/>
      <c r="AN167" s="998"/>
      <c r="AO167" s="998"/>
      <c r="AP167" s="998"/>
      <c r="AQ167" s="998"/>
      <c r="AR167" s="998"/>
      <c r="AS167" s="998"/>
      <c r="AT167" s="998"/>
      <c r="AU167" s="998"/>
      <c r="AV167" s="954" t="s">
        <v>190</v>
      </c>
      <c r="AW167" s="955"/>
      <c r="AX167" s="955"/>
      <c r="AY167" s="955"/>
      <c r="AZ167" s="955"/>
      <c r="BA167" s="955"/>
      <c r="BB167" s="955"/>
      <c r="BC167" s="956" t="s">
        <v>441</v>
      </c>
      <c r="BD167" s="957"/>
      <c r="BE167" s="957"/>
      <c r="BF167" s="957"/>
      <c r="BG167" s="957"/>
      <c r="BH167" s="957"/>
      <c r="BI167" s="957"/>
      <c r="BJ167" s="957"/>
      <c r="BK167" s="957"/>
      <c r="BL167" s="957"/>
      <c r="BM167" s="958"/>
      <c r="BN167" s="5"/>
      <c r="BO167" s="5"/>
      <c r="BP167" s="5"/>
    </row>
    <row r="168" spans="2:68" ht="19.5" customHeight="1">
      <c r="B168" s="6"/>
      <c r="C168" s="976"/>
      <c r="D168" s="957"/>
      <c r="E168" s="957"/>
      <c r="F168" s="957"/>
      <c r="G168" s="957"/>
      <c r="H168" s="957"/>
      <c r="I168" s="957"/>
      <c r="J168" s="957"/>
      <c r="K168" s="981"/>
      <c r="L168" s="957"/>
      <c r="M168" s="982"/>
      <c r="N168" s="959" t="s">
        <v>157</v>
      </c>
      <c r="O168" s="960"/>
      <c r="P168" s="960"/>
      <c r="Q168" s="960"/>
      <c r="R168" s="960"/>
      <c r="S168" s="960"/>
      <c r="T168" s="960"/>
      <c r="U168" s="960"/>
      <c r="V168" s="961"/>
      <c r="W168" s="991"/>
      <c r="X168" s="992"/>
      <c r="Y168" s="992"/>
      <c r="Z168" s="992"/>
      <c r="AA168" s="992"/>
      <c r="AB168" s="992"/>
      <c r="AC168" s="992"/>
      <c r="AD168" s="992"/>
      <c r="AE168" s="992"/>
      <c r="AF168" s="992"/>
      <c r="AG168" s="992"/>
      <c r="AH168" s="992"/>
      <c r="AI168" s="992"/>
      <c r="AJ168" s="992"/>
      <c r="AK168" s="992"/>
      <c r="AL168" s="992"/>
      <c r="AM168" s="993"/>
      <c r="AN168" s="998"/>
      <c r="AO168" s="998"/>
      <c r="AP168" s="998"/>
      <c r="AQ168" s="998"/>
      <c r="AR168" s="998"/>
      <c r="AS168" s="998"/>
      <c r="AT168" s="998"/>
      <c r="AU168" s="998"/>
      <c r="AV168" s="965" t="s">
        <v>191</v>
      </c>
      <c r="AW168" s="966"/>
      <c r="AX168" s="966"/>
      <c r="AY168" s="966"/>
      <c r="AZ168" s="966"/>
      <c r="BA168" s="966"/>
      <c r="BB168" s="966"/>
      <c r="BC168" s="966"/>
      <c r="BD168" s="966"/>
      <c r="BE168" s="966"/>
      <c r="BF168" s="966"/>
      <c r="BG168" s="966"/>
      <c r="BH168" s="966"/>
      <c r="BI168" s="966"/>
      <c r="BJ168" s="966"/>
      <c r="BK168" s="966"/>
      <c r="BL168" s="966"/>
      <c r="BM168" s="967"/>
      <c r="BN168" s="5"/>
      <c r="BO168" s="5"/>
      <c r="BP168" s="5"/>
    </row>
    <row r="169" spans="2:68" ht="19.5" customHeight="1" thickBot="1">
      <c r="B169" s="6"/>
      <c r="C169" s="977"/>
      <c r="D169" s="978"/>
      <c r="E169" s="978"/>
      <c r="F169" s="978"/>
      <c r="G169" s="978"/>
      <c r="H169" s="978"/>
      <c r="I169" s="978"/>
      <c r="J169" s="978"/>
      <c r="K169" s="983"/>
      <c r="L169" s="978"/>
      <c r="M169" s="984"/>
      <c r="N169" s="962"/>
      <c r="O169" s="963"/>
      <c r="P169" s="963"/>
      <c r="Q169" s="963"/>
      <c r="R169" s="963"/>
      <c r="S169" s="963"/>
      <c r="T169" s="963"/>
      <c r="U169" s="963"/>
      <c r="V169" s="964"/>
      <c r="W169" s="994"/>
      <c r="X169" s="995"/>
      <c r="Y169" s="995"/>
      <c r="Z169" s="995"/>
      <c r="AA169" s="995"/>
      <c r="AB169" s="995"/>
      <c r="AC169" s="995"/>
      <c r="AD169" s="995"/>
      <c r="AE169" s="995"/>
      <c r="AF169" s="995"/>
      <c r="AG169" s="995"/>
      <c r="AH169" s="995"/>
      <c r="AI169" s="995"/>
      <c r="AJ169" s="995"/>
      <c r="AK169" s="995"/>
      <c r="AL169" s="995"/>
      <c r="AM169" s="996"/>
      <c r="AN169" s="999"/>
      <c r="AO169" s="999"/>
      <c r="AP169" s="999"/>
      <c r="AQ169" s="999"/>
      <c r="AR169" s="999"/>
      <c r="AS169" s="999"/>
      <c r="AT169" s="999"/>
      <c r="AU169" s="999"/>
      <c r="AV169" s="968"/>
      <c r="AW169" s="969"/>
      <c r="AX169" s="969"/>
      <c r="AY169" s="969"/>
      <c r="AZ169" s="969"/>
      <c r="BA169" s="970" t="s">
        <v>192</v>
      </c>
      <c r="BB169" s="970"/>
      <c r="BC169" s="970"/>
      <c r="BD169" s="970"/>
      <c r="BE169" s="970"/>
      <c r="BF169" s="970"/>
      <c r="BG169" s="970"/>
      <c r="BH169" s="970"/>
      <c r="BI169" s="970"/>
      <c r="BJ169" s="970"/>
      <c r="BK169" s="970"/>
      <c r="BL169" s="970"/>
      <c r="BM169" s="971"/>
      <c r="BN169" s="5"/>
      <c r="BO169" s="5"/>
      <c r="BP169" s="5"/>
    </row>
    <row r="170" spans="2:68" ht="19.5" customHeight="1">
      <c r="B170" s="6"/>
      <c r="C170" s="974"/>
      <c r="D170" s="975"/>
      <c r="E170" s="975"/>
      <c r="F170" s="975"/>
      <c r="G170" s="975"/>
      <c r="H170" s="975"/>
      <c r="I170" s="975"/>
      <c r="J170" s="975"/>
      <c r="K170" s="979"/>
      <c r="L170" s="975"/>
      <c r="M170" s="980"/>
      <c r="N170" s="985" t="s">
        <v>156</v>
      </c>
      <c r="O170" s="986"/>
      <c r="P170" s="986"/>
      <c r="Q170" s="986"/>
      <c r="R170" s="986"/>
      <c r="S170" s="986"/>
      <c r="T170" s="986"/>
      <c r="U170" s="986"/>
      <c r="V170" s="987"/>
      <c r="W170" s="988"/>
      <c r="X170" s="989"/>
      <c r="Y170" s="989"/>
      <c r="Z170" s="989"/>
      <c r="AA170" s="989"/>
      <c r="AB170" s="989"/>
      <c r="AC170" s="989"/>
      <c r="AD170" s="989"/>
      <c r="AE170" s="989"/>
      <c r="AF170" s="989"/>
      <c r="AG170" s="989"/>
      <c r="AH170" s="989"/>
      <c r="AI170" s="989"/>
      <c r="AJ170" s="989"/>
      <c r="AK170" s="989"/>
      <c r="AL170" s="989"/>
      <c r="AM170" s="990"/>
      <c r="AN170" s="997"/>
      <c r="AO170" s="997"/>
      <c r="AP170" s="997"/>
      <c r="AQ170" s="997"/>
      <c r="AR170" s="997"/>
      <c r="AS170" s="997"/>
      <c r="AT170" s="997"/>
      <c r="AU170" s="997"/>
      <c r="AV170" s="972" t="s">
        <v>189</v>
      </c>
      <c r="AW170" s="973"/>
      <c r="AX170" s="973"/>
      <c r="AY170" s="973"/>
      <c r="AZ170" s="973"/>
      <c r="BA170" s="952"/>
      <c r="BB170" s="952"/>
      <c r="BC170" s="952"/>
      <c r="BD170" s="952"/>
      <c r="BE170" s="952"/>
      <c r="BF170" s="952"/>
      <c r="BG170" s="952"/>
      <c r="BH170" s="952"/>
      <c r="BI170" s="952"/>
      <c r="BJ170" s="952"/>
      <c r="BK170" s="952"/>
      <c r="BL170" s="952"/>
      <c r="BM170" s="953"/>
      <c r="BN170" s="5"/>
      <c r="BO170" s="5"/>
      <c r="BP170" s="5"/>
    </row>
    <row r="171" spans="2:68" ht="19.5" customHeight="1">
      <c r="B171" s="6"/>
      <c r="C171" s="976"/>
      <c r="D171" s="957"/>
      <c r="E171" s="957"/>
      <c r="F171" s="957"/>
      <c r="G171" s="957"/>
      <c r="H171" s="957"/>
      <c r="I171" s="957"/>
      <c r="J171" s="957"/>
      <c r="K171" s="981"/>
      <c r="L171" s="957"/>
      <c r="M171" s="982"/>
      <c r="N171" s="959"/>
      <c r="O171" s="960"/>
      <c r="P171" s="960"/>
      <c r="Q171" s="960"/>
      <c r="R171" s="960"/>
      <c r="S171" s="960"/>
      <c r="T171" s="960"/>
      <c r="U171" s="960"/>
      <c r="V171" s="961"/>
      <c r="W171" s="991"/>
      <c r="X171" s="992"/>
      <c r="Y171" s="992"/>
      <c r="Z171" s="992"/>
      <c r="AA171" s="992"/>
      <c r="AB171" s="992"/>
      <c r="AC171" s="992"/>
      <c r="AD171" s="992"/>
      <c r="AE171" s="992"/>
      <c r="AF171" s="992"/>
      <c r="AG171" s="992"/>
      <c r="AH171" s="992"/>
      <c r="AI171" s="992"/>
      <c r="AJ171" s="992"/>
      <c r="AK171" s="992"/>
      <c r="AL171" s="992"/>
      <c r="AM171" s="993"/>
      <c r="AN171" s="998"/>
      <c r="AO171" s="998"/>
      <c r="AP171" s="998"/>
      <c r="AQ171" s="998"/>
      <c r="AR171" s="998"/>
      <c r="AS171" s="998"/>
      <c r="AT171" s="998"/>
      <c r="AU171" s="998"/>
      <c r="AV171" s="954" t="s">
        <v>190</v>
      </c>
      <c r="AW171" s="955"/>
      <c r="AX171" s="955"/>
      <c r="AY171" s="955"/>
      <c r="AZ171" s="955"/>
      <c r="BA171" s="955"/>
      <c r="BB171" s="955"/>
      <c r="BC171" s="956" t="s">
        <v>441</v>
      </c>
      <c r="BD171" s="957"/>
      <c r="BE171" s="957"/>
      <c r="BF171" s="957"/>
      <c r="BG171" s="957"/>
      <c r="BH171" s="957"/>
      <c r="BI171" s="957"/>
      <c r="BJ171" s="957"/>
      <c r="BK171" s="957"/>
      <c r="BL171" s="957"/>
      <c r="BM171" s="958"/>
      <c r="BN171" s="5"/>
      <c r="BO171" s="5"/>
      <c r="BP171" s="5"/>
    </row>
    <row r="172" spans="2:68" ht="19.5" customHeight="1">
      <c r="B172" s="6"/>
      <c r="C172" s="976"/>
      <c r="D172" s="957"/>
      <c r="E172" s="957"/>
      <c r="F172" s="957"/>
      <c r="G172" s="957"/>
      <c r="H172" s="957"/>
      <c r="I172" s="957"/>
      <c r="J172" s="957"/>
      <c r="K172" s="981"/>
      <c r="L172" s="957"/>
      <c r="M172" s="982"/>
      <c r="N172" s="959" t="s">
        <v>157</v>
      </c>
      <c r="O172" s="960"/>
      <c r="P172" s="960"/>
      <c r="Q172" s="960"/>
      <c r="R172" s="960"/>
      <c r="S172" s="960"/>
      <c r="T172" s="960"/>
      <c r="U172" s="960"/>
      <c r="V172" s="961"/>
      <c r="W172" s="991"/>
      <c r="X172" s="992"/>
      <c r="Y172" s="992"/>
      <c r="Z172" s="992"/>
      <c r="AA172" s="992"/>
      <c r="AB172" s="992"/>
      <c r="AC172" s="992"/>
      <c r="AD172" s="992"/>
      <c r="AE172" s="992"/>
      <c r="AF172" s="992"/>
      <c r="AG172" s="992"/>
      <c r="AH172" s="992"/>
      <c r="AI172" s="992"/>
      <c r="AJ172" s="992"/>
      <c r="AK172" s="992"/>
      <c r="AL172" s="992"/>
      <c r="AM172" s="993"/>
      <c r="AN172" s="998"/>
      <c r="AO172" s="998"/>
      <c r="AP172" s="998"/>
      <c r="AQ172" s="998"/>
      <c r="AR172" s="998"/>
      <c r="AS172" s="998"/>
      <c r="AT172" s="998"/>
      <c r="AU172" s="998"/>
      <c r="AV172" s="965" t="s">
        <v>191</v>
      </c>
      <c r="AW172" s="966"/>
      <c r="AX172" s="966"/>
      <c r="AY172" s="966"/>
      <c r="AZ172" s="966"/>
      <c r="BA172" s="966"/>
      <c r="BB172" s="966"/>
      <c r="BC172" s="966"/>
      <c r="BD172" s="966"/>
      <c r="BE172" s="966"/>
      <c r="BF172" s="966"/>
      <c r="BG172" s="966"/>
      <c r="BH172" s="966"/>
      <c r="BI172" s="966"/>
      <c r="BJ172" s="966"/>
      <c r="BK172" s="966"/>
      <c r="BL172" s="966"/>
      <c r="BM172" s="967"/>
      <c r="BN172" s="5"/>
      <c r="BO172" s="5"/>
      <c r="BP172" s="5"/>
    </row>
    <row r="173" spans="2:68" ht="19.5" customHeight="1" thickBot="1">
      <c r="B173" s="6"/>
      <c r="C173" s="977"/>
      <c r="D173" s="978"/>
      <c r="E173" s="978"/>
      <c r="F173" s="978"/>
      <c r="G173" s="978"/>
      <c r="H173" s="978"/>
      <c r="I173" s="978"/>
      <c r="J173" s="978"/>
      <c r="K173" s="983"/>
      <c r="L173" s="978"/>
      <c r="M173" s="984"/>
      <c r="N173" s="962"/>
      <c r="O173" s="963"/>
      <c r="P173" s="963"/>
      <c r="Q173" s="963"/>
      <c r="R173" s="963"/>
      <c r="S173" s="963"/>
      <c r="T173" s="963"/>
      <c r="U173" s="963"/>
      <c r="V173" s="964"/>
      <c r="W173" s="994"/>
      <c r="X173" s="995"/>
      <c r="Y173" s="995"/>
      <c r="Z173" s="995"/>
      <c r="AA173" s="995"/>
      <c r="AB173" s="995"/>
      <c r="AC173" s="995"/>
      <c r="AD173" s="995"/>
      <c r="AE173" s="995"/>
      <c r="AF173" s="995"/>
      <c r="AG173" s="995"/>
      <c r="AH173" s="995"/>
      <c r="AI173" s="995"/>
      <c r="AJ173" s="995"/>
      <c r="AK173" s="995"/>
      <c r="AL173" s="995"/>
      <c r="AM173" s="996"/>
      <c r="AN173" s="999"/>
      <c r="AO173" s="999"/>
      <c r="AP173" s="999"/>
      <c r="AQ173" s="999"/>
      <c r="AR173" s="999"/>
      <c r="AS173" s="999"/>
      <c r="AT173" s="999"/>
      <c r="AU173" s="999"/>
      <c r="AV173" s="968"/>
      <c r="AW173" s="969"/>
      <c r="AX173" s="969"/>
      <c r="AY173" s="969"/>
      <c r="AZ173" s="969"/>
      <c r="BA173" s="970" t="s">
        <v>192</v>
      </c>
      <c r="BB173" s="970"/>
      <c r="BC173" s="970"/>
      <c r="BD173" s="970"/>
      <c r="BE173" s="970"/>
      <c r="BF173" s="970"/>
      <c r="BG173" s="970"/>
      <c r="BH173" s="970"/>
      <c r="BI173" s="970"/>
      <c r="BJ173" s="970"/>
      <c r="BK173" s="970"/>
      <c r="BL173" s="970"/>
      <c r="BM173" s="971"/>
      <c r="BN173" s="5"/>
      <c r="BO173" s="5"/>
      <c r="BP173" s="5"/>
    </row>
    <row r="174" spans="2:68" ht="19.5" customHeight="1">
      <c r="B174" s="6"/>
      <c r="C174" s="974"/>
      <c r="D174" s="975"/>
      <c r="E174" s="975"/>
      <c r="F174" s="975"/>
      <c r="G174" s="975"/>
      <c r="H174" s="975"/>
      <c r="I174" s="975"/>
      <c r="J174" s="975"/>
      <c r="K174" s="979"/>
      <c r="L174" s="975"/>
      <c r="M174" s="980"/>
      <c r="N174" s="985" t="s">
        <v>156</v>
      </c>
      <c r="O174" s="986"/>
      <c r="P174" s="986"/>
      <c r="Q174" s="986"/>
      <c r="R174" s="986"/>
      <c r="S174" s="986"/>
      <c r="T174" s="986"/>
      <c r="U174" s="986"/>
      <c r="V174" s="987"/>
      <c r="W174" s="988"/>
      <c r="X174" s="989"/>
      <c r="Y174" s="989"/>
      <c r="Z174" s="989"/>
      <c r="AA174" s="989"/>
      <c r="AB174" s="989"/>
      <c r="AC174" s="989"/>
      <c r="AD174" s="989"/>
      <c r="AE174" s="989"/>
      <c r="AF174" s="989"/>
      <c r="AG174" s="989"/>
      <c r="AH174" s="989"/>
      <c r="AI174" s="989"/>
      <c r="AJ174" s="989"/>
      <c r="AK174" s="989"/>
      <c r="AL174" s="989"/>
      <c r="AM174" s="990"/>
      <c r="AN174" s="997"/>
      <c r="AO174" s="997"/>
      <c r="AP174" s="997"/>
      <c r="AQ174" s="997"/>
      <c r="AR174" s="997"/>
      <c r="AS174" s="997"/>
      <c r="AT174" s="997"/>
      <c r="AU174" s="997"/>
      <c r="AV174" s="972" t="s">
        <v>189</v>
      </c>
      <c r="AW174" s="973"/>
      <c r="AX174" s="973"/>
      <c r="AY174" s="973"/>
      <c r="AZ174" s="973"/>
      <c r="BA174" s="952"/>
      <c r="BB174" s="952"/>
      <c r="BC174" s="952"/>
      <c r="BD174" s="952"/>
      <c r="BE174" s="952"/>
      <c r="BF174" s="952"/>
      <c r="BG174" s="952"/>
      <c r="BH174" s="952"/>
      <c r="BI174" s="952"/>
      <c r="BJ174" s="952"/>
      <c r="BK174" s="952"/>
      <c r="BL174" s="952"/>
      <c r="BM174" s="953"/>
      <c r="BN174" s="5"/>
      <c r="BO174" s="5"/>
      <c r="BP174" s="5"/>
    </row>
    <row r="175" spans="2:68" ht="19.5" customHeight="1">
      <c r="B175" s="6"/>
      <c r="C175" s="976"/>
      <c r="D175" s="957"/>
      <c r="E175" s="957"/>
      <c r="F175" s="957"/>
      <c r="G175" s="957"/>
      <c r="H175" s="957"/>
      <c r="I175" s="957"/>
      <c r="J175" s="957"/>
      <c r="K175" s="981"/>
      <c r="L175" s="957"/>
      <c r="M175" s="982"/>
      <c r="N175" s="959"/>
      <c r="O175" s="960"/>
      <c r="P175" s="960"/>
      <c r="Q175" s="960"/>
      <c r="R175" s="960"/>
      <c r="S175" s="960"/>
      <c r="T175" s="960"/>
      <c r="U175" s="960"/>
      <c r="V175" s="961"/>
      <c r="W175" s="991"/>
      <c r="X175" s="992"/>
      <c r="Y175" s="992"/>
      <c r="Z175" s="992"/>
      <c r="AA175" s="992"/>
      <c r="AB175" s="992"/>
      <c r="AC175" s="992"/>
      <c r="AD175" s="992"/>
      <c r="AE175" s="992"/>
      <c r="AF175" s="992"/>
      <c r="AG175" s="992"/>
      <c r="AH175" s="992"/>
      <c r="AI175" s="992"/>
      <c r="AJ175" s="992"/>
      <c r="AK175" s="992"/>
      <c r="AL175" s="992"/>
      <c r="AM175" s="993"/>
      <c r="AN175" s="998"/>
      <c r="AO175" s="998"/>
      <c r="AP175" s="998"/>
      <c r="AQ175" s="998"/>
      <c r="AR175" s="998"/>
      <c r="AS175" s="998"/>
      <c r="AT175" s="998"/>
      <c r="AU175" s="998"/>
      <c r="AV175" s="954" t="s">
        <v>190</v>
      </c>
      <c r="AW175" s="955"/>
      <c r="AX175" s="955"/>
      <c r="AY175" s="955"/>
      <c r="AZ175" s="955"/>
      <c r="BA175" s="955"/>
      <c r="BB175" s="955"/>
      <c r="BC175" s="956" t="s">
        <v>441</v>
      </c>
      <c r="BD175" s="957"/>
      <c r="BE175" s="957"/>
      <c r="BF175" s="957"/>
      <c r="BG175" s="957"/>
      <c r="BH175" s="957"/>
      <c r="BI175" s="957"/>
      <c r="BJ175" s="957"/>
      <c r="BK175" s="957"/>
      <c r="BL175" s="957"/>
      <c r="BM175" s="958"/>
      <c r="BN175" s="5"/>
      <c r="BO175" s="5"/>
      <c r="BP175" s="5"/>
    </row>
    <row r="176" spans="2:68" ht="19.5" customHeight="1">
      <c r="B176" s="6"/>
      <c r="C176" s="976"/>
      <c r="D176" s="957"/>
      <c r="E176" s="957"/>
      <c r="F176" s="957"/>
      <c r="G176" s="957"/>
      <c r="H176" s="957"/>
      <c r="I176" s="957"/>
      <c r="J176" s="957"/>
      <c r="K176" s="981"/>
      <c r="L176" s="957"/>
      <c r="M176" s="982"/>
      <c r="N176" s="959" t="s">
        <v>157</v>
      </c>
      <c r="O176" s="960"/>
      <c r="P176" s="960"/>
      <c r="Q176" s="960"/>
      <c r="R176" s="960"/>
      <c r="S176" s="960"/>
      <c r="T176" s="960"/>
      <c r="U176" s="960"/>
      <c r="V176" s="961"/>
      <c r="W176" s="991"/>
      <c r="X176" s="992"/>
      <c r="Y176" s="992"/>
      <c r="Z176" s="992"/>
      <c r="AA176" s="992"/>
      <c r="AB176" s="992"/>
      <c r="AC176" s="992"/>
      <c r="AD176" s="992"/>
      <c r="AE176" s="992"/>
      <c r="AF176" s="992"/>
      <c r="AG176" s="992"/>
      <c r="AH176" s="992"/>
      <c r="AI176" s="992"/>
      <c r="AJ176" s="992"/>
      <c r="AK176" s="992"/>
      <c r="AL176" s="992"/>
      <c r="AM176" s="993"/>
      <c r="AN176" s="998"/>
      <c r="AO176" s="998"/>
      <c r="AP176" s="998"/>
      <c r="AQ176" s="998"/>
      <c r="AR176" s="998"/>
      <c r="AS176" s="998"/>
      <c r="AT176" s="998"/>
      <c r="AU176" s="998"/>
      <c r="AV176" s="965" t="s">
        <v>191</v>
      </c>
      <c r="AW176" s="966"/>
      <c r="AX176" s="966"/>
      <c r="AY176" s="966"/>
      <c r="AZ176" s="966"/>
      <c r="BA176" s="966"/>
      <c r="BB176" s="966"/>
      <c r="BC176" s="966"/>
      <c r="BD176" s="966"/>
      <c r="BE176" s="966"/>
      <c r="BF176" s="966"/>
      <c r="BG176" s="966"/>
      <c r="BH176" s="966"/>
      <c r="BI176" s="966"/>
      <c r="BJ176" s="966"/>
      <c r="BK176" s="966"/>
      <c r="BL176" s="966"/>
      <c r="BM176" s="967"/>
      <c r="BN176" s="5"/>
      <c r="BO176" s="5"/>
      <c r="BP176" s="5"/>
    </row>
    <row r="177" spans="2:68" ht="19.5" customHeight="1" thickBot="1">
      <c r="B177" s="6"/>
      <c r="C177" s="977"/>
      <c r="D177" s="978"/>
      <c r="E177" s="978"/>
      <c r="F177" s="978"/>
      <c r="G177" s="978"/>
      <c r="H177" s="978"/>
      <c r="I177" s="978"/>
      <c r="J177" s="978"/>
      <c r="K177" s="983"/>
      <c r="L177" s="978"/>
      <c r="M177" s="984"/>
      <c r="N177" s="962"/>
      <c r="O177" s="963"/>
      <c r="P177" s="963"/>
      <c r="Q177" s="963"/>
      <c r="R177" s="963"/>
      <c r="S177" s="963"/>
      <c r="T177" s="963"/>
      <c r="U177" s="963"/>
      <c r="V177" s="964"/>
      <c r="W177" s="994"/>
      <c r="X177" s="995"/>
      <c r="Y177" s="995"/>
      <c r="Z177" s="995"/>
      <c r="AA177" s="995"/>
      <c r="AB177" s="995"/>
      <c r="AC177" s="995"/>
      <c r="AD177" s="995"/>
      <c r="AE177" s="995"/>
      <c r="AF177" s="995"/>
      <c r="AG177" s="995"/>
      <c r="AH177" s="995"/>
      <c r="AI177" s="995"/>
      <c r="AJ177" s="995"/>
      <c r="AK177" s="995"/>
      <c r="AL177" s="995"/>
      <c r="AM177" s="996"/>
      <c r="AN177" s="999"/>
      <c r="AO177" s="999"/>
      <c r="AP177" s="999"/>
      <c r="AQ177" s="999"/>
      <c r="AR177" s="999"/>
      <c r="AS177" s="999"/>
      <c r="AT177" s="999"/>
      <c r="AU177" s="999"/>
      <c r="AV177" s="968"/>
      <c r="AW177" s="969"/>
      <c r="AX177" s="969"/>
      <c r="AY177" s="969"/>
      <c r="AZ177" s="969"/>
      <c r="BA177" s="970" t="s">
        <v>192</v>
      </c>
      <c r="BB177" s="970"/>
      <c r="BC177" s="970"/>
      <c r="BD177" s="970"/>
      <c r="BE177" s="970"/>
      <c r="BF177" s="970"/>
      <c r="BG177" s="970"/>
      <c r="BH177" s="970"/>
      <c r="BI177" s="970"/>
      <c r="BJ177" s="970"/>
      <c r="BK177" s="970"/>
      <c r="BL177" s="970"/>
      <c r="BM177" s="971"/>
      <c r="BN177" s="5"/>
      <c r="BO177" s="5"/>
      <c r="BP177" s="5"/>
    </row>
    <row r="178" spans="2:68" ht="19.5" customHeight="1">
      <c r="B178" s="6"/>
      <c r="C178" s="974"/>
      <c r="D178" s="975"/>
      <c r="E178" s="975"/>
      <c r="F178" s="975"/>
      <c r="G178" s="975"/>
      <c r="H178" s="975"/>
      <c r="I178" s="975"/>
      <c r="J178" s="975"/>
      <c r="K178" s="979"/>
      <c r="L178" s="975"/>
      <c r="M178" s="980"/>
      <c r="N178" s="985" t="s">
        <v>156</v>
      </c>
      <c r="O178" s="986"/>
      <c r="P178" s="986"/>
      <c r="Q178" s="986"/>
      <c r="R178" s="986"/>
      <c r="S178" s="986"/>
      <c r="T178" s="986"/>
      <c r="U178" s="986"/>
      <c r="V178" s="987"/>
      <c r="W178" s="988"/>
      <c r="X178" s="989"/>
      <c r="Y178" s="989"/>
      <c r="Z178" s="989"/>
      <c r="AA178" s="989"/>
      <c r="AB178" s="989"/>
      <c r="AC178" s="989"/>
      <c r="AD178" s="989"/>
      <c r="AE178" s="989"/>
      <c r="AF178" s="989"/>
      <c r="AG178" s="989"/>
      <c r="AH178" s="989"/>
      <c r="AI178" s="989"/>
      <c r="AJ178" s="989"/>
      <c r="AK178" s="989"/>
      <c r="AL178" s="989"/>
      <c r="AM178" s="990"/>
      <c r="AN178" s="997"/>
      <c r="AO178" s="997"/>
      <c r="AP178" s="997"/>
      <c r="AQ178" s="997"/>
      <c r="AR178" s="997"/>
      <c r="AS178" s="997"/>
      <c r="AT178" s="997"/>
      <c r="AU178" s="997"/>
      <c r="AV178" s="972" t="s">
        <v>189</v>
      </c>
      <c r="AW178" s="973"/>
      <c r="AX178" s="973"/>
      <c r="AY178" s="973"/>
      <c r="AZ178" s="973"/>
      <c r="BA178" s="952"/>
      <c r="BB178" s="952"/>
      <c r="BC178" s="952"/>
      <c r="BD178" s="952"/>
      <c r="BE178" s="952"/>
      <c r="BF178" s="952"/>
      <c r="BG178" s="952"/>
      <c r="BH178" s="952"/>
      <c r="BI178" s="952"/>
      <c r="BJ178" s="952"/>
      <c r="BK178" s="952"/>
      <c r="BL178" s="952"/>
      <c r="BM178" s="953"/>
      <c r="BN178" s="5"/>
      <c r="BO178" s="5"/>
      <c r="BP178" s="5"/>
    </row>
    <row r="179" spans="2:68" ht="19.5" customHeight="1">
      <c r="B179" s="6"/>
      <c r="C179" s="976"/>
      <c r="D179" s="957"/>
      <c r="E179" s="957"/>
      <c r="F179" s="957"/>
      <c r="G179" s="957"/>
      <c r="H179" s="957"/>
      <c r="I179" s="957"/>
      <c r="J179" s="957"/>
      <c r="K179" s="981"/>
      <c r="L179" s="957"/>
      <c r="M179" s="982"/>
      <c r="N179" s="959"/>
      <c r="O179" s="960"/>
      <c r="P179" s="960"/>
      <c r="Q179" s="960"/>
      <c r="R179" s="960"/>
      <c r="S179" s="960"/>
      <c r="T179" s="960"/>
      <c r="U179" s="960"/>
      <c r="V179" s="961"/>
      <c r="W179" s="991"/>
      <c r="X179" s="992"/>
      <c r="Y179" s="992"/>
      <c r="Z179" s="992"/>
      <c r="AA179" s="992"/>
      <c r="AB179" s="992"/>
      <c r="AC179" s="992"/>
      <c r="AD179" s="992"/>
      <c r="AE179" s="992"/>
      <c r="AF179" s="992"/>
      <c r="AG179" s="992"/>
      <c r="AH179" s="992"/>
      <c r="AI179" s="992"/>
      <c r="AJ179" s="992"/>
      <c r="AK179" s="992"/>
      <c r="AL179" s="992"/>
      <c r="AM179" s="993"/>
      <c r="AN179" s="998"/>
      <c r="AO179" s="998"/>
      <c r="AP179" s="998"/>
      <c r="AQ179" s="998"/>
      <c r="AR179" s="998"/>
      <c r="AS179" s="998"/>
      <c r="AT179" s="998"/>
      <c r="AU179" s="998"/>
      <c r="AV179" s="954" t="s">
        <v>190</v>
      </c>
      <c r="AW179" s="955"/>
      <c r="AX179" s="955"/>
      <c r="AY179" s="955"/>
      <c r="AZ179" s="955"/>
      <c r="BA179" s="955"/>
      <c r="BB179" s="955"/>
      <c r="BC179" s="956" t="s">
        <v>441</v>
      </c>
      <c r="BD179" s="957"/>
      <c r="BE179" s="957"/>
      <c r="BF179" s="957"/>
      <c r="BG179" s="957"/>
      <c r="BH179" s="957"/>
      <c r="BI179" s="957"/>
      <c r="BJ179" s="957"/>
      <c r="BK179" s="957"/>
      <c r="BL179" s="957"/>
      <c r="BM179" s="958"/>
      <c r="BN179" s="5"/>
      <c r="BO179" s="5"/>
      <c r="BP179" s="5"/>
    </row>
    <row r="180" spans="2:68" ht="19.5" customHeight="1">
      <c r="B180" s="6"/>
      <c r="C180" s="976"/>
      <c r="D180" s="957"/>
      <c r="E180" s="957"/>
      <c r="F180" s="957"/>
      <c r="G180" s="957"/>
      <c r="H180" s="957"/>
      <c r="I180" s="957"/>
      <c r="J180" s="957"/>
      <c r="K180" s="981"/>
      <c r="L180" s="957"/>
      <c r="M180" s="982"/>
      <c r="N180" s="959" t="s">
        <v>157</v>
      </c>
      <c r="O180" s="960"/>
      <c r="P180" s="960"/>
      <c r="Q180" s="960"/>
      <c r="R180" s="960"/>
      <c r="S180" s="960"/>
      <c r="T180" s="960"/>
      <c r="U180" s="960"/>
      <c r="V180" s="961"/>
      <c r="W180" s="991"/>
      <c r="X180" s="992"/>
      <c r="Y180" s="992"/>
      <c r="Z180" s="992"/>
      <c r="AA180" s="992"/>
      <c r="AB180" s="992"/>
      <c r="AC180" s="992"/>
      <c r="AD180" s="992"/>
      <c r="AE180" s="992"/>
      <c r="AF180" s="992"/>
      <c r="AG180" s="992"/>
      <c r="AH180" s="992"/>
      <c r="AI180" s="992"/>
      <c r="AJ180" s="992"/>
      <c r="AK180" s="992"/>
      <c r="AL180" s="992"/>
      <c r="AM180" s="993"/>
      <c r="AN180" s="998"/>
      <c r="AO180" s="998"/>
      <c r="AP180" s="998"/>
      <c r="AQ180" s="998"/>
      <c r="AR180" s="998"/>
      <c r="AS180" s="998"/>
      <c r="AT180" s="998"/>
      <c r="AU180" s="998"/>
      <c r="AV180" s="965" t="s">
        <v>191</v>
      </c>
      <c r="AW180" s="966"/>
      <c r="AX180" s="966"/>
      <c r="AY180" s="966"/>
      <c r="AZ180" s="966"/>
      <c r="BA180" s="966"/>
      <c r="BB180" s="966"/>
      <c r="BC180" s="966"/>
      <c r="BD180" s="966"/>
      <c r="BE180" s="966"/>
      <c r="BF180" s="966"/>
      <c r="BG180" s="966"/>
      <c r="BH180" s="966"/>
      <c r="BI180" s="966"/>
      <c r="BJ180" s="966"/>
      <c r="BK180" s="966"/>
      <c r="BL180" s="966"/>
      <c r="BM180" s="967"/>
      <c r="BN180" s="5"/>
      <c r="BO180" s="5"/>
      <c r="BP180" s="5"/>
    </row>
    <row r="181" spans="2:68" ht="19.5" customHeight="1" thickBot="1">
      <c r="B181" s="6"/>
      <c r="C181" s="977"/>
      <c r="D181" s="978"/>
      <c r="E181" s="978"/>
      <c r="F181" s="978"/>
      <c r="G181" s="978"/>
      <c r="H181" s="978"/>
      <c r="I181" s="978"/>
      <c r="J181" s="978"/>
      <c r="K181" s="983"/>
      <c r="L181" s="978"/>
      <c r="M181" s="984"/>
      <c r="N181" s="962"/>
      <c r="O181" s="963"/>
      <c r="P181" s="963"/>
      <c r="Q181" s="963"/>
      <c r="R181" s="963"/>
      <c r="S181" s="963"/>
      <c r="T181" s="963"/>
      <c r="U181" s="963"/>
      <c r="V181" s="964"/>
      <c r="W181" s="994"/>
      <c r="X181" s="995"/>
      <c r="Y181" s="995"/>
      <c r="Z181" s="995"/>
      <c r="AA181" s="995"/>
      <c r="AB181" s="995"/>
      <c r="AC181" s="995"/>
      <c r="AD181" s="995"/>
      <c r="AE181" s="995"/>
      <c r="AF181" s="995"/>
      <c r="AG181" s="995"/>
      <c r="AH181" s="995"/>
      <c r="AI181" s="995"/>
      <c r="AJ181" s="995"/>
      <c r="AK181" s="995"/>
      <c r="AL181" s="995"/>
      <c r="AM181" s="996"/>
      <c r="AN181" s="999"/>
      <c r="AO181" s="999"/>
      <c r="AP181" s="999"/>
      <c r="AQ181" s="999"/>
      <c r="AR181" s="999"/>
      <c r="AS181" s="999"/>
      <c r="AT181" s="999"/>
      <c r="AU181" s="999"/>
      <c r="AV181" s="968"/>
      <c r="AW181" s="969"/>
      <c r="AX181" s="969"/>
      <c r="AY181" s="969"/>
      <c r="AZ181" s="969"/>
      <c r="BA181" s="970" t="s">
        <v>192</v>
      </c>
      <c r="BB181" s="970"/>
      <c r="BC181" s="970"/>
      <c r="BD181" s="970"/>
      <c r="BE181" s="970"/>
      <c r="BF181" s="970"/>
      <c r="BG181" s="970"/>
      <c r="BH181" s="970"/>
      <c r="BI181" s="970"/>
      <c r="BJ181" s="970"/>
      <c r="BK181" s="970"/>
      <c r="BL181" s="970"/>
      <c r="BM181" s="971"/>
      <c r="BN181" s="5"/>
      <c r="BO181" s="5"/>
      <c r="BP181" s="5"/>
    </row>
    <row r="182" spans="2:68" ht="11.25" customHeight="1">
      <c r="B182" s="6"/>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row>
    <row r="183" spans="2:68" ht="27.75" customHeight="1">
      <c r="D183" s="387" t="s">
        <v>10</v>
      </c>
      <c r="E183" s="387" t="s">
        <v>38</v>
      </c>
      <c r="F183" s="388"/>
      <c r="G183" s="946" t="s">
        <v>382</v>
      </c>
      <c r="H183" s="947"/>
      <c r="I183" s="947"/>
      <c r="J183" s="947"/>
      <c r="K183" s="947"/>
      <c r="L183" s="947"/>
      <c r="M183" s="947"/>
      <c r="N183" s="947"/>
      <c r="O183" s="947"/>
      <c r="P183" s="947"/>
      <c r="Q183" s="947"/>
      <c r="R183" s="947"/>
      <c r="S183" s="947"/>
      <c r="T183" s="947"/>
      <c r="U183" s="947"/>
      <c r="V183" s="947"/>
      <c r="W183" s="947"/>
      <c r="X183" s="947"/>
      <c r="Y183" s="947"/>
      <c r="Z183" s="947"/>
      <c r="AA183" s="947"/>
      <c r="AB183" s="947"/>
      <c r="AC183" s="947"/>
      <c r="AD183" s="947"/>
      <c r="AE183" s="947"/>
      <c r="AF183" s="947"/>
      <c r="AG183" s="947"/>
      <c r="AH183" s="947"/>
      <c r="AI183" s="947"/>
      <c r="AJ183" s="947"/>
      <c r="AK183" s="947"/>
      <c r="AL183" s="947"/>
      <c r="AM183" s="947"/>
      <c r="AN183" s="947"/>
      <c r="AO183" s="947"/>
      <c r="AP183" s="947"/>
      <c r="AQ183" s="947"/>
      <c r="AR183" s="947"/>
      <c r="AS183" s="947"/>
      <c r="AT183" s="947"/>
      <c r="AU183" s="947"/>
      <c r="AV183" s="947"/>
      <c r="AW183" s="947"/>
      <c r="AX183" s="947"/>
      <c r="AY183" s="947"/>
      <c r="AZ183" s="947"/>
      <c r="BA183" s="947"/>
      <c r="BB183" s="947"/>
      <c r="BC183" s="947"/>
      <c r="BD183" s="947"/>
      <c r="BE183" s="947"/>
      <c r="BF183" s="947"/>
      <c r="BG183" s="947"/>
      <c r="BH183" s="947"/>
      <c r="BI183" s="947"/>
      <c r="BJ183" s="947"/>
      <c r="BK183" s="947"/>
      <c r="BL183" s="947"/>
      <c r="BM183" s="947"/>
    </row>
    <row r="184" spans="2:68" ht="41.25" customHeight="1">
      <c r="E184" s="388" t="s">
        <v>39</v>
      </c>
      <c r="F184" s="388"/>
      <c r="G184" s="945" t="s">
        <v>443</v>
      </c>
      <c r="H184" s="948"/>
      <c r="I184" s="948"/>
      <c r="J184" s="948"/>
      <c r="K184" s="948"/>
      <c r="L184" s="948"/>
      <c r="M184" s="948"/>
      <c r="N184" s="948"/>
      <c r="O184" s="948"/>
      <c r="P184" s="948"/>
      <c r="Q184" s="948"/>
      <c r="R184" s="948"/>
      <c r="S184" s="948"/>
      <c r="T184" s="948"/>
      <c r="U184" s="948"/>
      <c r="V184" s="948"/>
      <c r="W184" s="948"/>
      <c r="X184" s="948"/>
      <c r="Y184" s="948"/>
      <c r="Z184" s="948"/>
      <c r="AA184" s="948"/>
      <c r="AB184" s="948"/>
      <c r="AC184" s="948"/>
      <c r="AD184" s="948"/>
      <c r="AE184" s="948"/>
      <c r="AF184" s="948"/>
      <c r="AG184" s="948"/>
      <c r="AH184" s="948"/>
      <c r="AI184" s="948"/>
      <c r="AJ184" s="948"/>
      <c r="AK184" s="948"/>
      <c r="AL184" s="948"/>
      <c r="AM184" s="948"/>
      <c r="AN184" s="948"/>
      <c r="AO184" s="948"/>
      <c r="AP184" s="948"/>
      <c r="AQ184" s="948"/>
      <c r="AR184" s="948"/>
      <c r="AS184" s="948"/>
      <c r="AT184" s="948"/>
      <c r="AU184" s="948"/>
      <c r="AV184" s="948"/>
      <c r="AW184" s="948"/>
      <c r="AX184" s="948"/>
      <c r="AY184" s="948"/>
      <c r="AZ184" s="948"/>
      <c r="BA184" s="948"/>
      <c r="BB184" s="948"/>
      <c r="BC184" s="948"/>
      <c r="BD184" s="948"/>
      <c r="BE184" s="948"/>
      <c r="BF184" s="948"/>
      <c r="BG184" s="948"/>
      <c r="BH184" s="948"/>
      <c r="BI184" s="948"/>
      <c r="BJ184" s="948"/>
      <c r="BK184" s="948"/>
      <c r="BL184" s="948"/>
      <c r="BM184" s="948"/>
    </row>
    <row r="185" spans="2:68" ht="34.5" customHeight="1">
      <c r="E185" s="388" t="s">
        <v>41</v>
      </c>
      <c r="F185" s="388"/>
      <c r="G185" s="945" t="s">
        <v>460</v>
      </c>
      <c r="H185" s="948"/>
      <c r="I185" s="948"/>
      <c r="J185" s="948"/>
      <c r="K185" s="948"/>
      <c r="L185" s="948"/>
      <c r="M185" s="948"/>
      <c r="N185" s="948"/>
      <c r="O185" s="948"/>
      <c r="P185" s="948"/>
      <c r="Q185" s="948"/>
      <c r="R185" s="948"/>
      <c r="S185" s="948"/>
      <c r="T185" s="948"/>
      <c r="U185" s="948"/>
      <c r="V185" s="948"/>
      <c r="W185" s="948"/>
      <c r="X185" s="948"/>
      <c r="Y185" s="948"/>
      <c r="Z185" s="948"/>
      <c r="AA185" s="948"/>
      <c r="AB185" s="948"/>
      <c r="AC185" s="948"/>
      <c r="AD185" s="948"/>
      <c r="AE185" s="948"/>
      <c r="AF185" s="948"/>
      <c r="AG185" s="948"/>
      <c r="AH185" s="948"/>
      <c r="AI185" s="948"/>
      <c r="AJ185" s="948"/>
      <c r="AK185" s="948"/>
      <c r="AL185" s="948"/>
      <c r="AM185" s="948"/>
      <c r="AN185" s="948"/>
      <c r="AO185" s="948"/>
      <c r="AP185" s="948"/>
      <c r="AQ185" s="948"/>
      <c r="AR185" s="948"/>
      <c r="AS185" s="948"/>
      <c r="AT185" s="948"/>
      <c r="AU185" s="948"/>
      <c r="AV185" s="948"/>
      <c r="AW185" s="948"/>
      <c r="AX185" s="948"/>
      <c r="AY185" s="948"/>
      <c r="AZ185" s="948"/>
      <c r="BA185" s="948"/>
      <c r="BB185" s="948"/>
      <c r="BC185" s="948"/>
      <c r="BD185" s="948"/>
      <c r="BE185" s="948"/>
      <c r="BF185" s="948"/>
      <c r="BG185" s="948"/>
      <c r="BH185" s="948"/>
      <c r="BI185" s="948"/>
      <c r="BJ185" s="948"/>
      <c r="BK185" s="948"/>
      <c r="BL185" s="948"/>
      <c r="BM185" s="948"/>
    </row>
    <row r="186" spans="2:68" ht="30.75" customHeight="1">
      <c r="E186" s="388"/>
      <c r="F186" s="389" t="s">
        <v>598</v>
      </c>
      <c r="G186" s="388"/>
      <c r="H186" s="389"/>
      <c r="I186" s="388"/>
      <c r="J186" s="389"/>
      <c r="K186" s="389"/>
      <c r="L186" s="389"/>
      <c r="M186" s="389"/>
      <c r="N186" s="389"/>
      <c r="O186" s="389"/>
      <c r="P186" s="389"/>
      <c r="Q186" s="389"/>
      <c r="R186" s="389"/>
      <c r="S186" s="389"/>
      <c r="T186" s="389"/>
      <c r="U186" s="389"/>
      <c r="V186" s="389"/>
      <c r="W186" s="389"/>
      <c r="X186" s="389"/>
      <c r="Y186" s="389"/>
      <c r="Z186" s="389"/>
      <c r="AA186" s="389"/>
      <c r="AB186" s="389"/>
      <c r="AC186" s="389"/>
      <c r="AD186" s="389"/>
      <c r="AE186" s="389"/>
      <c r="AF186" s="389"/>
      <c r="AG186" s="389"/>
      <c r="AH186" s="389"/>
      <c r="AI186" s="389"/>
      <c r="AJ186" s="389"/>
      <c r="AK186" s="389"/>
      <c r="AL186" s="389"/>
      <c r="AM186" s="389"/>
      <c r="AN186" s="389"/>
      <c r="AO186" s="389"/>
      <c r="AP186" s="389"/>
      <c r="AQ186" s="389"/>
      <c r="AR186" s="389"/>
      <c r="AS186" s="389"/>
      <c r="AT186" s="389"/>
      <c r="AU186" s="389"/>
      <c r="AV186" s="389"/>
      <c r="AW186" s="389"/>
      <c r="AX186" s="389"/>
      <c r="AY186" s="389"/>
      <c r="AZ186" s="389"/>
      <c r="BA186" s="389"/>
      <c r="BB186" s="389"/>
      <c r="BC186" s="389"/>
      <c r="BD186" s="389"/>
      <c r="BE186" s="389"/>
      <c r="BF186" s="389"/>
      <c r="BG186" s="389"/>
      <c r="BH186" s="389"/>
      <c r="BI186" s="389"/>
      <c r="BJ186" s="389"/>
      <c r="BK186" s="419"/>
      <c r="BL186" s="419"/>
      <c r="BM186" s="419"/>
    </row>
    <row r="187" spans="2:68" ht="30.75" customHeight="1">
      <c r="E187" s="388"/>
      <c r="F187" s="388" t="s">
        <v>380</v>
      </c>
      <c r="G187" s="389"/>
      <c r="H187" s="389" t="s">
        <v>461</v>
      </c>
      <c r="I187" s="419"/>
      <c r="J187" s="419"/>
      <c r="K187" s="419"/>
      <c r="L187" s="419"/>
      <c r="M187" s="419"/>
      <c r="N187" s="419"/>
      <c r="O187" s="419"/>
      <c r="P187" s="419"/>
      <c r="Q187" s="419"/>
      <c r="R187" s="419"/>
      <c r="S187" s="419"/>
      <c r="T187" s="419"/>
      <c r="U187" s="419"/>
      <c r="V187" s="419"/>
      <c r="W187" s="419"/>
      <c r="X187" s="419"/>
      <c r="Y187" s="419"/>
      <c r="Z187" s="419"/>
      <c r="AA187" s="419"/>
      <c r="AB187" s="419"/>
      <c r="AC187" s="419"/>
      <c r="AD187" s="419"/>
      <c r="AE187" s="419"/>
      <c r="AF187" s="419"/>
      <c r="AG187" s="419"/>
      <c r="AH187" s="419"/>
      <c r="AI187" s="419"/>
      <c r="AJ187" s="419"/>
      <c r="AK187" s="419"/>
      <c r="AL187" s="419"/>
      <c r="AM187" s="419"/>
      <c r="AN187" s="419"/>
      <c r="AO187" s="419"/>
      <c r="AP187" s="419"/>
      <c r="AQ187" s="419"/>
      <c r="AR187" s="419"/>
      <c r="AS187" s="419"/>
      <c r="AT187" s="419"/>
      <c r="AU187" s="419"/>
      <c r="AV187" s="419"/>
      <c r="AW187" s="419"/>
      <c r="AX187" s="419"/>
      <c r="AY187" s="419"/>
      <c r="AZ187" s="419"/>
      <c r="BA187" s="419"/>
      <c r="BB187" s="419"/>
      <c r="BC187" s="419"/>
      <c r="BD187" s="419"/>
      <c r="BE187" s="419"/>
      <c r="BF187" s="419"/>
      <c r="BG187" s="419"/>
      <c r="BH187" s="419"/>
      <c r="BI187" s="419"/>
      <c r="BJ187" s="419"/>
      <c r="BK187" s="419"/>
      <c r="BL187" s="419"/>
      <c r="BM187" s="419"/>
    </row>
    <row r="188" spans="2:68" ht="54" customHeight="1">
      <c r="E188" s="418" t="s">
        <v>43</v>
      </c>
      <c r="F188" s="388"/>
      <c r="G188" s="945" t="s">
        <v>193</v>
      </c>
      <c r="H188" s="948"/>
      <c r="I188" s="948"/>
      <c r="J188" s="948"/>
      <c r="K188" s="948"/>
      <c r="L188" s="948"/>
      <c r="M188" s="948"/>
      <c r="N188" s="948"/>
      <c r="O188" s="948"/>
      <c r="P188" s="948"/>
      <c r="Q188" s="948"/>
      <c r="R188" s="948"/>
      <c r="S188" s="948"/>
      <c r="T188" s="948"/>
      <c r="U188" s="948"/>
      <c r="V188" s="948"/>
      <c r="W188" s="948"/>
      <c r="X188" s="948"/>
      <c r="Y188" s="948"/>
      <c r="Z188" s="948"/>
      <c r="AA188" s="948"/>
      <c r="AB188" s="948"/>
      <c r="AC188" s="948"/>
      <c r="AD188" s="948"/>
      <c r="AE188" s="948"/>
      <c r="AF188" s="948"/>
      <c r="AG188" s="948"/>
      <c r="AH188" s="948"/>
      <c r="AI188" s="948"/>
      <c r="AJ188" s="948"/>
      <c r="AK188" s="948"/>
      <c r="AL188" s="948"/>
      <c r="AM188" s="948"/>
      <c r="AN188" s="948"/>
      <c r="AO188" s="948"/>
      <c r="AP188" s="948"/>
      <c r="AQ188" s="948"/>
      <c r="AR188" s="948"/>
      <c r="AS188" s="948"/>
      <c r="AT188" s="948"/>
      <c r="AU188" s="948"/>
      <c r="AV188" s="948"/>
      <c r="AW188" s="948"/>
      <c r="AX188" s="948"/>
      <c r="AY188" s="948"/>
      <c r="AZ188" s="948"/>
      <c r="BA188" s="948"/>
      <c r="BB188" s="948"/>
      <c r="BC188" s="948"/>
      <c r="BD188" s="948"/>
      <c r="BE188" s="948"/>
      <c r="BF188" s="948"/>
      <c r="BG188" s="948"/>
      <c r="BH188" s="948"/>
      <c r="BI188" s="948"/>
      <c r="BJ188" s="948"/>
      <c r="BK188" s="948"/>
      <c r="BL188" s="948"/>
      <c r="BM188" s="948"/>
    </row>
    <row r="189" spans="2:68" ht="27.75" customHeight="1" thickBot="1">
      <c r="B189" s="3" t="s">
        <v>197</v>
      </c>
    </row>
    <row r="190" spans="2:68" ht="18.75" customHeight="1">
      <c r="C190" s="30" t="s">
        <v>133</v>
      </c>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2"/>
    </row>
    <row r="191" spans="2:68" ht="11.25" customHeight="1">
      <c r="C191" s="20"/>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2"/>
    </row>
    <row r="192" spans="2:68" ht="11.25" customHeight="1">
      <c r="C192" s="20"/>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2"/>
    </row>
    <row r="193" spans="3:65" ht="11.25" customHeight="1">
      <c r="C193" s="20"/>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2"/>
    </row>
    <row r="194" spans="3:65" ht="11.25" customHeight="1">
      <c r="C194" s="20"/>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2"/>
    </row>
    <row r="195" spans="3:65" ht="11.25" customHeight="1">
      <c r="C195" s="20"/>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2"/>
    </row>
    <row r="196" spans="3:65" ht="11.25" customHeight="1">
      <c r="C196" s="20"/>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2"/>
    </row>
    <row r="197" spans="3:65" ht="11.25" customHeight="1">
      <c r="C197" s="20"/>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2"/>
    </row>
    <row r="198" spans="3:65" ht="11.25" customHeight="1">
      <c r="C198" s="20"/>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2"/>
    </row>
    <row r="199" spans="3:65" ht="11.25" customHeight="1">
      <c r="C199" s="20"/>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2"/>
    </row>
    <row r="200" spans="3:65" ht="11.25" customHeight="1">
      <c r="C200" s="20"/>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2"/>
    </row>
    <row r="201" spans="3:65" ht="11.25" customHeight="1">
      <c r="C201" s="20"/>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2"/>
    </row>
    <row r="202" spans="3:65" ht="11.25" customHeight="1">
      <c r="C202" s="20"/>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2"/>
    </row>
    <row r="203" spans="3:65" ht="11.25" customHeight="1">
      <c r="C203" s="20"/>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2"/>
    </row>
    <row r="204" spans="3:65" ht="11.25" customHeight="1">
      <c r="C204" s="20"/>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2"/>
    </row>
    <row r="205" spans="3:65" ht="11.25" customHeight="1">
      <c r="C205" s="20"/>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2"/>
    </row>
    <row r="206" spans="3:65" ht="11.25" customHeight="1">
      <c r="C206" s="20"/>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2"/>
    </row>
    <row r="207" spans="3:65" ht="11.25" customHeight="1">
      <c r="C207" s="20"/>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2"/>
    </row>
    <row r="208" spans="3:65" ht="11.25" customHeight="1">
      <c r="C208" s="20"/>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2"/>
    </row>
    <row r="209" spans="2:65" ht="11.25" customHeight="1">
      <c r="C209" s="20"/>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2"/>
    </row>
    <row r="210" spans="2:65" ht="11.25" customHeight="1">
      <c r="C210" s="20"/>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2"/>
    </row>
    <row r="211" spans="2:65" ht="11.25" customHeight="1">
      <c r="C211" s="20"/>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2"/>
    </row>
    <row r="212" spans="2:65" ht="11.25" customHeight="1">
      <c r="C212" s="20"/>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2"/>
    </row>
    <row r="213" spans="2:65" ht="11.25" customHeight="1">
      <c r="C213" s="20"/>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2"/>
    </row>
    <row r="214" spans="2:65" ht="11.25" customHeight="1">
      <c r="C214" s="20"/>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2"/>
    </row>
    <row r="215" spans="2:65" ht="11.25" customHeight="1" thickBot="1">
      <c r="C215" s="33"/>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5"/>
    </row>
    <row r="216" spans="2:65" ht="11.25" customHeight="1"/>
    <row r="217" spans="2:65" ht="27.75" customHeight="1" thickBot="1">
      <c r="B217" s="3" t="s">
        <v>646</v>
      </c>
    </row>
    <row r="218" spans="2:65" ht="18.75" customHeight="1">
      <c r="C218" s="30" t="s">
        <v>647</v>
      </c>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2"/>
    </row>
    <row r="219" spans="2:65" ht="11.25" customHeight="1">
      <c r="C219" s="20"/>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2"/>
    </row>
    <row r="220" spans="2:65" ht="11.25" customHeight="1">
      <c r="C220" s="20"/>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2"/>
    </row>
    <row r="221" spans="2:65" ht="11.25" customHeight="1">
      <c r="C221" s="20"/>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2"/>
    </row>
    <row r="222" spans="2:65" ht="11.25" customHeight="1">
      <c r="C222" s="20"/>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2"/>
    </row>
    <row r="223" spans="2:65" ht="11.25" customHeight="1">
      <c r="C223" s="20"/>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2"/>
    </row>
    <row r="224" spans="2:65" ht="11.25" customHeight="1">
      <c r="C224" s="20"/>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2"/>
    </row>
    <row r="225" spans="3:65" ht="11.25" customHeight="1">
      <c r="C225" s="20"/>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2"/>
    </row>
    <row r="226" spans="3:65" ht="11.25" customHeight="1">
      <c r="C226" s="20"/>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2"/>
    </row>
    <row r="227" spans="3:65" ht="11.25" customHeight="1">
      <c r="C227" s="20"/>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2"/>
    </row>
    <row r="228" spans="3:65" ht="11.25" customHeight="1">
      <c r="C228" s="20"/>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2"/>
    </row>
    <row r="229" spans="3:65" ht="11.25" customHeight="1">
      <c r="C229" s="20"/>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2"/>
    </row>
    <row r="230" spans="3:65" ht="11.25" customHeight="1">
      <c r="C230" s="20"/>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2"/>
    </row>
    <row r="231" spans="3:65" ht="11.25" customHeight="1">
      <c r="C231" s="20"/>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2"/>
    </row>
    <row r="232" spans="3:65" ht="11.25" customHeight="1">
      <c r="C232" s="20"/>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2"/>
    </row>
    <row r="233" spans="3:65" ht="11.25" customHeight="1">
      <c r="C233" s="20"/>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2"/>
    </row>
    <row r="234" spans="3:65" ht="11.25" customHeight="1">
      <c r="C234" s="20"/>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2"/>
    </row>
    <row r="235" spans="3:65" ht="11.25" customHeight="1">
      <c r="C235" s="20"/>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2"/>
    </row>
    <row r="236" spans="3:65" ht="11.25" customHeight="1">
      <c r="C236" s="20"/>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2"/>
    </row>
    <row r="237" spans="3:65" ht="11.25" customHeight="1">
      <c r="C237" s="20"/>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2"/>
    </row>
    <row r="238" spans="3:65" ht="11.25" customHeight="1">
      <c r="C238" s="20"/>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2"/>
    </row>
    <row r="239" spans="3:65" ht="11.25" customHeight="1">
      <c r="C239" s="20"/>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2"/>
    </row>
    <row r="240" spans="3:65" ht="11.25" customHeight="1">
      <c r="C240" s="20"/>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2"/>
    </row>
    <row r="241" spans="2:65" ht="11.25" customHeight="1">
      <c r="C241" s="20"/>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2"/>
    </row>
    <row r="242" spans="2:65" ht="11.25" customHeight="1">
      <c r="C242" s="20"/>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2"/>
    </row>
    <row r="243" spans="2:65" ht="11.25" customHeight="1" thickBot="1">
      <c r="C243" s="33"/>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5"/>
    </row>
    <row r="244" spans="2:65" ht="11.25" customHeight="1"/>
    <row r="245" spans="2:65" ht="11.25" customHeight="1"/>
    <row r="246" spans="2:65" ht="18.75" customHeight="1">
      <c r="B246" s="2" t="s">
        <v>168</v>
      </c>
    </row>
    <row r="247" spans="2:65" ht="19.5" customHeight="1"/>
    <row r="248" spans="2:65" ht="19.5" customHeight="1"/>
    <row r="249" spans="2:65" ht="19.5" customHeight="1">
      <c r="C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row>
    <row r="250" spans="2:65" ht="19.5" customHeight="1"/>
    <row r="251" spans="2:65" ht="19.5" customHeight="1">
      <c r="B251" s="25"/>
    </row>
    <row r="252" spans="2:65" ht="19.5" customHeight="1">
      <c r="B252" s="5"/>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row>
    <row r="253" spans="2:65" ht="19.5" customHeight="1">
      <c r="B253" s="5"/>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row>
    <row r="254" spans="2:65" ht="19.5" customHeight="1">
      <c r="B254" s="5"/>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row>
    <row r="255" spans="2:65" ht="19.5" customHeight="1"/>
    <row r="256" spans="2:65" ht="19.5" customHeight="1">
      <c r="B256" s="25"/>
    </row>
    <row r="257" spans="3:65" ht="19.5" customHeight="1">
      <c r="C257" s="19"/>
      <c r="AK257" s="23"/>
      <c r="AL257" s="23"/>
      <c r="AM257" s="23"/>
      <c r="AN257" s="23"/>
      <c r="AO257" s="23"/>
      <c r="AP257" s="23"/>
      <c r="AQ257" s="23"/>
      <c r="AR257" s="23"/>
      <c r="AS257" s="23"/>
      <c r="AT257" s="23"/>
      <c r="AU257" s="23"/>
      <c r="AV257" s="23"/>
      <c r="AW257" s="23"/>
      <c r="AX257" s="23"/>
      <c r="AY257" s="23"/>
      <c r="AZ257" s="23"/>
      <c r="BA257" s="23"/>
      <c r="BB257" s="23"/>
      <c r="BC257" s="23"/>
    </row>
    <row r="258" spans="3:65" ht="19.5" customHeight="1"/>
    <row r="259" spans="3:65" ht="19.5" customHeight="1">
      <c r="C259" s="19"/>
      <c r="D259" s="19"/>
      <c r="E259" s="19"/>
      <c r="F259" s="19"/>
      <c r="G259" s="19"/>
      <c r="H259" s="19"/>
      <c r="I259" s="19"/>
      <c r="J259" s="19"/>
      <c r="K259" s="19"/>
      <c r="L259" s="19"/>
      <c r="M259" s="19"/>
      <c r="AK259" s="23"/>
      <c r="AL259" s="23"/>
      <c r="AM259" s="23"/>
      <c r="AN259" s="23"/>
      <c r="AO259" s="23"/>
      <c r="AP259" s="23"/>
      <c r="AQ259" s="23"/>
      <c r="AR259" s="23"/>
      <c r="AS259" s="23"/>
      <c r="AT259" s="23"/>
      <c r="AU259" s="23"/>
      <c r="AV259" s="23"/>
      <c r="AW259" s="23"/>
      <c r="AX259" s="23"/>
      <c r="AY259" s="23"/>
      <c r="AZ259" s="23"/>
      <c r="BA259" s="23"/>
      <c r="BB259" s="23"/>
      <c r="BC259" s="23"/>
    </row>
    <row r="260" spans="3:65" ht="19.5" customHeight="1">
      <c r="C260" s="19"/>
      <c r="D260" s="19"/>
      <c r="E260" s="19"/>
      <c r="F260" s="19"/>
      <c r="G260" s="19"/>
      <c r="H260" s="19"/>
      <c r="I260" s="19"/>
      <c r="J260" s="19"/>
      <c r="K260" s="19"/>
      <c r="L260" s="19"/>
      <c r="M260" s="19"/>
    </row>
    <row r="261" spans="3:65" ht="19.5" customHeight="1">
      <c r="C261" s="19"/>
      <c r="D261" s="19"/>
      <c r="E261" s="19"/>
      <c r="F261" s="19"/>
      <c r="G261" s="19"/>
      <c r="H261" s="19"/>
      <c r="I261" s="19"/>
      <c r="J261" s="19"/>
      <c r="K261" s="19"/>
      <c r="L261" s="19"/>
      <c r="M261" s="19"/>
      <c r="AK261" s="23"/>
      <c r="AL261" s="23"/>
      <c r="AM261" s="23"/>
      <c r="AN261" s="23"/>
      <c r="AO261" s="23"/>
      <c r="AP261" s="23"/>
      <c r="AQ261" s="23"/>
      <c r="AR261" s="23"/>
      <c r="AS261" s="23"/>
      <c r="AT261" s="23"/>
      <c r="AU261" s="23"/>
      <c r="AV261" s="23"/>
      <c r="AW261" s="23"/>
      <c r="AX261" s="23"/>
      <c r="AY261" s="23"/>
      <c r="AZ261" s="23"/>
      <c r="BA261" s="23"/>
      <c r="BB261" s="23"/>
      <c r="BC261" s="23"/>
    </row>
    <row r="262" spans="3:65" ht="19.5" customHeight="1">
      <c r="C262" s="19"/>
      <c r="D262" s="19"/>
      <c r="E262" s="19"/>
      <c r="F262" s="19"/>
      <c r="G262" s="19"/>
      <c r="H262" s="19"/>
      <c r="I262" s="19"/>
      <c r="J262" s="19"/>
      <c r="K262" s="19"/>
      <c r="L262" s="19"/>
      <c r="M262" s="19"/>
    </row>
    <row r="263" spans="3:65" ht="19.5" customHeight="1">
      <c r="C263" s="19"/>
      <c r="AK263" s="23"/>
      <c r="AL263" s="23"/>
      <c r="AM263" s="23"/>
      <c r="AN263" s="23"/>
      <c r="AO263" s="23"/>
      <c r="AP263" s="23"/>
      <c r="AQ263" s="23"/>
      <c r="AR263" s="23"/>
      <c r="AS263" s="23"/>
      <c r="AT263" s="23"/>
      <c r="AU263" s="23"/>
      <c r="AV263" s="23"/>
      <c r="AW263" s="23"/>
      <c r="AX263" s="23"/>
      <c r="AY263" s="23"/>
      <c r="AZ263" s="23"/>
      <c r="BA263" s="23"/>
      <c r="BB263" s="23"/>
      <c r="BC263" s="23"/>
    </row>
    <row r="264" spans="3:65" ht="19.5" customHeight="1"/>
    <row r="265" spans="3:65" ht="19.5" customHeight="1">
      <c r="C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row>
    <row r="266" spans="3:65" ht="19.5" customHeight="1"/>
    <row r="267" spans="3:65" ht="19.5" customHeight="1"/>
    <row r="268" spans="3:65" ht="19.5" customHeight="1"/>
    <row r="269" spans="3:65" ht="19.5" customHeight="1"/>
    <row r="270" spans="3:65" ht="19.5" customHeight="1"/>
    <row r="271" spans="3:65" ht="19.5" customHeight="1"/>
    <row r="272" spans="3:65"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sheetData>
  <mergeCells count="84">
    <mergeCell ref="C11:BM12"/>
    <mergeCell ref="BG1:BM1"/>
    <mergeCell ref="B3:BM3"/>
    <mergeCell ref="C6:K6"/>
    <mergeCell ref="C7:K7"/>
    <mergeCell ref="C8:K8"/>
    <mergeCell ref="C9:K9"/>
    <mergeCell ref="C85:BM85"/>
    <mergeCell ref="C138:BM138"/>
    <mergeCell ref="C161:J161"/>
    <mergeCell ref="K161:M161"/>
    <mergeCell ref="N161:V161"/>
    <mergeCell ref="W161:AM161"/>
    <mergeCell ref="AN161:AU161"/>
    <mergeCell ref="AV161:BM161"/>
    <mergeCell ref="C162:J165"/>
    <mergeCell ref="K162:M165"/>
    <mergeCell ref="N162:V163"/>
    <mergeCell ref="W162:AM165"/>
    <mergeCell ref="AN162:AU165"/>
    <mergeCell ref="BA162:BM162"/>
    <mergeCell ref="AV163:BB163"/>
    <mergeCell ref="BC163:BM163"/>
    <mergeCell ref="N164:V165"/>
    <mergeCell ref="AV164:BM164"/>
    <mergeCell ref="AV165:AZ165"/>
    <mergeCell ref="BA165:BM165"/>
    <mergeCell ref="AV162:AZ162"/>
    <mergeCell ref="C166:J169"/>
    <mergeCell ref="K166:M169"/>
    <mergeCell ref="N166:V167"/>
    <mergeCell ref="W166:AM169"/>
    <mergeCell ref="AN166:AU169"/>
    <mergeCell ref="BA166:BM166"/>
    <mergeCell ref="AV167:BB167"/>
    <mergeCell ref="BC167:BM167"/>
    <mergeCell ref="N168:V169"/>
    <mergeCell ref="AV168:BM168"/>
    <mergeCell ref="AV169:AZ169"/>
    <mergeCell ref="BA169:BM169"/>
    <mergeCell ref="AV166:AZ166"/>
    <mergeCell ref="C170:J173"/>
    <mergeCell ref="K170:M173"/>
    <mergeCell ref="N170:V171"/>
    <mergeCell ref="W170:AM173"/>
    <mergeCell ref="AN170:AU173"/>
    <mergeCell ref="BA170:BM170"/>
    <mergeCell ref="AV171:BB171"/>
    <mergeCell ref="BC171:BM171"/>
    <mergeCell ref="N172:V173"/>
    <mergeCell ref="AV172:BM172"/>
    <mergeCell ref="AV173:AZ173"/>
    <mergeCell ref="BA173:BM173"/>
    <mergeCell ref="AV170:AZ170"/>
    <mergeCell ref="C174:J177"/>
    <mergeCell ref="K174:M177"/>
    <mergeCell ref="N174:V175"/>
    <mergeCell ref="W174:AM177"/>
    <mergeCell ref="AN174:AU177"/>
    <mergeCell ref="AV178:AZ178"/>
    <mergeCell ref="BA174:BM174"/>
    <mergeCell ref="AV175:BB175"/>
    <mergeCell ref="BC175:BM175"/>
    <mergeCell ref="N176:V177"/>
    <mergeCell ref="AV176:BM176"/>
    <mergeCell ref="AV177:AZ177"/>
    <mergeCell ref="BA177:BM177"/>
    <mergeCell ref="AV174:AZ174"/>
    <mergeCell ref="G183:BM183"/>
    <mergeCell ref="G184:BM184"/>
    <mergeCell ref="G185:BM185"/>
    <mergeCell ref="G188:BM188"/>
    <mergeCell ref="BA178:BM178"/>
    <mergeCell ref="AV179:BB179"/>
    <mergeCell ref="BC179:BM179"/>
    <mergeCell ref="N180:V181"/>
    <mergeCell ref="AV180:BM180"/>
    <mergeCell ref="AV181:AZ181"/>
    <mergeCell ref="BA181:BM181"/>
    <mergeCell ref="C178:J181"/>
    <mergeCell ref="K178:M181"/>
    <mergeCell ref="N178:V179"/>
    <mergeCell ref="W178:AM181"/>
    <mergeCell ref="AN178:AU181"/>
  </mergeCells>
  <phoneticPr fontId="6"/>
  <pageMargins left="0.70866141732283472" right="0.51181102362204722" top="0.55118110236220474" bottom="0.35433070866141736" header="0" footer="0"/>
  <pageSetup paperSize="9" scale="72" fitToHeight="2" orientation="portrait" cellComments="asDisplayed" r:id="rId1"/>
  <headerFooter>
    <oddFooter>&amp;C※様式６については5枚程度に収めること。</oddFooter>
  </headerFooter>
  <rowBreaks count="3" manualBreakCount="3">
    <brk id="65" max="64" man="1"/>
    <brk id="138" max="64" man="1"/>
    <brk id="188" max="64"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A1:BK29"/>
  <sheetViews>
    <sheetView showGridLines="0" view="pageBreakPreview" zoomScale="80" zoomScaleNormal="100" zoomScaleSheetLayoutView="80" workbookViewId="0">
      <selection activeCell="B25" sqref="B25:AF25"/>
    </sheetView>
  </sheetViews>
  <sheetFormatPr defaultColWidth="9" defaultRowHeight="14.25"/>
  <cols>
    <col min="1" max="1" width="3.5" style="43" customWidth="1"/>
    <col min="2" max="34" width="5.375" style="43" customWidth="1"/>
    <col min="35" max="35" width="3.5" style="43" customWidth="1"/>
    <col min="36" max="16384" width="9" style="43"/>
  </cols>
  <sheetData>
    <row r="1" spans="1:63" ht="23.25" customHeight="1">
      <c r="AF1" s="1019" t="s">
        <v>112</v>
      </c>
      <c r="AG1" s="1020"/>
      <c r="AH1" s="1021"/>
    </row>
    <row r="2" spans="1:63" ht="30" customHeight="1">
      <c r="C2" s="1024" t="s">
        <v>634</v>
      </c>
      <c r="D2" s="1024"/>
      <c r="E2" s="1024"/>
      <c r="F2" s="1024"/>
      <c r="G2" s="1024"/>
      <c r="H2" s="1024"/>
      <c r="I2" s="1024"/>
      <c r="J2" s="1024"/>
      <c r="K2" s="1024"/>
      <c r="L2" s="1024"/>
      <c r="M2" s="1024"/>
      <c r="N2" s="1024"/>
      <c r="O2" s="1024"/>
      <c r="P2" s="1024"/>
      <c r="Q2" s="1024"/>
      <c r="R2" s="1024"/>
      <c r="S2" s="1024"/>
      <c r="T2" s="1024"/>
      <c r="U2" s="1024"/>
      <c r="V2" s="1024"/>
      <c r="W2" s="1024"/>
      <c r="X2" s="1024"/>
      <c r="Y2" s="1024"/>
      <c r="Z2" s="1024"/>
      <c r="AA2" s="1024"/>
      <c r="AB2" s="201"/>
      <c r="AC2" s="201"/>
      <c r="AD2" s="201"/>
      <c r="AE2" s="201"/>
      <c r="AF2" s="201"/>
    </row>
    <row r="3" spans="1:63" ht="35.25" customHeight="1">
      <c r="A3" s="1025" t="s">
        <v>628</v>
      </c>
      <c r="B3" s="1025"/>
      <c r="C3" s="1025"/>
      <c r="D3" s="1025"/>
      <c r="E3" s="605" t="str">
        <f>団体名</f>
        <v>和歌山委託訓練センター</v>
      </c>
      <c r="F3" s="407"/>
      <c r="G3" s="407"/>
      <c r="H3" s="407"/>
      <c r="I3" s="407"/>
      <c r="J3" s="407"/>
      <c r="K3" s="407"/>
      <c r="L3" s="407"/>
      <c r="M3" s="407"/>
      <c r="N3" s="407"/>
      <c r="O3" s="407"/>
      <c r="P3" s="407"/>
      <c r="Q3" s="407"/>
      <c r="R3" s="407"/>
      <c r="S3" s="203"/>
      <c r="T3" s="203"/>
      <c r="U3" s="407"/>
      <c r="V3" s="407"/>
      <c r="W3" s="202"/>
      <c r="X3" s="633"/>
      <c r="Y3" s="633"/>
      <c r="Z3" s="633"/>
      <c r="AA3" s="633"/>
      <c r="AB3" s="202"/>
      <c r="AC3" s="202"/>
      <c r="AD3" s="634"/>
      <c r="AE3" s="634"/>
      <c r="AF3" s="634"/>
      <c r="AG3" s="634"/>
    </row>
    <row r="4" spans="1:63" ht="35.25" customHeight="1">
      <c r="A4" s="1025" t="s">
        <v>445</v>
      </c>
      <c r="B4" s="1025"/>
      <c r="C4" s="1025"/>
      <c r="D4" s="1025"/>
      <c r="E4" s="312" t="str">
        <f>科名</f>
        <v>あいうえお＊あいうえお＊あいうえお＊あいうえお＊あいうえお＊あいう</v>
      </c>
      <c r="F4" s="26"/>
      <c r="G4" s="26"/>
      <c r="H4" s="26"/>
      <c r="I4" s="26"/>
      <c r="J4" s="26"/>
      <c r="K4" s="203"/>
      <c r="L4" s="203"/>
      <c r="M4" s="26"/>
      <c r="N4" s="26"/>
      <c r="O4" s="26"/>
      <c r="P4" s="26"/>
      <c r="Q4" s="26"/>
      <c r="R4" s="26"/>
      <c r="S4" s="26"/>
      <c r="T4" s="26"/>
      <c r="U4" s="26"/>
      <c r="V4" s="26"/>
      <c r="W4" s="202"/>
      <c r="X4" s="634"/>
      <c r="Y4" s="634"/>
      <c r="Z4" s="634"/>
      <c r="AA4" s="634"/>
      <c r="AB4" s="202"/>
      <c r="AC4" s="202"/>
      <c r="AD4" s="634"/>
      <c r="AE4" s="634"/>
      <c r="AF4" s="634"/>
      <c r="AG4" s="634"/>
    </row>
    <row r="5" spans="1:63" s="204" customFormat="1" ht="33.75" customHeight="1">
      <c r="A5" s="43"/>
      <c r="E5" s="312" t="str">
        <f>提案左括弧&amp;提案科名&amp;提案右括弧</f>
        <v>（アイウエオ＊アイウエオ＊アイウエオ＊アイウエオ＊アイウエオ＊アイウ）</v>
      </c>
      <c r="F5" s="203"/>
      <c r="G5" s="203"/>
      <c r="H5" s="203"/>
      <c r="I5" s="203"/>
      <c r="J5" s="203"/>
      <c r="K5" s="203"/>
      <c r="L5" s="203"/>
      <c r="M5" s="203"/>
      <c r="N5" s="203"/>
      <c r="O5" s="203"/>
      <c r="P5" s="203"/>
      <c r="Q5" s="203"/>
      <c r="R5" s="203"/>
      <c r="S5" s="203"/>
      <c r="T5" s="203"/>
      <c r="U5" s="203"/>
      <c r="V5" s="203"/>
      <c r="W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row>
    <row r="6" spans="1:63" ht="33.75" customHeight="1" thickBot="1">
      <c r="A6" s="1026" t="s">
        <v>1136</v>
      </c>
      <c r="B6" s="1026"/>
      <c r="C6" s="1026"/>
      <c r="D6" s="1026"/>
      <c r="E6" s="331" t="str">
        <f>TEXT(開講日,"ggge")&amp;"年"&amp;TEXT(開講日,"m")&amp;"月"&amp;TEXT(開講日,"d")&amp;"日"&amp;"～"&amp;TEXT(修了日,"ggge")&amp;"年"&amp;TEXT(修了日,"m")&amp;"月"&amp;TEXT(修了日,"d")&amp;"日"</f>
        <v>令和8年10月21日～令和9年1月20日</v>
      </c>
      <c r="F6" s="203"/>
      <c r="G6" s="203"/>
      <c r="H6" s="203"/>
      <c r="I6" s="203"/>
      <c r="J6" s="203"/>
      <c r="K6" s="203"/>
      <c r="L6" s="203"/>
      <c r="M6" s="203"/>
      <c r="N6" s="203"/>
      <c r="O6" s="203"/>
      <c r="P6" s="203"/>
      <c r="Q6" s="203"/>
      <c r="R6" s="203"/>
      <c r="S6" s="203"/>
      <c r="T6" s="203"/>
      <c r="U6" s="203"/>
      <c r="V6" s="203"/>
      <c r="W6" s="205"/>
      <c r="X6" s="206" t="s">
        <v>76</v>
      </c>
      <c r="Y6" s="207">
        <f>COUNTA(D9:AH9,D12:AH12,D15:AH15,D18:AH18)</f>
        <v>0</v>
      </c>
      <c r="Z6" s="208" t="s">
        <v>77</v>
      </c>
      <c r="AA6" s="1022">
        <f>SUM(D9:AH9,D12:AH12,D15:AH15,D18:AH18)</f>
        <v>0</v>
      </c>
      <c r="AB6" s="1023"/>
      <c r="AC6" s="208" t="s">
        <v>78</v>
      </c>
      <c r="AD6" s="208" t="s">
        <v>607</v>
      </c>
      <c r="AE6" s="208"/>
      <c r="AF6" s="208"/>
      <c r="AG6" s="208"/>
      <c r="AH6" s="208"/>
    </row>
    <row r="7" spans="1:63" ht="28.5" customHeight="1" thickTop="1">
      <c r="B7" s="209"/>
      <c r="C7" s="210" t="s">
        <v>79</v>
      </c>
      <c r="D7" s="210">
        <v>1</v>
      </c>
      <c r="E7" s="210">
        <v>2</v>
      </c>
      <c r="F7" s="210">
        <v>3</v>
      </c>
      <c r="G7" s="210">
        <v>4</v>
      </c>
      <c r="H7" s="210">
        <v>5</v>
      </c>
      <c r="I7" s="210">
        <v>6</v>
      </c>
      <c r="J7" s="210">
        <v>7</v>
      </c>
      <c r="K7" s="210">
        <v>8</v>
      </c>
      <c r="L7" s="210">
        <v>9</v>
      </c>
      <c r="M7" s="210">
        <v>10</v>
      </c>
      <c r="N7" s="211">
        <v>11</v>
      </c>
      <c r="O7" s="210">
        <v>12</v>
      </c>
      <c r="P7" s="210">
        <v>13</v>
      </c>
      <c r="Q7" s="210">
        <v>14</v>
      </c>
      <c r="R7" s="210">
        <v>15</v>
      </c>
      <c r="S7" s="210">
        <v>16</v>
      </c>
      <c r="T7" s="210">
        <v>17</v>
      </c>
      <c r="U7" s="210">
        <v>18</v>
      </c>
      <c r="V7" s="210">
        <v>19</v>
      </c>
      <c r="W7" s="212">
        <v>20</v>
      </c>
      <c r="X7" s="212">
        <v>21</v>
      </c>
      <c r="Y7" s="212">
        <v>22</v>
      </c>
      <c r="Z7" s="212">
        <v>23</v>
      </c>
      <c r="AA7" s="212">
        <v>24</v>
      </c>
      <c r="AB7" s="212">
        <v>25</v>
      </c>
      <c r="AC7" s="212">
        <v>26</v>
      </c>
      <c r="AD7" s="212">
        <v>27</v>
      </c>
      <c r="AE7" s="212">
        <v>28</v>
      </c>
      <c r="AF7" s="212">
        <v>29</v>
      </c>
      <c r="AG7" s="210">
        <v>30</v>
      </c>
      <c r="AH7" s="213">
        <v>31</v>
      </c>
    </row>
    <row r="8" spans="1:63" ht="28.5" customHeight="1">
      <c r="B8" s="1016" t="s">
        <v>32</v>
      </c>
      <c r="C8" s="214" t="s">
        <v>80</v>
      </c>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6"/>
    </row>
    <row r="9" spans="1:63" ht="28.5" customHeight="1" thickBot="1">
      <c r="B9" s="1017"/>
      <c r="C9" s="217"/>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9"/>
    </row>
    <row r="10" spans="1:63" ht="28.5" customHeight="1" thickTop="1">
      <c r="B10" s="209"/>
      <c r="C10" s="210" t="s">
        <v>79</v>
      </c>
      <c r="D10" s="210">
        <v>1</v>
      </c>
      <c r="E10" s="210">
        <v>2</v>
      </c>
      <c r="F10" s="210">
        <v>3</v>
      </c>
      <c r="G10" s="210">
        <v>4</v>
      </c>
      <c r="H10" s="210">
        <v>5</v>
      </c>
      <c r="I10" s="210">
        <v>6</v>
      </c>
      <c r="J10" s="210">
        <v>7</v>
      </c>
      <c r="K10" s="210">
        <v>8</v>
      </c>
      <c r="L10" s="210">
        <v>9</v>
      </c>
      <c r="M10" s="210">
        <v>10</v>
      </c>
      <c r="N10" s="210">
        <v>11</v>
      </c>
      <c r="O10" s="210">
        <v>12</v>
      </c>
      <c r="P10" s="210">
        <v>13</v>
      </c>
      <c r="Q10" s="210">
        <v>14</v>
      </c>
      <c r="R10" s="210">
        <v>15</v>
      </c>
      <c r="S10" s="210">
        <v>16</v>
      </c>
      <c r="T10" s="210">
        <v>17</v>
      </c>
      <c r="U10" s="210">
        <v>18</v>
      </c>
      <c r="V10" s="210">
        <v>19</v>
      </c>
      <c r="W10" s="210">
        <v>20</v>
      </c>
      <c r="X10" s="210">
        <v>21</v>
      </c>
      <c r="Y10" s="210">
        <v>22</v>
      </c>
      <c r="Z10" s="210">
        <v>23</v>
      </c>
      <c r="AA10" s="210">
        <v>24</v>
      </c>
      <c r="AB10" s="210">
        <v>25</v>
      </c>
      <c r="AC10" s="210">
        <v>26</v>
      </c>
      <c r="AD10" s="210">
        <v>27</v>
      </c>
      <c r="AE10" s="210">
        <v>28</v>
      </c>
      <c r="AF10" s="210">
        <v>29</v>
      </c>
      <c r="AG10" s="210">
        <v>30</v>
      </c>
      <c r="AH10" s="213">
        <v>31</v>
      </c>
    </row>
    <row r="11" spans="1:63" ht="28.5" customHeight="1">
      <c r="B11" s="1016" t="s">
        <v>32</v>
      </c>
      <c r="C11" s="214" t="s">
        <v>80</v>
      </c>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20"/>
    </row>
    <row r="12" spans="1:63" ht="28.5" customHeight="1" thickBot="1">
      <c r="B12" s="1017"/>
      <c r="C12" s="217"/>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9"/>
    </row>
    <row r="13" spans="1:63" ht="28.5" customHeight="1" thickTop="1">
      <c r="B13" s="209"/>
      <c r="C13" s="210" t="s">
        <v>79</v>
      </c>
      <c r="D13" s="210">
        <v>1</v>
      </c>
      <c r="E13" s="210">
        <v>2</v>
      </c>
      <c r="F13" s="210">
        <v>3</v>
      </c>
      <c r="G13" s="210">
        <v>4</v>
      </c>
      <c r="H13" s="210">
        <v>5</v>
      </c>
      <c r="I13" s="210">
        <v>6</v>
      </c>
      <c r="J13" s="210">
        <v>7</v>
      </c>
      <c r="K13" s="210">
        <v>8</v>
      </c>
      <c r="L13" s="210">
        <v>9</v>
      </c>
      <c r="M13" s="210">
        <v>10</v>
      </c>
      <c r="N13" s="210">
        <v>11</v>
      </c>
      <c r="O13" s="210">
        <v>12</v>
      </c>
      <c r="P13" s="210">
        <v>13</v>
      </c>
      <c r="Q13" s="210">
        <v>14</v>
      </c>
      <c r="R13" s="210">
        <v>15</v>
      </c>
      <c r="S13" s="210">
        <v>16</v>
      </c>
      <c r="T13" s="210">
        <v>17</v>
      </c>
      <c r="U13" s="210">
        <v>18</v>
      </c>
      <c r="V13" s="210">
        <v>19</v>
      </c>
      <c r="W13" s="210">
        <v>20</v>
      </c>
      <c r="X13" s="210">
        <v>21</v>
      </c>
      <c r="Y13" s="210">
        <v>22</v>
      </c>
      <c r="Z13" s="210">
        <v>23</v>
      </c>
      <c r="AA13" s="210">
        <v>24</v>
      </c>
      <c r="AB13" s="210">
        <v>25</v>
      </c>
      <c r="AC13" s="210">
        <v>26</v>
      </c>
      <c r="AD13" s="210">
        <v>27</v>
      </c>
      <c r="AE13" s="210">
        <v>28</v>
      </c>
      <c r="AF13" s="210">
        <v>29</v>
      </c>
      <c r="AG13" s="210">
        <v>30</v>
      </c>
      <c r="AH13" s="213">
        <v>31</v>
      </c>
    </row>
    <row r="14" spans="1:63" ht="28.5" customHeight="1">
      <c r="B14" s="1016" t="s">
        <v>32</v>
      </c>
      <c r="C14" s="214" t="s">
        <v>80</v>
      </c>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6"/>
    </row>
    <row r="15" spans="1:63" ht="28.5" customHeight="1" thickBot="1">
      <c r="B15" s="1017"/>
      <c r="C15" s="221"/>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9"/>
    </row>
    <row r="16" spans="1:63" ht="28.5" customHeight="1" thickTop="1">
      <c r="B16" s="209"/>
      <c r="C16" s="210" t="s">
        <v>79</v>
      </c>
      <c r="D16" s="210">
        <v>1</v>
      </c>
      <c r="E16" s="210">
        <v>2</v>
      </c>
      <c r="F16" s="210">
        <v>3</v>
      </c>
      <c r="G16" s="210">
        <v>4</v>
      </c>
      <c r="H16" s="210">
        <v>5</v>
      </c>
      <c r="I16" s="210">
        <v>6</v>
      </c>
      <c r="J16" s="210">
        <v>7</v>
      </c>
      <c r="K16" s="210">
        <v>8</v>
      </c>
      <c r="L16" s="210">
        <v>9</v>
      </c>
      <c r="M16" s="210">
        <v>10</v>
      </c>
      <c r="N16" s="210">
        <v>11</v>
      </c>
      <c r="O16" s="210">
        <v>12</v>
      </c>
      <c r="P16" s="210">
        <v>13</v>
      </c>
      <c r="Q16" s="210">
        <v>14</v>
      </c>
      <c r="R16" s="210">
        <v>15</v>
      </c>
      <c r="S16" s="210">
        <v>16</v>
      </c>
      <c r="T16" s="210">
        <v>17</v>
      </c>
      <c r="U16" s="210">
        <v>18</v>
      </c>
      <c r="V16" s="210">
        <v>19</v>
      </c>
      <c r="W16" s="210">
        <v>20</v>
      </c>
      <c r="X16" s="210">
        <v>21</v>
      </c>
      <c r="Y16" s="210">
        <v>22</v>
      </c>
      <c r="Z16" s="210">
        <v>23</v>
      </c>
      <c r="AA16" s="210">
        <v>24</v>
      </c>
      <c r="AB16" s="210">
        <v>25</v>
      </c>
      <c r="AC16" s="210">
        <v>26</v>
      </c>
      <c r="AD16" s="210">
        <v>27</v>
      </c>
      <c r="AE16" s="210">
        <v>28</v>
      </c>
      <c r="AF16" s="210">
        <v>29</v>
      </c>
      <c r="AG16" s="210">
        <v>30</v>
      </c>
      <c r="AH16" s="213">
        <v>31</v>
      </c>
    </row>
    <row r="17" spans="2:34" ht="28.5" customHeight="1">
      <c r="B17" s="1016" t="s">
        <v>32</v>
      </c>
      <c r="C17" s="214" t="s">
        <v>80</v>
      </c>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6"/>
    </row>
    <row r="18" spans="2:34" ht="28.5" customHeight="1" thickBot="1">
      <c r="B18" s="1017"/>
      <c r="C18" s="217"/>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9"/>
    </row>
    <row r="19" spans="2:34" ht="15" thickTop="1"/>
    <row r="20" spans="2:34" ht="21" customHeight="1">
      <c r="B20" s="43" t="s">
        <v>148</v>
      </c>
      <c r="D20" s="222"/>
      <c r="E20" s="43" t="s">
        <v>81</v>
      </c>
      <c r="F20" s="222"/>
      <c r="G20" s="43" t="s">
        <v>82</v>
      </c>
      <c r="H20" s="222"/>
      <c r="I20" s="43" t="s">
        <v>81</v>
      </c>
      <c r="J20" s="222"/>
      <c r="L20" s="43" t="s">
        <v>83</v>
      </c>
      <c r="P20" s="222"/>
      <c r="Q20" s="43" t="s">
        <v>77</v>
      </c>
      <c r="S20" s="43" t="s">
        <v>84</v>
      </c>
      <c r="V20" s="222"/>
      <c r="W20" s="43" t="s">
        <v>77</v>
      </c>
    </row>
    <row r="21" spans="2:34" ht="21" customHeight="1">
      <c r="B21" s="43" t="s">
        <v>149</v>
      </c>
      <c r="D21" s="222"/>
      <c r="E21" s="43" t="s">
        <v>81</v>
      </c>
      <c r="F21" s="222"/>
      <c r="G21" s="43" t="s">
        <v>82</v>
      </c>
      <c r="H21" s="222"/>
      <c r="I21" s="43" t="s">
        <v>81</v>
      </c>
      <c r="J21" s="222"/>
      <c r="L21" s="43" t="s">
        <v>83</v>
      </c>
      <c r="P21" s="222"/>
      <c r="Q21" s="43" t="s">
        <v>77</v>
      </c>
      <c r="S21" s="43" t="s">
        <v>84</v>
      </c>
      <c r="V21" s="222"/>
      <c r="W21" s="43" t="s">
        <v>77</v>
      </c>
    </row>
    <row r="22" spans="2:34" ht="21" customHeight="1">
      <c r="B22" s="43" t="s">
        <v>150</v>
      </c>
      <c r="D22" s="222"/>
      <c r="E22" s="43" t="s">
        <v>81</v>
      </c>
      <c r="F22" s="222"/>
      <c r="G22" s="43" t="s">
        <v>82</v>
      </c>
      <c r="H22" s="222"/>
      <c r="I22" s="43" t="s">
        <v>81</v>
      </c>
      <c r="J22" s="222"/>
      <c r="L22" s="43" t="s">
        <v>83</v>
      </c>
      <c r="P22" s="222"/>
      <c r="Q22" s="43" t="s">
        <v>77</v>
      </c>
      <c r="S22" s="43" t="s">
        <v>84</v>
      </c>
      <c r="V22" s="222"/>
      <c r="W22" s="43" t="s">
        <v>77</v>
      </c>
    </row>
    <row r="23" spans="2:34" ht="21" customHeight="1"/>
    <row r="24" spans="2:34" ht="23.45" customHeight="1">
      <c r="B24" s="43" t="s">
        <v>1192</v>
      </c>
    </row>
    <row r="25" spans="2:34" ht="23.45" customHeight="1">
      <c r="B25" s="1018" t="s">
        <v>151</v>
      </c>
      <c r="C25" s="845"/>
      <c r="D25" s="845"/>
      <c r="E25" s="845"/>
      <c r="F25" s="845"/>
      <c r="G25" s="845"/>
      <c r="H25" s="845"/>
      <c r="I25" s="845"/>
      <c r="J25" s="845"/>
      <c r="K25" s="845"/>
      <c r="L25" s="845"/>
      <c r="M25" s="845"/>
      <c r="N25" s="845"/>
      <c r="O25" s="845"/>
      <c r="P25" s="845"/>
      <c r="Q25" s="845"/>
      <c r="R25" s="845"/>
      <c r="S25" s="845"/>
      <c r="T25" s="845"/>
      <c r="U25" s="845"/>
      <c r="V25" s="845"/>
      <c r="W25" s="845"/>
      <c r="X25" s="845"/>
      <c r="Y25" s="845"/>
      <c r="Z25" s="845"/>
      <c r="AA25" s="845"/>
      <c r="AB25" s="845"/>
      <c r="AC25" s="845"/>
      <c r="AD25" s="845"/>
      <c r="AE25" s="845"/>
      <c r="AF25" s="845"/>
    </row>
    <row r="26" spans="2:34" ht="23.45" customHeight="1">
      <c r="B26" s="43" t="s">
        <v>1210</v>
      </c>
    </row>
    <row r="27" spans="2:34" ht="23.45" customHeight="1">
      <c r="B27" s="43" t="s">
        <v>1211</v>
      </c>
    </row>
    <row r="28" spans="2:34" ht="23.45" customHeight="1">
      <c r="B28" s="223" t="s">
        <v>449</v>
      </c>
      <c r="F28" s="224"/>
      <c r="G28" s="224"/>
      <c r="L28" s="202"/>
      <c r="O28" s="225"/>
      <c r="P28" s="225"/>
    </row>
    <row r="29" spans="2:34" ht="23.45" customHeight="1">
      <c r="B29" s="408" t="s">
        <v>1193</v>
      </c>
    </row>
  </sheetData>
  <mergeCells count="11">
    <mergeCell ref="B14:B15"/>
    <mergeCell ref="B17:B18"/>
    <mergeCell ref="B25:AF25"/>
    <mergeCell ref="AF1:AH1"/>
    <mergeCell ref="AA6:AB6"/>
    <mergeCell ref="C2:AA2"/>
    <mergeCell ref="B8:B9"/>
    <mergeCell ref="B11:B12"/>
    <mergeCell ref="A3:D3"/>
    <mergeCell ref="A4:D4"/>
    <mergeCell ref="A6:D6"/>
  </mergeCells>
  <phoneticPr fontId="6"/>
  <printOptions horizontalCentered="1" verticalCentered="1"/>
  <pageMargins left="0.62992125984251968" right="0.78740157480314965" top="0.59055118110236227" bottom="0.78740157480314965" header="0.19685039370078741" footer="0.51181102362204722"/>
  <pageSetup paperSize="9" scale="70"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A1:K38"/>
  <sheetViews>
    <sheetView view="pageBreakPreview" zoomScale="80" zoomScaleNormal="100" zoomScaleSheetLayoutView="80" workbookViewId="0">
      <selection activeCell="Q21" sqref="Q21"/>
    </sheetView>
  </sheetViews>
  <sheetFormatPr defaultColWidth="9" defaultRowHeight="14.25"/>
  <cols>
    <col min="1" max="1" width="5.25" style="2" customWidth="1"/>
    <col min="2" max="2" width="9" style="2"/>
    <col min="3" max="3" width="13.375" style="2" customWidth="1"/>
    <col min="4" max="4" width="14.375" style="2" customWidth="1"/>
    <col min="5" max="5" width="6.125" style="2" customWidth="1"/>
    <col min="6" max="6" width="9.625" style="2" customWidth="1"/>
    <col min="7" max="16384" width="9" style="2"/>
  </cols>
  <sheetData>
    <row r="1" spans="1:10">
      <c r="I1" s="226" t="s">
        <v>655</v>
      </c>
    </row>
    <row r="2" spans="1:10" ht="31.5" customHeight="1">
      <c r="C2" s="697" t="s">
        <v>238</v>
      </c>
      <c r="D2" s="697"/>
      <c r="E2" s="697"/>
      <c r="F2" s="697"/>
      <c r="G2" s="697"/>
    </row>
    <row r="4" spans="1:10" ht="17.25">
      <c r="H4" s="1027">
        <f>提出日</f>
        <v>46192</v>
      </c>
      <c r="I4" s="1027"/>
      <c r="J4" s="1027"/>
    </row>
    <row r="6" spans="1:10">
      <c r="B6" s="2" t="s">
        <v>166</v>
      </c>
    </row>
    <row r="7" spans="1:10">
      <c r="A7" s="2" t="s">
        <v>113</v>
      </c>
    </row>
    <row r="9" spans="1:10" ht="19.5" customHeight="1">
      <c r="E9" s="26" t="str">
        <f>"（団体所在地）　"&amp;団体所在地</f>
        <v>（団体所在地）　和歌山市小松原通１丁目１番地</v>
      </c>
      <c r="F9" s="26"/>
      <c r="G9" s="26"/>
      <c r="H9" s="26"/>
      <c r="I9" s="26"/>
      <c r="J9" s="26"/>
    </row>
    <row r="10" spans="1:10" ht="19.5" customHeight="1">
      <c r="E10" s="26" t="str">
        <f>"（団体名） 　　 "&amp;団体名</f>
        <v>（団体名） 　　 和歌山委託訓練センター</v>
      </c>
      <c r="F10" s="26"/>
      <c r="G10" s="26"/>
      <c r="H10" s="26"/>
      <c r="I10" s="26"/>
      <c r="J10" s="26"/>
    </row>
    <row r="11" spans="1:10" ht="19.5" customHeight="1">
      <c r="E11" s="26" t="str">
        <f>"（代表者職氏名）"&amp;代表者職氏名</f>
        <v>（代表者職氏名）代表取締役　和歌山　太郎</v>
      </c>
      <c r="F11" s="26"/>
      <c r="G11" s="26"/>
      <c r="H11" s="26"/>
      <c r="I11" s="227"/>
      <c r="J11" s="26"/>
    </row>
    <row r="12" spans="1:10" ht="19.5" customHeight="1">
      <c r="E12" s="26" t="str">
        <f>"（連絡先）　　　"&amp;団体電話番号</f>
        <v>（連絡先）　　　073-441-2802</v>
      </c>
      <c r="F12" s="26"/>
      <c r="G12" s="26"/>
      <c r="H12" s="26"/>
      <c r="I12" s="26"/>
      <c r="J12" s="26"/>
    </row>
    <row r="13" spans="1:10" ht="19.5" customHeight="1">
      <c r="E13" s="26" t="str">
        <f>"（発行責任者）　"&amp;発行責任者</f>
        <v>（発行責任者）　和歌山　太郎</v>
      </c>
      <c r="F13" s="26"/>
      <c r="G13" s="26"/>
      <c r="H13" s="26"/>
      <c r="I13" s="26"/>
      <c r="J13" s="26"/>
    </row>
    <row r="14" spans="1:10">
      <c r="E14" s="42"/>
    </row>
    <row r="15" spans="1:10" ht="14.25" customHeight="1">
      <c r="A15" s="651" t="s">
        <v>381</v>
      </c>
      <c r="B15" s="651"/>
      <c r="C15" s="651"/>
      <c r="D15" s="651"/>
      <c r="E15" s="651"/>
      <c r="F15" s="651"/>
      <c r="G15" s="651"/>
      <c r="H15" s="651"/>
      <c r="I15" s="651"/>
      <c r="J15" s="651"/>
    </row>
    <row r="16" spans="1:10">
      <c r="A16" s="651"/>
      <c r="B16" s="651"/>
      <c r="C16" s="651"/>
      <c r="D16" s="651"/>
      <c r="E16" s="651"/>
      <c r="F16" s="651"/>
      <c r="G16" s="651"/>
      <c r="H16" s="651"/>
      <c r="I16" s="651"/>
      <c r="J16" s="651"/>
    </row>
    <row r="20" spans="1:11" ht="19.5" customHeight="1">
      <c r="A20" s="737" t="s">
        <v>608</v>
      </c>
      <c r="B20" s="737"/>
      <c r="C20" s="737"/>
      <c r="D20" s="737"/>
      <c r="E20" s="737"/>
      <c r="F20" s="737"/>
      <c r="G20" s="737"/>
      <c r="H20" s="737"/>
      <c r="I20" s="737"/>
      <c r="J20" s="737"/>
      <c r="K20" s="737"/>
    </row>
    <row r="22" spans="1:11" ht="17.25" customHeight="1">
      <c r="A22" s="2" t="s">
        <v>114</v>
      </c>
    </row>
    <row r="23" spans="1:11" ht="27.75" customHeight="1">
      <c r="A23" s="2" t="s">
        <v>446</v>
      </c>
      <c r="C23" s="331" t="str">
        <f>科名</f>
        <v>あいうえお＊あいうえお＊あいうえお＊あいうえお＊あいうえお＊あいう</v>
      </c>
      <c r="D23" s="331"/>
      <c r="E23" s="331"/>
      <c r="F23" s="331"/>
      <c r="G23" s="331"/>
      <c r="H23" s="26"/>
      <c r="I23" s="26"/>
      <c r="J23" s="26"/>
      <c r="K23" s="26"/>
    </row>
    <row r="24" spans="1:11" ht="27.75" customHeight="1">
      <c r="C24" s="331" t="str">
        <f>提案左括弧&amp;提案科名&amp;提案右括弧</f>
        <v>（アイウエオ＊アイウエオ＊アイウエオ＊アイウエオ＊アイウエオ＊アイウ）</v>
      </c>
      <c r="D24" s="331"/>
      <c r="E24" s="331"/>
      <c r="F24" s="331"/>
      <c r="G24" s="331"/>
      <c r="H24" s="26"/>
      <c r="I24" s="26"/>
      <c r="J24" s="26"/>
      <c r="K24" s="26"/>
    </row>
    <row r="25" spans="1:11" ht="27.75" customHeight="1">
      <c r="A25" s="2" t="s">
        <v>115</v>
      </c>
      <c r="C25" s="331" t="str">
        <f>定員&amp;"名"&amp;"（最低実施人数"&amp;最低人員&amp;"名）"</f>
        <v>15名（最低実施人数5名）</v>
      </c>
      <c r="D25" s="331"/>
      <c r="E25" s="331"/>
      <c r="F25" s="333"/>
      <c r="G25" s="333"/>
    </row>
    <row r="26" spans="1:11" ht="27.75" customHeight="1">
      <c r="A26" s="2" t="s">
        <v>116</v>
      </c>
      <c r="C26" s="1027">
        <f>開講日</f>
        <v>46316</v>
      </c>
      <c r="D26" s="1027"/>
      <c r="E26" s="334" t="s">
        <v>444</v>
      </c>
      <c r="F26" s="1027">
        <f>修了日</f>
        <v>46407</v>
      </c>
      <c r="G26" s="1027"/>
      <c r="H26" s="1027"/>
    </row>
    <row r="27" spans="1:11" ht="38.25" customHeight="1">
      <c r="A27" s="2" t="s">
        <v>118</v>
      </c>
      <c r="C27" s="331" t="str">
        <f>実施施設名</f>
        <v>和産技訓練センター小倉分室</v>
      </c>
      <c r="D27" s="331"/>
      <c r="E27" s="331"/>
      <c r="F27" s="331"/>
      <c r="G27" s="331"/>
      <c r="H27" s="26"/>
      <c r="I27" s="26"/>
      <c r="J27" s="26"/>
      <c r="K27" s="26"/>
    </row>
    <row r="28" spans="1:11" ht="19.5" customHeight="1"/>
    <row r="29" spans="1:11" ht="19.5" customHeight="1">
      <c r="A29" s="2" t="s">
        <v>117</v>
      </c>
    </row>
    <row r="30" spans="1:11" ht="34.5" customHeight="1">
      <c r="B30" s="1043" t="s">
        <v>129</v>
      </c>
      <c r="C30" s="1044"/>
      <c r="D30" s="1043" t="s">
        <v>600</v>
      </c>
      <c r="E30" s="1044"/>
      <c r="F30" s="1043" t="s">
        <v>599</v>
      </c>
      <c r="G30" s="1045"/>
      <c r="H30" s="1045"/>
      <c r="I30" s="1044"/>
    </row>
    <row r="31" spans="1:11" ht="34.5" customHeight="1">
      <c r="B31" s="1033" t="s">
        <v>119</v>
      </c>
      <c r="C31" s="1034"/>
      <c r="D31" s="1035"/>
      <c r="E31" s="1036"/>
      <c r="F31" s="1033" t="s">
        <v>120</v>
      </c>
      <c r="G31" s="1037"/>
      <c r="H31" s="1037"/>
      <c r="I31" s="1034"/>
    </row>
    <row r="32" spans="1:11" ht="34.5" customHeight="1">
      <c r="B32" s="1033" t="s">
        <v>121</v>
      </c>
      <c r="C32" s="1034"/>
      <c r="D32" s="1035"/>
      <c r="E32" s="1036"/>
      <c r="F32" s="1033" t="s">
        <v>126</v>
      </c>
      <c r="G32" s="1037"/>
      <c r="H32" s="1037"/>
      <c r="I32" s="1034"/>
    </row>
    <row r="33" spans="2:9" ht="34.5" customHeight="1">
      <c r="B33" s="1033" t="s">
        <v>122</v>
      </c>
      <c r="C33" s="1034"/>
      <c r="D33" s="1035"/>
      <c r="E33" s="1036"/>
      <c r="F33" s="1033" t="s">
        <v>125</v>
      </c>
      <c r="G33" s="1037"/>
      <c r="H33" s="1037"/>
      <c r="I33" s="1034"/>
    </row>
    <row r="34" spans="2:9" ht="34.5" customHeight="1">
      <c r="B34" s="1033" t="s">
        <v>123</v>
      </c>
      <c r="C34" s="1034"/>
      <c r="D34" s="1035"/>
      <c r="E34" s="1036"/>
      <c r="F34" s="1033" t="s">
        <v>73</v>
      </c>
      <c r="G34" s="1037"/>
      <c r="H34" s="1037"/>
      <c r="I34" s="1034"/>
    </row>
    <row r="35" spans="2:9" ht="34.5" customHeight="1">
      <c r="B35" s="1033" t="s">
        <v>124</v>
      </c>
      <c r="C35" s="1034"/>
      <c r="D35" s="1035"/>
      <c r="E35" s="1036"/>
      <c r="F35" s="1033" t="s">
        <v>128</v>
      </c>
      <c r="G35" s="1037"/>
      <c r="H35" s="1037"/>
      <c r="I35" s="1034"/>
    </row>
    <row r="36" spans="2:9" ht="34.5" customHeight="1" thickBot="1">
      <c r="B36" s="1030" t="s">
        <v>209</v>
      </c>
      <c r="C36" s="1032"/>
      <c r="D36" s="1028"/>
      <c r="E36" s="1029"/>
      <c r="F36" s="1030"/>
      <c r="G36" s="1031"/>
      <c r="H36" s="1031"/>
      <c r="I36" s="1032"/>
    </row>
    <row r="37" spans="2:9" ht="34.5" customHeight="1" thickTop="1">
      <c r="B37" s="1038" t="s">
        <v>167</v>
      </c>
      <c r="C37" s="1039"/>
      <c r="D37" s="1040"/>
      <c r="E37" s="1041"/>
      <c r="F37" s="1038" t="s">
        <v>245</v>
      </c>
      <c r="G37" s="1042"/>
      <c r="H37" s="1042"/>
      <c r="I37" s="1039"/>
    </row>
    <row r="38" spans="2:9" ht="19.5" customHeight="1">
      <c r="B38" s="2" t="s">
        <v>165</v>
      </c>
    </row>
  </sheetData>
  <mergeCells count="30">
    <mergeCell ref="B37:C37"/>
    <mergeCell ref="D37:E37"/>
    <mergeCell ref="F37:I37"/>
    <mergeCell ref="F33:I33"/>
    <mergeCell ref="B30:C30"/>
    <mergeCell ref="D30:E30"/>
    <mergeCell ref="F30:I30"/>
    <mergeCell ref="B32:C32"/>
    <mergeCell ref="D32:E32"/>
    <mergeCell ref="F32:I32"/>
    <mergeCell ref="B33:C33"/>
    <mergeCell ref="B31:C31"/>
    <mergeCell ref="D31:E31"/>
    <mergeCell ref="F31:I31"/>
    <mergeCell ref="D33:E33"/>
    <mergeCell ref="B36:C36"/>
    <mergeCell ref="D36:E36"/>
    <mergeCell ref="F36:I36"/>
    <mergeCell ref="B34:C34"/>
    <mergeCell ref="D34:E34"/>
    <mergeCell ref="F34:I34"/>
    <mergeCell ref="B35:C35"/>
    <mergeCell ref="D35:E35"/>
    <mergeCell ref="F35:I35"/>
    <mergeCell ref="C26:D26"/>
    <mergeCell ref="C2:G2"/>
    <mergeCell ref="H4:J4"/>
    <mergeCell ref="A15:J16"/>
    <mergeCell ref="F26:H26"/>
    <mergeCell ref="A20:K20"/>
  </mergeCells>
  <phoneticPr fontId="6"/>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W74"/>
  <sheetViews>
    <sheetView view="pageBreakPreview" zoomScale="80" zoomScaleNormal="100" zoomScaleSheetLayoutView="80" workbookViewId="0">
      <selection activeCell="F41" sqref="F41:I41"/>
    </sheetView>
  </sheetViews>
  <sheetFormatPr defaultColWidth="9" defaultRowHeight="14.25"/>
  <cols>
    <col min="1" max="1" width="5.25" style="2" customWidth="1"/>
    <col min="2" max="2" width="12.75" style="2" customWidth="1"/>
    <col min="3" max="3" width="13.375" style="2" customWidth="1"/>
    <col min="4" max="4" width="17.25" style="2" customWidth="1"/>
    <col min="5" max="5" width="6.125" style="2" customWidth="1"/>
    <col min="6" max="6" width="9.625" style="2" customWidth="1"/>
    <col min="7" max="7" width="9" style="2"/>
    <col min="8" max="8" width="13.75" style="2" customWidth="1"/>
    <col min="9" max="9" width="12" style="2" customWidth="1"/>
    <col min="10" max="16384" width="9" style="2"/>
  </cols>
  <sheetData>
    <row r="1" spans="1:23" ht="18" customHeight="1">
      <c r="I1" s="226" t="s">
        <v>563</v>
      </c>
    </row>
    <row r="2" spans="1:23" ht="18" customHeight="1">
      <c r="C2" s="697" t="s">
        <v>238</v>
      </c>
      <c r="D2" s="697"/>
      <c r="E2" s="697"/>
      <c r="F2" s="697"/>
      <c r="G2" s="697"/>
    </row>
    <row r="3" spans="1:23" ht="18" customHeight="1">
      <c r="H3" s="1027">
        <f>提出日</f>
        <v>46192</v>
      </c>
      <c r="I3" s="1027"/>
      <c r="J3" s="1027"/>
    </row>
    <row r="4" spans="1:23" ht="18" customHeight="1">
      <c r="A4" s="2" t="s">
        <v>113</v>
      </c>
    </row>
    <row r="5" spans="1:23" ht="15" customHeight="1">
      <c r="D5" s="26" t="str">
        <f>"（団体所在地）　"&amp;団体所在地</f>
        <v>（団体所在地）　和歌山市小松原通１丁目１番地</v>
      </c>
      <c r="E5" s="26"/>
      <c r="F5" s="26"/>
      <c r="G5" s="26"/>
      <c r="H5" s="26"/>
      <c r="I5" s="26"/>
      <c r="J5" s="26"/>
    </row>
    <row r="6" spans="1:23" ht="18" customHeight="1">
      <c r="D6" s="26" t="str">
        <f>"（団体名） 　　 "&amp;団体名</f>
        <v>（団体名） 　　 和歌山委託訓練センター</v>
      </c>
      <c r="E6" s="26"/>
      <c r="F6" s="26"/>
      <c r="G6" s="26"/>
      <c r="H6" s="26"/>
      <c r="I6" s="26"/>
      <c r="J6" s="26"/>
    </row>
    <row r="7" spans="1:23" ht="18" customHeight="1">
      <c r="D7" s="26" t="str">
        <f>"（代表者職氏名）"&amp;代表者職氏名</f>
        <v>（代表者職氏名）代表取締役　和歌山　太郎</v>
      </c>
      <c r="E7" s="26"/>
      <c r="F7" s="26"/>
      <c r="G7" s="26"/>
      <c r="H7" s="26"/>
      <c r="I7" s="227"/>
      <c r="J7" s="26"/>
    </row>
    <row r="8" spans="1:23" ht="18" customHeight="1">
      <c r="D8" s="26" t="str">
        <f>"（連絡先）　　　"&amp;団体電話番号</f>
        <v>（連絡先）　　　073-441-2802</v>
      </c>
      <c r="E8" s="26"/>
      <c r="F8" s="26"/>
      <c r="G8" s="26"/>
      <c r="H8" s="26"/>
      <c r="I8" s="26"/>
      <c r="J8" s="26"/>
    </row>
    <row r="9" spans="1:23" ht="18" customHeight="1">
      <c r="D9" s="26" t="str">
        <f>"（発行責任者）　"&amp;発行責任者</f>
        <v>（発行責任者）　和歌山　太郎</v>
      </c>
      <c r="E9" s="26"/>
      <c r="F9" s="26"/>
      <c r="G9" s="26"/>
      <c r="H9" s="26"/>
      <c r="I9" s="26"/>
      <c r="J9" s="26"/>
    </row>
    <row r="10" spans="1:23" ht="7.5" customHeight="1">
      <c r="E10" s="42"/>
    </row>
    <row r="11" spans="1:23" ht="18" customHeight="1">
      <c r="A11" s="651" t="s">
        <v>381</v>
      </c>
      <c r="B11" s="651"/>
      <c r="C11" s="651"/>
      <c r="D11" s="651"/>
      <c r="E11" s="651"/>
      <c r="F11" s="651"/>
      <c r="G11" s="651"/>
      <c r="H11" s="651"/>
      <c r="I11" s="651"/>
      <c r="J11" s="651"/>
    </row>
    <row r="12" spans="1:23" ht="18" customHeight="1">
      <c r="A12" s="651"/>
      <c r="B12" s="651"/>
      <c r="C12" s="651"/>
      <c r="D12" s="651"/>
      <c r="E12" s="651"/>
      <c r="F12" s="651"/>
      <c r="G12" s="651"/>
      <c r="H12" s="651"/>
      <c r="I12" s="651"/>
      <c r="J12" s="651"/>
    </row>
    <row r="13" spans="1:23" ht="10.5" customHeight="1">
      <c r="O13" s="458"/>
      <c r="P13" s="458"/>
      <c r="Q13" s="458"/>
      <c r="R13" s="458"/>
      <c r="S13" s="458"/>
      <c r="T13" s="458"/>
      <c r="U13" s="458"/>
      <c r="V13" s="458"/>
      <c r="W13" s="458"/>
    </row>
    <row r="14" spans="1:23" ht="18" customHeight="1">
      <c r="B14" s="1055" t="s">
        <v>712</v>
      </c>
      <c r="C14" s="1055"/>
      <c r="D14" s="1055"/>
      <c r="E14" s="1055"/>
      <c r="F14" s="1055"/>
      <c r="G14" s="1055"/>
      <c r="H14" s="1055"/>
      <c r="I14" s="1055"/>
      <c r="J14" s="1055"/>
    </row>
    <row r="15" spans="1:23" ht="18" customHeight="1">
      <c r="B15" s="1055" t="s">
        <v>713</v>
      </c>
      <c r="C15" s="1055"/>
      <c r="D15" s="1055"/>
      <c r="E15" s="1055"/>
      <c r="F15" s="1055"/>
      <c r="G15" s="1055"/>
      <c r="H15" s="1055"/>
      <c r="I15" s="1055"/>
      <c r="J15" s="1055"/>
    </row>
    <row r="16" spans="1:23" ht="18" customHeight="1">
      <c r="B16" s="1056" t="s">
        <v>714</v>
      </c>
      <c r="C16" s="1056"/>
      <c r="D16" s="1056"/>
      <c r="E16" s="1056"/>
      <c r="F16" s="1056"/>
      <c r="G16" s="1056"/>
      <c r="H16" s="1056"/>
      <c r="I16" s="1056"/>
      <c r="J16" s="1056"/>
    </row>
    <row r="17" spans="1:10" ht="18" customHeight="1">
      <c r="B17" s="1055" t="s">
        <v>715</v>
      </c>
      <c r="C17" s="1055"/>
      <c r="D17" s="1055"/>
      <c r="E17" s="1055"/>
      <c r="F17" s="1055"/>
      <c r="G17" s="1055"/>
      <c r="H17" s="1055"/>
      <c r="I17" s="1055"/>
      <c r="J17" s="1055"/>
    </row>
    <row r="18" spans="1:10" ht="18" customHeight="1">
      <c r="B18" s="1055" t="s">
        <v>716</v>
      </c>
      <c r="C18" s="1055"/>
      <c r="D18" s="1055"/>
      <c r="E18" s="1055"/>
      <c r="F18" s="1055"/>
      <c r="G18" s="1055"/>
      <c r="H18" s="1055"/>
      <c r="I18" s="1055"/>
      <c r="J18" s="1055"/>
    </row>
    <row r="19" spans="1:10" ht="18" customHeight="1"/>
    <row r="20" spans="1:10" ht="18" customHeight="1">
      <c r="A20" s="2" t="s">
        <v>114</v>
      </c>
    </row>
    <row r="21" spans="1:10" ht="18" customHeight="1">
      <c r="A21" s="2" t="s">
        <v>446</v>
      </c>
      <c r="C21" s="331" t="str">
        <f>科名</f>
        <v>あいうえお＊あいうえお＊あいうえお＊あいうえお＊あいうえお＊あいう</v>
      </c>
      <c r="D21" s="331"/>
      <c r="E21" s="331"/>
      <c r="F21" s="331"/>
      <c r="G21" s="331"/>
      <c r="H21" s="331"/>
      <c r="I21" s="331"/>
      <c r="J21" s="331"/>
    </row>
    <row r="22" spans="1:10" ht="18" customHeight="1">
      <c r="C22" s="331" t="str">
        <f>提案左括弧&amp;提案科名&amp;提案右括弧</f>
        <v>（アイウエオ＊アイウエオ＊アイウエオ＊アイウエオ＊アイウエオ＊アイウ）</v>
      </c>
      <c r="D22" s="331"/>
      <c r="E22" s="331"/>
      <c r="F22" s="331"/>
      <c r="G22" s="331"/>
      <c r="H22" s="331"/>
      <c r="I22" s="331"/>
      <c r="J22" s="331"/>
    </row>
    <row r="23" spans="1:10" ht="18" customHeight="1">
      <c r="A23" s="2" t="s">
        <v>115</v>
      </c>
      <c r="C23" s="331" t="str">
        <f>定員&amp;"名"&amp;"（最低実施人数"&amp;最低人員&amp;"名）"</f>
        <v>15名（最低実施人数5名）</v>
      </c>
      <c r="D23" s="331"/>
      <c r="E23" s="331"/>
      <c r="F23" s="333"/>
      <c r="G23" s="333"/>
      <c r="H23" s="333"/>
      <c r="I23" s="333"/>
      <c r="J23" s="333"/>
    </row>
    <row r="24" spans="1:10" ht="18" customHeight="1">
      <c r="A24" s="2" t="s">
        <v>717</v>
      </c>
      <c r="C24" s="1027">
        <f>準備講習開始日</f>
        <v>46437</v>
      </c>
      <c r="D24" s="1027"/>
      <c r="E24" s="334" t="s">
        <v>82</v>
      </c>
      <c r="F24" s="1027">
        <f>準備講習終了日</f>
        <v>46437</v>
      </c>
      <c r="G24" s="1027"/>
      <c r="H24" s="1027"/>
      <c r="I24" s="333"/>
      <c r="J24" s="333"/>
    </row>
    <row r="25" spans="1:10" ht="18" customHeight="1">
      <c r="A25" s="2" t="s">
        <v>116</v>
      </c>
      <c r="C25" s="1027">
        <f>開講日</f>
        <v>46316</v>
      </c>
      <c r="D25" s="1027"/>
      <c r="E25" s="334" t="s">
        <v>82</v>
      </c>
      <c r="F25" s="1027">
        <f>修了日</f>
        <v>46407</v>
      </c>
      <c r="G25" s="1027"/>
      <c r="H25" s="1027"/>
      <c r="I25" s="333"/>
      <c r="J25" s="333"/>
    </row>
    <row r="26" spans="1:10" ht="18" customHeight="1">
      <c r="A26" s="2" t="s">
        <v>118</v>
      </c>
      <c r="C26" s="331" t="str">
        <f>実施施設名</f>
        <v>和産技訓練センター小倉分室</v>
      </c>
      <c r="D26" s="331"/>
      <c r="E26" s="331"/>
      <c r="F26" s="1057" t="s">
        <v>718</v>
      </c>
      <c r="G26" s="1057"/>
      <c r="H26" s="1057"/>
      <c r="I26" s="331" t="str">
        <f>託児定員&amp;"名"</f>
        <v>8名</v>
      </c>
      <c r="J26" s="333"/>
    </row>
    <row r="27" spans="1:10" ht="18" customHeight="1">
      <c r="A27" s="28" t="s">
        <v>719</v>
      </c>
      <c r="E27" s="42"/>
    </row>
    <row r="28" spans="1:10" ht="18" customHeight="1">
      <c r="A28" s="2" t="s">
        <v>1116</v>
      </c>
      <c r="B28" s="42"/>
      <c r="C28" s="1054">
        <f>C24</f>
        <v>46437</v>
      </c>
      <c r="D28" s="1054"/>
      <c r="E28" s="5" t="s">
        <v>82</v>
      </c>
      <c r="F28" s="1054">
        <f>F24</f>
        <v>46437</v>
      </c>
      <c r="G28" s="1054"/>
      <c r="H28" s="1054"/>
      <c r="I28" s="26"/>
    </row>
    <row r="29" spans="1:10" ht="18" customHeight="1">
      <c r="A29" s="2" t="s">
        <v>1117</v>
      </c>
      <c r="C29" s="1054">
        <f>C25</f>
        <v>46316</v>
      </c>
      <c r="D29" s="1054"/>
      <c r="E29" s="5" t="s">
        <v>82</v>
      </c>
      <c r="F29" s="1054">
        <f>F25</f>
        <v>46407</v>
      </c>
      <c r="G29" s="1054"/>
      <c r="H29" s="1054"/>
      <c r="I29" s="26"/>
    </row>
    <row r="30" spans="1:10" ht="35.25" customHeight="1">
      <c r="A30" s="960" t="s">
        <v>720</v>
      </c>
      <c r="B30" s="960"/>
      <c r="C30" s="26" t="str">
        <f>託児サービス提供施設</f>
        <v>和産技訓練センター　保育所</v>
      </c>
      <c r="D30" s="26"/>
      <c r="E30" s="26"/>
      <c r="F30" s="26"/>
      <c r="G30" s="26"/>
      <c r="H30" s="26"/>
      <c r="I30" s="26"/>
    </row>
    <row r="31" spans="1:10" ht="8.25" customHeight="1"/>
    <row r="32" spans="1:10" ht="18" customHeight="1">
      <c r="A32" s="2" t="s">
        <v>117</v>
      </c>
    </row>
    <row r="33" spans="1:9" ht="18" customHeight="1">
      <c r="A33" s="2" t="s">
        <v>721</v>
      </c>
    </row>
    <row r="34" spans="1:9" ht="18" customHeight="1">
      <c r="B34" s="1043" t="s">
        <v>129</v>
      </c>
      <c r="C34" s="1044"/>
      <c r="D34" s="1043" t="s">
        <v>600</v>
      </c>
      <c r="E34" s="1044"/>
      <c r="F34" s="1043" t="s">
        <v>599</v>
      </c>
      <c r="G34" s="1045"/>
      <c r="H34" s="1045"/>
      <c r="I34" s="1044"/>
    </row>
    <row r="35" spans="1:9" ht="18" customHeight="1">
      <c r="B35" s="1033" t="s">
        <v>119</v>
      </c>
      <c r="C35" s="1034"/>
      <c r="D35" s="1035"/>
      <c r="E35" s="1036"/>
      <c r="F35" s="1033" t="s">
        <v>120</v>
      </c>
      <c r="G35" s="1037"/>
      <c r="H35" s="1037"/>
      <c r="I35" s="1034"/>
    </row>
    <row r="36" spans="1:9" ht="18" customHeight="1">
      <c r="B36" s="1033" t="s">
        <v>121</v>
      </c>
      <c r="C36" s="1034"/>
      <c r="D36" s="1035"/>
      <c r="E36" s="1036"/>
      <c r="F36" s="1033" t="s">
        <v>126</v>
      </c>
      <c r="G36" s="1037"/>
      <c r="H36" s="1037"/>
      <c r="I36" s="1034"/>
    </row>
    <row r="37" spans="1:9" ht="18" customHeight="1">
      <c r="B37" s="1033" t="s">
        <v>122</v>
      </c>
      <c r="C37" s="1034"/>
      <c r="D37" s="1035"/>
      <c r="E37" s="1036"/>
      <c r="F37" s="1033" t="s">
        <v>125</v>
      </c>
      <c r="G37" s="1037"/>
      <c r="H37" s="1037"/>
      <c r="I37" s="1034"/>
    </row>
    <row r="38" spans="1:9" ht="18" customHeight="1">
      <c r="B38" s="1033" t="s">
        <v>123</v>
      </c>
      <c r="C38" s="1034"/>
      <c r="D38" s="1035"/>
      <c r="E38" s="1036"/>
      <c r="F38" s="1033" t="s">
        <v>73</v>
      </c>
      <c r="G38" s="1037"/>
      <c r="H38" s="1037"/>
      <c r="I38" s="1034"/>
    </row>
    <row r="39" spans="1:9" ht="18" customHeight="1">
      <c r="B39" s="1033" t="s">
        <v>124</v>
      </c>
      <c r="C39" s="1034"/>
      <c r="D39" s="1035"/>
      <c r="E39" s="1036"/>
      <c r="F39" s="1033" t="s">
        <v>128</v>
      </c>
      <c r="G39" s="1037"/>
      <c r="H39" s="1037"/>
      <c r="I39" s="1034"/>
    </row>
    <row r="40" spans="1:9" ht="18" customHeight="1" thickBot="1">
      <c r="B40" s="1030" t="s">
        <v>209</v>
      </c>
      <c r="C40" s="1032"/>
      <c r="D40" s="1028"/>
      <c r="E40" s="1029"/>
      <c r="F40" s="1030"/>
      <c r="G40" s="1031"/>
      <c r="H40" s="1031"/>
      <c r="I40" s="1032"/>
    </row>
    <row r="41" spans="1:9" ht="18" customHeight="1" thickTop="1">
      <c r="B41" s="1038" t="s">
        <v>722</v>
      </c>
      <c r="C41" s="1039"/>
      <c r="D41" s="1040"/>
      <c r="E41" s="1041"/>
      <c r="F41" s="1038" t="s">
        <v>723</v>
      </c>
      <c r="G41" s="1042"/>
      <c r="H41" s="1042"/>
      <c r="I41" s="1039"/>
    </row>
    <row r="42" spans="1:9" ht="18" customHeight="1">
      <c r="D42" s="459"/>
      <c r="E42" s="459"/>
    </row>
    <row r="43" spans="1:9" ht="18" customHeight="1">
      <c r="A43" s="2" t="s">
        <v>724</v>
      </c>
    </row>
    <row r="44" spans="1:9" ht="18" customHeight="1">
      <c r="B44" s="1043" t="s">
        <v>129</v>
      </c>
      <c r="C44" s="1044"/>
      <c r="D44" s="1043" t="s">
        <v>600</v>
      </c>
      <c r="E44" s="1044"/>
      <c r="F44" s="1043" t="s">
        <v>599</v>
      </c>
      <c r="G44" s="1045"/>
      <c r="H44" s="1045"/>
      <c r="I44" s="1044"/>
    </row>
    <row r="45" spans="1:9" ht="18" customHeight="1">
      <c r="B45" s="1033" t="s">
        <v>119</v>
      </c>
      <c r="C45" s="1034"/>
      <c r="D45" s="1035"/>
      <c r="E45" s="1036"/>
      <c r="F45" s="1033" t="s">
        <v>120</v>
      </c>
      <c r="G45" s="1037"/>
      <c r="H45" s="1037"/>
      <c r="I45" s="1034"/>
    </row>
    <row r="46" spans="1:9" ht="18" customHeight="1">
      <c r="B46" s="1033" t="s">
        <v>121</v>
      </c>
      <c r="C46" s="1034"/>
      <c r="D46" s="1035"/>
      <c r="E46" s="1036"/>
      <c r="F46" s="1033" t="s">
        <v>126</v>
      </c>
      <c r="G46" s="1037"/>
      <c r="H46" s="1037"/>
      <c r="I46" s="1034"/>
    </row>
    <row r="47" spans="1:9" ht="18" customHeight="1">
      <c r="B47" s="1033" t="s">
        <v>122</v>
      </c>
      <c r="C47" s="1034"/>
      <c r="D47" s="1035"/>
      <c r="E47" s="1036"/>
      <c r="F47" s="1033" t="s">
        <v>125</v>
      </c>
      <c r="G47" s="1037"/>
      <c r="H47" s="1037"/>
      <c r="I47" s="1034"/>
    </row>
    <row r="48" spans="1:9" ht="18" customHeight="1">
      <c r="B48" s="1033" t="s">
        <v>123</v>
      </c>
      <c r="C48" s="1034"/>
      <c r="D48" s="1035"/>
      <c r="E48" s="1036"/>
      <c r="F48" s="1033" t="s">
        <v>73</v>
      </c>
      <c r="G48" s="1037"/>
      <c r="H48" s="1037"/>
      <c r="I48" s="1034"/>
    </row>
    <row r="49" spans="1:10" ht="18" customHeight="1">
      <c r="B49" s="1033" t="s">
        <v>124</v>
      </c>
      <c r="C49" s="1034"/>
      <c r="D49" s="1035"/>
      <c r="E49" s="1036"/>
      <c r="F49" s="1033" t="s">
        <v>128</v>
      </c>
      <c r="G49" s="1037"/>
      <c r="H49" s="1037"/>
      <c r="I49" s="1034"/>
    </row>
    <row r="50" spans="1:10" ht="18" customHeight="1" thickBot="1">
      <c r="B50" s="1030" t="s">
        <v>209</v>
      </c>
      <c r="C50" s="1032"/>
      <c r="D50" s="1028"/>
      <c r="E50" s="1029"/>
      <c r="F50" s="1030"/>
      <c r="G50" s="1031"/>
      <c r="H50" s="1031"/>
      <c r="I50" s="1032"/>
    </row>
    <row r="51" spans="1:10" ht="18" customHeight="1" thickTop="1">
      <c r="B51" s="1038" t="s">
        <v>167</v>
      </c>
      <c r="C51" s="1039"/>
      <c r="D51" s="1040"/>
      <c r="E51" s="1041"/>
      <c r="F51" s="1038" t="s">
        <v>245</v>
      </c>
      <c r="G51" s="1042"/>
      <c r="H51" s="1042"/>
      <c r="I51" s="1039"/>
    </row>
    <row r="52" spans="1:10" ht="18" customHeight="1">
      <c r="D52" s="459"/>
      <c r="E52" s="459"/>
    </row>
    <row r="53" spans="1:10" ht="18" customHeight="1">
      <c r="A53" s="2" t="s">
        <v>725</v>
      </c>
    </row>
    <row r="54" spans="1:10" ht="18" customHeight="1">
      <c r="B54" s="1043" t="s">
        <v>129</v>
      </c>
      <c r="C54" s="1044"/>
      <c r="D54" s="1043" t="s">
        <v>726</v>
      </c>
      <c r="E54" s="1044"/>
      <c r="F54" s="1043" t="s">
        <v>727</v>
      </c>
      <c r="G54" s="1045"/>
      <c r="H54" s="1045"/>
      <c r="I54" s="1045"/>
      <c r="J54" s="460"/>
    </row>
    <row r="55" spans="1:10" ht="18" customHeight="1">
      <c r="B55" s="1033" t="s">
        <v>119</v>
      </c>
      <c r="C55" s="1034"/>
      <c r="D55" s="1048"/>
      <c r="E55" s="1049"/>
      <c r="F55" s="1043" t="s">
        <v>728</v>
      </c>
      <c r="G55" s="1045"/>
      <c r="H55" s="1045"/>
      <c r="I55" s="1045"/>
      <c r="J55" s="460"/>
    </row>
    <row r="56" spans="1:10" ht="18" customHeight="1">
      <c r="B56" s="1033" t="s">
        <v>121</v>
      </c>
      <c r="C56" s="1034"/>
      <c r="D56" s="1048"/>
      <c r="E56" s="1049"/>
      <c r="F56" s="1043" t="s">
        <v>729</v>
      </c>
      <c r="G56" s="1045"/>
      <c r="H56" s="1045"/>
      <c r="I56" s="1045"/>
      <c r="J56" s="460"/>
    </row>
    <row r="57" spans="1:10" ht="18" customHeight="1">
      <c r="B57" s="1033" t="s">
        <v>122</v>
      </c>
      <c r="C57" s="1034"/>
      <c r="D57" s="1048"/>
      <c r="E57" s="1049"/>
      <c r="F57" s="1043"/>
      <c r="G57" s="1045"/>
      <c r="H57" s="1045"/>
      <c r="I57" s="1045"/>
      <c r="J57" s="460"/>
    </row>
    <row r="58" spans="1:10" ht="18" customHeight="1">
      <c r="B58" s="1033" t="s">
        <v>123</v>
      </c>
      <c r="C58" s="1034"/>
      <c r="D58" s="1048"/>
      <c r="E58" s="1049"/>
      <c r="F58" s="1043"/>
      <c r="G58" s="1045"/>
      <c r="H58" s="1045"/>
      <c r="I58" s="1045"/>
      <c r="J58" s="460"/>
    </row>
    <row r="59" spans="1:10" ht="18" customHeight="1">
      <c r="B59" s="441" t="s">
        <v>730</v>
      </c>
      <c r="C59" s="442"/>
      <c r="D59" s="438"/>
      <c r="E59" s="440"/>
      <c r="F59" s="1043" t="s">
        <v>731</v>
      </c>
      <c r="G59" s="1045"/>
      <c r="H59" s="1045"/>
      <c r="I59" s="1045"/>
      <c r="J59" s="460"/>
    </row>
    <row r="60" spans="1:10" ht="18" customHeight="1">
      <c r="B60" s="1033" t="s">
        <v>124</v>
      </c>
      <c r="C60" s="1034"/>
      <c r="D60" s="1048"/>
      <c r="E60" s="1049"/>
      <c r="F60" s="1043" t="s">
        <v>128</v>
      </c>
      <c r="G60" s="1045"/>
      <c r="H60" s="1045"/>
      <c r="I60" s="1045"/>
      <c r="J60" s="460"/>
    </row>
    <row r="61" spans="1:10" ht="18" customHeight="1" thickBot="1">
      <c r="B61" s="1030" t="s">
        <v>209</v>
      </c>
      <c r="C61" s="1032"/>
      <c r="D61" s="1050"/>
      <c r="E61" s="1051"/>
      <c r="F61" s="1052"/>
      <c r="G61" s="1053"/>
      <c r="H61" s="1053"/>
      <c r="I61" s="1053"/>
      <c r="J61" s="460"/>
    </row>
    <row r="62" spans="1:10" ht="18" customHeight="1" thickTop="1">
      <c r="B62" s="1038" t="s">
        <v>732</v>
      </c>
      <c r="C62" s="1039"/>
      <c r="D62" s="1046"/>
      <c r="E62" s="1047"/>
      <c r="F62" s="444" t="s">
        <v>733</v>
      </c>
      <c r="G62" s="445"/>
      <c r="H62" s="445"/>
      <c r="I62" s="445"/>
      <c r="J62" s="460"/>
    </row>
    <row r="63" spans="1:10" ht="18" customHeight="1"/>
    <row r="64" spans="1:10" ht="18" customHeight="1">
      <c r="A64" s="2" t="s">
        <v>734</v>
      </c>
    </row>
    <row r="65" spans="2:10" ht="18" customHeight="1">
      <c r="B65" s="1043" t="s">
        <v>129</v>
      </c>
      <c r="C65" s="1044"/>
      <c r="D65" s="1043" t="s">
        <v>726</v>
      </c>
      <c r="E65" s="1044"/>
      <c r="F65" s="441" t="s">
        <v>727</v>
      </c>
      <c r="G65" s="443"/>
      <c r="H65" s="443"/>
      <c r="I65" s="443"/>
      <c r="J65" s="460"/>
    </row>
    <row r="66" spans="2:10" ht="18" customHeight="1">
      <c r="B66" s="1033" t="s">
        <v>119</v>
      </c>
      <c r="C66" s="1034"/>
      <c r="D66" s="1048"/>
      <c r="E66" s="1049"/>
      <c r="F66" s="1043" t="s">
        <v>728</v>
      </c>
      <c r="G66" s="1045"/>
      <c r="H66" s="1045"/>
      <c r="I66" s="1045"/>
      <c r="J66" s="460"/>
    </row>
    <row r="67" spans="2:10" ht="18" customHeight="1">
      <c r="B67" s="1033" t="s">
        <v>121</v>
      </c>
      <c r="C67" s="1034"/>
      <c r="D67" s="1048"/>
      <c r="E67" s="1049"/>
      <c r="F67" s="1043" t="s">
        <v>729</v>
      </c>
      <c r="G67" s="1045"/>
      <c r="H67" s="1045"/>
      <c r="I67" s="1045"/>
      <c r="J67" s="460"/>
    </row>
    <row r="68" spans="2:10" ht="18" customHeight="1">
      <c r="B68" s="1033" t="s">
        <v>122</v>
      </c>
      <c r="C68" s="1034"/>
      <c r="D68" s="1048"/>
      <c r="E68" s="1049"/>
      <c r="F68" s="1043"/>
      <c r="G68" s="1045"/>
      <c r="H68" s="1045"/>
      <c r="I68" s="1045"/>
      <c r="J68" s="460"/>
    </row>
    <row r="69" spans="2:10" ht="18" customHeight="1">
      <c r="B69" s="1033" t="s">
        <v>123</v>
      </c>
      <c r="C69" s="1034"/>
      <c r="D69" s="1048"/>
      <c r="E69" s="1049"/>
      <c r="F69" s="1043"/>
      <c r="G69" s="1045"/>
      <c r="H69" s="1045"/>
      <c r="I69" s="1045"/>
      <c r="J69" s="460"/>
    </row>
    <row r="70" spans="2:10" ht="18" customHeight="1">
      <c r="B70" s="441" t="s">
        <v>730</v>
      </c>
      <c r="C70" s="442"/>
      <c r="D70" s="438"/>
      <c r="E70" s="440"/>
      <c r="F70" s="1043" t="s">
        <v>731</v>
      </c>
      <c r="G70" s="1045"/>
      <c r="H70" s="1045"/>
      <c r="I70" s="1045"/>
      <c r="J70" s="460"/>
    </row>
    <row r="71" spans="2:10" ht="18" customHeight="1">
      <c r="B71" s="1033" t="s">
        <v>124</v>
      </c>
      <c r="C71" s="1034"/>
      <c r="D71" s="1048"/>
      <c r="E71" s="1049"/>
      <c r="F71" s="1043" t="s">
        <v>128</v>
      </c>
      <c r="G71" s="1045"/>
      <c r="H71" s="1045"/>
      <c r="I71" s="1045"/>
      <c r="J71" s="460"/>
    </row>
    <row r="72" spans="2:10" ht="18" customHeight="1" thickBot="1">
      <c r="B72" s="1030" t="s">
        <v>209</v>
      </c>
      <c r="C72" s="1032"/>
      <c r="D72" s="1050"/>
      <c r="E72" s="1051"/>
      <c r="F72" s="1052"/>
      <c r="G72" s="1053"/>
      <c r="H72" s="1053"/>
      <c r="I72" s="1053"/>
      <c r="J72" s="460"/>
    </row>
    <row r="73" spans="2:10" ht="18" customHeight="1" thickTop="1">
      <c r="B73" s="1038" t="s">
        <v>167</v>
      </c>
      <c r="C73" s="1039"/>
      <c r="D73" s="1046"/>
      <c r="E73" s="1047"/>
      <c r="F73" s="1038" t="s">
        <v>245</v>
      </c>
      <c r="G73" s="1042"/>
      <c r="H73" s="1042"/>
      <c r="I73" s="1042"/>
      <c r="J73" s="460"/>
    </row>
    <row r="74" spans="2:10" ht="18" customHeight="1">
      <c r="B74" s="2" t="s">
        <v>165</v>
      </c>
    </row>
  </sheetData>
  <mergeCells count="114">
    <mergeCell ref="C2:G2"/>
    <mergeCell ref="H3:J3"/>
    <mergeCell ref="A11:J12"/>
    <mergeCell ref="B14:J14"/>
    <mergeCell ref="B15:J15"/>
    <mergeCell ref="B16:J16"/>
    <mergeCell ref="F26:H26"/>
    <mergeCell ref="C28:D28"/>
    <mergeCell ref="F28:H28"/>
    <mergeCell ref="C29:D29"/>
    <mergeCell ref="F29:H29"/>
    <mergeCell ref="A30:B30"/>
    <mergeCell ref="B17:J17"/>
    <mergeCell ref="B18:J18"/>
    <mergeCell ref="C24:D24"/>
    <mergeCell ref="F24:H24"/>
    <mergeCell ref="C25:D25"/>
    <mergeCell ref="F25:H25"/>
    <mergeCell ref="B36:C36"/>
    <mergeCell ref="D36:E36"/>
    <mergeCell ref="F36:I36"/>
    <mergeCell ref="B37:C37"/>
    <mergeCell ref="D37:E37"/>
    <mergeCell ref="F37:I37"/>
    <mergeCell ref="B34:C34"/>
    <mergeCell ref="D34:E34"/>
    <mergeCell ref="F34:I34"/>
    <mergeCell ref="B35:C35"/>
    <mergeCell ref="D35:E35"/>
    <mergeCell ref="F35:I35"/>
    <mergeCell ref="B40:C40"/>
    <mergeCell ref="D40:E40"/>
    <mergeCell ref="F40:I40"/>
    <mergeCell ref="B41:C41"/>
    <mergeCell ref="D41:E41"/>
    <mergeCell ref="F41:I41"/>
    <mergeCell ref="B38:C38"/>
    <mergeCell ref="D38:E38"/>
    <mergeCell ref="F38:I38"/>
    <mergeCell ref="B39:C39"/>
    <mergeCell ref="D39:E39"/>
    <mergeCell ref="F39:I39"/>
    <mergeCell ref="B46:C46"/>
    <mergeCell ref="D46:E46"/>
    <mergeCell ref="F46:I46"/>
    <mergeCell ref="B47:C47"/>
    <mergeCell ref="D47:E47"/>
    <mergeCell ref="F47:I47"/>
    <mergeCell ref="B44:C44"/>
    <mergeCell ref="D44:E44"/>
    <mergeCell ref="F44:I44"/>
    <mergeCell ref="B45:C45"/>
    <mergeCell ref="D45:E45"/>
    <mergeCell ref="F45:I45"/>
    <mergeCell ref="B50:C50"/>
    <mergeCell ref="D50:E50"/>
    <mergeCell ref="F50:I50"/>
    <mergeCell ref="B51:C51"/>
    <mergeCell ref="D51:E51"/>
    <mergeCell ref="F51:I51"/>
    <mergeCell ref="B48:C48"/>
    <mergeCell ref="D48:E48"/>
    <mergeCell ref="F48:I48"/>
    <mergeCell ref="B49:C49"/>
    <mergeCell ref="D49:E49"/>
    <mergeCell ref="F49:I49"/>
    <mergeCell ref="B56:C56"/>
    <mergeCell ref="D56:E56"/>
    <mergeCell ref="F56:I56"/>
    <mergeCell ref="B57:C57"/>
    <mergeCell ref="D57:E57"/>
    <mergeCell ref="F57:I57"/>
    <mergeCell ref="B54:C54"/>
    <mergeCell ref="D54:E54"/>
    <mergeCell ref="F54:I54"/>
    <mergeCell ref="B55:C55"/>
    <mergeCell ref="D55:E55"/>
    <mergeCell ref="F55:I55"/>
    <mergeCell ref="B61:C61"/>
    <mergeCell ref="D61:E61"/>
    <mergeCell ref="F61:I61"/>
    <mergeCell ref="B62:C62"/>
    <mergeCell ref="D62:E62"/>
    <mergeCell ref="B65:C65"/>
    <mergeCell ref="D65:E65"/>
    <mergeCell ref="B58:C58"/>
    <mergeCell ref="D58:E58"/>
    <mergeCell ref="F58:I58"/>
    <mergeCell ref="F59:I59"/>
    <mergeCell ref="B60:C60"/>
    <mergeCell ref="D60:E60"/>
    <mergeCell ref="F60:I60"/>
    <mergeCell ref="B68:C68"/>
    <mergeCell ref="D68:E68"/>
    <mergeCell ref="F68:I68"/>
    <mergeCell ref="B69:C69"/>
    <mergeCell ref="D69:E69"/>
    <mergeCell ref="F69:I69"/>
    <mergeCell ref="B66:C66"/>
    <mergeCell ref="D66:E66"/>
    <mergeCell ref="F66:I66"/>
    <mergeCell ref="B67:C67"/>
    <mergeCell ref="D67:E67"/>
    <mergeCell ref="F67:I67"/>
    <mergeCell ref="B73:C73"/>
    <mergeCell ref="D73:E73"/>
    <mergeCell ref="F73:I73"/>
    <mergeCell ref="F70:I70"/>
    <mergeCell ref="B71:C71"/>
    <mergeCell ref="D71:E71"/>
    <mergeCell ref="F71:I71"/>
    <mergeCell ref="B72:C72"/>
    <mergeCell ref="D72:E72"/>
    <mergeCell ref="F72:I72"/>
  </mergeCells>
  <phoneticPr fontId="6"/>
  <pageMargins left="1.3779527559055118" right="0.74803149606299213" top="0.59055118110236227" bottom="0.59055118110236227" header="0.51181102362204722" footer="0.51181102362204722"/>
  <pageSetup paperSize="9" scale="73" fitToHeight="0" orientation="portrait" r:id="rId1"/>
  <headerFooter alignWithMargins="0"/>
  <rowBreaks count="1" manualBreakCount="1">
    <brk id="52"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73B7-C00E-42D0-A2CA-86C4D0A6A9F3}">
  <dimension ref="A1:K43"/>
  <sheetViews>
    <sheetView view="pageBreakPreview" zoomScale="90" zoomScaleNormal="100" zoomScaleSheetLayoutView="90" workbookViewId="0">
      <selection activeCell="H4" sqref="H4:J4"/>
    </sheetView>
  </sheetViews>
  <sheetFormatPr defaultColWidth="9" defaultRowHeight="14.25"/>
  <cols>
    <col min="1" max="1" width="5.25" style="2" customWidth="1"/>
    <col min="2" max="2" width="9" style="2"/>
    <col min="3" max="3" width="13.375" style="2" customWidth="1"/>
    <col min="4" max="4" width="14.375" style="2" customWidth="1"/>
    <col min="5" max="5" width="6.125" style="2" customWidth="1"/>
    <col min="6" max="6" width="9.625" style="2" customWidth="1"/>
    <col min="7" max="10" width="9" style="2"/>
    <col min="11" max="11" width="9" style="2" customWidth="1"/>
    <col min="12" max="16384" width="9" style="2"/>
  </cols>
  <sheetData>
    <row r="1" spans="1:10">
      <c r="I1" s="226" t="s">
        <v>1150</v>
      </c>
    </row>
    <row r="2" spans="1:10" ht="17.25">
      <c r="C2" s="697" t="s">
        <v>238</v>
      </c>
      <c r="D2" s="697"/>
      <c r="E2" s="697"/>
      <c r="F2" s="697"/>
      <c r="G2" s="697"/>
    </row>
    <row r="4" spans="1:10" ht="17.25">
      <c r="H4" s="1027">
        <f>提出日</f>
        <v>46192</v>
      </c>
      <c r="I4" s="1027"/>
      <c r="J4" s="1027"/>
    </row>
    <row r="5" spans="1:10">
      <c r="B5" s="2" t="s">
        <v>166</v>
      </c>
    </row>
    <row r="6" spans="1:10">
      <c r="A6" s="2" t="s">
        <v>113</v>
      </c>
    </row>
    <row r="7" spans="1:10" ht="20.45" customHeight="1">
      <c r="E7" s="26" t="str">
        <f>"（団体所在地）　"&amp;団体所在地</f>
        <v>（団体所在地）　和歌山市小松原通１丁目１番地</v>
      </c>
      <c r="F7" s="26"/>
      <c r="G7" s="26"/>
      <c r="H7" s="26"/>
      <c r="I7" s="26"/>
      <c r="J7" s="26"/>
    </row>
    <row r="8" spans="1:10" ht="20.45" customHeight="1">
      <c r="E8" s="26" t="str">
        <f>"（団体名） 　　 "&amp;団体名</f>
        <v>（団体名） 　　 和歌山委託訓練センター</v>
      </c>
      <c r="F8" s="26"/>
      <c r="G8" s="26"/>
      <c r="H8" s="26"/>
      <c r="I8" s="26"/>
      <c r="J8" s="26"/>
    </row>
    <row r="9" spans="1:10" ht="20.45" customHeight="1">
      <c r="E9" s="26" t="str">
        <f>"（代表者職氏名）"&amp;代表者職氏名</f>
        <v>（代表者職氏名）代表取締役　和歌山　太郎</v>
      </c>
      <c r="F9" s="26"/>
      <c r="G9" s="26"/>
      <c r="H9" s="26"/>
      <c r="I9" s="227"/>
      <c r="J9" s="26"/>
    </row>
    <row r="10" spans="1:10" ht="20.45" customHeight="1">
      <c r="E10" s="26" t="str">
        <f>"（連絡先）　　　"&amp;団体電話番号</f>
        <v>（連絡先）　　　073-441-2802</v>
      </c>
      <c r="F10" s="26"/>
      <c r="G10" s="26"/>
      <c r="H10" s="26"/>
      <c r="I10" s="26"/>
      <c r="J10" s="26"/>
    </row>
    <row r="11" spans="1:10" ht="20.45" customHeight="1">
      <c r="E11" s="26" t="str">
        <f>"（発行責任者）　"&amp;発行責任者</f>
        <v>（発行責任者）　和歌山　太郎</v>
      </c>
      <c r="F11" s="26"/>
      <c r="G11" s="26"/>
      <c r="H11" s="26"/>
      <c r="I11" s="26"/>
      <c r="J11" s="26"/>
    </row>
    <row r="12" spans="1:10">
      <c r="E12" s="42"/>
    </row>
    <row r="13" spans="1:10">
      <c r="A13" s="651" t="s">
        <v>381</v>
      </c>
      <c r="B13" s="651"/>
      <c r="C13" s="651"/>
      <c r="D13" s="651"/>
      <c r="E13" s="651"/>
      <c r="F13" s="651"/>
      <c r="G13" s="651"/>
      <c r="H13" s="651"/>
      <c r="I13" s="651"/>
      <c r="J13" s="651"/>
    </row>
    <row r="14" spans="1:10">
      <c r="A14" s="651"/>
      <c r="B14" s="651"/>
      <c r="C14" s="651"/>
      <c r="D14" s="651"/>
      <c r="E14" s="651"/>
      <c r="F14" s="651"/>
      <c r="G14" s="651"/>
      <c r="H14" s="651"/>
      <c r="I14" s="651"/>
      <c r="J14" s="651"/>
    </row>
    <row r="16" spans="1:10" ht="17.25">
      <c r="B16" s="737" t="s">
        <v>608</v>
      </c>
      <c r="C16" s="737"/>
      <c r="D16" s="737"/>
      <c r="E16" s="737"/>
      <c r="F16" s="737"/>
      <c r="G16" s="737"/>
      <c r="H16" s="737"/>
      <c r="I16" s="737"/>
      <c r="J16" s="737"/>
    </row>
    <row r="18" spans="1:11" s="48" customFormat="1" ht="28.9" customHeight="1">
      <c r="A18" s="59"/>
      <c r="B18" s="1059" t="s">
        <v>1194</v>
      </c>
      <c r="C18" s="1059"/>
      <c r="D18" s="1059"/>
      <c r="E18" s="1059"/>
      <c r="F18" s="1059"/>
      <c r="G18" s="1059"/>
      <c r="H18" s="1059"/>
      <c r="I18" s="1059"/>
      <c r="J18" s="1059"/>
    </row>
    <row r="19" spans="1:11" s="48" customFormat="1" ht="28.9" customHeight="1">
      <c r="A19" s="59"/>
      <c r="B19" s="1059"/>
      <c r="C19" s="1059"/>
      <c r="D19" s="1059"/>
      <c r="E19" s="1059"/>
      <c r="F19" s="1059"/>
      <c r="G19" s="1059"/>
      <c r="H19" s="1059"/>
      <c r="I19" s="1059"/>
      <c r="J19" s="1059"/>
    </row>
    <row r="20" spans="1:11" s="48" customFormat="1" ht="28.9" customHeight="1">
      <c r="A20" s="59"/>
      <c r="B20" s="1059"/>
      <c r="C20" s="1059"/>
      <c r="D20" s="1059"/>
      <c r="E20" s="1059"/>
      <c r="F20" s="1059"/>
      <c r="G20" s="1059"/>
      <c r="H20" s="1059"/>
      <c r="I20" s="1059"/>
      <c r="J20" s="1059"/>
    </row>
    <row r="21" spans="1:11" s="48" customFormat="1" ht="28.9" customHeight="1">
      <c r="A21" s="59"/>
      <c r="B21" s="1059"/>
      <c r="C21" s="1059"/>
      <c r="D21" s="1059"/>
      <c r="E21" s="1059"/>
      <c r="F21" s="1059"/>
      <c r="G21" s="1059"/>
      <c r="H21" s="1059"/>
      <c r="I21" s="1059"/>
      <c r="J21" s="1059"/>
    </row>
    <row r="22" spans="1:11" s="48" customFormat="1" ht="28.9" customHeight="1">
      <c r="A22" s="59"/>
      <c r="B22" s="1059"/>
      <c r="C22" s="1059"/>
      <c r="D22" s="1059"/>
      <c r="E22" s="1059"/>
      <c r="F22" s="1059"/>
      <c r="G22" s="1059"/>
      <c r="H22" s="1059"/>
      <c r="I22" s="1059"/>
      <c r="J22" s="1059"/>
    </row>
    <row r="23" spans="1:11" s="48" customFormat="1" ht="19.899999999999999" customHeight="1">
      <c r="A23" s="59"/>
      <c r="B23" s="1058" t="s">
        <v>1143</v>
      </c>
      <c r="C23" s="1058"/>
      <c r="D23" s="1058"/>
      <c r="E23" s="1058"/>
      <c r="F23" s="1058"/>
      <c r="G23" s="1058"/>
      <c r="H23" s="1058"/>
      <c r="I23" s="1058"/>
      <c r="J23" s="1058"/>
    </row>
    <row r="24" spans="1:11" s="48" customFormat="1" ht="40.15" customHeight="1">
      <c r="A24" s="59"/>
      <c r="B24" s="199"/>
      <c r="C24" s="825" t="s">
        <v>1144</v>
      </c>
      <c r="D24" s="825"/>
      <c r="E24" s="825"/>
      <c r="F24" s="824" t="s">
        <v>1145</v>
      </c>
      <c r="G24" s="825"/>
      <c r="H24" s="825"/>
      <c r="I24" s="825"/>
      <c r="J24" s="825"/>
    </row>
    <row r="25" spans="1:11" s="48" customFormat="1" ht="40.15" customHeight="1">
      <c r="A25" s="59"/>
      <c r="B25" s="59"/>
      <c r="C25" s="1060" t="s">
        <v>1146</v>
      </c>
      <c r="D25" s="1060"/>
      <c r="E25" s="1060"/>
      <c r="F25" s="606" t="s">
        <v>1147</v>
      </c>
      <c r="G25" s="792"/>
      <c r="H25" s="792"/>
      <c r="I25" s="792"/>
      <c r="J25" s="604" t="s">
        <v>1148</v>
      </c>
    </row>
    <row r="26" spans="1:11" s="48" customFormat="1" ht="40.15" customHeight="1">
      <c r="A26" s="59"/>
      <c r="B26" s="59"/>
      <c r="C26" s="1060" t="s">
        <v>1149</v>
      </c>
      <c r="D26" s="1060"/>
      <c r="E26" s="1060"/>
      <c r="F26" s="606" t="s">
        <v>1147</v>
      </c>
      <c r="G26" s="792"/>
      <c r="H26" s="792"/>
      <c r="I26" s="792"/>
      <c r="J26" s="604" t="s">
        <v>1148</v>
      </c>
    </row>
    <row r="27" spans="1:11" ht="19.899999999999999" customHeight="1">
      <c r="A27" s="2" t="s">
        <v>114</v>
      </c>
    </row>
    <row r="28" spans="1:11" ht="19.899999999999999" customHeight="1">
      <c r="A28" s="2" t="s">
        <v>446</v>
      </c>
      <c r="C28" s="331" t="str">
        <f>科名</f>
        <v>あいうえお＊あいうえお＊あいうえお＊あいうえお＊あいうえお＊あいう</v>
      </c>
      <c r="D28" s="331"/>
      <c r="E28" s="331"/>
      <c r="F28" s="331"/>
      <c r="G28" s="331"/>
      <c r="H28" s="26"/>
      <c r="I28" s="26"/>
      <c r="J28" s="26"/>
      <c r="K28" s="26"/>
    </row>
    <row r="29" spans="1:11" ht="19.899999999999999" customHeight="1">
      <c r="C29" s="331" t="str">
        <f>提案左括弧&amp;提案科名&amp;提案右括弧</f>
        <v>（アイウエオ＊アイウエオ＊アイウエオ＊アイウエオ＊アイウエオ＊アイウ）</v>
      </c>
      <c r="D29" s="331"/>
      <c r="E29" s="331"/>
      <c r="F29" s="331"/>
      <c r="G29" s="331"/>
      <c r="H29" s="26"/>
      <c r="I29" s="26"/>
      <c r="J29" s="26"/>
      <c r="K29" s="26"/>
    </row>
    <row r="30" spans="1:11" ht="19.899999999999999" customHeight="1">
      <c r="A30" s="2" t="s">
        <v>115</v>
      </c>
      <c r="C30" s="331" t="str">
        <f>定員&amp;"名"&amp;"（最低実施人数"&amp;最低人員&amp;"名）"</f>
        <v>15名（最低実施人数5名）</v>
      </c>
      <c r="D30" s="331"/>
      <c r="E30" s="331"/>
      <c r="F30" s="333"/>
      <c r="G30" s="333"/>
    </row>
    <row r="31" spans="1:11" ht="19.899999999999999" customHeight="1">
      <c r="A31" s="2" t="s">
        <v>116</v>
      </c>
      <c r="C31" s="1027">
        <f>開講日</f>
        <v>46316</v>
      </c>
      <c r="D31" s="1027"/>
      <c r="E31" s="334" t="s">
        <v>82</v>
      </c>
      <c r="F31" s="1027">
        <f>修了日</f>
        <v>46407</v>
      </c>
      <c r="G31" s="1027"/>
      <c r="H31" s="1027"/>
    </row>
    <row r="32" spans="1:11" ht="19.899999999999999" customHeight="1">
      <c r="A32" s="2" t="s">
        <v>118</v>
      </c>
      <c r="C32" s="331" t="str">
        <f>実施施設名</f>
        <v>和産技訓練センター小倉分室</v>
      </c>
      <c r="D32" s="331"/>
      <c r="E32" s="331"/>
      <c r="F32" s="331"/>
      <c r="G32" s="331"/>
      <c r="H32" s="26"/>
      <c r="I32" s="26"/>
      <c r="J32" s="26"/>
      <c r="K32" s="26"/>
    </row>
    <row r="33" spans="1:9" ht="19.899999999999999" customHeight="1"/>
    <row r="34" spans="1:9" ht="19.899999999999999" customHeight="1">
      <c r="A34" s="2" t="s">
        <v>117</v>
      </c>
    </row>
    <row r="35" spans="1:9" ht="19.899999999999999" customHeight="1">
      <c r="B35" s="1043" t="s">
        <v>129</v>
      </c>
      <c r="C35" s="1044"/>
      <c r="D35" s="1043" t="s">
        <v>600</v>
      </c>
      <c r="E35" s="1044"/>
      <c r="F35" s="1043" t="s">
        <v>599</v>
      </c>
      <c r="G35" s="1045"/>
      <c r="H35" s="1045"/>
      <c r="I35" s="1044"/>
    </row>
    <row r="36" spans="1:9" ht="19.899999999999999" customHeight="1">
      <c r="B36" s="1033" t="s">
        <v>119</v>
      </c>
      <c r="C36" s="1034"/>
      <c r="D36" s="1035"/>
      <c r="E36" s="1036"/>
      <c r="F36" s="1033" t="s">
        <v>120</v>
      </c>
      <c r="G36" s="1037"/>
      <c r="H36" s="1037"/>
      <c r="I36" s="1034"/>
    </row>
    <row r="37" spans="1:9" ht="19.899999999999999" customHeight="1">
      <c r="B37" s="1033" t="s">
        <v>121</v>
      </c>
      <c r="C37" s="1034"/>
      <c r="D37" s="1035"/>
      <c r="E37" s="1036"/>
      <c r="F37" s="1033" t="s">
        <v>126</v>
      </c>
      <c r="G37" s="1037"/>
      <c r="H37" s="1037"/>
      <c r="I37" s="1034"/>
    </row>
    <row r="38" spans="1:9" ht="19.899999999999999" customHeight="1">
      <c r="B38" s="1033" t="s">
        <v>122</v>
      </c>
      <c r="C38" s="1034"/>
      <c r="D38" s="1035"/>
      <c r="E38" s="1036"/>
      <c r="F38" s="1033" t="s">
        <v>125</v>
      </c>
      <c r="G38" s="1037"/>
      <c r="H38" s="1037"/>
      <c r="I38" s="1034"/>
    </row>
    <row r="39" spans="1:9" ht="19.899999999999999" customHeight="1">
      <c r="B39" s="1033" t="s">
        <v>123</v>
      </c>
      <c r="C39" s="1034"/>
      <c r="D39" s="1035"/>
      <c r="E39" s="1036"/>
      <c r="F39" s="1033" t="s">
        <v>73</v>
      </c>
      <c r="G39" s="1037"/>
      <c r="H39" s="1037"/>
      <c r="I39" s="1034"/>
    </row>
    <row r="40" spans="1:9" ht="19.899999999999999" customHeight="1">
      <c r="B40" s="1033" t="s">
        <v>124</v>
      </c>
      <c r="C40" s="1034"/>
      <c r="D40" s="1035"/>
      <c r="E40" s="1036"/>
      <c r="F40" s="1033" t="s">
        <v>128</v>
      </c>
      <c r="G40" s="1037"/>
      <c r="H40" s="1037"/>
      <c r="I40" s="1034"/>
    </row>
    <row r="41" spans="1:9" ht="19.899999999999999" customHeight="1" thickBot="1">
      <c r="B41" s="1030" t="s">
        <v>209</v>
      </c>
      <c r="C41" s="1032"/>
      <c r="D41" s="1028"/>
      <c r="E41" s="1029"/>
      <c r="F41" s="1030"/>
      <c r="G41" s="1031"/>
      <c r="H41" s="1031"/>
      <c r="I41" s="1032"/>
    </row>
    <row r="42" spans="1:9" ht="19.899999999999999" customHeight="1" thickTop="1">
      <c r="B42" s="1038" t="s">
        <v>167</v>
      </c>
      <c r="C42" s="1039"/>
      <c r="D42" s="1040"/>
      <c r="E42" s="1041"/>
      <c r="F42" s="1038" t="s">
        <v>245</v>
      </c>
      <c r="G42" s="1042"/>
      <c r="H42" s="1042"/>
      <c r="I42" s="1039"/>
    </row>
    <row r="43" spans="1:9" ht="19.899999999999999" customHeight="1">
      <c r="B43" s="2" t="s">
        <v>165</v>
      </c>
    </row>
  </sheetData>
  <mergeCells count="38">
    <mergeCell ref="B41:C41"/>
    <mergeCell ref="D41:E41"/>
    <mergeCell ref="F41:I41"/>
    <mergeCell ref="B42:C42"/>
    <mergeCell ref="D42:E42"/>
    <mergeCell ref="F42:I42"/>
    <mergeCell ref="B39:C39"/>
    <mergeCell ref="D39:E39"/>
    <mergeCell ref="F39:I39"/>
    <mergeCell ref="B40:C40"/>
    <mergeCell ref="D40:E40"/>
    <mergeCell ref="F40:I40"/>
    <mergeCell ref="B37:C37"/>
    <mergeCell ref="D37:E37"/>
    <mergeCell ref="F37:I37"/>
    <mergeCell ref="B38:C38"/>
    <mergeCell ref="D38:E38"/>
    <mergeCell ref="F38:I38"/>
    <mergeCell ref="B36:C36"/>
    <mergeCell ref="D36:E36"/>
    <mergeCell ref="F36:I36"/>
    <mergeCell ref="C24:E24"/>
    <mergeCell ref="F24:J24"/>
    <mergeCell ref="C25:E25"/>
    <mergeCell ref="G25:I25"/>
    <mergeCell ref="C26:E26"/>
    <mergeCell ref="G26:I26"/>
    <mergeCell ref="C31:D31"/>
    <mergeCell ref="F31:H31"/>
    <mergeCell ref="B35:C35"/>
    <mergeCell ref="D35:E35"/>
    <mergeCell ref="F35:I35"/>
    <mergeCell ref="B23:J23"/>
    <mergeCell ref="C2:G2"/>
    <mergeCell ref="H4:J4"/>
    <mergeCell ref="A13:J14"/>
    <mergeCell ref="B16:J16"/>
    <mergeCell ref="B18:J22"/>
  </mergeCells>
  <phoneticPr fontId="6"/>
  <pageMargins left="0.7" right="0.7" top="0.75" bottom="0.75"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C636-299D-454E-8F60-9AE34F5FB73C}">
  <dimension ref="A1:K59"/>
  <sheetViews>
    <sheetView view="pageBreakPreview" zoomScale="80" zoomScaleNormal="100" zoomScaleSheetLayoutView="80" workbookViewId="0">
      <selection activeCell="I9" sqref="I9"/>
    </sheetView>
  </sheetViews>
  <sheetFormatPr defaultColWidth="9" defaultRowHeight="14.25"/>
  <cols>
    <col min="1" max="7" width="9" style="59"/>
    <col min="8" max="8" width="13.75" style="59" customWidth="1"/>
    <col min="9" max="9" width="9" style="59"/>
    <col min="10" max="10" width="5.125" style="59" customWidth="1"/>
    <col min="11" max="16384" width="9" style="59"/>
  </cols>
  <sheetData>
    <row r="1" spans="1:11">
      <c r="I1" s="809" t="s">
        <v>1151</v>
      </c>
      <c r="J1" s="810"/>
    </row>
    <row r="2" spans="1:11" ht="17.25">
      <c r="C2" s="737" t="s">
        <v>1156</v>
      </c>
      <c r="D2" s="737"/>
      <c r="E2" s="737"/>
      <c r="F2" s="737"/>
      <c r="G2" s="737"/>
    </row>
    <row r="3" spans="1:11" ht="17.25">
      <c r="H3" s="393"/>
      <c r="I3" s="393"/>
      <c r="J3" s="393"/>
    </row>
    <row r="4" spans="1:11">
      <c r="A4" s="59" t="s">
        <v>177</v>
      </c>
    </row>
    <row r="6" spans="1:11" ht="19.149999999999999" customHeight="1">
      <c r="F6" s="26" t="str">
        <f>"（団体所在地）　"&amp;団体所在地</f>
        <v>（団体所在地）　和歌山市小松原通１丁目１番地</v>
      </c>
      <c r="G6" s="26"/>
      <c r="H6" s="26"/>
      <c r="I6" s="26"/>
      <c r="J6" s="26"/>
      <c r="K6" s="26"/>
    </row>
    <row r="7" spans="1:11" ht="19.149999999999999" customHeight="1">
      <c r="F7" s="26" t="str">
        <f>"（団体名） 　　 "&amp;団体名</f>
        <v>（団体名） 　　 和歌山委託訓練センター</v>
      </c>
      <c r="G7" s="26"/>
      <c r="H7" s="26"/>
      <c r="I7" s="26"/>
      <c r="J7" s="26"/>
      <c r="K7" s="26"/>
    </row>
    <row r="8" spans="1:11" ht="19.149999999999999" customHeight="1">
      <c r="F8" s="26" t="str">
        <f>"（代表者職氏名）"&amp;代表者職氏名</f>
        <v>（代表者職氏名）代表取締役　和歌山　太郎</v>
      </c>
      <c r="G8" s="26"/>
      <c r="H8" s="26"/>
      <c r="I8" s="26"/>
      <c r="J8" s="227"/>
      <c r="K8" s="26"/>
    </row>
    <row r="9" spans="1:11" ht="19.149999999999999" customHeight="1"/>
    <row r="10" spans="1:11" ht="19.149999999999999" customHeight="1">
      <c r="A10" s="1059" t="s">
        <v>1157</v>
      </c>
      <c r="B10" s="1059"/>
      <c r="C10" s="1059"/>
      <c r="D10" s="1059"/>
      <c r="E10" s="1059"/>
      <c r="F10" s="1059"/>
      <c r="G10" s="1059"/>
      <c r="H10" s="1059"/>
      <c r="I10" s="1059"/>
      <c r="J10" s="1059"/>
    </row>
    <row r="11" spans="1:11" ht="19.149999999999999" customHeight="1">
      <c r="A11" s="26" t="str">
        <f>"訓練科名："&amp;科名</f>
        <v>訓練科名：あいうえお＊あいうえお＊あいうえお＊あいうえお＊あいうえお＊あいう</v>
      </c>
      <c r="B11" s="26"/>
      <c r="C11" s="26"/>
      <c r="D11" s="26"/>
      <c r="E11" s="26"/>
      <c r="F11" s="26"/>
      <c r="G11" s="26"/>
      <c r="H11" s="26"/>
      <c r="I11" s="26"/>
      <c r="J11" s="26"/>
    </row>
    <row r="12" spans="1:11" ht="19.149999999999999" customHeight="1">
      <c r="B12" s="26" t="str">
        <f>提案左括弧&amp;提案科名&amp;提案右括弧</f>
        <v>（アイウエオ＊アイウエオ＊アイウエオ＊アイウエオ＊アイウエオ＊アイウ）</v>
      </c>
      <c r="C12" s="26"/>
      <c r="D12" s="26"/>
      <c r="E12" s="26"/>
      <c r="F12" s="26"/>
      <c r="G12" s="26"/>
      <c r="H12" s="26"/>
      <c r="I12" s="26"/>
      <c r="J12" s="26"/>
    </row>
    <row r="13" spans="1:11" s="54" customFormat="1" ht="19.149999999999999" customHeight="1">
      <c r="A13" s="142" t="str">
        <f>"訓練期間："&amp;"（"&amp;TEXT(開講日,"ggge")&amp;"年"&amp;TEXT(開講日,"m")&amp;"月"&amp;TEXT(開講日,"d")&amp;"日"&amp;"～"&amp;TEXT(修了日,"ggge")&amp;"年"&amp;TEXT(修了日,"m")&amp;"月"&amp;TEXT(修了日,"d")&amp;"日"&amp;"）"</f>
        <v>訓練期間：（令和8年10月21日～令和9年1月20日）</v>
      </c>
      <c r="B13" s="26"/>
      <c r="C13" s="26"/>
      <c r="D13" s="26"/>
      <c r="E13" s="26"/>
      <c r="F13" s="26"/>
      <c r="G13" s="26"/>
      <c r="H13" s="26"/>
      <c r="I13" s="26"/>
      <c r="J13" s="26"/>
    </row>
    <row r="14" spans="1:11" ht="19.149999999999999" customHeight="1">
      <c r="B14" s="2"/>
      <c r="C14" s="2"/>
      <c r="D14" s="2"/>
      <c r="E14" s="2"/>
      <c r="F14" s="2"/>
      <c r="G14" s="2"/>
      <c r="H14" s="2"/>
      <c r="I14" s="2"/>
      <c r="J14" s="2"/>
    </row>
    <row r="15" spans="1:11">
      <c r="E15" s="84" t="s">
        <v>14</v>
      </c>
    </row>
    <row r="17" spans="1:10">
      <c r="A17" s="809" t="s">
        <v>1158</v>
      </c>
      <c r="B17" s="756"/>
      <c r="C17" s="810"/>
      <c r="D17" s="809" t="s">
        <v>178</v>
      </c>
      <c r="E17" s="756"/>
      <c r="F17" s="810"/>
      <c r="G17" s="809" t="s">
        <v>179</v>
      </c>
      <c r="H17" s="810"/>
      <c r="I17" s="755" t="s">
        <v>1195</v>
      </c>
      <c r="J17" s="1061"/>
    </row>
    <row r="18" spans="1:10">
      <c r="A18" s="105" t="s">
        <v>33</v>
      </c>
      <c r="C18" s="228"/>
      <c r="D18" s="105" t="s">
        <v>180</v>
      </c>
      <c r="E18" s="114"/>
      <c r="F18" s="228"/>
      <c r="G18" s="113"/>
      <c r="H18" s="228"/>
      <c r="J18" s="228"/>
    </row>
    <row r="19" spans="1:10">
      <c r="A19" s="105"/>
      <c r="C19" s="228"/>
      <c r="D19" s="105"/>
      <c r="F19" s="228"/>
      <c r="G19" s="105"/>
      <c r="H19" s="228"/>
      <c r="J19" s="228"/>
    </row>
    <row r="20" spans="1:10">
      <c r="A20" s="105" t="s">
        <v>181</v>
      </c>
      <c r="C20" s="228"/>
      <c r="D20" s="105" t="s">
        <v>182</v>
      </c>
      <c r="F20" s="228"/>
      <c r="G20" s="105"/>
      <c r="H20" s="228"/>
      <c r="J20" s="228"/>
    </row>
    <row r="21" spans="1:10">
      <c r="A21" s="105"/>
      <c r="C21" s="228"/>
      <c r="D21" s="105"/>
      <c r="F21" s="228"/>
      <c r="G21" s="105"/>
      <c r="H21" s="228"/>
      <c r="J21" s="228"/>
    </row>
    <row r="22" spans="1:10">
      <c r="A22" s="105" t="s">
        <v>183</v>
      </c>
      <c r="C22" s="228"/>
      <c r="D22" s="105"/>
      <c r="F22" s="228"/>
      <c r="G22" s="105"/>
      <c r="H22" s="228"/>
      <c r="J22" s="228"/>
    </row>
    <row r="23" spans="1:10">
      <c r="A23" s="105"/>
      <c r="C23" s="228"/>
      <c r="D23" s="105" t="s">
        <v>184</v>
      </c>
      <c r="F23" s="228"/>
      <c r="G23" s="105"/>
      <c r="H23" s="228"/>
      <c r="J23" s="228"/>
    </row>
    <row r="24" spans="1:10">
      <c r="A24" s="105" t="s">
        <v>185</v>
      </c>
      <c r="C24" s="228"/>
      <c r="D24" s="105"/>
      <c r="F24" s="228"/>
      <c r="G24" s="105"/>
      <c r="H24" s="228"/>
      <c r="J24" s="228"/>
    </row>
    <row r="25" spans="1:10">
      <c r="A25" s="102"/>
      <c r="B25" s="111"/>
      <c r="C25" s="44"/>
      <c r="D25" s="102"/>
      <c r="E25" s="111"/>
      <c r="F25" s="44"/>
      <c r="G25" s="102"/>
      <c r="H25" s="44"/>
      <c r="I25" s="111"/>
      <c r="J25" s="44"/>
    </row>
    <row r="26" spans="1:10">
      <c r="A26" s="105" t="s">
        <v>33</v>
      </c>
      <c r="C26" s="228"/>
      <c r="D26" s="105" t="s">
        <v>180</v>
      </c>
      <c r="F26" s="228"/>
      <c r="G26" s="105"/>
      <c r="H26" s="228"/>
      <c r="J26" s="228"/>
    </row>
    <row r="27" spans="1:10">
      <c r="A27" s="105"/>
      <c r="C27" s="228"/>
      <c r="D27" s="105"/>
      <c r="F27" s="228"/>
      <c r="G27" s="105"/>
      <c r="H27" s="228"/>
      <c r="J27" s="228"/>
    </row>
    <row r="28" spans="1:10">
      <c r="A28" s="105" t="s">
        <v>181</v>
      </c>
      <c r="C28" s="228"/>
      <c r="D28" s="105" t="s">
        <v>182</v>
      </c>
      <c r="F28" s="228"/>
      <c r="G28" s="105"/>
      <c r="H28" s="228"/>
      <c r="J28" s="228"/>
    </row>
    <row r="29" spans="1:10">
      <c r="A29" s="105"/>
      <c r="C29" s="228"/>
      <c r="D29" s="105"/>
      <c r="F29" s="228"/>
      <c r="G29" s="105"/>
      <c r="H29" s="228"/>
      <c r="J29" s="228"/>
    </row>
    <row r="30" spans="1:10">
      <c r="A30" s="105" t="s">
        <v>183</v>
      </c>
      <c r="C30" s="228"/>
      <c r="D30" s="105"/>
      <c r="F30" s="228"/>
      <c r="G30" s="105"/>
      <c r="H30" s="228"/>
      <c r="J30" s="228"/>
    </row>
    <row r="31" spans="1:10">
      <c r="A31" s="105"/>
      <c r="C31" s="228"/>
      <c r="D31" s="105" t="s">
        <v>184</v>
      </c>
      <c r="F31" s="228"/>
      <c r="G31" s="105"/>
      <c r="H31" s="228"/>
      <c r="J31" s="228"/>
    </row>
    <row r="32" spans="1:10">
      <c r="A32" s="105" t="s">
        <v>185</v>
      </c>
      <c r="C32" s="228"/>
      <c r="D32" s="105"/>
      <c r="F32" s="228"/>
      <c r="G32" s="105"/>
      <c r="H32" s="228"/>
      <c r="J32" s="228"/>
    </row>
    <row r="33" spans="1:10">
      <c r="A33" s="102"/>
      <c r="B33" s="111"/>
      <c r="C33" s="44"/>
      <c r="D33" s="102"/>
      <c r="E33" s="111"/>
      <c r="F33" s="44"/>
      <c r="G33" s="102"/>
      <c r="H33" s="44"/>
      <c r="I33" s="111"/>
      <c r="J33" s="44"/>
    </row>
    <row r="34" spans="1:10">
      <c r="A34" s="105" t="s">
        <v>33</v>
      </c>
      <c r="C34" s="228"/>
      <c r="D34" s="105" t="s">
        <v>180</v>
      </c>
      <c r="F34" s="228"/>
      <c r="G34" s="105"/>
      <c r="H34" s="228"/>
      <c r="J34" s="228"/>
    </row>
    <row r="35" spans="1:10">
      <c r="A35" s="105"/>
      <c r="C35" s="228"/>
      <c r="D35" s="105"/>
      <c r="F35" s="228"/>
      <c r="G35" s="105"/>
      <c r="H35" s="228"/>
      <c r="J35" s="228"/>
    </row>
    <row r="36" spans="1:10">
      <c r="A36" s="105" t="s">
        <v>181</v>
      </c>
      <c r="C36" s="228"/>
      <c r="D36" s="105" t="s">
        <v>182</v>
      </c>
      <c r="F36" s="228"/>
      <c r="G36" s="105"/>
      <c r="H36" s="228"/>
      <c r="J36" s="228"/>
    </row>
    <row r="37" spans="1:10">
      <c r="A37" s="105"/>
      <c r="C37" s="228"/>
      <c r="D37" s="105"/>
      <c r="F37" s="228"/>
      <c r="G37" s="105"/>
      <c r="H37" s="228"/>
      <c r="J37" s="228"/>
    </row>
    <row r="38" spans="1:10">
      <c r="A38" s="105" t="s">
        <v>183</v>
      </c>
      <c r="C38" s="228"/>
      <c r="D38" s="105"/>
      <c r="F38" s="228"/>
      <c r="G38" s="105"/>
      <c r="H38" s="228"/>
      <c r="J38" s="228"/>
    </row>
    <row r="39" spans="1:10">
      <c r="A39" s="105"/>
      <c r="C39" s="228"/>
      <c r="D39" s="105" t="s">
        <v>184</v>
      </c>
      <c r="F39" s="228"/>
      <c r="G39" s="105"/>
      <c r="H39" s="228"/>
      <c r="J39" s="228"/>
    </row>
    <row r="40" spans="1:10">
      <c r="A40" s="105" t="s">
        <v>185</v>
      </c>
      <c r="C40" s="228"/>
      <c r="D40" s="105"/>
      <c r="F40" s="228"/>
      <c r="G40" s="105"/>
      <c r="H40" s="228"/>
      <c r="J40" s="228"/>
    </row>
    <row r="41" spans="1:10">
      <c r="A41" s="102"/>
      <c r="B41" s="111"/>
      <c r="C41" s="44"/>
      <c r="D41" s="102"/>
      <c r="E41" s="111"/>
      <c r="F41" s="44"/>
      <c r="G41" s="102"/>
      <c r="H41" s="44"/>
      <c r="I41" s="111"/>
      <c r="J41" s="44"/>
    </row>
    <row r="42" spans="1:10">
      <c r="A42" s="105" t="s">
        <v>33</v>
      </c>
      <c r="C42" s="228"/>
      <c r="D42" s="105" t="s">
        <v>180</v>
      </c>
      <c r="F42" s="228"/>
      <c r="G42" s="105"/>
      <c r="H42" s="228"/>
      <c r="J42" s="228"/>
    </row>
    <row r="43" spans="1:10">
      <c r="A43" s="105"/>
      <c r="C43" s="228"/>
      <c r="D43" s="105"/>
      <c r="F43" s="228"/>
      <c r="G43" s="105"/>
      <c r="H43" s="228"/>
      <c r="J43" s="228"/>
    </row>
    <row r="44" spans="1:10">
      <c r="A44" s="105" t="s">
        <v>181</v>
      </c>
      <c r="C44" s="228"/>
      <c r="D44" s="105" t="s">
        <v>182</v>
      </c>
      <c r="F44" s="228"/>
      <c r="G44" s="105"/>
      <c r="H44" s="228"/>
      <c r="J44" s="228"/>
    </row>
    <row r="45" spans="1:10">
      <c r="A45" s="105"/>
      <c r="C45" s="228"/>
      <c r="D45" s="105"/>
      <c r="F45" s="228"/>
      <c r="G45" s="105"/>
      <c r="H45" s="228"/>
      <c r="J45" s="228"/>
    </row>
    <row r="46" spans="1:10">
      <c r="A46" s="105" t="s">
        <v>183</v>
      </c>
      <c r="C46" s="228"/>
      <c r="D46" s="105"/>
      <c r="F46" s="228"/>
      <c r="G46" s="105"/>
      <c r="H46" s="228"/>
      <c r="J46" s="228"/>
    </row>
    <row r="47" spans="1:10">
      <c r="A47" s="105"/>
      <c r="C47" s="228"/>
      <c r="D47" s="105" t="s">
        <v>184</v>
      </c>
      <c r="F47" s="228"/>
      <c r="G47" s="105"/>
      <c r="H47" s="228"/>
      <c r="J47" s="228"/>
    </row>
    <row r="48" spans="1:10">
      <c r="A48" s="105" t="s">
        <v>185</v>
      </c>
      <c r="C48" s="228"/>
      <c r="D48" s="105"/>
      <c r="F48" s="228"/>
      <c r="G48" s="105"/>
      <c r="H48" s="228"/>
      <c r="J48" s="228"/>
    </row>
    <row r="49" spans="1:10">
      <c r="A49" s="102"/>
      <c r="B49" s="111"/>
      <c r="C49" s="44"/>
      <c r="D49" s="102"/>
      <c r="E49" s="111"/>
      <c r="F49" s="44"/>
      <c r="G49" s="102"/>
      <c r="H49" s="44"/>
      <c r="I49" s="111"/>
      <c r="J49" s="44"/>
    </row>
    <row r="50" spans="1:10">
      <c r="A50" s="105" t="s">
        <v>33</v>
      </c>
      <c r="C50" s="228"/>
      <c r="D50" s="105" t="s">
        <v>180</v>
      </c>
      <c r="F50" s="228"/>
      <c r="G50" s="105"/>
      <c r="H50" s="228"/>
      <c r="J50" s="228"/>
    </row>
    <row r="51" spans="1:10">
      <c r="A51" s="105"/>
      <c r="C51" s="228"/>
      <c r="D51" s="105"/>
      <c r="F51" s="228"/>
      <c r="G51" s="105"/>
      <c r="H51" s="228"/>
      <c r="J51" s="228"/>
    </row>
    <row r="52" spans="1:10">
      <c r="A52" s="105" t="s">
        <v>181</v>
      </c>
      <c r="C52" s="228"/>
      <c r="D52" s="105" t="s">
        <v>182</v>
      </c>
      <c r="F52" s="228"/>
      <c r="G52" s="105"/>
      <c r="H52" s="228"/>
      <c r="J52" s="228"/>
    </row>
    <row r="53" spans="1:10">
      <c r="A53" s="105"/>
      <c r="C53" s="228"/>
      <c r="D53" s="105"/>
      <c r="F53" s="228"/>
      <c r="G53" s="105"/>
      <c r="H53" s="228"/>
      <c r="J53" s="228"/>
    </row>
    <row r="54" spans="1:10">
      <c r="A54" s="105" t="s">
        <v>183</v>
      </c>
      <c r="C54" s="228"/>
      <c r="D54" s="105"/>
      <c r="F54" s="228"/>
      <c r="G54" s="105"/>
      <c r="H54" s="228"/>
      <c r="J54" s="228"/>
    </row>
    <row r="55" spans="1:10">
      <c r="A55" s="105"/>
      <c r="C55" s="228"/>
      <c r="D55" s="105" t="s">
        <v>184</v>
      </c>
      <c r="F55" s="228"/>
      <c r="G55" s="105"/>
      <c r="H55" s="228"/>
      <c r="J55" s="228"/>
    </row>
    <row r="56" spans="1:10">
      <c r="A56" s="105" t="s">
        <v>185</v>
      </c>
      <c r="C56" s="228"/>
      <c r="D56" s="105"/>
      <c r="F56" s="228"/>
      <c r="G56" s="105"/>
      <c r="H56" s="228"/>
      <c r="J56" s="228"/>
    </row>
    <row r="57" spans="1:10">
      <c r="A57" s="102"/>
      <c r="B57" s="111"/>
      <c r="C57" s="44"/>
      <c r="D57" s="102"/>
      <c r="E57" s="111"/>
      <c r="F57" s="44"/>
      <c r="G57" s="102"/>
      <c r="H57" s="44"/>
      <c r="I57" s="111"/>
      <c r="J57" s="44"/>
    </row>
    <row r="59" spans="1:10">
      <c r="A59" s="59" t="s">
        <v>1159</v>
      </c>
    </row>
  </sheetData>
  <mergeCells count="7">
    <mergeCell ref="I1:J1"/>
    <mergeCell ref="C2:G2"/>
    <mergeCell ref="A10:J10"/>
    <mergeCell ref="A17:C17"/>
    <mergeCell ref="D17:F17"/>
    <mergeCell ref="G17:H17"/>
    <mergeCell ref="I17:J17"/>
  </mergeCells>
  <phoneticPr fontId="6"/>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H10"/>
  <sheetViews>
    <sheetView showGridLines="0" view="pageBreakPreview" zoomScale="80" zoomScaleNormal="70" zoomScaleSheetLayoutView="80" workbookViewId="0">
      <pane xSplit="3" ySplit="4" topLeftCell="D5" activePane="bottomRight" state="frozen"/>
      <selection pane="topRight" activeCell="D1" sqref="D1"/>
      <selection pane="bottomLeft" activeCell="A5" sqref="A5"/>
      <selection pane="bottomRight" activeCell="D10" sqref="D10"/>
    </sheetView>
  </sheetViews>
  <sheetFormatPr defaultColWidth="9" defaultRowHeight="14.25"/>
  <cols>
    <col min="1" max="1" width="1.625" style="54" customWidth="1"/>
    <col min="2" max="2" width="5.125" style="52" customWidth="1"/>
    <col min="3" max="3" width="8.625" style="52" customWidth="1"/>
    <col min="4" max="4" width="52.375" style="54" customWidth="1"/>
    <col min="5" max="5" width="5.625" style="54" customWidth="1"/>
    <col min="6" max="6" width="9.25" style="54" customWidth="1"/>
    <col min="7" max="8" width="12.625" style="53" customWidth="1"/>
    <col min="9" max="16384" width="9" style="54"/>
  </cols>
  <sheetData>
    <row r="1" spans="2:8" ht="36" customHeight="1">
      <c r="C1" s="53" t="s">
        <v>1134</v>
      </c>
    </row>
    <row r="2" spans="2:8" ht="36" customHeight="1">
      <c r="B2" s="53"/>
      <c r="C2" s="53" t="s">
        <v>543</v>
      </c>
    </row>
    <row r="3" spans="2:8" ht="36" customHeight="1">
      <c r="B3" s="641" t="s">
        <v>456</v>
      </c>
      <c r="C3" s="650"/>
      <c r="D3" s="650"/>
      <c r="E3" s="650"/>
      <c r="F3" s="650"/>
      <c r="G3" s="641" t="s">
        <v>53</v>
      </c>
      <c r="H3" s="641"/>
    </row>
    <row r="4" spans="2:8" ht="41.25" customHeight="1">
      <c r="B4" s="49"/>
      <c r="C4" s="49" t="s">
        <v>450</v>
      </c>
      <c r="D4" s="49" t="s">
        <v>451</v>
      </c>
      <c r="E4" s="49" t="s">
        <v>452</v>
      </c>
      <c r="F4" s="49" t="s">
        <v>53</v>
      </c>
      <c r="G4" s="49" t="s">
        <v>453</v>
      </c>
      <c r="H4" s="49" t="s">
        <v>454</v>
      </c>
    </row>
    <row r="5" spans="2:8" ht="43.5" customHeight="1">
      <c r="B5" s="428">
        <v>10</v>
      </c>
      <c r="C5" s="424" t="s">
        <v>384</v>
      </c>
      <c r="D5" s="55" t="s">
        <v>1205</v>
      </c>
      <c r="E5" s="50">
        <v>10</v>
      </c>
      <c r="F5" s="409">
        <v>3</v>
      </c>
      <c r="G5" s="51">
        <v>46311</v>
      </c>
      <c r="H5" s="51">
        <v>46402</v>
      </c>
    </row>
    <row r="6" spans="2:8" ht="43.5" customHeight="1">
      <c r="B6" s="430"/>
      <c r="C6" s="413"/>
      <c r="D6" s="55" t="s">
        <v>1206</v>
      </c>
      <c r="E6" s="50">
        <v>15</v>
      </c>
      <c r="F6" s="409">
        <v>4</v>
      </c>
      <c r="G6" s="51">
        <v>46331</v>
      </c>
      <c r="H6" s="51">
        <v>46450</v>
      </c>
    </row>
    <row r="7" spans="2:8" ht="43.5" customHeight="1">
      <c r="B7" s="420">
        <v>11</v>
      </c>
      <c r="C7" s="49" t="s">
        <v>957</v>
      </c>
      <c r="D7" s="55" t="s">
        <v>958</v>
      </c>
      <c r="E7" s="50">
        <v>8</v>
      </c>
      <c r="F7" s="409">
        <v>3</v>
      </c>
      <c r="G7" s="51">
        <v>46345</v>
      </c>
      <c r="H7" s="51">
        <v>46436</v>
      </c>
    </row>
    <row r="8" spans="2:8" ht="43.5" customHeight="1">
      <c r="B8" s="420">
        <v>12</v>
      </c>
      <c r="C8" s="648" t="s">
        <v>384</v>
      </c>
      <c r="D8" s="55" t="s">
        <v>960</v>
      </c>
      <c r="E8" s="50">
        <v>8</v>
      </c>
      <c r="F8" s="409">
        <v>2</v>
      </c>
      <c r="G8" s="51">
        <v>46360</v>
      </c>
      <c r="H8" s="51">
        <v>46421</v>
      </c>
    </row>
    <row r="9" spans="2:8" ht="43.5" customHeight="1">
      <c r="B9" s="426"/>
      <c r="C9" s="649"/>
      <c r="D9" s="55" t="s">
        <v>961</v>
      </c>
      <c r="E9" s="50">
        <v>15</v>
      </c>
      <c r="F9" s="409">
        <v>3</v>
      </c>
      <c r="G9" s="51">
        <v>46374</v>
      </c>
      <c r="H9" s="51">
        <v>46463</v>
      </c>
    </row>
    <row r="10" spans="2:8" ht="43.5" customHeight="1">
      <c r="B10" s="631">
        <v>1</v>
      </c>
      <c r="C10" s="49" t="s">
        <v>384</v>
      </c>
      <c r="D10" s="55" t="s">
        <v>959</v>
      </c>
      <c r="E10" s="50">
        <v>8</v>
      </c>
      <c r="F10" s="409">
        <v>3</v>
      </c>
      <c r="G10" s="51">
        <v>46372</v>
      </c>
      <c r="H10" s="51">
        <v>46461</v>
      </c>
    </row>
  </sheetData>
  <mergeCells count="3">
    <mergeCell ref="B3:F3"/>
    <mergeCell ref="G3:H3"/>
    <mergeCell ref="C8:C9"/>
  </mergeCells>
  <phoneticPr fontId="6"/>
  <pageMargins left="0.7" right="0.7" top="0.75" bottom="0.75" header="0.3" footer="0.3"/>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pageSetUpPr fitToPage="1"/>
  </sheetPr>
  <dimension ref="A1:M42"/>
  <sheetViews>
    <sheetView view="pageBreakPreview" zoomScale="80" zoomScaleNormal="100" zoomScaleSheetLayoutView="80" workbookViewId="0">
      <selection activeCell="A16" sqref="A16:M16"/>
    </sheetView>
  </sheetViews>
  <sheetFormatPr defaultColWidth="9" defaultRowHeight="14.25"/>
  <cols>
    <col min="1" max="10" width="7.375" style="59" customWidth="1"/>
    <col min="11" max="11" width="10.875" style="59" customWidth="1"/>
    <col min="12" max="12" width="9" style="59"/>
    <col min="13" max="13" width="8.375" style="59" customWidth="1"/>
    <col min="14" max="16384" width="9" style="59"/>
  </cols>
  <sheetData>
    <row r="1" spans="1:13" ht="27" customHeight="1">
      <c r="K1" s="229" t="s">
        <v>1155</v>
      </c>
    </row>
    <row r="2" spans="1:13" ht="18.75" customHeight="1">
      <c r="C2" s="737" t="s">
        <v>225</v>
      </c>
      <c r="D2" s="737"/>
      <c r="E2" s="737"/>
      <c r="F2" s="737"/>
      <c r="G2" s="737"/>
      <c r="H2" s="737"/>
      <c r="I2" s="737"/>
      <c r="J2" s="737"/>
      <c r="K2" s="1063"/>
      <c r="L2" s="1063"/>
    </row>
    <row r="3" spans="1:13" ht="21.75" customHeight="1"/>
    <row r="4" spans="1:13" ht="22.5" customHeight="1">
      <c r="J4" s="393"/>
      <c r="K4" s="393"/>
      <c r="L4" s="393"/>
    </row>
    <row r="5" spans="1:13" ht="22.5" customHeight="1"/>
    <row r="6" spans="1:13" ht="22.5" customHeight="1">
      <c r="A6" s="59" t="s">
        <v>177</v>
      </c>
    </row>
    <row r="7" spans="1:13" ht="22.5" customHeight="1">
      <c r="F7" s="26" t="str">
        <f>"（団体所在地）　"&amp;団体所在地</f>
        <v>（団体所在地）　和歌山市小松原通１丁目１番地</v>
      </c>
      <c r="G7" s="26"/>
      <c r="H7" s="26"/>
      <c r="I7" s="26"/>
      <c r="J7" s="26"/>
      <c r="K7" s="26"/>
    </row>
    <row r="8" spans="1:13" ht="22.5" customHeight="1">
      <c r="F8" s="26" t="str">
        <f>"（団体名） 　　 "&amp;団体名</f>
        <v>（団体名） 　　 和歌山委託訓練センター</v>
      </c>
      <c r="G8" s="26"/>
      <c r="H8" s="26"/>
      <c r="I8" s="26"/>
      <c r="J8" s="26"/>
      <c r="K8" s="26"/>
    </row>
    <row r="9" spans="1:13" ht="22.5" customHeight="1">
      <c r="F9" s="26" t="str">
        <f>"（代表者職氏名）"&amp;代表者職氏名</f>
        <v>（代表者職氏名）代表取締役　和歌山　太郎</v>
      </c>
      <c r="G9" s="26"/>
      <c r="H9" s="26"/>
      <c r="I9" s="26"/>
      <c r="J9" s="227"/>
      <c r="K9" s="26"/>
    </row>
    <row r="10" spans="1:13" ht="25.5" customHeight="1">
      <c r="E10" s="54"/>
      <c r="F10" s="42"/>
      <c r="G10" s="42"/>
      <c r="H10" s="42"/>
      <c r="I10" s="42"/>
      <c r="J10" s="230"/>
      <c r="K10" s="42"/>
      <c r="L10" s="54"/>
    </row>
    <row r="11" spans="1:13" ht="21.75" customHeight="1">
      <c r="A11" s="1059" t="s">
        <v>564</v>
      </c>
      <c r="B11" s="1059"/>
      <c r="C11" s="1059"/>
      <c r="D11" s="1059"/>
      <c r="E11" s="1059"/>
      <c r="F11" s="1059"/>
      <c r="G11" s="1059"/>
      <c r="H11" s="1059"/>
      <c r="I11" s="1059"/>
      <c r="J11" s="1059"/>
      <c r="K11" s="1059"/>
      <c r="L11" s="1059"/>
      <c r="M11" s="1059"/>
    </row>
    <row r="12" spans="1:13" ht="18.75" customHeight="1">
      <c r="E12" s="54"/>
      <c r="F12" s="42"/>
      <c r="G12" s="42"/>
      <c r="H12" s="42"/>
      <c r="I12" s="42"/>
      <c r="J12" s="230"/>
      <c r="K12" s="42"/>
      <c r="L12" s="54"/>
    </row>
    <row r="13" spans="1:13" ht="30.75" customHeight="1">
      <c r="A13" s="26" t="str">
        <f>"訓練科名："&amp;科名</f>
        <v>訓練科名：あいうえお＊あいうえお＊あいうえお＊あいうえお＊あいうえお＊あいう</v>
      </c>
      <c r="B13" s="231"/>
      <c r="C13" s="142"/>
      <c r="D13" s="142"/>
      <c r="E13" s="142"/>
      <c r="F13" s="142"/>
      <c r="G13" s="142"/>
      <c r="H13" s="142"/>
      <c r="I13" s="142"/>
      <c r="J13" s="142"/>
      <c r="K13" s="142"/>
      <c r="L13" s="142"/>
    </row>
    <row r="14" spans="1:13" ht="30.75" customHeight="1">
      <c r="B14" s="26" t="str">
        <f>提案左括弧&amp;提案科名&amp;提案右括弧</f>
        <v>（アイウエオ＊アイウエオ＊アイウエオ＊アイウエオ＊アイウエオ＊アイウ）</v>
      </c>
      <c r="C14" s="142"/>
      <c r="D14" s="142"/>
      <c r="E14" s="142"/>
      <c r="F14" s="142"/>
      <c r="G14" s="142"/>
      <c r="H14" s="142"/>
      <c r="I14" s="142"/>
      <c r="J14" s="142"/>
      <c r="K14" s="142"/>
      <c r="L14" s="142"/>
    </row>
    <row r="15" spans="1:13" ht="22.9" customHeight="1">
      <c r="A15" s="142" t="str">
        <f>"訓練期間："&amp;TEXT(開講日,"ggge")&amp;"年"&amp;TEXT(開講日,"m")&amp;"月"&amp;TEXT(開講日,"d")&amp;"日"&amp;"～"&amp;TEXT(修了日,"ggge")&amp;"年"&amp;TEXT(修了日,"m")&amp;"月"&amp;TEXT(修了日,"d")&amp;"日"</f>
        <v>訓練期間：令和8年10月21日～令和9年1月20日</v>
      </c>
      <c r="B15" s="142"/>
      <c r="C15" s="142"/>
      <c r="D15" s="142"/>
      <c r="E15" s="142"/>
      <c r="F15" s="142"/>
      <c r="G15" s="142"/>
      <c r="H15" s="142"/>
      <c r="I15" s="142"/>
      <c r="J15" s="142"/>
      <c r="K15" s="142"/>
      <c r="L15" s="142"/>
    </row>
    <row r="16" spans="1:13" ht="21.75" customHeight="1">
      <c r="A16" s="1062" t="s">
        <v>14</v>
      </c>
      <c r="B16" s="1058"/>
      <c r="C16" s="1058"/>
      <c r="D16" s="1058"/>
      <c r="E16" s="1058"/>
      <c r="F16" s="1058"/>
      <c r="G16" s="1058"/>
      <c r="H16" s="1058"/>
      <c r="I16" s="1058"/>
      <c r="J16" s="1058"/>
      <c r="K16" s="1058"/>
      <c r="L16" s="1058"/>
      <c r="M16" s="1058"/>
    </row>
    <row r="17" spans="1:13" ht="23.25" customHeight="1"/>
    <row r="18" spans="1:13" ht="37.5" customHeight="1">
      <c r="A18" s="804" t="s">
        <v>226</v>
      </c>
      <c r="B18" s="756"/>
      <c r="C18" s="810"/>
      <c r="D18" s="809" t="s">
        <v>227</v>
      </c>
      <c r="E18" s="756"/>
      <c r="F18" s="810"/>
      <c r="G18" s="809" t="s">
        <v>178</v>
      </c>
      <c r="H18" s="756"/>
      <c r="I18" s="810"/>
      <c r="J18" s="809" t="s">
        <v>179</v>
      </c>
      <c r="K18" s="810"/>
      <c r="L18" s="755" t="s">
        <v>1196</v>
      </c>
      <c r="M18" s="1061"/>
    </row>
    <row r="19" spans="1:13" ht="20.100000000000001" customHeight="1">
      <c r="A19" s="105" t="s">
        <v>33</v>
      </c>
      <c r="C19" s="228"/>
      <c r="D19" s="105"/>
      <c r="E19" s="114"/>
      <c r="F19" s="228"/>
      <c r="G19" s="105" t="s">
        <v>180</v>
      </c>
      <c r="H19" s="114"/>
      <c r="I19" s="228"/>
      <c r="J19" s="113"/>
      <c r="K19" s="228"/>
      <c r="M19" s="228"/>
    </row>
    <row r="20" spans="1:13" ht="20.100000000000001" customHeight="1">
      <c r="A20" s="105"/>
      <c r="C20" s="228"/>
      <c r="D20" s="105"/>
      <c r="F20" s="228"/>
      <c r="G20" s="105"/>
      <c r="I20" s="228"/>
      <c r="J20" s="105"/>
      <c r="K20" s="228"/>
      <c r="M20" s="228"/>
    </row>
    <row r="21" spans="1:13" ht="20.100000000000001" customHeight="1">
      <c r="A21" s="105" t="s">
        <v>181</v>
      </c>
      <c r="C21" s="228"/>
      <c r="D21" s="105"/>
      <c r="F21" s="228"/>
      <c r="G21" s="105" t="s">
        <v>182</v>
      </c>
      <c r="I21" s="228"/>
      <c r="J21" s="105"/>
      <c r="K21" s="228"/>
      <c r="M21" s="228"/>
    </row>
    <row r="22" spans="1:13" ht="20.100000000000001" customHeight="1">
      <c r="A22" s="105"/>
      <c r="C22" s="228"/>
      <c r="D22" s="105"/>
      <c r="F22" s="228"/>
      <c r="G22" s="105"/>
      <c r="I22" s="228"/>
      <c r="J22" s="105"/>
      <c r="K22" s="228"/>
      <c r="M22" s="228"/>
    </row>
    <row r="23" spans="1:13" ht="20.100000000000001" customHeight="1">
      <c r="A23" s="105" t="s">
        <v>183</v>
      </c>
      <c r="C23" s="228"/>
      <c r="D23" s="105"/>
      <c r="F23" s="228"/>
      <c r="G23" s="105"/>
      <c r="I23" s="228"/>
      <c r="J23" s="105"/>
      <c r="K23" s="228"/>
      <c r="M23" s="228"/>
    </row>
    <row r="24" spans="1:13" ht="20.100000000000001" customHeight="1">
      <c r="A24" s="105"/>
      <c r="C24" s="228"/>
      <c r="D24" s="105"/>
      <c r="F24" s="228"/>
      <c r="G24" s="105" t="s">
        <v>184</v>
      </c>
      <c r="I24" s="228"/>
      <c r="J24" s="105"/>
      <c r="K24" s="228"/>
      <c r="M24" s="228"/>
    </row>
    <row r="25" spans="1:13" ht="20.100000000000001" customHeight="1">
      <c r="A25" s="105" t="s">
        <v>185</v>
      </c>
      <c r="C25" s="228"/>
      <c r="D25" s="105"/>
      <c r="F25" s="228"/>
      <c r="G25" s="105"/>
      <c r="I25" s="228"/>
      <c r="J25" s="105"/>
      <c r="K25" s="228"/>
      <c r="M25" s="228"/>
    </row>
    <row r="26" spans="1:13" ht="20.100000000000001" customHeight="1">
      <c r="A26" s="102"/>
      <c r="B26" s="111"/>
      <c r="C26" s="44"/>
      <c r="D26" s="102"/>
      <c r="E26" s="111"/>
      <c r="F26" s="44"/>
      <c r="G26" s="102"/>
      <c r="H26" s="111"/>
      <c r="I26" s="44"/>
      <c r="J26" s="102"/>
      <c r="K26" s="44"/>
      <c r="L26" s="111"/>
      <c r="M26" s="44"/>
    </row>
    <row r="27" spans="1:13" ht="20.100000000000001" customHeight="1">
      <c r="A27" s="105" t="s">
        <v>33</v>
      </c>
      <c r="C27" s="228"/>
      <c r="D27" s="105"/>
      <c r="F27" s="228"/>
      <c r="G27" s="105" t="s">
        <v>180</v>
      </c>
      <c r="I27" s="228"/>
      <c r="J27" s="105"/>
      <c r="K27" s="228"/>
      <c r="M27" s="228"/>
    </row>
    <row r="28" spans="1:13" ht="20.100000000000001" customHeight="1">
      <c r="A28" s="105"/>
      <c r="C28" s="228"/>
      <c r="D28" s="105"/>
      <c r="F28" s="228"/>
      <c r="G28" s="105"/>
      <c r="I28" s="228"/>
      <c r="J28" s="105"/>
      <c r="K28" s="228"/>
      <c r="M28" s="228"/>
    </row>
    <row r="29" spans="1:13" ht="20.100000000000001" customHeight="1">
      <c r="A29" s="105" t="s">
        <v>181</v>
      </c>
      <c r="C29" s="228"/>
      <c r="D29" s="105"/>
      <c r="F29" s="228"/>
      <c r="G29" s="105" t="s">
        <v>182</v>
      </c>
      <c r="I29" s="228"/>
      <c r="J29" s="105"/>
      <c r="K29" s="228"/>
      <c r="M29" s="228"/>
    </row>
    <row r="30" spans="1:13" ht="20.100000000000001" customHeight="1">
      <c r="A30" s="105"/>
      <c r="C30" s="228"/>
      <c r="D30" s="105"/>
      <c r="F30" s="228"/>
      <c r="G30" s="105"/>
      <c r="I30" s="228"/>
      <c r="J30" s="105"/>
      <c r="K30" s="228"/>
      <c r="M30" s="228"/>
    </row>
    <row r="31" spans="1:13" ht="20.100000000000001" customHeight="1">
      <c r="A31" s="105" t="s">
        <v>183</v>
      </c>
      <c r="C31" s="228"/>
      <c r="D31" s="105"/>
      <c r="F31" s="228"/>
      <c r="G31" s="105"/>
      <c r="I31" s="228"/>
      <c r="J31" s="105"/>
      <c r="K31" s="228"/>
      <c r="M31" s="228"/>
    </row>
    <row r="32" spans="1:13" ht="20.100000000000001" customHeight="1">
      <c r="A32" s="105"/>
      <c r="C32" s="228"/>
      <c r="D32" s="105"/>
      <c r="F32" s="228"/>
      <c r="G32" s="105" t="s">
        <v>184</v>
      </c>
      <c r="I32" s="228"/>
      <c r="J32" s="105"/>
      <c r="K32" s="228"/>
      <c r="M32" s="228"/>
    </row>
    <row r="33" spans="1:13" ht="20.100000000000001" customHeight="1">
      <c r="A33" s="105" t="s">
        <v>185</v>
      </c>
      <c r="C33" s="228"/>
      <c r="D33" s="105"/>
      <c r="F33" s="228"/>
      <c r="G33" s="105"/>
      <c r="I33" s="228"/>
      <c r="J33" s="105"/>
      <c r="K33" s="228"/>
      <c r="M33" s="228"/>
    </row>
    <row r="34" spans="1:13" ht="20.100000000000001" customHeight="1">
      <c r="A34" s="102"/>
      <c r="B34" s="111"/>
      <c r="C34" s="44"/>
      <c r="D34" s="102"/>
      <c r="E34" s="111"/>
      <c r="F34" s="44"/>
      <c r="G34" s="102"/>
      <c r="H34" s="111"/>
      <c r="I34" s="44"/>
      <c r="J34" s="102"/>
      <c r="K34" s="44"/>
      <c r="L34" s="111"/>
      <c r="M34" s="44"/>
    </row>
    <row r="35" spans="1:13" ht="20.100000000000001" customHeight="1">
      <c r="A35" s="105" t="s">
        <v>33</v>
      </c>
      <c r="C35" s="228"/>
      <c r="D35" s="105"/>
      <c r="F35" s="228"/>
      <c r="G35" s="105" t="s">
        <v>180</v>
      </c>
      <c r="I35" s="228"/>
      <c r="J35" s="105"/>
      <c r="K35" s="228"/>
      <c r="M35" s="228"/>
    </row>
    <row r="36" spans="1:13" ht="20.100000000000001" customHeight="1">
      <c r="A36" s="105"/>
      <c r="C36" s="228"/>
      <c r="D36" s="105"/>
      <c r="F36" s="228"/>
      <c r="G36" s="105"/>
      <c r="I36" s="228"/>
      <c r="J36" s="105"/>
      <c r="K36" s="228"/>
      <c r="M36" s="228"/>
    </row>
    <row r="37" spans="1:13" ht="20.100000000000001" customHeight="1">
      <c r="A37" s="105" t="s">
        <v>181</v>
      </c>
      <c r="C37" s="228"/>
      <c r="D37" s="105"/>
      <c r="F37" s="228"/>
      <c r="G37" s="105" t="s">
        <v>182</v>
      </c>
      <c r="I37" s="228"/>
      <c r="J37" s="105"/>
      <c r="K37" s="228"/>
      <c r="M37" s="228"/>
    </row>
    <row r="38" spans="1:13" ht="20.100000000000001" customHeight="1">
      <c r="A38" s="105"/>
      <c r="C38" s="228"/>
      <c r="D38" s="105"/>
      <c r="F38" s="228"/>
      <c r="G38" s="105"/>
      <c r="I38" s="228"/>
      <c r="J38" s="105"/>
      <c r="K38" s="228"/>
      <c r="M38" s="228"/>
    </row>
    <row r="39" spans="1:13" ht="20.100000000000001" customHeight="1">
      <c r="A39" s="105" t="s">
        <v>183</v>
      </c>
      <c r="C39" s="228"/>
      <c r="D39" s="105"/>
      <c r="F39" s="228"/>
      <c r="G39" s="105"/>
      <c r="I39" s="228"/>
      <c r="J39" s="105"/>
      <c r="K39" s="228"/>
      <c r="M39" s="228"/>
    </row>
    <row r="40" spans="1:13" ht="20.100000000000001" customHeight="1">
      <c r="A40" s="105"/>
      <c r="C40" s="228"/>
      <c r="D40" s="105"/>
      <c r="F40" s="228"/>
      <c r="G40" s="105" t="s">
        <v>184</v>
      </c>
      <c r="I40" s="228"/>
      <c r="J40" s="105"/>
      <c r="K40" s="228"/>
      <c r="M40" s="228"/>
    </row>
    <row r="41" spans="1:13" ht="20.100000000000001" customHeight="1">
      <c r="A41" s="105" t="s">
        <v>185</v>
      </c>
      <c r="C41" s="228"/>
      <c r="D41" s="105"/>
      <c r="F41" s="228"/>
      <c r="G41" s="105"/>
      <c r="I41" s="228"/>
      <c r="J41" s="105"/>
      <c r="K41" s="228"/>
      <c r="M41" s="228"/>
    </row>
    <row r="42" spans="1:13" ht="20.100000000000001" customHeight="1">
      <c r="A42" s="102"/>
      <c r="B42" s="111"/>
      <c r="C42" s="44"/>
      <c r="D42" s="102"/>
      <c r="E42" s="111"/>
      <c r="F42" s="44"/>
      <c r="G42" s="102"/>
      <c r="H42" s="111"/>
      <c r="I42" s="44"/>
      <c r="J42" s="102"/>
      <c r="K42" s="44"/>
      <c r="L42" s="111"/>
      <c r="M42" s="44"/>
    </row>
  </sheetData>
  <mergeCells count="9">
    <mergeCell ref="C2:J2"/>
    <mergeCell ref="A11:M11"/>
    <mergeCell ref="A16:M16"/>
    <mergeCell ref="A18:C18"/>
    <mergeCell ref="D18:F18"/>
    <mergeCell ref="G18:I18"/>
    <mergeCell ref="J18:K18"/>
    <mergeCell ref="L18:M18"/>
    <mergeCell ref="K2:L2"/>
  </mergeCells>
  <phoneticPr fontId="6"/>
  <pageMargins left="0.78740157480314965" right="0.19685039370078741" top="0.98425196850393704" bottom="0.98425196850393704" header="0.51181102362204722" footer="0.51181102362204722"/>
  <pageSetup paperSize="9" scale="8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pageSetUpPr fitToPage="1"/>
  </sheetPr>
  <dimension ref="B1:V15"/>
  <sheetViews>
    <sheetView view="pageBreakPreview" zoomScale="80" zoomScaleNormal="70" zoomScaleSheetLayoutView="80" workbookViewId="0">
      <selection activeCell="I10" sqref="I10"/>
    </sheetView>
  </sheetViews>
  <sheetFormatPr defaultColWidth="8.875" defaultRowHeight="27.75" customHeight="1"/>
  <cols>
    <col min="1" max="1" width="1.75" style="232" customWidth="1"/>
    <col min="2" max="2" width="6.75" style="232" customWidth="1"/>
    <col min="3" max="3" width="14.625" style="232" customWidth="1"/>
    <col min="4" max="4" width="31.25" style="232" customWidth="1"/>
    <col min="5" max="5" width="16.625" style="232" customWidth="1"/>
    <col min="6" max="6" width="24" style="232" customWidth="1"/>
    <col min="7" max="8" width="20.875" style="232" customWidth="1"/>
    <col min="9" max="9" width="14.625" style="232" customWidth="1"/>
    <col min="10" max="10" width="23.5" style="232" customWidth="1"/>
    <col min="11" max="11" width="1.75" style="232" customWidth="1"/>
    <col min="12" max="16384" width="8.875" style="232"/>
  </cols>
  <sheetData>
    <row r="1" spans="2:22" ht="27.75" customHeight="1" thickBot="1">
      <c r="J1" s="233" t="s">
        <v>969</v>
      </c>
    </row>
    <row r="2" spans="2:22" ht="27.75" customHeight="1">
      <c r="B2" s="1064" t="s">
        <v>268</v>
      </c>
      <c r="C2" s="1064"/>
      <c r="D2" s="1064"/>
      <c r="E2" s="1064"/>
      <c r="F2" s="1064"/>
      <c r="G2" s="1064"/>
      <c r="H2" s="1064"/>
      <c r="I2" s="1064"/>
      <c r="J2" s="1064"/>
    </row>
    <row r="4" spans="2:22" ht="27.75" customHeight="1">
      <c r="B4" s="1065" t="s">
        <v>250</v>
      </c>
      <c r="C4" s="1065"/>
      <c r="D4" s="391" t="str">
        <f>基礎データ入力票!$M$36</f>
        <v>和産技訓練センター小倉分室</v>
      </c>
      <c r="E4" s="392"/>
      <c r="F4" s="234"/>
      <c r="G4" s="234"/>
      <c r="H4" s="234"/>
      <c r="I4" s="234"/>
      <c r="J4" s="235"/>
      <c r="K4" s="196"/>
      <c r="L4" s="196"/>
      <c r="M4" s="196"/>
      <c r="N4" s="196"/>
      <c r="O4" s="196"/>
      <c r="P4" s="196"/>
      <c r="Q4" s="196"/>
      <c r="R4" s="196"/>
      <c r="S4" s="196"/>
      <c r="T4" s="196"/>
      <c r="U4" s="196"/>
      <c r="V4" s="196"/>
    </row>
    <row r="5" spans="2:22" ht="27.75" customHeight="1">
      <c r="B5" s="1065" t="s">
        <v>251</v>
      </c>
      <c r="C5" s="1065"/>
      <c r="D5" s="391" t="str">
        <f>科名</f>
        <v>あいうえお＊あいうえお＊あいうえお＊あいうえお＊あいうえお＊あいう</v>
      </c>
      <c r="E5" s="392"/>
      <c r="F5" s="392"/>
      <c r="G5" s="392"/>
      <c r="H5" s="246"/>
      <c r="I5" s="246"/>
      <c r="J5" s="235"/>
      <c r="K5" s="196"/>
      <c r="L5" s="196"/>
      <c r="M5" s="196"/>
      <c r="N5" s="196"/>
      <c r="O5" s="196"/>
      <c r="P5" s="196"/>
      <c r="Q5" s="196"/>
      <c r="R5" s="196"/>
      <c r="S5" s="196"/>
      <c r="T5" s="196"/>
      <c r="U5" s="196"/>
      <c r="V5" s="196"/>
    </row>
    <row r="6" spans="2:22" ht="27.75" customHeight="1">
      <c r="B6" s="1065"/>
      <c r="C6" s="1065"/>
      <c r="D6" s="391" t="str">
        <f>提案左括弧&amp;提案科名&amp;提案右括弧</f>
        <v>（アイウエオ＊アイウエオ＊アイウエオ＊アイウエオ＊アイウエオ＊アイウ）</v>
      </c>
      <c r="E6" s="392"/>
      <c r="F6" s="392"/>
      <c r="G6" s="392"/>
      <c r="H6" s="246"/>
      <c r="I6" s="246"/>
      <c r="J6" s="235"/>
      <c r="K6" s="196"/>
      <c r="L6" s="196"/>
      <c r="M6" s="196"/>
      <c r="N6" s="196"/>
      <c r="O6" s="196"/>
      <c r="P6" s="196"/>
      <c r="Q6" s="196"/>
      <c r="R6" s="196"/>
      <c r="S6" s="196"/>
      <c r="T6" s="196"/>
      <c r="U6" s="196"/>
      <c r="V6" s="196"/>
    </row>
    <row r="7" spans="2:22" ht="27.75" customHeight="1">
      <c r="B7" s="1065" t="s">
        <v>1142</v>
      </c>
      <c r="C7" s="1065"/>
      <c r="D7" s="391" t="str">
        <f>TEXT(開講日,"ggge")&amp;"年"&amp;TEXT(開講日,"m")&amp;"月"&amp;TEXT(開講日,"d")&amp;"日"&amp;"～"&amp;TEXT(修了日,"ggge")&amp;"年"&amp;TEXT(修了日,"m")&amp;"月"&amp;TEXT(修了日,"d")&amp;"日"</f>
        <v>令和8年10月21日～令和9年1月20日</v>
      </c>
      <c r="E7" s="392"/>
      <c r="F7" s="392"/>
      <c r="G7" s="392"/>
    </row>
    <row r="8" spans="2:22" s="240" customFormat="1" ht="57" customHeight="1">
      <c r="B8" s="236" t="s">
        <v>252</v>
      </c>
      <c r="C8" s="237" t="s">
        <v>253</v>
      </c>
      <c r="D8" s="237" t="s">
        <v>254</v>
      </c>
      <c r="E8" s="237" t="s">
        <v>255</v>
      </c>
      <c r="F8" s="238" t="s">
        <v>256</v>
      </c>
      <c r="G8" s="239" t="s">
        <v>257</v>
      </c>
      <c r="H8" s="239" t="s">
        <v>258</v>
      </c>
      <c r="I8" s="239" t="s">
        <v>259</v>
      </c>
      <c r="J8" s="239" t="s">
        <v>260</v>
      </c>
    </row>
    <row r="9" spans="2:22" ht="57" customHeight="1">
      <c r="B9" s="236" t="s">
        <v>267</v>
      </c>
      <c r="C9" s="239" t="s">
        <v>261</v>
      </c>
      <c r="D9" s="437" t="s">
        <v>687</v>
      </c>
      <c r="E9" s="241" t="s">
        <v>262</v>
      </c>
      <c r="F9" s="242"/>
      <c r="G9" s="242" t="s">
        <v>609</v>
      </c>
      <c r="H9" s="242" t="s">
        <v>263</v>
      </c>
      <c r="I9" s="236" t="s">
        <v>264</v>
      </c>
      <c r="J9" s="243" t="s">
        <v>265</v>
      </c>
    </row>
    <row r="10" spans="2:22" ht="57" customHeight="1">
      <c r="B10" s="237">
        <v>1</v>
      </c>
      <c r="C10" s="237"/>
      <c r="D10" s="241"/>
      <c r="E10" s="241"/>
      <c r="F10" s="242"/>
      <c r="G10" s="242"/>
      <c r="H10" s="242"/>
      <c r="I10" s="236"/>
      <c r="J10" s="236"/>
    </row>
    <row r="11" spans="2:22" ht="57" customHeight="1">
      <c r="B11" s="237">
        <v>2</v>
      </c>
      <c r="C11" s="237"/>
      <c r="D11" s="241"/>
      <c r="E11" s="241"/>
      <c r="F11" s="242"/>
      <c r="G11" s="244"/>
      <c r="H11" s="244"/>
      <c r="I11" s="238"/>
      <c r="J11" s="236"/>
    </row>
    <row r="12" spans="2:22" ht="57" customHeight="1">
      <c r="B12" s="237">
        <v>3</v>
      </c>
      <c r="C12" s="237"/>
      <c r="D12" s="241"/>
      <c r="E12" s="241"/>
      <c r="F12" s="242"/>
      <c r="G12" s="244"/>
      <c r="H12" s="244"/>
      <c r="I12" s="236"/>
      <c r="J12" s="236"/>
    </row>
    <row r="13" spans="2:22" ht="57" customHeight="1">
      <c r="B13" s="237">
        <v>4</v>
      </c>
      <c r="C13" s="239"/>
      <c r="D13" s="241"/>
      <c r="E13" s="241"/>
      <c r="F13" s="242"/>
      <c r="G13" s="244"/>
      <c r="H13" s="244"/>
      <c r="I13" s="236"/>
      <c r="J13" s="236"/>
    </row>
    <row r="15" spans="2:22" ht="27.75" customHeight="1">
      <c r="B15" s="245" t="s">
        <v>266</v>
      </c>
    </row>
  </sheetData>
  <mergeCells count="5">
    <mergeCell ref="B2:J2"/>
    <mergeCell ref="B4:C4"/>
    <mergeCell ref="B5:C5"/>
    <mergeCell ref="B6:C6"/>
    <mergeCell ref="B7:C7"/>
  </mergeCells>
  <phoneticPr fontId="6"/>
  <pageMargins left="0.7" right="0.7" top="0.75" bottom="0.75" header="0.3" footer="0.3"/>
  <pageSetup paperSize="9" scale="7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pageSetUpPr fitToPage="1"/>
  </sheetPr>
  <dimension ref="B1:AI18"/>
  <sheetViews>
    <sheetView view="pageBreakPreview" zoomScale="80" zoomScaleNormal="70" zoomScaleSheetLayoutView="80" workbookViewId="0">
      <selection activeCell="R5" sqref="R5"/>
    </sheetView>
  </sheetViews>
  <sheetFormatPr defaultColWidth="8.875" defaultRowHeight="14.25"/>
  <cols>
    <col min="1" max="1" width="1.75" style="232" customWidth="1"/>
    <col min="2" max="2" width="6.75" style="232" customWidth="1"/>
    <col min="3" max="22" width="8" style="232" customWidth="1"/>
    <col min="23" max="23" width="23.5" style="232" customWidth="1"/>
    <col min="24" max="24" width="1.75" style="232" customWidth="1"/>
    <col min="25" max="16384" width="8.875" style="232"/>
  </cols>
  <sheetData>
    <row r="1" spans="2:35" ht="24" customHeight="1" thickBot="1">
      <c r="W1" s="233" t="s">
        <v>970</v>
      </c>
    </row>
    <row r="2" spans="2:35" ht="24.75" customHeight="1">
      <c r="B2" s="1064" t="s">
        <v>462</v>
      </c>
      <c r="C2" s="1064"/>
      <c r="D2" s="1064"/>
      <c r="E2" s="1064"/>
      <c r="F2" s="1064"/>
      <c r="G2" s="1064"/>
      <c r="H2" s="1064"/>
      <c r="I2" s="1064"/>
      <c r="J2" s="1064"/>
      <c r="K2" s="1064"/>
      <c r="L2" s="1064"/>
      <c r="M2" s="1064"/>
      <c r="N2" s="1064"/>
      <c r="O2" s="1064"/>
      <c r="P2" s="1064"/>
      <c r="Q2" s="1064"/>
      <c r="R2" s="1064"/>
      <c r="S2" s="1064"/>
      <c r="T2" s="1064"/>
      <c r="U2" s="1064"/>
      <c r="V2" s="1064"/>
      <c r="W2" s="1064"/>
    </row>
    <row r="3" spans="2:35" ht="14.25" customHeight="1"/>
    <row r="4" spans="2:35" ht="30" customHeight="1">
      <c r="B4" s="1065" t="s">
        <v>250</v>
      </c>
      <c r="C4" s="1065"/>
      <c r="D4" s="1065"/>
      <c r="E4" s="391" t="str">
        <f>基礎データ入力票!$M$36</f>
        <v>和産技訓練センター小倉分室</v>
      </c>
      <c r="F4" s="391"/>
      <c r="G4" s="391"/>
      <c r="H4" s="391"/>
      <c r="I4" s="391"/>
      <c r="J4" s="391"/>
      <c r="K4" s="390"/>
      <c r="L4" s="390"/>
      <c r="M4" s="390"/>
      <c r="N4" s="390"/>
      <c r="O4" s="390"/>
      <c r="P4" s="390"/>
      <c r="Q4" s="246"/>
      <c r="R4" s="246"/>
      <c r="S4" s="246"/>
      <c r="T4" s="246"/>
      <c r="U4" s="246"/>
      <c r="V4" s="246"/>
      <c r="W4" s="235"/>
      <c r="X4" s="247"/>
      <c r="Y4" s="247"/>
      <c r="Z4" s="247"/>
      <c r="AA4" s="247"/>
      <c r="AB4" s="247"/>
      <c r="AC4" s="247"/>
      <c r="AD4" s="247"/>
      <c r="AE4" s="247"/>
      <c r="AF4" s="247"/>
      <c r="AG4" s="247"/>
      <c r="AH4" s="247"/>
      <c r="AI4" s="247"/>
    </row>
    <row r="5" spans="2:35" ht="30" customHeight="1">
      <c r="B5" s="1065" t="s">
        <v>251</v>
      </c>
      <c r="C5" s="1065"/>
      <c r="D5" s="1065"/>
      <c r="E5" s="1068" t="str">
        <f t="shared" ref="E5:P5" si="0">科名</f>
        <v>あいうえお＊あいうえお＊あいうえお＊あいうえお＊あいうえお＊あいう</v>
      </c>
      <c r="F5" s="1068" t="str">
        <f t="shared" si="0"/>
        <v>あいうえお＊あいうえお＊あいうえお＊あいうえお＊あいうえお＊あいう</v>
      </c>
      <c r="G5" s="1068" t="str">
        <f t="shared" si="0"/>
        <v>あいうえお＊あいうえお＊あいうえお＊あいうえお＊あいうえお＊あいう</v>
      </c>
      <c r="H5" s="1068" t="str">
        <f t="shared" si="0"/>
        <v>あいうえお＊あいうえお＊あいうえお＊あいうえお＊あいうえお＊あいう</v>
      </c>
      <c r="I5" s="1068" t="str">
        <f t="shared" si="0"/>
        <v>あいうえお＊あいうえお＊あいうえお＊あいうえお＊あいうえお＊あいう</v>
      </c>
      <c r="J5" s="1068" t="str">
        <f t="shared" si="0"/>
        <v>あいうえお＊あいうえお＊あいうえお＊あいうえお＊あいうえお＊あいう</v>
      </c>
      <c r="K5" s="1068" t="str">
        <f t="shared" si="0"/>
        <v>あいうえお＊あいうえお＊あいうえお＊あいうえお＊あいうえお＊あいう</v>
      </c>
      <c r="L5" s="1068" t="str">
        <f t="shared" si="0"/>
        <v>あいうえお＊あいうえお＊あいうえお＊あいうえお＊あいうえお＊あいう</v>
      </c>
      <c r="M5" s="1068" t="str">
        <f t="shared" si="0"/>
        <v>あいうえお＊あいうえお＊あいうえお＊あいうえお＊あいうえお＊あいう</v>
      </c>
      <c r="N5" s="1068" t="str">
        <f t="shared" si="0"/>
        <v>あいうえお＊あいうえお＊あいうえお＊あいうえお＊あいうえお＊あいう</v>
      </c>
      <c r="O5" s="1068" t="str">
        <f t="shared" si="0"/>
        <v>あいうえお＊あいうえお＊あいうえお＊あいうえお＊あいうえお＊あいう</v>
      </c>
      <c r="P5" s="1068" t="str">
        <f t="shared" si="0"/>
        <v>あいうえお＊あいうえお＊あいうえお＊あいうえお＊あいうえお＊あいう</v>
      </c>
      <c r="Q5" s="234"/>
      <c r="R5" s="234"/>
      <c r="S5" s="234"/>
      <c r="T5" s="234"/>
      <c r="U5" s="234"/>
      <c r="V5" s="234"/>
      <c r="W5" s="235"/>
      <c r="X5" s="247"/>
      <c r="Y5" s="247"/>
      <c r="Z5" s="247"/>
      <c r="AA5" s="247"/>
      <c r="AB5" s="247"/>
      <c r="AC5" s="247"/>
      <c r="AD5" s="247"/>
      <c r="AE5" s="247"/>
      <c r="AF5" s="247"/>
      <c r="AG5" s="247"/>
      <c r="AH5" s="247"/>
      <c r="AI5" s="247"/>
    </row>
    <row r="6" spans="2:35" ht="30" customHeight="1">
      <c r="B6" s="1065"/>
      <c r="C6" s="1065"/>
      <c r="D6" s="1065"/>
      <c r="E6" s="1068" t="str">
        <f>提案左括弧&amp;提案科名&amp;提案右括弧</f>
        <v>（アイウエオ＊アイウエオ＊アイウエオ＊アイウエオ＊アイウエオ＊アイウ）</v>
      </c>
      <c r="F6" s="1068"/>
      <c r="G6" s="1068"/>
      <c r="H6" s="1068"/>
      <c r="I6" s="1068"/>
      <c r="J6" s="1068"/>
      <c r="K6" s="1068"/>
      <c r="L6" s="1068"/>
      <c r="M6" s="1068"/>
      <c r="N6" s="1068"/>
      <c r="O6" s="1068"/>
      <c r="P6" s="1068"/>
      <c r="Q6" s="234"/>
      <c r="R6" s="234"/>
      <c r="S6" s="234"/>
      <c r="T6" s="234"/>
      <c r="U6" s="234"/>
      <c r="V6" s="234"/>
      <c r="W6" s="235"/>
      <c r="X6" s="247"/>
      <c r="Y6" s="247"/>
      <c r="Z6" s="247"/>
      <c r="AA6" s="247"/>
      <c r="AB6" s="247"/>
      <c r="AC6" s="247"/>
      <c r="AD6" s="247"/>
      <c r="AE6" s="247"/>
      <c r="AF6" s="247"/>
      <c r="AG6" s="247"/>
      <c r="AH6" s="247"/>
      <c r="AI6" s="247"/>
    </row>
    <row r="7" spans="2:35" ht="27.75" customHeight="1">
      <c r="B7" s="1065" t="s">
        <v>1142</v>
      </c>
      <c r="C7" s="1065"/>
      <c r="E7" s="391" t="str">
        <f>TEXT(開講日,"ggge")&amp;"年"&amp;TEXT(開講日,"m")&amp;"月"&amp;TEXT(開講日,"d")&amp;"日"&amp;"～"&amp;TEXT(修了日,"ggge")&amp;"年"&amp;TEXT(修了日,"m")&amp;"月"&amp;TEXT(修了日,"d")&amp;"日"</f>
        <v>令和8年10月21日～令和9年1月20日</v>
      </c>
      <c r="F7" s="391"/>
      <c r="G7" s="391"/>
      <c r="H7" s="391"/>
      <c r="I7" s="391"/>
      <c r="J7" s="391"/>
      <c r="K7" s="391"/>
      <c r="L7" s="391"/>
      <c r="M7" s="391"/>
      <c r="N7" s="391"/>
      <c r="O7" s="391"/>
      <c r="P7" s="391"/>
    </row>
    <row r="8" spans="2:35" s="240" customFormat="1" ht="63" customHeight="1">
      <c r="B8" s="236" t="s">
        <v>252</v>
      </c>
      <c r="C8" s="1067" t="s">
        <v>463</v>
      </c>
      <c r="D8" s="1067"/>
      <c r="E8" s="1066" t="s">
        <v>253</v>
      </c>
      <c r="F8" s="1066"/>
      <c r="G8" s="1066"/>
      <c r="H8" s="1066" t="s">
        <v>254</v>
      </c>
      <c r="I8" s="1066"/>
      <c r="J8" s="1066"/>
      <c r="K8" s="1066"/>
      <c r="L8" s="1066" t="s">
        <v>255</v>
      </c>
      <c r="M8" s="1066"/>
      <c r="N8" s="1066"/>
      <c r="O8" s="1066"/>
      <c r="P8" s="1067" t="s">
        <v>464</v>
      </c>
      <c r="Q8" s="1067"/>
      <c r="R8" s="1067"/>
      <c r="S8" s="1066" t="s">
        <v>257</v>
      </c>
      <c r="T8" s="1066"/>
      <c r="U8" s="1066" t="s">
        <v>259</v>
      </c>
      <c r="V8" s="1066"/>
      <c r="W8" s="237" t="s">
        <v>230</v>
      </c>
    </row>
    <row r="9" spans="2:35" ht="56.25" customHeight="1">
      <c r="B9" s="237" t="s">
        <v>267</v>
      </c>
      <c r="C9" s="1069" t="s">
        <v>465</v>
      </c>
      <c r="D9" s="1069"/>
      <c r="E9" s="1066" t="s">
        <v>466</v>
      </c>
      <c r="F9" s="1066"/>
      <c r="G9" s="1066"/>
      <c r="H9" s="1070" t="s">
        <v>687</v>
      </c>
      <c r="I9" s="1070"/>
      <c r="J9" s="1070"/>
      <c r="K9" s="1070"/>
      <c r="L9" s="1066" t="s">
        <v>262</v>
      </c>
      <c r="M9" s="1066"/>
      <c r="N9" s="1066"/>
      <c r="O9" s="1066"/>
      <c r="P9" s="1067" t="s">
        <v>473</v>
      </c>
      <c r="Q9" s="1067"/>
      <c r="R9" s="1067"/>
      <c r="S9" s="1069" t="s">
        <v>467</v>
      </c>
      <c r="T9" s="1069"/>
      <c r="U9" s="1067" t="s">
        <v>468</v>
      </c>
      <c r="V9" s="1067"/>
      <c r="W9" s="243" t="s">
        <v>265</v>
      </c>
    </row>
    <row r="10" spans="2:35" ht="56.25" customHeight="1">
      <c r="B10" s="237" t="s">
        <v>267</v>
      </c>
      <c r="C10" s="1069" t="s">
        <v>469</v>
      </c>
      <c r="D10" s="1069"/>
      <c r="E10" s="1066" t="s">
        <v>466</v>
      </c>
      <c r="F10" s="1066"/>
      <c r="G10" s="1066"/>
      <c r="H10" s="1070" t="s">
        <v>687</v>
      </c>
      <c r="I10" s="1070"/>
      <c r="J10" s="1070"/>
      <c r="K10" s="1070"/>
      <c r="L10" s="1066" t="s">
        <v>470</v>
      </c>
      <c r="M10" s="1066"/>
      <c r="N10" s="1066"/>
      <c r="O10" s="1066"/>
      <c r="P10" s="1067" t="s">
        <v>472</v>
      </c>
      <c r="Q10" s="1067"/>
      <c r="R10" s="1067"/>
      <c r="S10" s="1069" t="s">
        <v>467</v>
      </c>
      <c r="T10" s="1069"/>
      <c r="U10" s="1067" t="s">
        <v>468</v>
      </c>
      <c r="V10" s="1067"/>
      <c r="W10" s="243" t="s">
        <v>265</v>
      </c>
    </row>
    <row r="11" spans="2:35" ht="56.25" customHeight="1">
      <c r="B11" s="237">
        <v>1</v>
      </c>
      <c r="C11" s="1069"/>
      <c r="D11" s="1069"/>
      <c r="E11" s="1066"/>
      <c r="F11" s="1066"/>
      <c r="G11" s="1066"/>
      <c r="H11" s="1066"/>
      <c r="I11" s="1066"/>
      <c r="J11" s="1066"/>
      <c r="K11" s="1066"/>
      <c r="L11" s="1066"/>
      <c r="M11" s="1066"/>
      <c r="N11" s="1066"/>
      <c r="O11" s="1066"/>
      <c r="P11" s="1067"/>
      <c r="Q11" s="1067"/>
      <c r="R11" s="1067"/>
      <c r="S11" s="1067"/>
      <c r="T11" s="1067"/>
      <c r="U11" s="1067"/>
      <c r="V11" s="1067"/>
      <c r="W11" s="236"/>
    </row>
    <row r="12" spans="2:35" ht="56.25" customHeight="1">
      <c r="B12" s="237">
        <v>2</v>
      </c>
      <c r="C12" s="1069"/>
      <c r="D12" s="1069"/>
      <c r="E12" s="1066"/>
      <c r="F12" s="1066"/>
      <c r="G12" s="1066"/>
      <c r="H12" s="1066"/>
      <c r="I12" s="1066"/>
      <c r="J12" s="1066"/>
      <c r="K12" s="1066"/>
      <c r="L12" s="1066"/>
      <c r="M12" s="1066"/>
      <c r="N12" s="1066"/>
      <c r="O12" s="1066"/>
      <c r="P12" s="1067"/>
      <c r="Q12" s="1067"/>
      <c r="R12" s="1067"/>
      <c r="S12" s="1067"/>
      <c r="T12" s="1067"/>
      <c r="U12" s="1067"/>
      <c r="V12" s="1067"/>
      <c r="W12" s="236"/>
    </row>
    <row r="13" spans="2:35" ht="56.25" customHeight="1">
      <c r="B13" s="237">
        <v>3</v>
      </c>
      <c r="C13" s="1069"/>
      <c r="D13" s="1069"/>
      <c r="E13" s="1066"/>
      <c r="F13" s="1066"/>
      <c r="G13" s="1066"/>
      <c r="H13" s="1066"/>
      <c r="I13" s="1066"/>
      <c r="J13" s="1066"/>
      <c r="K13" s="1066"/>
      <c r="L13" s="1066"/>
      <c r="M13" s="1066"/>
      <c r="N13" s="1066"/>
      <c r="O13" s="1066"/>
      <c r="P13" s="1067"/>
      <c r="Q13" s="1067"/>
      <c r="R13" s="1067"/>
      <c r="S13" s="1067"/>
      <c r="T13" s="1067"/>
      <c r="U13" s="1067"/>
      <c r="V13" s="1067"/>
      <c r="W13" s="236"/>
    </row>
    <row r="15" spans="2:35">
      <c r="B15" s="232" t="s">
        <v>471</v>
      </c>
    </row>
    <row r="18" spans="2:3">
      <c r="B18" s="1071"/>
      <c r="C18" s="1071"/>
    </row>
  </sheetData>
  <mergeCells count="50">
    <mergeCell ref="S13:T13"/>
    <mergeCell ref="B18:C18"/>
    <mergeCell ref="E5:P5"/>
    <mergeCell ref="U13:V13"/>
    <mergeCell ref="C13:D13"/>
    <mergeCell ref="E13:G13"/>
    <mergeCell ref="H13:K13"/>
    <mergeCell ref="L13:O13"/>
    <mergeCell ref="P13:R13"/>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S8:T8"/>
    <mergeCell ref="U8:V8"/>
    <mergeCell ref="B2:W2"/>
    <mergeCell ref="B4:D4"/>
    <mergeCell ref="B5:D5"/>
    <mergeCell ref="C8:D8"/>
    <mergeCell ref="E8:G8"/>
    <mergeCell ref="H8:K8"/>
    <mergeCell ref="L8:O8"/>
    <mergeCell ref="P8:R8"/>
    <mergeCell ref="B6:D6"/>
    <mergeCell ref="E6:P6"/>
    <mergeCell ref="B7:C7"/>
  </mergeCells>
  <phoneticPr fontId="6"/>
  <dataValidations count="2">
    <dataValidation type="list" allowBlank="1" showInputMessage="1" showErrorMessage="1" sqref="C9:D13" xr:uid="{00000000-0002-0000-1400-000000000000}">
      <formula1>"特別養護老人ホーム, グループホーム, サービス付高齢者住宅, デイサービス, ショートステイ, 訪問介護, 障害福祉施設, その他"</formula1>
    </dataValidation>
    <dataValidation type="list" allowBlank="1" showInputMessage="1" showErrorMessage="1" sqref="P9:R13" xr:uid="{00000000-0002-0000-1400-000001000000}">
      <formula1>"職場見学, 職場体験, 職場実習"</formula1>
    </dataValidation>
  </dataValidations>
  <pageMargins left="0.7" right="0.7" top="0.75" bottom="0.75" header="0.3" footer="0.3"/>
  <pageSetup paperSize="9" scale="69"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7"/>
  <dimension ref="A1:V32"/>
  <sheetViews>
    <sheetView view="pageBreakPreview" zoomScale="80" zoomScaleNormal="55" zoomScaleSheetLayoutView="80" workbookViewId="0">
      <selection activeCell="T26" sqref="T26"/>
    </sheetView>
  </sheetViews>
  <sheetFormatPr defaultColWidth="9" defaultRowHeight="14.25"/>
  <cols>
    <col min="1" max="1" width="1.125" style="48" customWidth="1"/>
    <col min="2" max="3" width="5.625" style="59" customWidth="1"/>
    <col min="4" max="4" width="14.125" style="59" customWidth="1"/>
    <col min="5" max="5" width="17.625" style="59" customWidth="1"/>
    <col min="6" max="17" width="9" style="59"/>
    <col min="18" max="18" width="1.25" style="48" customWidth="1"/>
    <col min="19" max="16384" width="9" style="48"/>
  </cols>
  <sheetData>
    <row r="1" spans="1:17" ht="30" customHeight="1" thickBot="1">
      <c r="O1" s="1107" t="s">
        <v>971</v>
      </c>
      <c r="P1" s="744"/>
      <c r="Q1" s="746"/>
    </row>
    <row r="2" spans="1:17" ht="25.5" customHeight="1">
      <c r="A2" s="45"/>
      <c r="B2" s="1110" t="s">
        <v>241</v>
      </c>
      <c r="C2" s="1110"/>
      <c r="D2" s="1110"/>
      <c r="E2" s="1110"/>
      <c r="F2" s="1110"/>
      <c r="G2" s="1110"/>
      <c r="H2" s="1110"/>
      <c r="I2" s="1110"/>
      <c r="J2" s="1110"/>
      <c r="K2" s="1110"/>
      <c r="L2" s="1110"/>
      <c r="M2" s="1110"/>
      <c r="N2" s="1110"/>
      <c r="O2" s="1110"/>
      <c r="P2" s="1110"/>
      <c r="Q2" s="1110"/>
    </row>
    <row r="3" spans="1:17" ht="33.75" customHeight="1">
      <c r="A3" s="47"/>
      <c r="B3" s="1111" t="s">
        <v>199</v>
      </c>
      <c r="C3" s="1111"/>
      <c r="D3" s="1112"/>
      <c r="E3" s="335" t="str">
        <f>科名</f>
        <v>あいうえお＊あいうえお＊あいうえお＊あいうえお＊あいうえお＊あいう</v>
      </c>
      <c r="F3" s="336"/>
      <c r="G3" s="336"/>
      <c r="H3" s="336"/>
      <c r="I3" s="336"/>
      <c r="J3" s="336"/>
      <c r="K3" s="336"/>
      <c r="L3" s="338"/>
      <c r="M3" s="803" t="s">
        <v>198</v>
      </c>
      <c r="N3" s="803"/>
      <c r="O3" s="1113" t="s">
        <v>210</v>
      </c>
      <c r="P3" s="853"/>
      <c r="Q3" s="867"/>
    </row>
    <row r="4" spans="1:17" ht="33.75" customHeight="1">
      <c r="A4" s="47"/>
      <c r="B4" s="1118"/>
      <c r="C4" s="1119"/>
      <c r="D4" s="1119"/>
      <c r="E4" s="395" t="str">
        <f>提案左括弧&amp;提案科名&amp;提案右括弧</f>
        <v>（アイウエオ＊アイウエオ＊アイウエオ＊アイウエオ＊アイウエオ＊アイウ）</v>
      </c>
      <c r="F4" s="337"/>
      <c r="G4" s="337"/>
      <c r="H4" s="337"/>
      <c r="I4" s="337"/>
      <c r="J4" s="337"/>
      <c r="K4" s="337"/>
      <c r="L4" s="339"/>
      <c r="M4" s="803"/>
      <c r="N4" s="803"/>
      <c r="O4" s="1114"/>
      <c r="P4" s="772"/>
      <c r="Q4" s="773"/>
    </row>
    <row r="5" spans="1:17" ht="33.75" customHeight="1">
      <c r="A5" s="47"/>
      <c r="B5" s="1081" t="s">
        <v>200</v>
      </c>
      <c r="C5" s="1081"/>
      <c r="D5" s="1081"/>
      <c r="E5" s="1116">
        <f>開講日</f>
        <v>46316</v>
      </c>
      <c r="F5" s="1117"/>
      <c r="G5" s="1117"/>
      <c r="H5" s="394" t="s">
        <v>444</v>
      </c>
      <c r="I5" s="1117">
        <f>修了日</f>
        <v>46407</v>
      </c>
      <c r="J5" s="1117"/>
      <c r="K5" s="1117"/>
      <c r="L5" s="248"/>
      <c r="M5" s="803"/>
      <c r="N5" s="803"/>
      <c r="O5" s="1115"/>
      <c r="P5" s="891"/>
      <c r="Q5" s="892"/>
    </row>
    <row r="6" spans="1:17" ht="39.950000000000003" customHeight="1">
      <c r="A6" s="47"/>
      <c r="B6" s="1081" t="s">
        <v>206</v>
      </c>
      <c r="C6" s="1081"/>
      <c r="D6" s="1081"/>
      <c r="E6" s="841" t="s">
        <v>211</v>
      </c>
      <c r="F6" s="1108"/>
      <c r="G6" s="1108"/>
      <c r="H6" s="1108"/>
      <c r="I6" s="1108"/>
      <c r="J6" s="1108"/>
      <c r="K6" s="1108"/>
      <c r="L6" s="1108"/>
      <c r="M6" s="1108"/>
      <c r="N6" s="1108"/>
      <c r="O6" s="1108"/>
      <c r="P6" s="1108"/>
      <c r="Q6" s="1109"/>
    </row>
    <row r="7" spans="1:17" ht="39.950000000000003" customHeight="1">
      <c r="A7" s="47"/>
      <c r="B7" s="1081" t="s">
        <v>207</v>
      </c>
      <c r="C7" s="1081"/>
      <c r="D7" s="1081"/>
      <c r="E7" s="841" t="s">
        <v>240</v>
      </c>
      <c r="F7" s="1108"/>
      <c r="G7" s="1108"/>
      <c r="H7" s="1108"/>
      <c r="I7" s="1108"/>
      <c r="J7" s="1108"/>
      <c r="K7" s="1108"/>
      <c r="L7" s="1108"/>
      <c r="M7" s="1108"/>
      <c r="N7" s="1108"/>
      <c r="O7" s="1108"/>
      <c r="P7" s="1108"/>
      <c r="Q7" s="1109"/>
    </row>
    <row r="8" spans="1:17" ht="39.950000000000003" customHeight="1">
      <c r="A8" s="47"/>
      <c r="B8" s="1081" t="s">
        <v>201</v>
      </c>
      <c r="C8" s="1081"/>
      <c r="D8" s="1081"/>
      <c r="E8" s="1099" t="s">
        <v>212</v>
      </c>
      <c r="F8" s="1099"/>
      <c r="G8" s="1099"/>
      <c r="H8" s="1099"/>
      <c r="I8" s="1099"/>
      <c r="J8" s="1099"/>
      <c r="K8" s="1099"/>
      <c r="L8" s="1099"/>
      <c r="M8" s="1099"/>
      <c r="N8" s="1099"/>
      <c r="O8" s="1099"/>
      <c r="P8" s="1099"/>
      <c r="Q8" s="1099"/>
    </row>
    <row r="9" spans="1:17" s="45" customFormat="1" ht="57" customHeight="1">
      <c r="A9" s="46"/>
      <c r="B9" s="803"/>
      <c r="C9" s="803"/>
      <c r="D9" s="803" t="s">
        <v>202</v>
      </c>
      <c r="E9" s="803"/>
      <c r="F9" s="804" t="s">
        <v>203</v>
      </c>
      <c r="G9" s="755"/>
      <c r="H9" s="755"/>
      <c r="I9" s="755"/>
      <c r="J9" s="755"/>
      <c r="K9" s="755"/>
      <c r="L9" s="755"/>
      <c r="M9" s="755"/>
      <c r="N9" s="755"/>
      <c r="O9" s="805"/>
      <c r="P9" s="464" t="s">
        <v>999</v>
      </c>
      <c r="Q9" s="63" t="s">
        <v>204</v>
      </c>
    </row>
    <row r="10" spans="1:17" ht="39.950000000000003" customHeight="1">
      <c r="A10" s="47"/>
      <c r="B10" s="1100" t="s">
        <v>208</v>
      </c>
      <c r="C10" s="1090" t="s">
        <v>213</v>
      </c>
      <c r="D10" s="1102"/>
      <c r="E10" s="1102"/>
      <c r="F10" s="1078"/>
      <c r="G10" s="1079"/>
      <c r="H10" s="1079"/>
      <c r="I10" s="1079"/>
      <c r="J10" s="1079"/>
      <c r="K10" s="1079"/>
      <c r="L10" s="1079"/>
      <c r="M10" s="1079"/>
      <c r="N10" s="1079"/>
      <c r="O10" s="1080"/>
      <c r="P10" s="474"/>
      <c r="Q10" s="250"/>
    </row>
    <row r="11" spans="1:17" ht="39.950000000000003" customHeight="1">
      <c r="A11" s="47"/>
      <c r="B11" s="1101"/>
      <c r="C11" s="1090"/>
      <c r="D11" s="1103"/>
      <c r="E11" s="1103"/>
      <c r="F11" s="1072"/>
      <c r="G11" s="1073"/>
      <c r="H11" s="1073"/>
      <c r="I11" s="1073"/>
      <c r="J11" s="1073"/>
      <c r="K11" s="1073"/>
      <c r="L11" s="1073"/>
      <c r="M11" s="1073"/>
      <c r="N11" s="1073"/>
      <c r="O11" s="1074"/>
      <c r="P11" s="467"/>
      <c r="Q11" s="251"/>
    </row>
    <row r="12" spans="1:17" ht="39.950000000000003" customHeight="1">
      <c r="A12" s="47"/>
      <c r="B12" s="1101"/>
      <c r="C12" s="1090"/>
      <c r="D12" s="1103"/>
      <c r="E12" s="1103"/>
      <c r="F12" s="1072"/>
      <c r="G12" s="1073"/>
      <c r="H12" s="1073"/>
      <c r="I12" s="1073"/>
      <c r="J12" s="1073"/>
      <c r="K12" s="1073"/>
      <c r="L12" s="1073"/>
      <c r="M12" s="1073"/>
      <c r="N12" s="1073"/>
      <c r="O12" s="1074"/>
      <c r="P12" s="467"/>
      <c r="Q12" s="251"/>
    </row>
    <row r="13" spans="1:17" ht="39.950000000000003" customHeight="1">
      <c r="A13" s="47"/>
      <c r="B13" s="1101"/>
      <c r="C13" s="1090"/>
      <c r="D13" s="1103"/>
      <c r="E13" s="1103"/>
      <c r="F13" s="1072"/>
      <c r="G13" s="1073"/>
      <c r="H13" s="1073"/>
      <c r="I13" s="1073"/>
      <c r="J13" s="1073"/>
      <c r="K13" s="1073"/>
      <c r="L13" s="1073"/>
      <c r="M13" s="1073"/>
      <c r="N13" s="1073"/>
      <c r="O13" s="1074"/>
      <c r="P13" s="467"/>
      <c r="Q13" s="251"/>
    </row>
    <row r="14" spans="1:17" ht="39.950000000000003" customHeight="1">
      <c r="A14" s="47"/>
      <c r="B14" s="1101"/>
      <c r="C14" s="1090"/>
      <c r="D14" s="1072"/>
      <c r="E14" s="1074"/>
      <c r="F14" s="1072"/>
      <c r="G14" s="1073"/>
      <c r="H14" s="1073"/>
      <c r="I14" s="1073"/>
      <c r="J14" s="1073"/>
      <c r="K14" s="1073"/>
      <c r="L14" s="1073"/>
      <c r="M14" s="1073"/>
      <c r="N14" s="1073"/>
      <c r="O14" s="1074"/>
      <c r="P14" s="467"/>
      <c r="Q14" s="251"/>
    </row>
    <row r="15" spans="1:17" ht="39.950000000000003" customHeight="1">
      <c r="A15" s="47"/>
      <c r="B15" s="1101"/>
      <c r="C15" s="1090"/>
      <c r="D15" s="1104"/>
      <c r="E15" s="1105"/>
      <c r="F15" s="1072"/>
      <c r="G15" s="1073"/>
      <c r="H15" s="1073"/>
      <c r="I15" s="1073"/>
      <c r="J15" s="1073"/>
      <c r="K15" s="1073"/>
      <c r="L15" s="1073"/>
      <c r="M15" s="1073"/>
      <c r="N15" s="1073"/>
      <c r="O15" s="1074"/>
      <c r="P15" s="469"/>
      <c r="Q15" s="252"/>
    </row>
    <row r="16" spans="1:17" ht="39.950000000000003" customHeight="1">
      <c r="A16" s="47"/>
      <c r="B16" s="1101"/>
      <c r="C16" s="1090"/>
      <c r="D16" s="1103"/>
      <c r="E16" s="1103"/>
      <c r="F16" s="1072"/>
      <c r="G16" s="1073"/>
      <c r="H16" s="1073"/>
      <c r="I16" s="1073"/>
      <c r="J16" s="1073"/>
      <c r="K16" s="1073"/>
      <c r="L16" s="1073"/>
      <c r="M16" s="1073"/>
      <c r="N16" s="1073"/>
      <c r="O16" s="1074"/>
      <c r="P16" s="467"/>
      <c r="Q16" s="251"/>
    </row>
    <row r="17" spans="1:22" ht="39.950000000000003" customHeight="1">
      <c r="A17" s="47"/>
      <c r="B17" s="1101"/>
      <c r="C17" s="1090"/>
      <c r="D17" s="1095" t="s">
        <v>214</v>
      </c>
      <c r="E17" s="1096"/>
      <c r="F17" s="1072"/>
      <c r="G17" s="1073"/>
      <c r="H17" s="1073"/>
      <c r="I17" s="1073"/>
      <c r="J17" s="1073"/>
      <c r="K17" s="1073"/>
      <c r="L17" s="1073"/>
      <c r="M17" s="1073"/>
      <c r="N17" s="1073"/>
      <c r="O17" s="1073"/>
      <c r="P17" s="470"/>
      <c r="Q17" s="251">
        <v>12</v>
      </c>
    </row>
    <row r="18" spans="1:22" ht="39.950000000000003" customHeight="1">
      <c r="A18" s="47"/>
      <c r="B18" s="1101"/>
      <c r="C18" s="1090"/>
      <c r="D18" s="1095" t="s">
        <v>215</v>
      </c>
      <c r="E18" s="1096"/>
      <c r="F18" s="1072"/>
      <c r="G18" s="1073"/>
      <c r="H18" s="1073"/>
      <c r="I18" s="1073"/>
      <c r="J18" s="1073"/>
      <c r="K18" s="1073"/>
      <c r="L18" s="1073"/>
      <c r="M18" s="1073"/>
      <c r="N18" s="1073"/>
      <c r="O18" s="1073"/>
      <c r="P18" s="470"/>
      <c r="Q18" s="251">
        <v>24</v>
      </c>
      <c r="U18" s="59"/>
      <c r="V18" s="59"/>
    </row>
    <row r="19" spans="1:22" ht="39.950000000000003" customHeight="1">
      <c r="A19" s="47"/>
      <c r="B19" s="1101"/>
      <c r="C19" s="1090"/>
      <c r="D19" s="1106" t="s">
        <v>217</v>
      </c>
      <c r="E19" s="1106"/>
      <c r="F19" s="1103"/>
      <c r="G19" s="1103"/>
      <c r="H19" s="1103"/>
      <c r="I19" s="1103"/>
      <c r="J19" s="1103"/>
      <c r="K19" s="1103"/>
      <c r="L19" s="1103"/>
      <c r="M19" s="1103"/>
      <c r="N19" s="1103"/>
      <c r="O19" s="1103"/>
      <c r="P19" s="466"/>
      <c r="Q19" s="251">
        <v>24</v>
      </c>
      <c r="U19" s="59"/>
      <c r="V19" s="59"/>
    </row>
    <row r="20" spans="1:22" ht="39.950000000000003" customHeight="1">
      <c r="A20" s="47"/>
      <c r="B20" s="1101"/>
      <c r="C20" s="1090"/>
      <c r="D20" s="1097" t="s">
        <v>218</v>
      </c>
      <c r="E20" s="1097"/>
      <c r="F20" s="1098"/>
      <c r="G20" s="1098"/>
      <c r="H20" s="1098"/>
      <c r="I20" s="1098"/>
      <c r="J20" s="1098"/>
      <c r="K20" s="1098"/>
      <c r="L20" s="1098"/>
      <c r="M20" s="1098"/>
      <c r="N20" s="1098"/>
      <c r="O20" s="1098"/>
      <c r="P20" s="471"/>
      <c r="Q20" s="253">
        <v>3</v>
      </c>
    </row>
    <row r="21" spans="1:22" ht="39.950000000000003" customHeight="1">
      <c r="A21" s="47"/>
      <c r="B21" s="1101"/>
      <c r="C21" s="1090"/>
      <c r="D21" s="804" t="s">
        <v>219</v>
      </c>
      <c r="E21" s="755"/>
      <c r="F21" s="755"/>
      <c r="G21" s="755"/>
      <c r="H21" s="755"/>
      <c r="I21" s="755"/>
      <c r="J21" s="755"/>
      <c r="K21" s="755"/>
      <c r="L21" s="755"/>
      <c r="M21" s="755"/>
      <c r="N21" s="755"/>
      <c r="O21" s="755"/>
      <c r="P21" s="464"/>
      <c r="Q21" s="254"/>
    </row>
    <row r="22" spans="1:22" ht="39.950000000000003" customHeight="1">
      <c r="A22" s="47"/>
      <c r="B22" s="1101"/>
      <c r="C22" s="1090" t="s">
        <v>220</v>
      </c>
      <c r="D22" s="1075"/>
      <c r="E22" s="1077"/>
      <c r="F22" s="1075"/>
      <c r="G22" s="1076"/>
      <c r="H22" s="1076"/>
      <c r="I22" s="1076"/>
      <c r="J22" s="1076"/>
      <c r="K22" s="1076"/>
      <c r="L22" s="1076"/>
      <c r="M22" s="1076"/>
      <c r="N22" s="1076"/>
      <c r="O22" s="1077"/>
      <c r="P22" s="472"/>
      <c r="Q22" s="250"/>
    </row>
    <row r="23" spans="1:22" ht="39.950000000000003" customHeight="1">
      <c r="A23" s="47"/>
      <c r="B23" s="1101"/>
      <c r="C23" s="1090"/>
      <c r="D23" s="1072"/>
      <c r="E23" s="1074"/>
      <c r="F23" s="1072"/>
      <c r="G23" s="1073"/>
      <c r="H23" s="1073"/>
      <c r="I23" s="1073"/>
      <c r="J23" s="1073"/>
      <c r="K23" s="1073"/>
      <c r="L23" s="1073"/>
      <c r="M23" s="1073"/>
      <c r="N23" s="1073"/>
      <c r="O23" s="1074"/>
      <c r="P23" s="472"/>
      <c r="Q23" s="255"/>
    </row>
    <row r="24" spans="1:22" ht="39.950000000000003" customHeight="1">
      <c r="A24" s="1094"/>
      <c r="B24" s="1101"/>
      <c r="C24" s="1090"/>
      <c r="D24" s="1075"/>
      <c r="E24" s="1077"/>
      <c r="F24" s="1072"/>
      <c r="G24" s="1073"/>
      <c r="H24" s="1073"/>
      <c r="I24" s="1073"/>
      <c r="J24" s="1073"/>
      <c r="K24" s="1073"/>
      <c r="L24" s="1073"/>
      <c r="M24" s="1073"/>
      <c r="N24" s="1073"/>
      <c r="O24" s="1074"/>
      <c r="P24" s="467"/>
      <c r="Q24" s="251"/>
    </row>
    <row r="25" spans="1:22" ht="39.950000000000003" customHeight="1">
      <c r="A25" s="1094"/>
      <c r="B25" s="1101"/>
      <c r="C25" s="1090"/>
      <c r="D25" s="1072"/>
      <c r="E25" s="1074"/>
      <c r="F25" s="1072"/>
      <c r="G25" s="1073"/>
      <c r="H25" s="1073"/>
      <c r="I25" s="1073"/>
      <c r="J25" s="1073"/>
      <c r="K25" s="1073"/>
      <c r="L25" s="1073"/>
      <c r="M25" s="1073"/>
      <c r="N25" s="1073"/>
      <c r="O25" s="1074"/>
      <c r="P25" s="467"/>
      <c r="Q25" s="251"/>
    </row>
    <row r="26" spans="1:22" ht="39.950000000000003" customHeight="1">
      <c r="A26" s="1094"/>
      <c r="B26" s="1101"/>
      <c r="C26" s="1090"/>
      <c r="D26" s="1086"/>
      <c r="E26" s="1087"/>
      <c r="F26" s="1072"/>
      <c r="G26" s="1073"/>
      <c r="H26" s="1073"/>
      <c r="I26" s="1073"/>
      <c r="J26" s="1073"/>
      <c r="K26" s="1073"/>
      <c r="L26" s="1073"/>
      <c r="M26" s="1073"/>
      <c r="N26" s="1073"/>
      <c r="O26" s="1074"/>
      <c r="P26" s="467"/>
      <c r="Q26" s="251"/>
    </row>
    <row r="27" spans="1:22" ht="39.950000000000003" customHeight="1">
      <c r="A27" s="1094"/>
      <c r="B27" s="1101"/>
      <c r="C27" s="1090"/>
      <c r="D27" s="1088" t="s">
        <v>221</v>
      </c>
      <c r="E27" s="1089"/>
      <c r="F27" s="1089"/>
      <c r="G27" s="1089"/>
      <c r="H27" s="1089"/>
      <c r="I27" s="1089"/>
      <c r="J27" s="1089"/>
      <c r="K27" s="1089"/>
      <c r="L27" s="1089"/>
      <c r="M27" s="1089"/>
      <c r="N27" s="1089"/>
      <c r="O27" s="1089"/>
      <c r="P27" s="468"/>
      <c r="Q27" s="254"/>
    </row>
    <row r="28" spans="1:22" ht="39.950000000000003" customHeight="1">
      <c r="A28" s="47"/>
      <c r="B28" s="1091" t="s">
        <v>205</v>
      </c>
      <c r="C28" s="1092"/>
      <c r="D28" s="1092"/>
      <c r="E28" s="1092"/>
      <c r="F28" s="1092"/>
      <c r="G28" s="1092"/>
      <c r="H28" s="1092"/>
      <c r="I28" s="1092"/>
      <c r="J28" s="1092"/>
      <c r="K28" s="1092"/>
      <c r="L28" s="1092"/>
      <c r="M28" s="1092"/>
      <c r="N28" s="1092"/>
      <c r="O28" s="1092"/>
      <c r="P28" s="1093"/>
      <c r="Q28" s="256">
        <v>324</v>
      </c>
    </row>
    <row r="29" spans="1:22">
      <c r="A29" s="47"/>
      <c r="B29" s="137"/>
      <c r="C29" s="137"/>
      <c r="D29" s="137"/>
      <c r="E29" s="137"/>
      <c r="F29" s="137"/>
      <c r="G29" s="137"/>
      <c r="H29" s="137"/>
      <c r="I29" s="137"/>
      <c r="J29" s="137"/>
      <c r="K29" s="137"/>
      <c r="L29" s="137"/>
      <c r="M29" s="137"/>
      <c r="N29" s="137"/>
      <c r="O29" s="137"/>
      <c r="P29" s="137"/>
      <c r="Q29" s="137"/>
    </row>
    <row r="30" spans="1:22" ht="39.950000000000003" customHeight="1">
      <c r="B30" s="1081" t="s">
        <v>222</v>
      </c>
      <c r="C30" s="1081"/>
      <c r="D30" s="1081"/>
      <c r="E30" s="1081"/>
      <c r="F30" s="938" t="s">
        <v>565</v>
      </c>
      <c r="G30" s="938"/>
      <c r="H30" s="938"/>
      <c r="I30" s="938"/>
      <c r="J30" s="938"/>
      <c r="K30" s="938"/>
      <c r="L30" s="938"/>
      <c r="M30" s="938"/>
      <c r="N30" s="938"/>
      <c r="O30" s="938"/>
      <c r="P30" s="938"/>
      <c r="Q30" s="938"/>
    </row>
    <row r="31" spans="1:22" ht="39.950000000000003" customHeight="1">
      <c r="B31" s="1081" t="s">
        <v>223</v>
      </c>
      <c r="C31" s="1081"/>
      <c r="D31" s="1081"/>
      <c r="E31" s="1081"/>
      <c r="F31" s="1082" t="s">
        <v>1131</v>
      </c>
      <c r="G31" s="1083"/>
      <c r="H31" s="1083"/>
      <c r="I31" s="1083"/>
      <c r="J31" s="1083"/>
      <c r="K31" s="1083"/>
      <c r="L31" s="1083"/>
      <c r="M31" s="1083"/>
      <c r="N31" s="1083"/>
      <c r="O31" s="1083"/>
      <c r="P31" s="1083"/>
      <c r="Q31" s="1084"/>
    </row>
    <row r="32" spans="1:22" ht="39.950000000000003" customHeight="1">
      <c r="B32" s="1081" t="s">
        <v>224</v>
      </c>
      <c r="C32" s="1081"/>
      <c r="D32" s="1081"/>
      <c r="E32" s="1081"/>
      <c r="F32" s="1085" t="s">
        <v>641</v>
      </c>
      <c r="G32" s="1085"/>
      <c r="H32" s="1085"/>
      <c r="I32" s="1085"/>
      <c r="J32" s="1085"/>
      <c r="K32" s="1085"/>
      <c r="L32" s="1085"/>
      <c r="M32" s="1085"/>
      <c r="N32" s="1085"/>
      <c r="O32" s="1085"/>
      <c r="P32" s="1085"/>
      <c r="Q32" s="1085"/>
    </row>
  </sheetData>
  <mergeCells count="63">
    <mergeCell ref="O1:Q1"/>
    <mergeCell ref="B6:D6"/>
    <mergeCell ref="E6:Q6"/>
    <mergeCell ref="B7:D7"/>
    <mergeCell ref="E7:Q7"/>
    <mergeCell ref="B2:Q2"/>
    <mergeCell ref="B3:D3"/>
    <mergeCell ref="M3:N5"/>
    <mergeCell ref="O3:Q5"/>
    <mergeCell ref="B5:D5"/>
    <mergeCell ref="E5:G5"/>
    <mergeCell ref="I5:K5"/>
    <mergeCell ref="B4:D4"/>
    <mergeCell ref="B8:D8"/>
    <mergeCell ref="E8:Q8"/>
    <mergeCell ref="B9:C9"/>
    <mergeCell ref="D9:E9"/>
    <mergeCell ref="B10:B27"/>
    <mergeCell ref="C10:C21"/>
    <mergeCell ref="D10:E10"/>
    <mergeCell ref="D11:E11"/>
    <mergeCell ref="D12:E12"/>
    <mergeCell ref="D13:E13"/>
    <mergeCell ref="D14:E14"/>
    <mergeCell ref="D21:O21"/>
    <mergeCell ref="D15:E15"/>
    <mergeCell ref="D19:E19"/>
    <mergeCell ref="F19:O19"/>
    <mergeCell ref="D16:E16"/>
    <mergeCell ref="D17:E17"/>
    <mergeCell ref="F17:O17"/>
    <mergeCell ref="D18:E18"/>
    <mergeCell ref="F18:O18"/>
    <mergeCell ref="D20:E20"/>
    <mergeCell ref="F20:O20"/>
    <mergeCell ref="A24:A27"/>
    <mergeCell ref="D24:E24"/>
    <mergeCell ref="D25:E25"/>
    <mergeCell ref="F25:O25"/>
    <mergeCell ref="F26:O26"/>
    <mergeCell ref="B31:E31"/>
    <mergeCell ref="F31:Q31"/>
    <mergeCell ref="B32:E32"/>
    <mergeCell ref="F32:Q32"/>
    <mergeCell ref="D26:E26"/>
    <mergeCell ref="D27:O27"/>
    <mergeCell ref="B30:E30"/>
    <mergeCell ref="F30:Q30"/>
    <mergeCell ref="C22:C27"/>
    <mergeCell ref="D22:E22"/>
    <mergeCell ref="D23:E23"/>
    <mergeCell ref="F24:O24"/>
    <mergeCell ref="B28:P28"/>
    <mergeCell ref="F9:O9"/>
    <mergeCell ref="F10:O10"/>
    <mergeCell ref="F11:O11"/>
    <mergeCell ref="F12:O12"/>
    <mergeCell ref="F13:O13"/>
    <mergeCell ref="F14:O14"/>
    <mergeCell ref="F15:O15"/>
    <mergeCell ref="F16:O16"/>
    <mergeCell ref="F22:O22"/>
    <mergeCell ref="F23:O23"/>
  </mergeCells>
  <phoneticPr fontId="6"/>
  <printOptions horizontalCentered="1" verticalCentered="1"/>
  <pageMargins left="0.70866141732283472" right="0.31496062992125984" top="0.35433070866141736" bottom="0.35433070866141736" header="0.31496062992125984" footer="0.31496062992125984"/>
  <pageSetup paperSize="9" scale="60" fitToWidth="0" fitToHeight="0" orientation="portrait"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32"/>
  <sheetViews>
    <sheetView view="pageBreakPreview" zoomScale="80" zoomScaleNormal="70" zoomScaleSheetLayoutView="80" workbookViewId="0">
      <selection activeCell="T25" sqref="T25"/>
    </sheetView>
  </sheetViews>
  <sheetFormatPr defaultColWidth="9" defaultRowHeight="14.25"/>
  <cols>
    <col min="1" max="1" width="1.125" style="48" customWidth="1"/>
    <col min="2" max="3" width="5.625" style="59" customWidth="1"/>
    <col min="4" max="5" width="14.125" style="59" customWidth="1"/>
    <col min="6" max="8" width="9" style="59" customWidth="1"/>
    <col min="9" max="9" width="9" style="59"/>
    <col min="10" max="12" width="9" style="59" customWidth="1"/>
    <col min="13" max="13" width="9" style="59"/>
    <col min="14" max="14" width="9" style="59" customWidth="1"/>
    <col min="15" max="17" width="9" style="59"/>
    <col min="18" max="18" width="1.25" style="48" customWidth="1"/>
    <col min="19" max="16384" width="9" style="48"/>
  </cols>
  <sheetData>
    <row r="1" spans="1:17" ht="30" customHeight="1" thickBot="1">
      <c r="O1" s="1107" t="s">
        <v>972</v>
      </c>
      <c r="P1" s="744"/>
      <c r="Q1" s="746"/>
    </row>
    <row r="2" spans="1:17" ht="27.75" customHeight="1">
      <c r="A2" s="45"/>
      <c r="B2" s="1110" t="s">
        <v>545</v>
      </c>
      <c r="C2" s="1110"/>
      <c r="D2" s="1110"/>
      <c r="E2" s="1110"/>
      <c r="F2" s="1110"/>
      <c r="G2" s="1110"/>
      <c r="H2" s="1110"/>
      <c r="I2" s="1110"/>
      <c r="J2" s="1110"/>
      <c r="K2" s="1110"/>
      <c r="L2" s="1110"/>
      <c r="M2" s="1110"/>
      <c r="N2" s="1110"/>
      <c r="O2" s="1110"/>
      <c r="P2" s="1110"/>
      <c r="Q2" s="1110"/>
    </row>
    <row r="3" spans="1:17" ht="39.950000000000003" customHeight="1">
      <c r="A3" s="47"/>
      <c r="B3" s="1111" t="s">
        <v>199</v>
      </c>
      <c r="C3" s="1111"/>
      <c r="D3" s="1111"/>
      <c r="E3" s="335" t="str">
        <f>科名</f>
        <v>あいうえお＊あいうえお＊あいうえお＊あいうえお＊あいうえお＊あいう</v>
      </c>
      <c r="F3" s="336"/>
      <c r="G3" s="336"/>
      <c r="H3" s="336"/>
      <c r="I3" s="336"/>
      <c r="J3" s="336"/>
      <c r="K3" s="336"/>
      <c r="L3" s="338"/>
      <c r="M3" s="803" t="s">
        <v>198</v>
      </c>
      <c r="N3" s="803"/>
      <c r="O3" s="1113" t="s">
        <v>546</v>
      </c>
      <c r="P3" s="853"/>
      <c r="Q3" s="867"/>
    </row>
    <row r="4" spans="1:17" ht="39.950000000000003" customHeight="1">
      <c r="A4" s="47"/>
      <c r="B4" s="342"/>
      <c r="C4" s="343"/>
      <c r="D4" s="344"/>
      <c r="E4" s="395" t="str">
        <f>提案左括弧&amp;提案科名&amp;提案右括弧</f>
        <v>（アイウエオ＊アイウエオ＊アイウエオ＊アイウエオ＊アイウエオ＊アイウ）</v>
      </c>
      <c r="F4" s="337"/>
      <c r="G4" s="337"/>
      <c r="H4" s="339"/>
      <c r="I4" s="396"/>
      <c r="J4" s="396"/>
      <c r="K4" s="396"/>
      <c r="L4" s="397"/>
      <c r="M4" s="803"/>
      <c r="N4" s="803"/>
      <c r="O4" s="1114"/>
      <c r="P4" s="772"/>
      <c r="Q4" s="773"/>
    </row>
    <row r="5" spans="1:17" ht="39.950000000000003" customHeight="1">
      <c r="A5" s="47"/>
      <c r="B5" s="1081" t="s">
        <v>200</v>
      </c>
      <c r="C5" s="1081"/>
      <c r="D5" s="1081"/>
      <c r="E5" s="1116">
        <f>開講日</f>
        <v>46316</v>
      </c>
      <c r="F5" s="1117"/>
      <c r="G5" s="1117"/>
      <c r="H5" s="394" t="s">
        <v>82</v>
      </c>
      <c r="I5" s="1117">
        <f>修了日</f>
        <v>46407</v>
      </c>
      <c r="J5" s="1117"/>
      <c r="K5" s="1117"/>
      <c r="L5" s="398"/>
      <c r="M5" s="803"/>
      <c r="N5" s="803"/>
      <c r="O5" s="1115"/>
      <c r="P5" s="891"/>
      <c r="Q5" s="892"/>
    </row>
    <row r="6" spans="1:17" ht="39.950000000000003" customHeight="1">
      <c r="A6" s="47"/>
      <c r="B6" s="1081" t="s">
        <v>206</v>
      </c>
      <c r="C6" s="1081"/>
      <c r="D6" s="1081"/>
      <c r="E6" s="887" t="s">
        <v>547</v>
      </c>
      <c r="F6" s="751"/>
      <c r="G6" s="751"/>
      <c r="H6" s="751"/>
      <c r="I6" s="751"/>
      <c r="J6" s="751"/>
      <c r="K6" s="751"/>
      <c r="L6" s="751"/>
      <c r="M6" s="751"/>
      <c r="N6" s="751"/>
      <c r="O6" s="751"/>
      <c r="P6" s="751"/>
      <c r="Q6" s="752"/>
    </row>
    <row r="7" spans="1:17" ht="39.950000000000003" customHeight="1">
      <c r="A7" s="47"/>
      <c r="B7" s="1081" t="s">
        <v>207</v>
      </c>
      <c r="C7" s="1081"/>
      <c r="D7" s="1081"/>
      <c r="E7" s="887" t="s">
        <v>548</v>
      </c>
      <c r="F7" s="751"/>
      <c r="G7" s="751"/>
      <c r="H7" s="751"/>
      <c r="I7" s="751"/>
      <c r="J7" s="751"/>
      <c r="K7" s="751"/>
      <c r="L7" s="751"/>
      <c r="M7" s="751"/>
      <c r="N7" s="751"/>
      <c r="O7" s="751"/>
      <c r="P7" s="751"/>
      <c r="Q7" s="752"/>
    </row>
    <row r="8" spans="1:17" ht="39.950000000000003" customHeight="1">
      <c r="A8" s="47"/>
      <c r="B8" s="1081" t="s">
        <v>201</v>
      </c>
      <c r="C8" s="1081"/>
      <c r="D8" s="1081"/>
      <c r="E8" s="887" t="s">
        <v>549</v>
      </c>
      <c r="F8" s="751"/>
      <c r="G8" s="751"/>
      <c r="H8" s="751"/>
      <c r="I8" s="751"/>
      <c r="J8" s="751"/>
      <c r="K8" s="751"/>
      <c r="L8" s="751"/>
      <c r="M8" s="751"/>
      <c r="N8" s="751"/>
      <c r="O8" s="751"/>
      <c r="P8" s="751"/>
      <c r="Q8" s="752"/>
    </row>
    <row r="9" spans="1:17" s="45" customFormat="1" ht="55.5" customHeight="1">
      <c r="A9" s="46"/>
      <c r="B9" s="803"/>
      <c r="C9" s="803"/>
      <c r="D9" s="803" t="s">
        <v>202</v>
      </c>
      <c r="E9" s="803"/>
      <c r="F9" s="804" t="s">
        <v>203</v>
      </c>
      <c r="G9" s="755"/>
      <c r="H9" s="755"/>
      <c r="I9" s="755"/>
      <c r="J9" s="755"/>
      <c r="K9" s="755"/>
      <c r="L9" s="755"/>
      <c r="M9" s="755"/>
      <c r="N9" s="755"/>
      <c r="O9" s="805"/>
      <c r="P9" s="464" t="s">
        <v>999</v>
      </c>
      <c r="Q9" s="63" t="s">
        <v>204</v>
      </c>
    </row>
    <row r="10" spans="1:17" ht="39.950000000000003" customHeight="1">
      <c r="A10" s="47"/>
      <c r="B10" s="1100" t="s">
        <v>208</v>
      </c>
      <c r="C10" s="1090" t="s">
        <v>213</v>
      </c>
      <c r="D10" s="1102"/>
      <c r="E10" s="1102"/>
      <c r="F10" s="1078"/>
      <c r="G10" s="1079"/>
      <c r="H10" s="1079"/>
      <c r="I10" s="1079"/>
      <c r="J10" s="1079"/>
      <c r="K10" s="1079"/>
      <c r="L10" s="1079"/>
      <c r="M10" s="1079"/>
      <c r="N10" s="1079"/>
      <c r="O10" s="1080"/>
      <c r="P10" s="474"/>
      <c r="Q10" s="257"/>
    </row>
    <row r="11" spans="1:17" ht="39.950000000000003" customHeight="1">
      <c r="A11" s="47"/>
      <c r="B11" s="1101"/>
      <c r="C11" s="1090"/>
      <c r="D11" s="1103"/>
      <c r="E11" s="1103"/>
      <c r="F11" s="1072"/>
      <c r="G11" s="1073"/>
      <c r="H11" s="1073"/>
      <c r="I11" s="1073"/>
      <c r="J11" s="1073"/>
      <c r="K11" s="1073"/>
      <c r="L11" s="1073"/>
      <c r="M11" s="1073"/>
      <c r="N11" s="1073"/>
      <c r="O11" s="1074"/>
      <c r="P11" s="467"/>
      <c r="Q11" s="258"/>
    </row>
    <row r="12" spans="1:17" ht="39.950000000000003" customHeight="1">
      <c r="A12" s="47"/>
      <c r="B12" s="1101"/>
      <c r="C12" s="1090"/>
      <c r="D12" s="1103"/>
      <c r="E12" s="1103"/>
      <c r="F12" s="1072"/>
      <c r="G12" s="1073"/>
      <c r="H12" s="1073"/>
      <c r="I12" s="1073"/>
      <c r="J12" s="1073"/>
      <c r="K12" s="1073"/>
      <c r="L12" s="1073"/>
      <c r="M12" s="1073"/>
      <c r="N12" s="1073"/>
      <c r="O12" s="1074"/>
      <c r="P12" s="467"/>
      <c r="Q12" s="258"/>
    </row>
    <row r="13" spans="1:17" ht="39.950000000000003" customHeight="1">
      <c r="A13" s="47"/>
      <c r="B13" s="1101"/>
      <c r="C13" s="1090"/>
      <c r="D13" s="1103"/>
      <c r="E13" s="1103"/>
      <c r="F13" s="1072"/>
      <c r="G13" s="1073"/>
      <c r="H13" s="1073"/>
      <c r="I13" s="1073"/>
      <c r="J13" s="1073"/>
      <c r="K13" s="1073"/>
      <c r="L13" s="1073"/>
      <c r="M13" s="1073"/>
      <c r="N13" s="1073"/>
      <c r="O13" s="1074"/>
      <c r="P13" s="467"/>
      <c r="Q13" s="258"/>
    </row>
    <row r="14" spans="1:17" ht="39.950000000000003" customHeight="1">
      <c r="A14" s="47"/>
      <c r="B14" s="1101"/>
      <c r="C14" s="1090"/>
      <c r="D14" s="1072"/>
      <c r="E14" s="1074"/>
      <c r="F14" s="1072"/>
      <c r="G14" s="1073"/>
      <c r="H14" s="1073"/>
      <c r="I14" s="1073"/>
      <c r="J14" s="1073"/>
      <c r="K14" s="1073"/>
      <c r="L14" s="1073"/>
      <c r="M14" s="1073"/>
      <c r="N14" s="1073"/>
      <c r="O14" s="1074"/>
      <c r="P14" s="467"/>
      <c r="Q14" s="258"/>
    </row>
    <row r="15" spans="1:17" ht="39.950000000000003" customHeight="1">
      <c r="A15" s="47"/>
      <c r="B15" s="1101"/>
      <c r="C15" s="1090"/>
      <c r="D15" s="1114" t="s">
        <v>550</v>
      </c>
      <c r="E15" s="773"/>
      <c r="F15" s="1072"/>
      <c r="G15" s="1073"/>
      <c r="H15" s="1073"/>
      <c r="I15" s="1073"/>
      <c r="J15" s="1073"/>
      <c r="K15" s="1073"/>
      <c r="L15" s="1073"/>
      <c r="M15" s="1073"/>
      <c r="N15" s="1073"/>
      <c r="O15" s="1074"/>
      <c r="P15" s="469"/>
      <c r="Q15" s="259"/>
    </row>
    <row r="16" spans="1:17" ht="39.950000000000003" customHeight="1">
      <c r="A16" s="47"/>
      <c r="B16" s="1101"/>
      <c r="C16" s="1090"/>
      <c r="D16" s="1127" t="s">
        <v>551</v>
      </c>
      <c r="E16" s="1127"/>
      <c r="F16" s="1072"/>
      <c r="G16" s="1073"/>
      <c r="H16" s="1073"/>
      <c r="I16" s="1073"/>
      <c r="J16" s="1073"/>
      <c r="K16" s="1073"/>
      <c r="L16" s="1073"/>
      <c r="M16" s="1073"/>
      <c r="N16" s="1073"/>
      <c r="O16" s="1074"/>
      <c r="P16" s="467"/>
      <c r="Q16" s="258"/>
    </row>
    <row r="17" spans="1:24" ht="39.950000000000003" customHeight="1">
      <c r="A17" s="47"/>
      <c r="B17" s="1101"/>
      <c r="C17" s="1090"/>
      <c r="D17" s="1095" t="s">
        <v>214</v>
      </c>
      <c r="E17" s="1096"/>
      <c r="F17" s="1072"/>
      <c r="G17" s="1073"/>
      <c r="H17" s="1073"/>
      <c r="I17" s="1073"/>
      <c r="J17" s="1073"/>
      <c r="K17" s="1073"/>
      <c r="L17" s="1073"/>
      <c r="M17" s="1073"/>
      <c r="N17" s="1073"/>
      <c r="O17" s="1074"/>
      <c r="P17" s="467"/>
      <c r="Q17" s="251">
        <v>12</v>
      </c>
    </row>
    <row r="18" spans="1:24" ht="39.950000000000003" customHeight="1">
      <c r="A18" s="47"/>
      <c r="B18" s="1101"/>
      <c r="C18" s="1090"/>
      <c r="D18" s="1095" t="s">
        <v>215</v>
      </c>
      <c r="E18" s="1096"/>
      <c r="F18" s="1072"/>
      <c r="G18" s="1073"/>
      <c r="H18" s="1073"/>
      <c r="I18" s="1073"/>
      <c r="J18" s="1073"/>
      <c r="K18" s="1073"/>
      <c r="L18" s="1073"/>
      <c r="M18" s="1073"/>
      <c r="N18" s="1073"/>
      <c r="O18" s="1074"/>
      <c r="P18" s="467"/>
      <c r="Q18" s="251">
        <v>24</v>
      </c>
      <c r="U18" s="59"/>
      <c r="V18" s="59"/>
      <c r="W18" s="59"/>
      <c r="X18" s="59"/>
    </row>
    <row r="19" spans="1:24" ht="39.950000000000003" customHeight="1">
      <c r="A19" s="47"/>
      <c r="B19" s="1101"/>
      <c r="C19" s="1090"/>
      <c r="D19" s="1106" t="s">
        <v>217</v>
      </c>
      <c r="E19" s="1106"/>
      <c r="F19" s="1072"/>
      <c r="G19" s="1073"/>
      <c r="H19" s="1073"/>
      <c r="I19" s="1073"/>
      <c r="J19" s="1073"/>
      <c r="K19" s="1073"/>
      <c r="L19" s="1073"/>
      <c r="M19" s="1073"/>
      <c r="N19" s="1073"/>
      <c r="O19" s="1074"/>
      <c r="P19" s="467"/>
      <c r="Q19" s="251">
        <v>24</v>
      </c>
      <c r="U19" s="59"/>
      <c r="V19" s="59"/>
      <c r="W19" s="59"/>
      <c r="X19" s="59"/>
    </row>
    <row r="20" spans="1:24" ht="39.950000000000003" customHeight="1">
      <c r="A20" s="47"/>
      <c r="B20" s="1101"/>
      <c r="C20" s="1090"/>
      <c r="D20" s="1097" t="s">
        <v>218</v>
      </c>
      <c r="E20" s="1097"/>
      <c r="F20" s="1072"/>
      <c r="G20" s="1073"/>
      <c r="H20" s="1073"/>
      <c r="I20" s="1073"/>
      <c r="J20" s="1073"/>
      <c r="K20" s="1073"/>
      <c r="L20" s="1073"/>
      <c r="M20" s="1073"/>
      <c r="N20" s="1073"/>
      <c r="O20" s="1074"/>
      <c r="P20" s="490"/>
      <c r="Q20" s="253">
        <v>3</v>
      </c>
    </row>
    <row r="21" spans="1:24" ht="39.950000000000003" customHeight="1">
      <c r="A21" s="47"/>
      <c r="B21" s="1101"/>
      <c r="C21" s="1090"/>
      <c r="D21" s="804" t="s">
        <v>219</v>
      </c>
      <c r="E21" s="755"/>
      <c r="F21" s="755"/>
      <c r="G21" s="755"/>
      <c r="H21" s="755"/>
      <c r="I21" s="755"/>
      <c r="J21" s="755"/>
      <c r="K21" s="755"/>
      <c r="L21" s="755"/>
      <c r="M21" s="755"/>
      <c r="N21" s="755"/>
      <c r="O21" s="755"/>
      <c r="P21" s="475"/>
      <c r="Q21" s="157"/>
    </row>
    <row r="22" spans="1:24" ht="39.950000000000003" customHeight="1">
      <c r="A22" s="47"/>
      <c r="B22" s="1101"/>
      <c r="C22" s="1090" t="s">
        <v>220</v>
      </c>
      <c r="D22" s="1078"/>
      <c r="E22" s="1080"/>
      <c r="F22" s="1078"/>
      <c r="G22" s="1079"/>
      <c r="H22" s="1079"/>
      <c r="I22" s="1079"/>
      <c r="J22" s="1079"/>
      <c r="K22" s="1079"/>
      <c r="L22" s="1079"/>
      <c r="M22" s="1079"/>
      <c r="N22" s="1079"/>
      <c r="O22" s="1080"/>
      <c r="P22" s="474"/>
      <c r="Q22" s="260"/>
    </row>
    <row r="23" spans="1:24" ht="39.950000000000003" customHeight="1">
      <c r="A23" s="47"/>
      <c r="B23" s="1101"/>
      <c r="C23" s="1090"/>
      <c r="D23" s="1072"/>
      <c r="E23" s="1074"/>
      <c r="F23" s="1072"/>
      <c r="G23" s="1073"/>
      <c r="H23" s="1073"/>
      <c r="I23" s="1073"/>
      <c r="J23" s="1073"/>
      <c r="K23" s="1073"/>
      <c r="L23" s="1073"/>
      <c r="M23" s="1073"/>
      <c r="N23" s="1073"/>
      <c r="O23" s="1074"/>
      <c r="P23" s="467"/>
      <c r="Q23" s="261"/>
    </row>
    <row r="24" spans="1:24" ht="39.950000000000003" customHeight="1">
      <c r="A24" s="1094"/>
      <c r="B24" s="1101"/>
      <c r="C24" s="1090"/>
      <c r="D24" s="1075"/>
      <c r="E24" s="1077"/>
      <c r="F24" s="1072"/>
      <c r="G24" s="1073"/>
      <c r="H24" s="1073"/>
      <c r="I24" s="1073"/>
      <c r="J24" s="1073"/>
      <c r="K24" s="1073"/>
      <c r="L24" s="1073"/>
      <c r="M24" s="1073"/>
      <c r="N24" s="1073"/>
      <c r="O24" s="1074"/>
      <c r="P24" s="472"/>
      <c r="Q24" s="262"/>
    </row>
    <row r="25" spans="1:24" ht="39.950000000000003" customHeight="1">
      <c r="A25" s="1094"/>
      <c r="B25" s="1101"/>
      <c r="C25" s="1090"/>
      <c r="D25" s="1072"/>
      <c r="E25" s="1074"/>
      <c r="F25" s="1072"/>
      <c r="G25" s="1073"/>
      <c r="H25" s="1073"/>
      <c r="I25" s="1073"/>
      <c r="J25" s="1073"/>
      <c r="K25" s="1073"/>
      <c r="L25" s="1073"/>
      <c r="M25" s="1073"/>
      <c r="N25" s="1073"/>
      <c r="O25" s="1074"/>
      <c r="P25" s="467"/>
      <c r="Q25" s="261"/>
    </row>
    <row r="26" spans="1:24" ht="39.950000000000003" customHeight="1">
      <c r="A26" s="1094"/>
      <c r="B26" s="1101"/>
      <c r="C26" s="1090"/>
      <c r="D26" s="1086"/>
      <c r="E26" s="1087"/>
      <c r="F26" s="1086"/>
      <c r="G26" s="1123"/>
      <c r="H26" s="1123"/>
      <c r="I26" s="1123"/>
      <c r="J26" s="1123"/>
      <c r="K26" s="1123"/>
      <c r="L26" s="1123"/>
      <c r="M26" s="1123"/>
      <c r="N26" s="1123"/>
      <c r="O26" s="1087"/>
      <c r="P26" s="473"/>
      <c r="Q26" s="263"/>
    </row>
    <row r="27" spans="1:24" ht="39.950000000000003" customHeight="1">
      <c r="A27" s="1094"/>
      <c r="B27" s="1101"/>
      <c r="C27" s="1090"/>
      <c r="D27" s="804" t="s">
        <v>219</v>
      </c>
      <c r="E27" s="755"/>
      <c r="F27" s="755"/>
      <c r="G27" s="755"/>
      <c r="H27" s="755"/>
      <c r="I27" s="755"/>
      <c r="J27" s="755"/>
      <c r="K27" s="755"/>
      <c r="L27" s="755"/>
      <c r="M27" s="755"/>
      <c r="N27" s="755"/>
      <c r="O27" s="755"/>
      <c r="P27" s="468"/>
      <c r="Q27" s="254"/>
    </row>
    <row r="28" spans="1:24" ht="39.950000000000003" customHeight="1">
      <c r="A28" s="47"/>
      <c r="B28" s="1091" t="s">
        <v>205</v>
      </c>
      <c r="C28" s="1092"/>
      <c r="D28" s="1092"/>
      <c r="E28" s="1092"/>
      <c r="F28" s="1092"/>
      <c r="G28" s="1092"/>
      <c r="H28" s="1092"/>
      <c r="I28" s="1092"/>
      <c r="J28" s="1092"/>
      <c r="K28" s="1092"/>
      <c r="L28" s="1092"/>
      <c r="M28" s="1092"/>
      <c r="N28" s="1092"/>
      <c r="O28" s="1092"/>
      <c r="P28" s="1093"/>
      <c r="Q28" s="256">
        <v>438</v>
      </c>
    </row>
    <row r="29" spans="1:24">
      <c r="A29" s="47"/>
      <c r="B29" s="137"/>
      <c r="C29" s="137"/>
      <c r="D29" s="137"/>
      <c r="E29" s="137"/>
      <c r="F29" s="137"/>
      <c r="G29" s="137"/>
      <c r="H29" s="137"/>
      <c r="I29" s="137"/>
      <c r="J29" s="137"/>
      <c r="K29" s="137"/>
      <c r="L29" s="137"/>
      <c r="M29" s="137"/>
      <c r="N29" s="137"/>
      <c r="O29" s="137"/>
      <c r="P29" s="137"/>
      <c r="Q29" s="137"/>
    </row>
    <row r="30" spans="1:24" ht="39.950000000000003" customHeight="1">
      <c r="B30" s="1081" t="s">
        <v>222</v>
      </c>
      <c r="C30" s="1081"/>
      <c r="D30" s="1081"/>
      <c r="E30" s="1081"/>
      <c r="F30" s="1124" t="s">
        <v>565</v>
      </c>
      <c r="G30" s="1125"/>
      <c r="H30" s="1125"/>
      <c r="I30" s="1125"/>
      <c r="J30" s="1125"/>
      <c r="K30" s="1125"/>
      <c r="L30" s="1125"/>
      <c r="M30" s="1125"/>
      <c r="N30" s="1125"/>
      <c r="O30" s="1125"/>
      <c r="P30" s="1125"/>
      <c r="Q30" s="1126"/>
    </row>
    <row r="31" spans="1:24" ht="39.950000000000003" customHeight="1">
      <c r="B31" s="1081" t="s">
        <v>223</v>
      </c>
      <c r="C31" s="1081"/>
      <c r="D31" s="1081"/>
      <c r="E31" s="1081"/>
      <c r="F31" s="1082" t="s">
        <v>1131</v>
      </c>
      <c r="G31" s="1083"/>
      <c r="H31" s="1083"/>
      <c r="I31" s="1083"/>
      <c r="J31" s="1083"/>
      <c r="K31" s="1083"/>
      <c r="L31" s="1083"/>
      <c r="M31" s="1083"/>
      <c r="N31" s="1083"/>
      <c r="O31" s="1083"/>
      <c r="P31" s="1083"/>
      <c r="Q31" s="1084"/>
    </row>
    <row r="32" spans="1:24" ht="39.950000000000003" customHeight="1">
      <c r="B32" s="1081" t="s">
        <v>224</v>
      </c>
      <c r="C32" s="1081"/>
      <c r="D32" s="1081"/>
      <c r="E32" s="1081"/>
      <c r="F32" s="1120" t="s">
        <v>641</v>
      </c>
      <c r="G32" s="1121"/>
      <c r="H32" s="1121"/>
      <c r="I32" s="1121"/>
      <c r="J32" s="1121"/>
      <c r="K32" s="1121"/>
      <c r="L32" s="1121"/>
      <c r="M32" s="1121"/>
      <c r="N32" s="1121"/>
      <c r="O32" s="1121"/>
      <c r="P32" s="1121"/>
      <c r="Q32" s="1122"/>
    </row>
  </sheetData>
  <mergeCells count="62">
    <mergeCell ref="F19:O19"/>
    <mergeCell ref="F20:O20"/>
    <mergeCell ref="F13:O13"/>
    <mergeCell ref="F14:O14"/>
    <mergeCell ref="F15:O15"/>
    <mergeCell ref="B2:Q2"/>
    <mergeCell ref="B30:E30"/>
    <mergeCell ref="F30:Q30"/>
    <mergeCell ref="D19:E19"/>
    <mergeCell ref="D20:E20"/>
    <mergeCell ref="D21:O21"/>
    <mergeCell ref="D16:E16"/>
    <mergeCell ref="F16:O16"/>
    <mergeCell ref="D17:E17"/>
    <mergeCell ref="F17:O17"/>
    <mergeCell ref="D18:E18"/>
    <mergeCell ref="F18:O18"/>
    <mergeCell ref="F12:O12"/>
    <mergeCell ref="F9:O9"/>
    <mergeCell ref="F10:O10"/>
    <mergeCell ref="F11:O11"/>
    <mergeCell ref="B31:E31"/>
    <mergeCell ref="B32:E32"/>
    <mergeCell ref="F32:Q32"/>
    <mergeCell ref="A24:A27"/>
    <mergeCell ref="D24:E24"/>
    <mergeCell ref="F24:O24"/>
    <mergeCell ref="D25:E25"/>
    <mergeCell ref="F25:O25"/>
    <mergeCell ref="D26:E26"/>
    <mergeCell ref="F26:O26"/>
    <mergeCell ref="D27:O27"/>
    <mergeCell ref="C22:C27"/>
    <mergeCell ref="D22:E22"/>
    <mergeCell ref="D23:E23"/>
    <mergeCell ref="F22:O22"/>
    <mergeCell ref="F23:O23"/>
    <mergeCell ref="D9:E9"/>
    <mergeCell ref="B10:B27"/>
    <mergeCell ref="C10:C21"/>
    <mergeCell ref="D10:E10"/>
    <mergeCell ref="D11:E11"/>
    <mergeCell ref="D12:E12"/>
    <mergeCell ref="D13:E13"/>
    <mergeCell ref="D14:E14"/>
    <mergeCell ref="D15:E15"/>
    <mergeCell ref="B28:P28"/>
    <mergeCell ref="F31:Q31"/>
    <mergeCell ref="E8:Q8"/>
    <mergeCell ref="O1:Q1"/>
    <mergeCell ref="B3:D3"/>
    <mergeCell ref="M3:N5"/>
    <mergeCell ref="O3:Q5"/>
    <mergeCell ref="B5:D5"/>
    <mergeCell ref="E5:G5"/>
    <mergeCell ref="I5:K5"/>
    <mergeCell ref="B6:D6"/>
    <mergeCell ref="E6:Q6"/>
    <mergeCell ref="B7:D7"/>
    <mergeCell ref="E7:Q7"/>
    <mergeCell ref="B8:D8"/>
    <mergeCell ref="B9:C9"/>
  </mergeCells>
  <phoneticPr fontId="6"/>
  <printOptions horizontalCentered="1" verticalCentered="1"/>
  <pageMargins left="0.70866141732283472" right="0.31496062992125984" top="0.35433070866141736" bottom="0.35433070866141736" header="0.31496062992125984" footer="0.31496062992125984"/>
  <pageSetup paperSize="9" scale="61" fitToWidth="0" fitToHeight="0"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32"/>
  <sheetViews>
    <sheetView view="pageBreakPreview" zoomScale="80" zoomScaleNormal="70" zoomScaleSheetLayoutView="80" workbookViewId="0">
      <selection activeCell="B28" sqref="B28:P28"/>
    </sheetView>
  </sheetViews>
  <sheetFormatPr defaultColWidth="9" defaultRowHeight="14.25"/>
  <cols>
    <col min="1" max="1" width="1.125" style="48" customWidth="1"/>
    <col min="2" max="3" width="5.625" style="59" customWidth="1"/>
    <col min="4" max="5" width="14.125" style="59" customWidth="1"/>
    <col min="6" max="8" width="9" style="59" customWidth="1"/>
    <col min="9" max="9" width="9" style="59"/>
    <col min="10" max="12" width="9" style="59" customWidth="1"/>
    <col min="13" max="13" width="9" style="59"/>
    <col min="14" max="14" width="9" style="59" customWidth="1"/>
    <col min="15" max="17" width="9" style="59"/>
    <col min="18" max="16384" width="9" style="48"/>
  </cols>
  <sheetData>
    <row r="1" spans="1:17" ht="30" customHeight="1" thickBot="1">
      <c r="O1" s="1107" t="s">
        <v>973</v>
      </c>
      <c r="P1" s="744"/>
      <c r="Q1" s="746"/>
    </row>
    <row r="2" spans="1:17" ht="27" customHeight="1">
      <c r="A2" s="45"/>
      <c r="B2" s="1110" t="s">
        <v>978</v>
      </c>
      <c r="C2" s="1110"/>
      <c r="D2" s="1110"/>
      <c r="E2" s="1110"/>
      <c r="F2" s="1110"/>
      <c r="G2" s="1110"/>
      <c r="H2" s="1110"/>
      <c r="I2" s="1110"/>
      <c r="J2" s="1110"/>
      <c r="K2" s="1110"/>
      <c r="L2" s="1110"/>
      <c r="M2" s="1110"/>
      <c r="N2" s="1110"/>
      <c r="O2" s="1110"/>
      <c r="P2" s="1110"/>
      <c r="Q2" s="1110"/>
    </row>
    <row r="3" spans="1:17" ht="32.25" customHeight="1">
      <c r="A3" s="47"/>
      <c r="B3" s="1111" t="s">
        <v>199</v>
      </c>
      <c r="C3" s="1111"/>
      <c r="D3" s="1111"/>
      <c r="E3" s="335" t="str">
        <f>科名</f>
        <v>あいうえお＊あいうえお＊あいうえお＊あいうえお＊あいうえお＊あいう</v>
      </c>
      <c r="F3" s="336"/>
      <c r="G3" s="336"/>
      <c r="H3" s="336"/>
      <c r="I3" s="336"/>
      <c r="J3" s="336"/>
      <c r="K3" s="336"/>
      <c r="L3" s="338"/>
      <c r="M3" s="803" t="s">
        <v>198</v>
      </c>
      <c r="N3" s="803"/>
      <c r="O3" s="1113" t="s">
        <v>979</v>
      </c>
      <c r="P3" s="853"/>
      <c r="Q3" s="867"/>
    </row>
    <row r="4" spans="1:17" ht="32.25" customHeight="1">
      <c r="A4" s="47"/>
      <c r="B4" s="342"/>
      <c r="C4" s="343"/>
      <c r="D4" s="344"/>
      <c r="E4" s="395" t="str">
        <f>提案左括弧&amp;提案科名&amp;提案右括弧</f>
        <v>（アイウエオ＊アイウエオ＊アイウエオ＊アイウエオ＊アイウエオ＊アイウ）</v>
      </c>
      <c r="F4" s="337"/>
      <c r="G4" s="337"/>
      <c r="H4" s="339"/>
      <c r="I4" s="396"/>
      <c r="J4" s="396"/>
      <c r="K4" s="396"/>
      <c r="L4" s="397"/>
      <c r="M4" s="803"/>
      <c r="N4" s="803"/>
      <c r="O4" s="1114"/>
      <c r="P4" s="772"/>
      <c r="Q4" s="773"/>
    </row>
    <row r="5" spans="1:17" ht="32.25" customHeight="1">
      <c r="A5" s="47"/>
      <c r="B5" s="1081" t="s">
        <v>200</v>
      </c>
      <c r="C5" s="1081"/>
      <c r="D5" s="1081"/>
      <c r="E5" s="1116">
        <f>開講日</f>
        <v>46316</v>
      </c>
      <c r="F5" s="1117"/>
      <c r="G5" s="1117"/>
      <c r="H5" s="394" t="s">
        <v>82</v>
      </c>
      <c r="I5" s="1117">
        <f>修了日</f>
        <v>46407</v>
      </c>
      <c r="J5" s="1117"/>
      <c r="K5" s="1117"/>
      <c r="L5" s="398"/>
      <c r="M5" s="803"/>
      <c r="N5" s="803"/>
      <c r="O5" s="1115"/>
      <c r="P5" s="891"/>
      <c r="Q5" s="892"/>
    </row>
    <row r="6" spans="1:17" ht="39.950000000000003" customHeight="1">
      <c r="A6" s="47"/>
      <c r="B6" s="1081" t="s">
        <v>206</v>
      </c>
      <c r="C6" s="1081"/>
      <c r="D6" s="1081"/>
      <c r="E6" s="887" t="s">
        <v>982</v>
      </c>
      <c r="F6" s="751"/>
      <c r="G6" s="751"/>
      <c r="H6" s="751"/>
      <c r="I6" s="751"/>
      <c r="J6" s="751"/>
      <c r="K6" s="751"/>
      <c r="L6" s="751"/>
      <c r="M6" s="751"/>
      <c r="N6" s="751"/>
      <c r="O6" s="751"/>
      <c r="P6" s="751"/>
      <c r="Q6" s="752"/>
    </row>
    <row r="7" spans="1:17" ht="39.950000000000003" customHeight="1">
      <c r="A7" s="47"/>
      <c r="B7" s="1081" t="s">
        <v>207</v>
      </c>
      <c r="C7" s="1081"/>
      <c r="D7" s="1081"/>
      <c r="E7" s="887" t="s">
        <v>980</v>
      </c>
      <c r="F7" s="751"/>
      <c r="G7" s="751"/>
      <c r="H7" s="751"/>
      <c r="I7" s="751"/>
      <c r="J7" s="751"/>
      <c r="K7" s="751"/>
      <c r="L7" s="751"/>
      <c r="M7" s="751"/>
      <c r="N7" s="751"/>
      <c r="O7" s="751"/>
      <c r="P7" s="751"/>
      <c r="Q7" s="752"/>
    </row>
    <row r="8" spans="1:17" ht="39.950000000000003" customHeight="1">
      <c r="A8" s="47"/>
      <c r="B8" s="1081" t="s">
        <v>201</v>
      </c>
      <c r="C8" s="1081"/>
      <c r="D8" s="1081"/>
      <c r="E8" s="887" t="s">
        <v>981</v>
      </c>
      <c r="F8" s="751"/>
      <c r="G8" s="751"/>
      <c r="H8" s="751"/>
      <c r="I8" s="751"/>
      <c r="J8" s="751"/>
      <c r="K8" s="751"/>
      <c r="L8" s="751"/>
      <c r="M8" s="751"/>
      <c r="N8" s="751"/>
      <c r="O8" s="751"/>
      <c r="P8" s="751"/>
      <c r="Q8" s="752"/>
    </row>
    <row r="9" spans="1:17" s="45" customFormat="1" ht="54" customHeight="1">
      <c r="A9" s="46"/>
      <c r="B9" s="803"/>
      <c r="C9" s="803"/>
      <c r="D9" s="803" t="s">
        <v>202</v>
      </c>
      <c r="E9" s="803"/>
      <c r="F9" s="804" t="s">
        <v>203</v>
      </c>
      <c r="G9" s="755"/>
      <c r="H9" s="755"/>
      <c r="I9" s="755"/>
      <c r="J9" s="755"/>
      <c r="K9" s="755"/>
      <c r="L9" s="755"/>
      <c r="M9" s="755"/>
      <c r="N9" s="755"/>
      <c r="O9" s="805"/>
      <c r="P9" s="464" t="s">
        <v>999</v>
      </c>
      <c r="Q9" s="63" t="s">
        <v>204</v>
      </c>
    </row>
    <row r="10" spans="1:17" ht="39.950000000000003" customHeight="1">
      <c r="A10" s="47"/>
      <c r="B10" s="1100" t="s">
        <v>208</v>
      </c>
      <c r="C10" s="1090" t="s">
        <v>213</v>
      </c>
      <c r="D10" s="1102"/>
      <c r="E10" s="1102"/>
      <c r="F10" s="1078"/>
      <c r="G10" s="1079"/>
      <c r="H10" s="1079"/>
      <c r="I10" s="1079"/>
      <c r="J10" s="1079"/>
      <c r="K10" s="1079"/>
      <c r="L10" s="1079"/>
      <c r="M10" s="1079"/>
      <c r="N10" s="1079"/>
      <c r="O10" s="1080"/>
      <c r="P10" s="474"/>
      <c r="Q10" s="257"/>
    </row>
    <row r="11" spans="1:17" ht="39.950000000000003" customHeight="1">
      <c r="A11" s="47"/>
      <c r="B11" s="1101"/>
      <c r="C11" s="1090"/>
      <c r="D11" s="1103"/>
      <c r="E11" s="1103"/>
      <c r="F11" s="1072"/>
      <c r="G11" s="1073"/>
      <c r="H11" s="1073"/>
      <c r="I11" s="1073"/>
      <c r="J11" s="1073"/>
      <c r="K11" s="1073"/>
      <c r="L11" s="1073"/>
      <c r="M11" s="1073"/>
      <c r="N11" s="1073"/>
      <c r="O11" s="1074"/>
      <c r="P11" s="467"/>
      <c r="Q11" s="258"/>
    </row>
    <row r="12" spans="1:17" ht="39.950000000000003" customHeight="1">
      <c r="A12" s="47"/>
      <c r="B12" s="1101"/>
      <c r="C12" s="1090"/>
      <c r="D12" s="1103"/>
      <c r="E12" s="1103"/>
      <c r="F12" s="1072"/>
      <c r="G12" s="1073"/>
      <c r="H12" s="1073"/>
      <c r="I12" s="1073"/>
      <c r="J12" s="1073"/>
      <c r="K12" s="1073"/>
      <c r="L12" s="1073"/>
      <c r="M12" s="1073"/>
      <c r="N12" s="1073"/>
      <c r="O12" s="1074"/>
      <c r="P12" s="467"/>
      <c r="Q12" s="258"/>
    </row>
    <row r="13" spans="1:17" ht="39.950000000000003" customHeight="1">
      <c r="A13" s="47"/>
      <c r="B13" s="1101"/>
      <c r="C13" s="1090"/>
      <c r="D13" s="1103"/>
      <c r="E13" s="1103"/>
      <c r="F13" s="1072"/>
      <c r="G13" s="1073"/>
      <c r="H13" s="1073"/>
      <c r="I13" s="1073"/>
      <c r="J13" s="1073"/>
      <c r="K13" s="1073"/>
      <c r="L13" s="1073"/>
      <c r="M13" s="1073"/>
      <c r="N13" s="1073"/>
      <c r="O13" s="1074"/>
      <c r="P13" s="467"/>
      <c r="Q13" s="258"/>
    </row>
    <row r="14" spans="1:17" ht="39.950000000000003" customHeight="1">
      <c r="A14" s="47"/>
      <c r="B14" s="1101"/>
      <c r="C14" s="1090"/>
      <c r="D14" s="1072"/>
      <c r="E14" s="1074"/>
      <c r="F14" s="1072"/>
      <c r="G14" s="1073"/>
      <c r="H14" s="1073"/>
      <c r="I14" s="1073"/>
      <c r="J14" s="1073"/>
      <c r="K14" s="1073"/>
      <c r="L14" s="1073"/>
      <c r="M14" s="1073"/>
      <c r="N14" s="1073"/>
      <c r="O14" s="1074"/>
      <c r="P14" s="467"/>
      <c r="Q14" s="258"/>
    </row>
    <row r="15" spans="1:17" ht="39.950000000000003" customHeight="1">
      <c r="A15" s="47"/>
      <c r="B15" s="1101"/>
      <c r="C15" s="1090"/>
      <c r="D15" s="1104"/>
      <c r="E15" s="1105"/>
      <c r="F15" s="1072"/>
      <c r="G15" s="1073"/>
      <c r="H15" s="1073"/>
      <c r="I15" s="1073"/>
      <c r="J15" s="1073"/>
      <c r="K15" s="1073"/>
      <c r="L15" s="1073"/>
      <c r="M15" s="1073"/>
      <c r="N15" s="1073"/>
      <c r="O15" s="1074"/>
      <c r="P15" s="469"/>
      <c r="Q15" s="259"/>
    </row>
    <row r="16" spans="1:17" ht="39.950000000000003" customHeight="1">
      <c r="A16" s="47"/>
      <c r="B16" s="1101"/>
      <c r="C16" s="1090"/>
      <c r="D16" s="1103"/>
      <c r="E16" s="1103"/>
      <c r="F16" s="1072"/>
      <c r="G16" s="1073"/>
      <c r="H16" s="1073"/>
      <c r="I16" s="1073"/>
      <c r="J16" s="1073"/>
      <c r="K16" s="1073"/>
      <c r="L16" s="1073"/>
      <c r="M16" s="1073"/>
      <c r="N16" s="1073"/>
      <c r="O16" s="1074"/>
      <c r="P16" s="467"/>
      <c r="Q16" s="258"/>
    </row>
    <row r="17" spans="1:24" ht="39.950000000000003" customHeight="1">
      <c r="A17" s="47"/>
      <c r="B17" s="1101"/>
      <c r="C17" s="1090"/>
      <c r="D17" s="1072"/>
      <c r="E17" s="1074"/>
      <c r="F17" s="1072"/>
      <c r="G17" s="1073"/>
      <c r="H17" s="1073"/>
      <c r="I17" s="1073"/>
      <c r="J17" s="1073"/>
      <c r="K17" s="1073"/>
      <c r="L17" s="1073"/>
      <c r="M17" s="1073"/>
      <c r="N17" s="1073"/>
      <c r="O17" s="1074"/>
      <c r="P17" s="467"/>
      <c r="Q17" s="261"/>
    </row>
    <row r="18" spans="1:24" ht="39.950000000000003" customHeight="1">
      <c r="A18" s="47"/>
      <c r="B18" s="1101"/>
      <c r="C18" s="1090"/>
      <c r="D18" s="1072"/>
      <c r="E18" s="1074"/>
      <c r="F18" s="1072"/>
      <c r="G18" s="1073"/>
      <c r="H18" s="1073"/>
      <c r="I18" s="1073"/>
      <c r="J18" s="1073"/>
      <c r="K18" s="1073"/>
      <c r="L18" s="1073"/>
      <c r="M18" s="1073"/>
      <c r="N18" s="1073"/>
      <c r="O18" s="1074"/>
      <c r="P18" s="467"/>
      <c r="Q18" s="261"/>
      <c r="U18" s="845" t="s">
        <v>216</v>
      </c>
      <c r="V18" s="845"/>
      <c r="W18" s="845"/>
      <c r="X18" s="845"/>
    </row>
    <row r="19" spans="1:24" ht="39.950000000000003" customHeight="1">
      <c r="A19" s="47"/>
      <c r="B19" s="1101"/>
      <c r="C19" s="1090"/>
      <c r="D19" s="1103"/>
      <c r="E19" s="1103"/>
      <c r="F19" s="1072"/>
      <c r="G19" s="1073"/>
      <c r="H19" s="1073"/>
      <c r="I19" s="1073"/>
      <c r="J19" s="1073"/>
      <c r="K19" s="1073"/>
      <c r="L19" s="1073"/>
      <c r="M19" s="1073"/>
      <c r="N19" s="1073"/>
      <c r="O19" s="1074"/>
      <c r="P19" s="467"/>
      <c r="Q19" s="258"/>
      <c r="U19" s="845"/>
      <c r="V19" s="845"/>
      <c r="W19" s="845"/>
      <c r="X19" s="845"/>
    </row>
    <row r="20" spans="1:24" ht="39.950000000000003" customHeight="1">
      <c r="A20" s="47"/>
      <c r="B20" s="1101"/>
      <c r="C20" s="1090"/>
      <c r="D20" s="1128" t="s">
        <v>217</v>
      </c>
      <c r="E20" s="1128"/>
      <c r="F20" s="1072"/>
      <c r="G20" s="1073"/>
      <c r="H20" s="1073"/>
      <c r="I20" s="1073"/>
      <c r="J20" s="1073"/>
      <c r="K20" s="1073"/>
      <c r="L20" s="1073"/>
      <c r="M20" s="1073"/>
      <c r="N20" s="1073"/>
      <c r="O20" s="1074"/>
      <c r="P20" s="490"/>
      <c r="Q20" s="275">
        <v>24</v>
      </c>
    </row>
    <row r="21" spans="1:24" ht="39.950000000000003" customHeight="1">
      <c r="A21" s="47"/>
      <c r="B21" s="1101"/>
      <c r="C21" s="1090"/>
      <c r="D21" s="804" t="s">
        <v>219</v>
      </c>
      <c r="E21" s="755"/>
      <c r="F21" s="755"/>
      <c r="G21" s="755"/>
      <c r="H21" s="755"/>
      <c r="I21" s="755"/>
      <c r="J21" s="755"/>
      <c r="K21" s="755"/>
      <c r="L21" s="755"/>
      <c r="M21" s="755"/>
      <c r="N21" s="755"/>
      <c r="O21" s="805"/>
      <c r="P21" s="476"/>
      <c r="Q21" s="276"/>
    </row>
    <row r="22" spans="1:24" ht="39.950000000000003" customHeight="1">
      <c r="A22" s="47"/>
      <c r="B22" s="1101"/>
      <c r="C22" s="1090" t="s">
        <v>553</v>
      </c>
      <c r="D22" s="1078"/>
      <c r="E22" s="1080"/>
      <c r="F22" s="1078"/>
      <c r="G22" s="1079"/>
      <c r="H22" s="1079"/>
      <c r="I22" s="1079"/>
      <c r="J22" s="1079"/>
      <c r="K22" s="1079"/>
      <c r="L22" s="1079"/>
      <c r="M22" s="1079"/>
      <c r="N22" s="1079"/>
      <c r="O22" s="1080"/>
      <c r="P22" s="474"/>
      <c r="Q22" s="257"/>
    </row>
    <row r="23" spans="1:24" ht="39.950000000000003" customHeight="1">
      <c r="A23" s="47"/>
      <c r="B23" s="1101"/>
      <c r="C23" s="1090"/>
      <c r="D23" s="1072"/>
      <c r="E23" s="1074"/>
      <c r="F23" s="1072"/>
      <c r="G23" s="1073"/>
      <c r="H23" s="1073"/>
      <c r="I23" s="1073"/>
      <c r="J23" s="1073"/>
      <c r="K23" s="1073"/>
      <c r="L23" s="1073"/>
      <c r="M23" s="1073"/>
      <c r="N23" s="1073"/>
      <c r="O23" s="1074"/>
      <c r="P23" s="467"/>
      <c r="Q23" s="261"/>
    </row>
    <row r="24" spans="1:24" ht="39.950000000000003" customHeight="1">
      <c r="A24" s="1094"/>
      <c r="B24" s="1101"/>
      <c r="C24" s="1090"/>
      <c r="D24" s="1075"/>
      <c r="E24" s="1077"/>
      <c r="F24" s="1072"/>
      <c r="G24" s="1073"/>
      <c r="H24" s="1073"/>
      <c r="I24" s="1073"/>
      <c r="J24" s="1073"/>
      <c r="K24" s="1073"/>
      <c r="L24" s="1073"/>
      <c r="M24" s="1073"/>
      <c r="N24" s="1073"/>
      <c r="O24" s="1074"/>
      <c r="P24" s="472"/>
      <c r="Q24" s="262"/>
    </row>
    <row r="25" spans="1:24" ht="39.950000000000003" customHeight="1">
      <c r="A25" s="1094"/>
      <c r="B25" s="1101"/>
      <c r="C25" s="1090"/>
      <c r="D25" s="1072"/>
      <c r="E25" s="1074"/>
      <c r="F25" s="1072"/>
      <c r="G25" s="1073"/>
      <c r="H25" s="1073"/>
      <c r="I25" s="1073"/>
      <c r="J25" s="1073"/>
      <c r="K25" s="1073"/>
      <c r="L25" s="1073"/>
      <c r="M25" s="1073"/>
      <c r="N25" s="1073"/>
      <c r="O25" s="1074"/>
      <c r="P25" s="467"/>
      <c r="Q25" s="261"/>
    </row>
    <row r="26" spans="1:24" ht="39.950000000000003" customHeight="1">
      <c r="A26" s="1094"/>
      <c r="B26" s="1101"/>
      <c r="C26" s="1090"/>
      <c r="D26" s="1086"/>
      <c r="E26" s="1087"/>
      <c r="F26" s="1072"/>
      <c r="G26" s="1073"/>
      <c r="H26" s="1073"/>
      <c r="I26" s="1073"/>
      <c r="J26" s="1073"/>
      <c r="K26" s="1073"/>
      <c r="L26" s="1073"/>
      <c r="M26" s="1073"/>
      <c r="N26" s="1073"/>
      <c r="O26" s="1074"/>
      <c r="P26" s="490"/>
      <c r="Q26" s="263"/>
    </row>
    <row r="27" spans="1:24" ht="39.950000000000003" customHeight="1">
      <c r="A27" s="1094"/>
      <c r="B27" s="1101"/>
      <c r="C27" s="1090"/>
      <c r="D27" s="804" t="s">
        <v>219</v>
      </c>
      <c r="E27" s="755"/>
      <c r="F27" s="755"/>
      <c r="G27" s="755"/>
      <c r="H27" s="755"/>
      <c r="I27" s="755"/>
      <c r="J27" s="755"/>
      <c r="K27" s="755"/>
      <c r="L27" s="755"/>
      <c r="M27" s="755"/>
      <c r="N27" s="755"/>
      <c r="O27" s="805"/>
      <c r="P27" s="476"/>
      <c r="Q27" s="277"/>
    </row>
    <row r="28" spans="1:24" ht="39.950000000000003" customHeight="1">
      <c r="A28" s="47"/>
      <c r="B28" s="1091" t="s">
        <v>205</v>
      </c>
      <c r="C28" s="1092"/>
      <c r="D28" s="1092"/>
      <c r="E28" s="1092"/>
      <c r="F28" s="1092"/>
      <c r="G28" s="1092"/>
      <c r="H28" s="1092"/>
      <c r="I28" s="1092"/>
      <c r="J28" s="1092"/>
      <c r="K28" s="1092"/>
      <c r="L28" s="1092"/>
      <c r="M28" s="1092"/>
      <c r="N28" s="1092"/>
      <c r="O28" s="1092"/>
      <c r="P28" s="1093"/>
      <c r="Q28" s="278">
        <v>324</v>
      </c>
    </row>
    <row r="29" spans="1:24">
      <c r="A29" s="47"/>
      <c r="B29" s="137"/>
      <c r="C29" s="137"/>
      <c r="D29" s="137"/>
      <c r="E29" s="137"/>
      <c r="F29" s="137"/>
      <c r="G29" s="137"/>
      <c r="H29" s="137"/>
      <c r="I29" s="137"/>
      <c r="J29" s="137"/>
      <c r="K29" s="137"/>
      <c r="L29" s="137"/>
      <c r="M29" s="137"/>
      <c r="N29" s="137"/>
      <c r="O29" s="137"/>
      <c r="P29" s="137"/>
      <c r="Q29" s="137"/>
    </row>
    <row r="30" spans="1:24" ht="39.950000000000003" customHeight="1">
      <c r="B30" s="1081" t="s">
        <v>222</v>
      </c>
      <c r="C30" s="1081"/>
      <c r="D30" s="1081"/>
      <c r="E30" s="1081"/>
      <c r="F30" s="938" t="s">
        <v>565</v>
      </c>
      <c r="G30" s="938"/>
      <c r="H30" s="938"/>
      <c r="I30" s="938"/>
      <c r="J30" s="938"/>
      <c r="K30" s="938"/>
      <c r="L30" s="938"/>
      <c r="M30" s="938"/>
      <c r="N30" s="938"/>
      <c r="O30" s="938"/>
      <c r="P30" s="938"/>
      <c r="Q30" s="938"/>
    </row>
    <row r="31" spans="1:24" ht="39.950000000000003" customHeight="1">
      <c r="B31" s="1081" t="s">
        <v>223</v>
      </c>
      <c r="C31" s="1081"/>
      <c r="D31" s="1081"/>
      <c r="E31" s="1081"/>
      <c r="F31" s="1082" t="s">
        <v>1131</v>
      </c>
      <c r="G31" s="1083"/>
      <c r="H31" s="1083"/>
      <c r="I31" s="1083"/>
      <c r="J31" s="1083"/>
      <c r="K31" s="1083"/>
      <c r="L31" s="1083"/>
      <c r="M31" s="1083"/>
      <c r="N31" s="1083"/>
      <c r="O31" s="1083"/>
      <c r="P31" s="1083"/>
      <c r="Q31" s="1084"/>
    </row>
    <row r="32" spans="1:24" ht="39.950000000000003" customHeight="1">
      <c r="B32" s="1081" t="s">
        <v>224</v>
      </c>
      <c r="C32" s="1081"/>
      <c r="D32" s="1081"/>
      <c r="E32" s="1081"/>
      <c r="F32" s="1085" t="s">
        <v>641</v>
      </c>
      <c r="G32" s="1085"/>
      <c r="H32" s="1085"/>
      <c r="I32" s="1085"/>
      <c r="J32" s="1085"/>
      <c r="K32" s="1085"/>
      <c r="L32" s="1085"/>
      <c r="M32" s="1085"/>
      <c r="N32" s="1085"/>
      <c r="O32" s="1085"/>
      <c r="P32" s="1085"/>
      <c r="Q32" s="1085"/>
    </row>
  </sheetData>
  <mergeCells count="63">
    <mergeCell ref="O1:Q1"/>
    <mergeCell ref="B2:Q2"/>
    <mergeCell ref="B3:D3"/>
    <mergeCell ref="M3:N5"/>
    <mergeCell ref="O3:Q5"/>
    <mergeCell ref="B5:D5"/>
    <mergeCell ref="E5:G5"/>
    <mergeCell ref="I5:K5"/>
    <mergeCell ref="B6:D6"/>
    <mergeCell ref="E6:Q6"/>
    <mergeCell ref="B7:D7"/>
    <mergeCell ref="E7:Q7"/>
    <mergeCell ref="B8:D8"/>
    <mergeCell ref="E8:Q8"/>
    <mergeCell ref="B9:C9"/>
    <mergeCell ref="D9:E9"/>
    <mergeCell ref="F9:O9"/>
    <mergeCell ref="B10:B27"/>
    <mergeCell ref="C10:C21"/>
    <mergeCell ref="D10:E10"/>
    <mergeCell ref="F10:O10"/>
    <mergeCell ref="D11:E11"/>
    <mergeCell ref="F11:O11"/>
    <mergeCell ref="D12:E12"/>
    <mergeCell ref="F12:O12"/>
    <mergeCell ref="D13:E13"/>
    <mergeCell ref="F13:O13"/>
    <mergeCell ref="D14:E14"/>
    <mergeCell ref="F14:O14"/>
    <mergeCell ref="D21:O21"/>
    <mergeCell ref="D15:E15"/>
    <mergeCell ref="F15:O15"/>
    <mergeCell ref="U18:X19"/>
    <mergeCell ref="D19:E19"/>
    <mergeCell ref="F19:O19"/>
    <mergeCell ref="D16:E16"/>
    <mergeCell ref="F16:O16"/>
    <mergeCell ref="D17:E17"/>
    <mergeCell ref="F17:O17"/>
    <mergeCell ref="D18:E18"/>
    <mergeCell ref="F18:O18"/>
    <mergeCell ref="D20:E20"/>
    <mergeCell ref="F20:O20"/>
    <mergeCell ref="A24:A27"/>
    <mergeCell ref="D24:E24"/>
    <mergeCell ref="F24:O24"/>
    <mergeCell ref="D25:E25"/>
    <mergeCell ref="F25:O25"/>
    <mergeCell ref="B31:E31"/>
    <mergeCell ref="F31:Q31"/>
    <mergeCell ref="B32:E32"/>
    <mergeCell ref="F32:Q32"/>
    <mergeCell ref="D26:E26"/>
    <mergeCell ref="F26:O26"/>
    <mergeCell ref="D27:O27"/>
    <mergeCell ref="B30:E30"/>
    <mergeCell ref="F30:Q30"/>
    <mergeCell ref="C22:C27"/>
    <mergeCell ref="D22:E22"/>
    <mergeCell ref="F22:O22"/>
    <mergeCell ref="D23:E23"/>
    <mergeCell ref="F23:O23"/>
    <mergeCell ref="B28:P28"/>
  </mergeCells>
  <phoneticPr fontId="6"/>
  <printOptions horizontalCentered="1" verticalCentered="1"/>
  <pageMargins left="0.70866141732283472" right="0.31496062992125984" top="0.35433070866141736" bottom="0.35433070866141736" header="0.31496062992125984" footer="0.31496062992125984"/>
  <pageSetup paperSize="9" scale="61" fitToWidth="0"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37"/>
  <sheetViews>
    <sheetView view="pageBreakPreview" topLeftCell="D1" zoomScale="80" zoomScaleNormal="80" zoomScaleSheetLayoutView="80" workbookViewId="0">
      <selection activeCell="U14" sqref="U14"/>
    </sheetView>
  </sheetViews>
  <sheetFormatPr defaultColWidth="9" defaultRowHeight="14.25"/>
  <cols>
    <col min="1" max="1" width="1.125" style="48" customWidth="1"/>
    <col min="2" max="3" width="5.625" style="59" customWidth="1"/>
    <col min="4" max="5" width="14.125" style="59" customWidth="1"/>
    <col min="6" max="11" width="9" style="59"/>
    <col min="12" max="12" width="12.125" style="59" customWidth="1"/>
    <col min="13" max="14" width="9" style="59"/>
    <col min="15" max="15" width="13.75" style="59" customWidth="1"/>
    <col min="16" max="16" width="12.125" style="59" customWidth="1"/>
    <col min="17" max="17" width="9" style="59"/>
    <col min="18" max="18" width="1.25" style="48" customWidth="1"/>
    <col min="19" max="16384" width="9" style="48"/>
  </cols>
  <sheetData>
    <row r="1" spans="1:17" ht="30" customHeight="1" thickBot="1">
      <c r="P1" s="1107" t="s">
        <v>974</v>
      </c>
      <c r="Q1" s="746"/>
    </row>
    <row r="2" spans="1:17" ht="27.75" customHeight="1">
      <c r="A2" s="45"/>
      <c r="B2" s="1110" t="s">
        <v>1044</v>
      </c>
      <c r="C2" s="1110"/>
      <c r="D2" s="1110"/>
      <c r="E2" s="1110"/>
      <c r="F2" s="1110"/>
      <c r="G2" s="1110"/>
      <c r="H2" s="1110"/>
      <c r="I2" s="1110"/>
      <c r="J2" s="1110"/>
      <c r="K2" s="1110"/>
      <c r="L2" s="1110"/>
      <c r="M2" s="1110"/>
      <c r="N2" s="1110"/>
      <c r="O2" s="1110"/>
      <c r="P2" s="1110"/>
      <c r="Q2" s="1110"/>
    </row>
    <row r="3" spans="1:17" ht="39.75" customHeight="1">
      <c r="A3" s="47"/>
      <c r="B3" s="1111" t="s">
        <v>199</v>
      </c>
      <c r="C3" s="1111"/>
      <c r="D3" s="1111"/>
      <c r="E3" s="335" t="str">
        <f>科名</f>
        <v>あいうえお＊あいうえお＊あいうえお＊あいうえお＊あいうえお＊あいう</v>
      </c>
      <c r="F3" s="336"/>
      <c r="G3" s="336"/>
      <c r="H3" s="336"/>
      <c r="I3" s="336"/>
      <c r="J3" s="336"/>
      <c r="K3" s="336"/>
      <c r="L3" s="338"/>
      <c r="M3" s="803" t="s">
        <v>198</v>
      </c>
      <c r="N3" s="803"/>
      <c r="O3" s="1129" t="s">
        <v>668</v>
      </c>
      <c r="P3" s="1130"/>
      <c r="Q3" s="1131"/>
    </row>
    <row r="4" spans="1:17" ht="39.950000000000003" customHeight="1">
      <c r="A4" s="47"/>
      <c r="B4" s="342"/>
      <c r="C4" s="343"/>
      <c r="D4" s="344"/>
      <c r="E4" s="395" t="str">
        <f>提案左括弧&amp;提案科名&amp;提案右括弧</f>
        <v>（アイウエオ＊アイウエオ＊アイウエオ＊アイウエオ＊アイウエオ＊アイウ）</v>
      </c>
      <c r="F4" s="337"/>
      <c r="G4" s="337"/>
      <c r="H4" s="339"/>
      <c r="I4" s="396"/>
      <c r="J4" s="396"/>
      <c r="K4" s="396"/>
      <c r="L4" s="397"/>
      <c r="M4" s="803"/>
      <c r="N4" s="803"/>
      <c r="O4" s="1104"/>
      <c r="P4" s="1132"/>
      <c r="Q4" s="1105"/>
    </row>
    <row r="5" spans="1:17" ht="39.950000000000003" customHeight="1">
      <c r="A5" s="47"/>
      <c r="B5" s="1081" t="s">
        <v>200</v>
      </c>
      <c r="C5" s="1081"/>
      <c r="D5" s="1081"/>
      <c r="E5" s="1116">
        <f>開講日</f>
        <v>46316</v>
      </c>
      <c r="F5" s="1117"/>
      <c r="G5" s="1117"/>
      <c r="H5" s="394" t="s">
        <v>82</v>
      </c>
      <c r="I5" s="1117">
        <f>修了日</f>
        <v>46407</v>
      </c>
      <c r="J5" s="1117"/>
      <c r="K5" s="1117"/>
      <c r="L5" s="398"/>
      <c r="M5" s="803"/>
      <c r="N5" s="803"/>
      <c r="O5" s="1133"/>
      <c r="P5" s="1134"/>
      <c r="Q5" s="1135"/>
    </row>
    <row r="6" spans="1:17" ht="39.950000000000003" customHeight="1">
      <c r="A6" s="47"/>
      <c r="B6" s="1081" t="s">
        <v>206</v>
      </c>
      <c r="C6" s="1081"/>
      <c r="D6" s="1081"/>
      <c r="E6" s="1136" t="s">
        <v>669</v>
      </c>
      <c r="F6" s="1137"/>
      <c r="G6" s="1137"/>
      <c r="H6" s="1137"/>
      <c r="I6" s="1137"/>
      <c r="J6" s="1137"/>
      <c r="K6" s="1137"/>
      <c r="L6" s="1137"/>
      <c r="M6" s="1137"/>
      <c r="N6" s="1137"/>
      <c r="O6" s="1137"/>
      <c r="P6" s="1137"/>
      <c r="Q6" s="1138"/>
    </row>
    <row r="7" spans="1:17" ht="43.5" customHeight="1">
      <c r="A7" s="47"/>
      <c r="B7" s="1112" t="s">
        <v>207</v>
      </c>
      <c r="C7" s="1139"/>
      <c r="D7" s="1140"/>
      <c r="E7" s="1143" t="s">
        <v>670</v>
      </c>
      <c r="F7" s="1144"/>
      <c r="G7" s="1144"/>
      <c r="H7" s="1144"/>
      <c r="I7" s="1144"/>
      <c r="J7" s="1144"/>
      <c r="K7" s="1144"/>
      <c r="L7" s="1144"/>
      <c r="M7" s="1144"/>
      <c r="N7" s="1144"/>
      <c r="O7" s="1144"/>
      <c r="P7" s="1144"/>
      <c r="Q7" s="1145"/>
    </row>
    <row r="8" spans="1:17" ht="43.5" customHeight="1">
      <c r="A8" s="47"/>
      <c r="B8" s="1118"/>
      <c r="C8" s="1119"/>
      <c r="D8" s="1141"/>
      <c r="E8" s="1146"/>
      <c r="F8" s="1147"/>
      <c r="G8" s="1147"/>
      <c r="H8" s="1147"/>
      <c r="I8" s="1147"/>
      <c r="J8" s="1147"/>
      <c r="K8" s="1147"/>
      <c r="L8" s="1147"/>
      <c r="M8" s="1147"/>
      <c r="N8" s="1147"/>
      <c r="O8" s="1147"/>
      <c r="P8" s="1147"/>
      <c r="Q8" s="1148"/>
    </row>
    <row r="9" spans="1:17" ht="39.950000000000003" customHeight="1">
      <c r="A9" s="47"/>
      <c r="B9" s="1081" t="s">
        <v>201</v>
      </c>
      <c r="C9" s="1081"/>
      <c r="D9" s="1081"/>
      <c r="E9" s="1142" t="s">
        <v>996</v>
      </c>
      <c r="F9" s="1142"/>
      <c r="G9" s="1142"/>
      <c r="H9" s="1142"/>
      <c r="I9" s="1142"/>
      <c r="J9" s="1142"/>
      <c r="K9" s="1142"/>
      <c r="L9" s="1142"/>
      <c r="M9" s="1142"/>
      <c r="N9" s="1142"/>
      <c r="O9" s="1142"/>
      <c r="P9" s="1142"/>
      <c r="Q9" s="1142"/>
    </row>
    <row r="10" spans="1:17" s="45" customFormat="1" ht="69.75" customHeight="1">
      <c r="A10" s="46"/>
      <c r="B10" s="803"/>
      <c r="C10" s="803"/>
      <c r="D10" s="803" t="s">
        <v>202</v>
      </c>
      <c r="E10" s="803"/>
      <c r="F10" s="804" t="s">
        <v>203</v>
      </c>
      <c r="G10" s="755"/>
      <c r="H10" s="755"/>
      <c r="I10" s="755"/>
      <c r="J10" s="755"/>
      <c r="K10" s="755"/>
      <c r="L10" s="755"/>
      <c r="M10" s="755"/>
      <c r="N10" s="755"/>
      <c r="O10" s="805"/>
      <c r="P10" s="157" t="s">
        <v>1114</v>
      </c>
      <c r="Q10" s="63" t="s">
        <v>204</v>
      </c>
    </row>
    <row r="11" spans="1:17" ht="39.950000000000003" customHeight="1">
      <c r="A11" s="47"/>
      <c r="B11" s="1149" t="s">
        <v>208</v>
      </c>
      <c r="C11" s="1090" t="s">
        <v>213</v>
      </c>
      <c r="D11" s="1102"/>
      <c r="E11" s="1102"/>
      <c r="F11" s="1078"/>
      <c r="G11" s="1079"/>
      <c r="H11" s="1079"/>
      <c r="I11" s="1079"/>
      <c r="J11" s="1079"/>
      <c r="K11" s="1079"/>
      <c r="L11" s="1079"/>
      <c r="M11" s="1079"/>
      <c r="N11" s="1079"/>
      <c r="O11" s="1080"/>
      <c r="P11" s="257"/>
      <c r="Q11" s="250"/>
    </row>
    <row r="12" spans="1:17" ht="39.950000000000003" customHeight="1">
      <c r="A12" s="47"/>
      <c r="B12" s="1150"/>
      <c r="C12" s="1090"/>
      <c r="D12" s="1103"/>
      <c r="E12" s="1103"/>
      <c r="F12" s="1072"/>
      <c r="G12" s="1073"/>
      <c r="H12" s="1073"/>
      <c r="I12" s="1073"/>
      <c r="J12" s="1073"/>
      <c r="K12" s="1073"/>
      <c r="L12" s="1073"/>
      <c r="M12" s="1073"/>
      <c r="N12" s="1073"/>
      <c r="O12" s="1073"/>
      <c r="P12" s="258"/>
      <c r="Q12" s="251"/>
    </row>
    <row r="13" spans="1:17" ht="39.950000000000003" customHeight="1">
      <c r="A13" s="47"/>
      <c r="B13" s="1150"/>
      <c r="C13" s="1090"/>
      <c r="D13" s="1103"/>
      <c r="E13" s="1103"/>
      <c r="F13" s="1072"/>
      <c r="G13" s="1073"/>
      <c r="H13" s="1073"/>
      <c r="I13" s="1073"/>
      <c r="J13" s="1073"/>
      <c r="K13" s="1073"/>
      <c r="L13" s="1073"/>
      <c r="M13" s="1073"/>
      <c r="N13" s="1073"/>
      <c r="O13" s="1073"/>
      <c r="P13" s="258"/>
      <c r="Q13" s="251"/>
    </row>
    <row r="14" spans="1:17" ht="39.950000000000003" customHeight="1">
      <c r="A14" s="47"/>
      <c r="B14" s="1150"/>
      <c r="C14" s="1090"/>
      <c r="D14" s="1103"/>
      <c r="E14" s="1103"/>
      <c r="F14" s="1072"/>
      <c r="G14" s="1073"/>
      <c r="H14" s="1073"/>
      <c r="I14" s="1073"/>
      <c r="J14" s="1073"/>
      <c r="K14" s="1073"/>
      <c r="L14" s="1073"/>
      <c r="M14" s="1073"/>
      <c r="N14" s="1073"/>
      <c r="O14" s="1073"/>
      <c r="P14" s="258"/>
      <c r="Q14" s="251"/>
    </row>
    <row r="15" spans="1:17" ht="39.950000000000003" customHeight="1">
      <c r="A15" s="47"/>
      <c r="B15" s="1150"/>
      <c r="C15" s="1090"/>
      <c r="D15" s="1152"/>
      <c r="E15" s="1153"/>
      <c r="F15" s="1072"/>
      <c r="G15" s="1073"/>
      <c r="H15" s="1073"/>
      <c r="I15" s="1073"/>
      <c r="J15" s="1073"/>
      <c r="K15" s="1073"/>
      <c r="L15" s="1073"/>
      <c r="M15" s="1073"/>
      <c r="N15" s="1073"/>
      <c r="O15" s="1073"/>
      <c r="P15" s="258"/>
      <c r="Q15" s="251"/>
    </row>
    <row r="16" spans="1:17" ht="39.950000000000003" customHeight="1">
      <c r="A16" s="47"/>
      <c r="B16" s="1150"/>
      <c r="C16" s="1090"/>
      <c r="D16" s="1152"/>
      <c r="E16" s="1153"/>
      <c r="F16" s="1155"/>
      <c r="G16" s="1156"/>
      <c r="H16" s="1156"/>
      <c r="I16" s="1156"/>
      <c r="J16" s="1156"/>
      <c r="K16" s="1156"/>
      <c r="L16" s="1156"/>
      <c r="M16" s="1156"/>
      <c r="N16" s="1156"/>
      <c r="O16" s="1156"/>
      <c r="P16" s="258"/>
      <c r="Q16" s="252"/>
    </row>
    <row r="17" spans="1:24" ht="39.950000000000003" customHeight="1">
      <c r="A17" s="47"/>
      <c r="B17" s="1150"/>
      <c r="C17" s="1090"/>
      <c r="D17" s="1095" t="s">
        <v>666</v>
      </c>
      <c r="E17" s="1096"/>
      <c r="F17" s="1072"/>
      <c r="G17" s="1073"/>
      <c r="H17" s="1073"/>
      <c r="I17" s="1073"/>
      <c r="J17" s="1073"/>
      <c r="K17" s="1073"/>
      <c r="L17" s="1073"/>
      <c r="M17" s="1073"/>
      <c r="N17" s="1073"/>
      <c r="O17" s="1073"/>
      <c r="P17" s="258"/>
      <c r="Q17" s="251"/>
    </row>
    <row r="18" spans="1:24" ht="39.950000000000003" customHeight="1">
      <c r="A18" s="47"/>
      <c r="B18" s="1150"/>
      <c r="C18" s="1090"/>
      <c r="D18" s="1095" t="s">
        <v>214</v>
      </c>
      <c r="E18" s="1096"/>
      <c r="F18" s="1072"/>
      <c r="G18" s="1073"/>
      <c r="H18" s="1073"/>
      <c r="I18" s="1073"/>
      <c r="J18" s="1073"/>
      <c r="K18" s="1073"/>
      <c r="L18" s="1073"/>
      <c r="M18" s="1073"/>
      <c r="N18" s="1073"/>
      <c r="O18" s="1073"/>
      <c r="P18" s="258"/>
      <c r="Q18" s="251">
        <v>12</v>
      </c>
    </row>
    <row r="19" spans="1:24" ht="39.950000000000003" customHeight="1">
      <c r="A19" s="47"/>
      <c r="B19" s="1150"/>
      <c r="C19" s="1090"/>
      <c r="D19" s="1095" t="s">
        <v>215</v>
      </c>
      <c r="E19" s="1096"/>
      <c r="F19" s="1072"/>
      <c r="G19" s="1073"/>
      <c r="H19" s="1073"/>
      <c r="I19" s="1073"/>
      <c r="J19" s="1073"/>
      <c r="K19" s="1073"/>
      <c r="L19" s="1073"/>
      <c r="M19" s="1073"/>
      <c r="N19" s="1073"/>
      <c r="O19" s="1073"/>
      <c r="P19" s="258"/>
      <c r="Q19" s="251">
        <v>24</v>
      </c>
      <c r="U19" s="845" t="s">
        <v>216</v>
      </c>
      <c r="V19" s="845"/>
      <c r="W19" s="845"/>
      <c r="X19" s="845"/>
    </row>
    <row r="20" spans="1:24" ht="39.950000000000003" customHeight="1">
      <c r="A20" s="47"/>
      <c r="B20" s="1150"/>
      <c r="C20" s="1090"/>
      <c r="D20" s="1106" t="s">
        <v>217</v>
      </c>
      <c r="E20" s="1106"/>
      <c r="F20" s="1072"/>
      <c r="G20" s="1073"/>
      <c r="H20" s="1073"/>
      <c r="I20" s="1073"/>
      <c r="J20" s="1073"/>
      <c r="K20" s="1073"/>
      <c r="L20" s="1073"/>
      <c r="M20" s="1073"/>
      <c r="N20" s="1073"/>
      <c r="O20" s="1073"/>
      <c r="P20" s="258"/>
      <c r="Q20" s="251">
        <v>24</v>
      </c>
      <c r="U20" s="845"/>
      <c r="V20" s="845"/>
      <c r="W20" s="845"/>
      <c r="X20" s="845"/>
    </row>
    <row r="21" spans="1:24" ht="39.950000000000003" customHeight="1">
      <c r="A21" s="47"/>
      <c r="B21" s="1150"/>
      <c r="C21" s="1090"/>
      <c r="D21" s="1097" t="s">
        <v>218</v>
      </c>
      <c r="E21" s="1097"/>
      <c r="F21" s="1072"/>
      <c r="G21" s="1073"/>
      <c r="H21" s="1073"/>
      <c r="I21" s="1073"/>
      <c r="J21" s="1073"/>
      <c r="K21" s="1073"/>
      <c r="L21" s="1073"/>
      <c r="M21" s="1073"/>
      <c r="N21" s="1073"/>
      <c r="O21" s="1073"/>
      <c r="P21" s="268"/>
      <c r="Q21" s="253">
        <v>3</v>
      </c>
    </row>
    <row r="22" spans="1:24" ht="39.950000000000003" customHeight="1">
      <c r="A22" s="47"/>
      <c r="B22" s="1150"/>
      <c r="C22" s="1090"/>
      <c r="D22" s="1088" t="s">
        <v>219</v>
      </c>
      <c r="E22" s="1089"/>
      <c r="F22" s="1089"/>
      <c r="G22" s="1089"/>
      <c r="H22" s="1089"/>
      <c r="I22" s="1089"/>
      <c r="J22" s="1089"/>
      <c r="K22" s="1089"/>
      <c r="L22" s="1089"/>
      <c r="M22" s="1089"/>
      <c r="N22" s="1089"/>
      <c r="O22" s="1089"/>
      <c r="P22" s="1154"/>
      <c r="Q22" s="254"/>
    </row>
    <row r="23" spans="1:24" ht="39.950000000000003" customHeight="1">
      <c r="A23" s="47"/>
      <c r="B23" s="1150"/>
      <c r="C23" s="1090" t="s">
        <v>220</v>
      </c>
      <c r="D23" s="1160" t="s">
        <v>1209</v>
      </c>
      <c r="E23" s="1161"/>
      <c r="F23" s="1162" t="s">
        <v>1212</v>
      </c>
      <c r="G23" s="1163"/>
      <c r="H23" s="1163"/>
      <c r="I23" s="1163"/>
      <c r="J23" s="1163"/>
      <c r="K23" s="1163"/>
      <c r="L23" s="1163"/>
      <c r="M23" s="1163"/>
      <c r="N23" s="1163"/>
      <c r="O23" s="1164"/>
      <c r="P23" s="257"/>
      <c r="Q23" s="250"/>
    </row>
    <row r="24" spans="1:24" ht="39.950000000000003" customHeight="1">
      <c r="A24" s="47"/>
      <c r="B24" s="1150"/>
      <c r="C24" s="1090"/>
      <c r="D24" s="1072"/>
      <c r="E24" s="1074"/>
      <c r="F24" s="1072"/>
      <c r="G24" s="1073"/>
      <c r="H24" s="1073"/>
      <c r="I24" s="1073"/>
      <c r="J24" s="1073"/>
      <c r="K24" s="1073"/>
      <c r="L24" s="1073"/>
      <c r="M24" s="1073"/>
      <c r="N24" s="1073"/>
      <c r="O24" s="1073"/>
      <c r="P24" s="258"/>
      <c r="Q24" s="255"/>
    </row>
    <row r="25" spans="1:24" ht="39.950000000000003" customHeight="1">
      <c r="A25" s="1094"/>
      <c r="B25" s="1150"/>
      <c r="C25" s="1090"/>
      <c r="D25" s="1075"/>
      <c r="E25" s="1077"/>
      <c r="F25" s="1072"/>
      <c r="G25" s="1073"/>
      <c r="H25" s="1073"/>
      <c r="I25" s="1073"/>
      <c r="J25" s="1073"/>
      <c r="K25" s="1073"/>
      <c r="L25" s="1073"/>
      <c r="M25" s="1073"/>
      <c r="N25" s="1073"/>
      <c r="O25" s="1073"/>
      <c r="P25" s="258"/>
      <c r="Q25" s="251"/>
    </row>
    <row r="26" spans="1:24" ht="39.950000000000003" customHeight="1">
      <c r="A26" s="1094"/>
      <c r="B26" s="1150"/>
      <c r="C26" s="1090"/>
      <c r="D26" s="1072"/>
      <c r="E26" s="1074"/>
      <c r="F26" s="1072"/>
      <c r="G26" s="1073"/>
      <c r="H26" s="1073"/>
      <c r="I26" s="1073"/>
      <c r="J26" s="1073"/>
      <c r="K26" s="1073"/>
      <c r="L26" s="1073"/>
      <c r="M26" s="1073"/>
      <c r="N26" s="1073"/>
      <c r="O26" s="1073"/>
      <c r="P26" s="258"/>
      <c r="Q26" s="251"/>
    </row>
    <row r="27" spans="1:24" ht="39.950000000000003" customHeight="1">
      <c r="A27" s="1094"/>
      <c r="B27" s="1150"/>
      <c r="C27" s="1090"/>
      <c r="D27" s="1086"/>
      <c r="E27" s="1087"/>
      <c r="F27" s="1072"/>
      <c r="G27" s="1073"/>
      <c r="H27" s="1073"/>
      <c r="I27" s="1073"/>
      <c r="J27" s="1073"/>
      <c r="K27" s="1073"/>
      <c r="L27" s="1073"/>
      <c r="M27" s="1073"/>
      <c r="N27" s="1073"/>
      <c r="O27" s="1073"/>
      <c r="P27" s="258"/>
      <c r="Q27" s="251"/>
    </row>
    <row r="28" spans="1:24" ht="39.950000000000003" customHeight="1">
      <c r="A28" s="1094"/>
      <c r="B28" s="1150"/>
      <c r="C28" s="1090"/>
      <c r="D28" s="1157" t="s">
        <v>219</v>
      </c>
      <c r="E28" s="1158"/>
      <c r="F28" s="1158"/>
      <c r="G28" s="1158"/>
      <c r="H28" s="1158"/>
      <c r="I28" s="1158"/>
      <c r="J28" s="1158"/>
      <c r="K28" s="1158"/>
      <c r="L28" s="1158"/>
      <c r="M28" s="1158"/>
      <c r="N28" s="1158"/>
      <c r="O28" s="1158"/>
      <c r="P28" s="1159"/>
      <c r="Q28" s="254"/>
    </row>
    <row r="29" spans="1:24" ht="39.950000000000003" customHeight="1">
      <c r="A29" s="47"/>
      <c r="B29" s="1150"/>
      <c r="C29" s="1149" t="s">
        <v>688</v>
      </c>
      <c r="D29" s="1078"/>
      <c r="E29" s="1080"/>
      <c r="F29" s="1078"/>
      <c r="G29" s="1079"/>
      <c r="H29" s="1079"/>
      <c r="I29" s="1079"/>
      <c r="J29" s="1079"/>
      <c r="K29" s="1079"/>
      <c r="L29" s="1079"/>
      <c r="M29" s="1079"/>
      <c r="N29" s="1079"/>
      <c r="O29" s="1079"/>
      <c r="P29" s="257"/>
      <c r="Q29" s="264"/>
    </row>
    <row r="30" spans="1:24" ht="39.950000000000003" customHeight="1">
      <c r="A30" s="47"/>
      <c r="B30" s="1150"/>
      <c r="C30" s="1150"/>
      <c r="D30" s="1072"/>
      <c r="E30" s="1074"/>
      <c r="F30" s="1072"/>
      <c r="G30" s="1073"/>
      <c r="H30" s="1073"/>
      <c r="I30" s="1073"/>
      <c r="J30" s="1073"/>
      <c r="K30" s="1073"/>
      <c r="L30" s="1073"/>
      <c r="M30" s="1073"/>
      <c r="N30" s="1073"/>
      <c r="O30" s="1074"/>
      <c r="P30" s="258"/>
      <c r="Q30" s="251"/>
    </row>
    <row r="31" spans="1:24" ht="39.950000000000003" customHeight="1">
      <c r="A31" s="47"/>
      <c r="B31" s="1150"/>
      <c r="C31" s="1150"/>
      <c r="D31" s="1086"/>
      <c r="E31" s="1087"/>
      <c r="F31" s="1075"/>
      <c r="G31" s="1076"/>
      <c r="H31" s="1076"/>
      <c r="I31" s="1076"/>
      <c r="J31" s="1076"/>
      <c r="K31" s="1076"/>
      <c r="L31" s="1076"/>
      <c r="M31" s="1076"/>
      <c r="N31" s="1076"/>
      <c r="O31" s="1076"/>
      <c r="P31" s="258"/>
      <c r="Q31" s="251"/>
    </row>
    <row r="32" spans="1:24" ht="39.950000000000003" customHeight="1">
      <c r="A32" s="47"/>
      <c r="B32" s="1151"/>
      <c r="C32" s="1151"/>
      <c r="D32" s="265"/>
      <c r="E32" s="266"/>
      <c r="F32" s="266"/>
      <c r="G32" s="266"/>
      <c r="H32" s="266"/>
      <c r="I32" s="266"/>
      <c r="J32" s="266"/>
      <c r="K32" s="266"/>
      <c r="L32" s="266" t="s">
        <v>249</v>
      </c>
      <c r="M32" s="266"/>
      <c r="N32" s="266"/>
      <c r="O32" s="266"/>
      <c r="P32" s="267"/>
      <c r="Q32" s="254"/>
    </row>
    <row r="33" spans="1:17" ht="39.950000000000003" customHeight="1">
      <c r="A33" s="47"/>
      <c r="B33" s="1165" t="s">
        <v>205</v>
      </c>
      <c r="C33" s="1165"/>
      <c r="D33" s="1165"/>
      <c r="E33" s="1165"/>
      <c r="F33" s="1165"/>
      <c r="G33" s="1165"/>
      <c r="H33" s="1165"/>
      <c r="I33" s="1165"/>
      <c r="J33" s="1165"/>
      <c r="K33" s="1165"/>
      <c r="L33" s="1165"/>
      <c r="M33" s="1165"/>
      <c r="N33" s="1165"/>
      <c r="O33" s="1165"/>
      <c r="P33" s="1165"/>
      <c r="Q33" s="256">
        <v>648</v>
      </c>
    </row>
    <row r="34" spans="1:17">
      <c r="A34" s="47"/>
      <c r="B34" s="137"/>
      <c r="C34" s="137"/>
      <c r="D34" s="137"/>
      <c r="E34" s="137"/>
      <c r="F34" s="137"/>
      <c r="G34" s="137"/>
      <c r="H34" s="137"/>
      <c r="I34" s="137"/>
      <c r="J34" s="137"/>
      <c r="K34" s="137"/>
      <c r="L34" s="137"/>
      <c r="M34" s="137"/>
      <c r="N34" s="137"/>
      <c r="O34" s="137"/>
      <c r="P34" s="137"/>
      <c r="Q34" s="137"/>
    </row>
    <row r="35" spans="1:17" ht="39.950000000000003" customHeight="1">
      <c r="B35" s="1081" t="s">
        <v>222</v>
      </c>
      <c r="C35" s="1081"/>
      <c r="D35" s="1081"/>
      <c r="E35" s="1081"/>
      <c r="F35" s="938" t="s">
        <v>565</v>
      </c>
      <c r="G35" s="938"/>
      <c r="H35" s="938"/>
      <c r="I35" s="938"/>
      <c r="J35" s="938"/>
      <c r="K35" s="938"/>
      <c r="L35" s="938"/>
      <c r="M35" s="938"/>
      <c r="N35" s="938"/>
      <c r="O35" s="938"/>
      <c r="P35" s="938"/>
      <c r="Q35" s="938"/>
    </row>
    <row r="36" spans="1:17" ht="39.950000000000003" customHeight="1">
      <c r="B36" s="1081" t="s">
        <v>223</v>
      </c>
      <c r="C36" s="1081"/>
      <c r="D36" s="1081"/>
      <c r="E36" s="1081"/>
      <c r="F36" s="1082" t="s">
        <v>1131</v>
      </c>
      <c r="G36" s="1083"/>
      <c r="H36" s="1083"/>
      <c r="I36" s="1083"/>
      <c r="J36" s="1083"/>
      <c r="K36" s="1083"/>
      <c r="L36" s="1083"/>
      <c r="M36" s="1083"/>
      <c r="N36" s="1083"/>
      <c r="O36" s="1083"/>
      <c r="P36" s="1083"/>
      <c r="Q36" s="1084"/>
    </row>
    <row r="37" spans="1:17" ht="40.15" customHeight="1">
      <c r="B37" s="1081" t="s">
        <v>224</v>
      </c>
      <c r="C37" s="1081"/>
      <c r="D37" s="1081"/>
      <c r="E37" s="1081"/>
      <c r="F37" s="1085" t="s">
        <v>641</v>
      </c>
      <c r="G37" s="1085"/>
      <c r="H37" s="1085"/>
      <c r="I37" s="1085"/>
      <c r="J37" s="1085"/>
      <c r="K37" s="1085"/>
      <c r="L37" s="1085"/>
      <c r="M37" s="1085"/>
      <c r="N37" s="1085"/>
      <c r="O37" s="1085"/>
      <c r="P37" s="1085"/>
      <c r="Q37" s="1085"/>
    </row>
  </sheetData>
  <mergeCells count="70">
    <mergeCell ref="B33:P33"/>
    <mergeCell ref="B35:E35"/>
    <mergeCell ref="F35:Q35"/>
    <mergeCell ref="B36:E36"/>
    <mergeCell ref="F36:Q36"/>
    <mergeCell ref="B37:E37"/>
    <mergeCell ref="F37:Q37"/>
    <mergeCell ref="D27:E27"/>
    <mergeCell ref="F27:O27"/>
    <mergeCell ref="D28:P28"/>
    <mergeCell ref="C29:C32"/>
    <mergeCell ref="D29:E29"/>
    <mergeCell ref="F29:O29"/>
    <mergeCell ref="D30:E30"/>
    <mergeCell ref="F30:O30"/>
    <mergeCell ref="D31:E31"/>
    <mergeCell ref="F31:O31"/>
    <mergeCell ref="C23:C28"/>
    <mergeCell ref="D23:E23"/>
    <mergeCell ref="F23:O23"/>
    <mergeCell ref="D24:E24"/>
    <mergeCell ref="D21:E21"/>
    <mergeCell ref="F24:O24"/>
    <mergeCell ref="A25:A28"/>
    <mergeCell ref="D25:E25"/>
    <mergeCell ref="F25:O25"/>
    <mergeCell ref="D26:E26"/>
    <mergeCell ref="F26:O26"/>
    <mergeCell ref="F21:O21"/>
    <mergeCell ref="D16:E16"/>
    <mergeCell ref="F16:O16"/>
    <mergeCell ref="U19:X20"/>
    <mergeCell ref="D20:E20"/>
    <mergeCell ref="D17:E17"/>
    <mergeCell ref="F17:O17"/>
    <mergeCell ref="D18:E18"/>
    <mergeCell ref="D19:E19"/>
    <mergeCell ref="F18:O18"/>
    <mergeCell ref="F19:O19"/>
    <mergeCell ref="F20:O20"/>
    <mergeCell ref="B10:C10"/>
    <mergeCell ref="D10:E10"/>
    <mergeCell ref="F10:O10"/>
    <mergeCell ref="B11:B32"/>
    <mergeCell ref="C11:C22"/>
    <mergeCell ref="D11:E11"/>
    <mergeCell ref="F11:O11"/>
    <mergeCell ref="D12:E12"/>
    <mergeCell ref="F12:O12"/>
    <mergeCell ref="D13:E13"/>
    <mergeCell ref="F13:O13"/>
    <mergeCell ref="D14:E14"/>
    <mergeCell ref="F14:O14"/>
    <mergeCell ref="D15:E15"/>
    <mergeCell ref="F15:O15"/>
    <mergeCell ref="D22:P22"/>
    <mergeCell ref="B6:D6"/>
    <mergeCell ref="E6:Q6"/>
    <mergeCell ref="B7:D8"/>
    <mergeCell ref="B9:D9"/>
    <mergeCell ref="E9:Q9"/>
    <mergeCell ref="E7:Q8"/>
    <mergeCell ref="P1:Q1"/>
    <mergeCell ref="B2:Q2"/>
    <mergeCell ref="B3:D3"/>
    <mergeCell ref="M3:N5"/>
    <mergeCell ref="O3:Q5"/>
    <mergeCell ref="B5:D5"/>
    <mergeCell ref="E5:G5"/>
    <mergeCell ref="I5:K5"/>
  </mergeCells>
  <phoneticPr fontId="6"/>
  <printOptions horizontalCentered="1" verticalCentered="1"/>
  <pageMargins left="0.70866141732283472" right="0.31496062992125984" top="0.35433070866141736" bottom="0.35433070866141736" header="0.31496062992125984" footer="0.31496062992125984"/>
  <pageSetup paperSize="9" scale="57" fitToWidth="0" fitToHeight="0"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X37"/>
  <sheetViews>
    <sheetView view="pageBreakPreview" topLeftCell="C1" zoomScale="80" zoomScaleNormal="80" zoomScaleSheetLayoutView="80" workbookViewId="0">
      <selection activeCell="B33" sqref="B33:P33"/>
    </sheetView>
  </sheetViews>
  <sheetFormatPr defaultColWidth="9" defaultRowHeight="14.25"/>
  <cols>
    <col min="1" max="1" width="1.125" style="48" customWidth="1"/>
    <col min="2" max="3" width="5.625" style="59" customWidth="1"/>
    <col min="4" max="5" width="14.125" style="59" customWidth="1"/>
    <col min="6" max="11" width="9" style="59"/>
    <col min="12" max="12" width="12.125" style="59" customWidth="1"/>
    <col min="13" max="14" width="9" style="59"/>
    <col min="15" max="15" width="13.75" style="59" customWidth="1"/>
    <col min="16" max="16" width="12.125" style="59" customWidth="1"/>
    <col min="17" max="17" width="9" style="59"/>
    <col min="18" max="18" width="1.25" style="48" customWidth="1"/>
    <col min="19" max="16384" width="9" style="48"/>
  </cols>
  <sheetData>
    <row r="1" spans="1:17" ht="30" customHeight="1" thickBot="1">
      <c r="P1" s="1107" t="s">
        <v>1045</v>
      </c>
      <c r="Q1" s="746"/>
    </row>
    <row r="2" spans="1:17" ht="27.75" customHeight="1">
      <c r="A2" s="45"/>
      <c r="B2" s="1110" t="s">
        <v>995</v>
      </c>
      <c r="C2" s="1110"/>
      <c r="D2" s="1110"/>
      <c r="E2" s="1110"/>
      <c r="F2" s="1110"/>
      <c r="G2" s="1110"/>
      <c r="H2" s="1110"/>
      <c r="I2" s="1110"/>
      <c r="J2" s="1110"/>
      <c r="K2" s="1110"/>
      <c r="L2" s="1110"/>
      <c r="M2" s="1110"/>
      <c r="N2" s="1110"/>
      <c r="O2" s="1110"/>
      <c r="P2" s="1110"/>
      <c r="Q2" s="1110"/>
    </row>
    <row r="3" spans="1:17" ht="39.75" customHeight="1">
      <c r="A3" s="47"/>
      <c r="B3" s="1111" t="s">
        <v>199</v>
      </c>
      <c r="C3" s="1111"/>
      <c r="D3" s="1111"/>
      <c r="E3" s="335" t="str">
        <f>科名</f>
        <v>あいうえお＊あいうえお＊あいうえお＊あいうえお＊あいうえお＊あいう</v>
      </c>
      <c r="F3" s="336"/>
      <c r="G3" s="336"/>
      <c r="H3" s="336"/>
      <c r="I3" s="336"/>
      <c r="J3" s="336"/>
      <c r="K3" s="336"/>
      <c r="L3" s="338"/>
      <c r="M3" s="803" t="s">
        <v>198</v>
      </c>
      <c r="N3" s="803"/>
      <c r="O3" s="1129" t="s">
        <v>1129</v>
      </c>
      <c r="P3" s="1130"/>
      <c r="Q3" s="1131"/>
    </row>
    <row r="4" spans="1:17" ht="39.950000000000003" customHeight="1">
      <c r="A4" s="47"/>
      <c r="B4" s="342"/>
      <c r="C4" s="343"/>
      <c r="D4" s="344"/>
      <c r="E4" s="395" t="str">
        <f>提案左括弧&amp;提案科名&amp;提案右括弧</f>
        <v>（アイウエオ＊アイウエオ＊アイウエオ＊アイウエオ＊アイウエオ＊アイウ）</v>
      </c>
      <c r="F4" s="337"/>
      <c r="G4" s="337"/>
      <c r="H4" s="339"/>
      <c r="I4" s="396"/>
      <c r="J4" s="396"/>
      <c r="K4" s="396"/>
      <c r="L4" s="397"/>
      <c r="M4" s="803"/>
      <c r="N4" s="803"/>
      <c r="O4" s="1104"/>
      <c r="P4" s="1132"/>
      <c r="Q4" s="1105"/>
    </row>
    <row r="5" spans="1:17" ht="39.950000000000003" customHeight="1">
      <c r="A5" s="47"/>
      <c r="B5" s="1081" t="s">
        <v>200</v>
      </c>
      <c r="C5" s="1081"/>
      <c r="D5" s="1081"/>
      <c r="E5" s="1116">
        <f>開講日</f>
        <v>46316</v>
      </c>
      <c r="F5" s="1117"/>
      <c r="G5" s="1117"/>
      <c r="H5" s="394" t="s">
        <v>82</v>
      </c>
      <c r="I5" s="1117">
        <f>修了日</f>
        <v>46407</v>
      </c>
      <c r="J5" s="1117"/>
      <c r="K5" s="1117"/>
      <c r="L5" s="398"/>
      <c r="M5" s="803"/>
      <c r="N5" s="803"/>
      <c r="O5" s="1133"/>
      <c r="P5" s="1134"/>
      <c r="Q5" s="1135"/>
    </row>
    <row r="6" spans="1:17" ht="39.950000000000003" customHeight="1">
      <c r="A6" s="47"/>
      <c r="B6" s="1081" t="s">
        <v>206</v>
      </c>
      <c r="C6" s="1081"/>
      <c r="D6" s="1081"/>
      <c r="E6" s="1136" t="s">
        <v>998</v>
      </c>
      <c r="F6" s="1137"/>
      <c r="G6" s="1137"/>
      <c r="H6" s="1137"/>
      <c r="I6" s="1137"/>
      <c r="J6" s="1137"/>
      <c r="K6" s="1137"/>
      <c r="L6" s="1137"/>
      <c r="M6" s="1137"/>
      <c r="N6" s="1137"/>
      <c r="O6" s="1137"/>
      <c r="P6" s="1137"/>
      <c r="Q6" s="1138"/>
    </row>
    <row r="7" spans="1:17" ht="21.75" customHeight="1">
      <c r="A7" s="47"/>
      <c r="B7" s="1112" t="s">
        <v>207</v>
      </c>
      <c r="C7" s="1139"/>
      <c r="D7" s="1140"/>
      <c r="E7" s="1143" t="s">
        <v>997</v>
      </c>
      <c r="F7" s="1144"/>
      <c r="G7" s="1144"/>
      <c r="H7" s="1144"/>
      <c r="I7" s="1144"/>
      <c r="J7" s="1144"/>
      <c r="K7" s="1144"/>
      <c r="L7" s="1144"/>
      <c r="M7" s="1144"/>
      <c r="N7" s="1144"/>
      <c r="O7" s="1144"/>
      <c r="P7" s="1144"/>
      <c r="Q7" s="1145"/>
    </row>
    <row r="8" spans="1:17" ht="21.75" customHeight="1">
      <c r="A8" s="47"/>
      <c r="B8" s="1118"/>
      <c r="C8" s="1119"/>
      <c r="D8" s="1141"/>
      <c r="E8" s="1146"/>
      <c r="F8" s="1147"/>
      <c r="G8" s="1147"/>
      <c r="H8" s="1147"/>
      <c r="I8" s="1147"/>
      <c r="J8" s="1147"/>
      <c r="K8" s="1147"/>
      <c r="L8" s="1147"/>
      <c r="M8" s="1147"/>
      <c r="N8" s="1147"/>
      <c r="O8" s="1147"/>
      <c r="P8" s="1147"/>
      <c r="Q8" s="1148"/>
    </row>
    <row r="9" spans="1:17" ht="39.950000000000003" customHeight="1">
      <c r="A9" s="47"/>
      <c r="B9" s="1081" t="s">
        <v>201</v>
      </c>
      <c r="C9" s="1081"/>
      <c r="D9" s="1081"/>
      <c r="E9" s="1142" t="s">
        <v>996</v>
      </c>
      <c r="F9" s="1142"/>
      <c r="G9" s="1142"/>
      <c r="H9" s="1142"/>
      <c r="I9" s="1142"/>
      <c r="J9" s="1142"/>
      <c r="K9" s="1142"/>
      <c r="L9" s="1142"/>
      <c r="M9" s="1142"/>
      <c r="N9" s="1142"/>
      <c r="O9" s="1142"/>
      <c r="P9" s="1142"/>
      <c r="Q9" s="1142"/>
    </row>
    <row r="10" spans="1:17" s="45" customFormat="1" ht="58.5" customHeight="1">
      <c r="A10" s="46"/>
      <c r="B10" s="803"/>
      <c r="C10" s="803"/>
      <c r="D10" s="803" t="s">
        <v>202</v>
      </c>
      <c r="E10" s="803"/>
      <c r="F10" s="804" t="s">
        <v>203</v>
      </c>
      <c r="G10" s="755"/>
      <c r="H10" s="755"/>
      <c r="I10" s="755"/>
      <c r="J10" s="755"/>
      <c r="K10" s="755"/>
      <c r="L10" s="755"/>
      <c r="M10" s="755"/>
      <c r="N10" s="755"/>
      <c r="O10" s="805"/>
      <c r="P10" s="157" t="s">
        <v>1114</v>
      </c>
      <c r="Q10" s="63" t="s">
        <v>204</v>
      </c>
    </row>
    <row r="11" spans="1:17" ht="39.950000000000003" customHeight="1">
      <c r="A11" s="47"/>
      <c r="B11" s="1149" t="s">
        <v>208</v>
      </c>
      <c r="C11" s="1090" t="s">
        <v>213</v>
      </c>
      <c r="D11" s="1102"/>
      <c r="E11" s="1102"/>
      <c r="F11" s="1078"/>
      <c r="G11" s="1079"/>
      <c r="H11" s="1079"/>
      <c r="I11" s="1079"/>
      <c r="J11" s="1079"/>
      <c r="K11" s="1079"/>
      <c r="L11" s="1079"/>
      <c r="M11" s="1079"/>
      <c r="N11" s="1079"/>
      <c r="O11" s="1080"/>
      <c r="P11" s="257"/>
      <c r="Q11" s="250"/>
    </row>
    <row r="12" spans="1:17" ht="39.950000000000003" customHeight="1">
      <c r="A12" s="47"/>
      <c r="B12" s="1150"/>
      <c r="C12" s="1090"/>
      <c r="D12" s="1103"/>
      <c r="E12" s="1103"/>
      <c r="F12" s="1072"/>
      <c r="G12" s="1073"/>
      <c r="H12" s="1073"/>
      <c r="I12" s="1073"/>
      <c r="J12" s="1073"/>
      <c r="K12" s="1073"/>
      <c r="L12" s="1073"/>
      <c r="M12" s="1073"/>
      <c r="N12" s="1073"/>
      <c r="O12" s="1073"/>
      <c r="P12" s="258"/>
      <c r="Q12" s="251"/>
    </row>
    <row r="13" spans="1:17" ht="39.950000000000003" customHeight="1">
      <c r="A13" s="47"/>
      <c r="B13" s="1150"/>
      <c r="C13" s="1090"/>
      <c r="D13" s="1103"/>
      <c r="E13" s="1103"/>
      <c r="F13" s="1072"/>
      <c r="G13" s="1073"/>
      <c r="H13" s="1073"/>
      <c r="I13" s="1073"/>
      <c r="J13" s="1073"/>
      <c r="K13" s="1073"/>
      <c r="L13" s="1073"/>
      <c r="M13" s="1073"/>
      <c r="N13" s="1073"/>
      <c r="O13" s="1073"/>
      <c r="P13" s="258"/>
      <c r="Q13" s="251"/>
    </row>
    <row r="14" spans="1:17" ht="39.950000000000003" customHeight="1">
      <c r="A14" s="47"/>
      <c r="B14" s="1150"/>
      <c r="C14" s="1090"/>
      <c r="D14" s="1103"/>
      <c r="E14" s="1103"/>
      <c r="F14" s="1072"/>
      <c r="G14" s="1073"/>
      <c r="H14" s="1073"/>
      <c r="I14" s="1073"/>
      <c r="J14" s="1073"/>
      <c r="K14" s="1073"/>
      <c r="L14" s="1073"/>
      <c r="M14" s="1073"/>
      <c r="N14" s="1073"/>
      <c r="O14" s="1073"/>
      <c r="P14" s="258"/>
      <c r="Q14" s="251"/>
    </row>
    <row r="15" spans="1:17" ht="39.950000000000003" customHeight="1">
      <c r="A15" s="47"/>
      <c r="B15" s="1150"/>
      <c r="C15" s="1090"/>
      <c r="D15" s="1072"/>
      <c r="E15" s="1074"/>
      <c r="F15" s="1072"/>
      <c r="G15" s="1073"/>
      <c r="H15" s="1073"/>
      <c r="I15" s="1073"/>
      <c r="J15" s="1073"/>
      <c r="K15" s="1073"/>
      <c r="L15" s="1073"/>
      <c r="M15" s="1073"/>
      <c r="N15" s="1073"/>
      <c r="O15" s="1073"/>
      <c r="P15" s="258"/>
      <c r="Q15" s="251"/>
    </row>
    <row r="16" spans="1:17" ht="39.950000000000003" customHeight="1">
      <c r="A16" s="47"/>
      <c r="B16" s="1150"/>
      <c r="C16" s="1090"/>
      <c r="D16" s="1104"/>
      <c r="E16" s="1105"/>
      <c r="F16" s="1072"/>
      <c r="G16" s="1073"/>
      <c r="H16" s="1073"/>
      <c r="I16" s="1073"/>
      <c r="J16" s="1073"/>
      <c r="K16" s="1073"/>
      <c r="L16" s="1073"/>
      <c r="M16" s="1073"/>
      <c r="N16" s="1073"/>
      <c r="O16" s="1073"/>
      <c r="P16" s="258"/>
      <c r="Q16" s="252"/>
    </row>
    <row r="17" spans="1:24" ht="39.950000000000003" customHeight="1">
      <c r="A17" s="47"/>
      <c r="B17" s="1150"/>
      <c r="C17" s="1090"/>
      <c r="D17" s="1095" t="s">
        <v>666</v>
      </c>
      <c r="E17" s="1096"/>
      <c r="F17" s="519"/>
      <c r="G17" s="470"/>
      <c r="H17" s="470"/>
      <c r="I17" s="470"/>
      <c r="J17" s="470"/>
      <c r="K17" s="470"/>
      <c r="L17" s="470"/>
      <c r="M17" s="470"/>
      <c r="N17" s="470"/>
      <c r="O17" s="470"/>
      <c r="P17" s="258"/>
      <c r="Q17" s="251" t="s">
        <v>667</v>
      </c>
    </row>
    <row r="18" spans="1:24" ht="39.950000000000003" customHeight="1">
      <c r="A18" s="47"/>
      <c r="B18" s="1150"/>
      <c r="C18" s="1090"/>
      <c r="D18" s="1095" t="s">
        <v>214</v>
      </c>
      <c r="E18" s="1096"/>
      <c r="F18" s="519"/>
      <c r="G18" s="470"/>
      <c r="H18" s="470"/>
      <c r="I18" s="470"/>
      <c r="J18" s="470"/>
      <c r="K18" s="470"/>
      <c r="L18" s="470"/>
      <c r="M18" s="470"/>
      <c r="N18" s="470"/>
      <c r="O18" s="470"/>
      <c r="P18" s="258"/>
      <c r="Q18" s="251">
        <v>12</v>
      </c>
    </row>
    <row r="19" spans="1:24" ht="39.950000000000003" customHeight="1">
      <c r="A19" s="47"/>
      <c r="B19" s="1150"/>
      <c r="C19" s="1090"/>
      <c r="D19" s="1095" t="s">
        <v>215</v>
      </c>
      <c r="E19" s="1096"/>
      <c r="F19" s="519"/>
      <c r="G19" s="470"/>
      <c r="H19" s="470"/>
      <c r="I19" s="470"/>
      <c r="J19" s="470"/>
      <c r="K19" s="470"/>
      <c r="L19" s="470"/>
      <c r="M19" s="470"/>
      <c r="N19" s="470"/>
      <c r="O19" s="470"/>
      <c r="P19" s="258"/>
      <c r="Q19" s="251">
        <v>24</v>
      </c>
      <c r="U19" s="845" t="s">
        <v>216</v>
      </c>
      <c r="V19" s="845"/>
      <c r="W19" s="845"/>
      <c r="X19" s="845"/>
    </row>
    <row r="20" spans="1:24" ht="39.950000000000003" customHeight="1">
      <c r="A20" s="47"/>
      <c r="B20" s="1150"/>
      <c r="C20" s="1090"/>
      <c r="D20" s="1106" t="s">
        <v>217</v>
      </c>
      <c r="E20" s="1106"/>
      <c r="F20" s="519"/>
      <c r="G20" s="470"/>
      <c r="H20" s="470"/>
      <c r="I20" s="470"/>
      <c r="J20" s="470"/>
      <c r="K20" s="470"/>
      <c r="L20" s="470"/>
      <c r="M20" s="470"/>
      <c r="N20" s="470"/>
      <c r="O20" s="470"/>
      <c r="P20" s="258"/>
      <c r="Q20" s="251">
        <v>24</v>
      </c>
      <c r="U20" s="845"/>
      <c r="V20" s="845"/>
      <c r="W20" s="845"/>
      <c r="X20" s="845"/>
    </row>
    <row r="21" spans="1:24" ht="39.950000000000003" customHeight="1">
      <c r="A21" s="47"/>
      <c r="B21" s="1150"/>
      <c r="C21" s="1090"/>
      <c r="D21" s="1097" t="s">
        <v>218</v>
      </c>
      <c r="E21" s="1097"/>
      <c r="F21" s="519"/>
      <c r="G21" s="470"/>
      <c r="H21" s="470"/>
      <c r="I21" s="470"/>
      <c r="J21" s="470"/>
      <c r="K21" s="470"/>
      <c r="L21" s="470"/>
      <c r="M21" s="470"/>
      <c r="N21" s="470"/>
      <c r="O21" s="470"/>
      <c r="P21" s="268"/>
      <c r="Q21" s="253">
        <v>3</v>
      </c>
    </row>
    <row r="22" spans="1:24" ht="39.950000000000003" customHeight="1">
      <c r="A22" s="47"/>
      <c r="B22" s="1150"/>
      <c r="C22" s="1090"/>
      <c r="D22" s="1088" t="s">
        <v>219</v>
      </c>
      <c r="E22" s="1089"/>
      <c r="F22" s="1089"/>
      <c r="G22" s="1089"/>
      <c r="H22" s="1089"/>
      <c r="I22" s="1089"/>
      <c r="J22" s="1089"/>
      <c r="K22" s="1089"/>
      <c r="L22" s="1089"/>
      <c r="M22" s="1089"/>
      <c r="N22" s="1089"/>
      <c r="O22" s="1089"/>
      <c r="P22" s="1154"/>
      <c r="Q22" s="254"/>
    </row>
    <row r="23" spans="1:24" ht="39.950000000000003" customHeight="1">
      <c r="A23" s="47"/>
      <c r="B23" s="1150"/>
      <c r="C23" s="1090" t="s">
        <v>220</v>
      </c>
      <c r="D23" s="1078"/>
      <c r="E23" s="1080"/>
      <c r="F23" s="1078"/>
      <c r="G23" s="1079"/>
      <c r="H23" s="1079"/>
      <c r="I23" s="1079"/>
      <c r="J23" s="1079"/>
      <c r="K23" s="1079"/>
      <c r="L23" s="1079"/>
      <c r="M23" s="1079"/>
      <c r="N23" s="1079"/>
      <c r="O23" s="1079"/>
      <c r="P23" s="257"/>
      <c r="Q23" s="250"/>
    </row>
    <row r="24" spans="1:24" ht="39.950000000000003" customHeight="1">
      <c r="A24" s="47"/>
      <c r="B24" s="1150"/>
      <c r="C24" s="1090"/>
      <c r="D24" s="1072"/>
      <c r="E24" s="1074"/>
      <c r="F24" s="1072"/>
      <c r="G24" s="1073"/>
      <c r="H24" s="1073"/>
      <c r="I24" s="1073"/>
      <c r="J24" s="1073"/>
      <c r="K24" s="1073"/>
      <c r="L24" s="1073"/>
      <c r="M24" s="1073"/>
      <c r="N24" s="1073"/>
      <c r="O24" s="1073"/>
      <c r="P24" s="258"/>
      <c r="Q24" s="255"/>
    </row>
    <row r="25" spans="1:24" ht="39.950000000000003" customHeight="1">
      <c r="A25" s="1094"/>
      <c r="B25" s="1150"/>
      <c r="C25" s="1090"/>
      <c r="D25" s="1075"/>
      <c r="E25" s="1077"/>
      <c r="F25" s="1072"/>
      <c r="G25" s="1073"/>
      <c r="H25" s="1073"/>
      <c r="I25" s="1073"/>
      <c r="J25" s="1073"/>
      <c r="K25" s="1073"/>
      <c r="L25" s="1073"/>
      <c r="M25" s="1073"/>
      <c r="N25" s="1073"/>
      <c r="O25" s="1073"/>
      <c r="P25" s="258"/>
      <c r="Q25" s="251"/>
    </row>
    <row r="26" spans="1:24" ht="39.950000000000003" customHeight="1">
      <c r="A26" s="1094"/>
      <c r="B26" s="1150"/>
      <c r="C26" s="1090"/>
      <c r="D26" s="1072"/>
      <c r="E26" s="1074"/>
      <c r="F26" s="1072"/>
      <c r="G26" s="1073"/>
      <c r="H26" s="1073"/>
      <c r="I26" s="1073"/>
      <c r="J26" s="1073"/>
      <c r="K26" s="1073"/>
      <c r="L26" s="1073"/>
      <c r="M26" s="1073"/>
      <c r="N26" s="1073"/>
      <c r="O26" s="1073"/>
      <c r="P26" s="258"/>
      <c r="Q26" s="251"/>
    </row>
    <row r="27" spans="1:24" ht="39.950000000000003" customHeight="1">
      <c r="A27" s="1094"/>
      <c r="B27" s="1150"/>
      <c r="C27" s="1090"/>
      <c r="D27" s="1086"/>
      <c r="E27" s="1087"/>
      <c r="F27" s="1072"/>
      <c r="G27" s="1073"/>
      <c r="H27" s="1073"/>
      <c r="I27" s="1073"/>
      <c r="J27" s="1073"/>
      <c r="K27" s="1073"/>
      <c r="L27" s="1073"/>
      <c r="M27" s="1073"/>
      <c r="N27" s="1073"/>
      <c r="O27" s="1073"/>
      <c r="P27" s="258"/>
      <c r="Q27" s="251"/>
    </row>
    <row r="28" spans="1:24" ht="39.950000000000003" customHeight="1">
      <c r="A28" s="1094"/>
      <c r="B28" s="1150"/>
      <c r="C28" s="1090"/>
      <c r="D28" s="1157" t="s">
        <v>219</v>
      </c>
      <c r="E28" s="1158"/>
      <c r="F28" s="1158"/>
      <c r="G28" s="1158"/>
      <c r="H28" s="1158"/>
      <c r="I28" s="1158"/>
      <c r="J28" s="1158"/>
      <c r="K28" s="1158"/>
      <c r="L28" s="1158"/>
      <c r="M28" s="1158"/>
      <c r="N28" s="1158"/>
      <c r="O28" s="1158"/>
      <c r="P28" s="1159"/>
      <c r="Q28" s="254"/>
    </row>
    <row r="29" spans="1:24" ht="39.950000000000003" customHeight="1">
      <c r="A29" s="47"/>
      <c r="B29" s="1150"/>
      <c r="C29" s="1149" t="s">
        <v>688</v>
      </c>
      <c r="D29" s="1078"/>
      <c r="E29" s="1080"/>
      <c r="F29" s="1078"/>
      <c r="G29" s="1079"/>
      <c r="H29" s="1079"/>
      <c r="I29" s="1079"/>
      <c r="J29" s="1079"/>
      <c r="K29" s="1079"/>
      <c r="L29" s="1079"/>
      <c r="M29" s="1079"/>
      <c r="N29" s="1079"/>
      <c r="O29" s="1079"/>
      <c r="P29" s="257"/>
      <c r="Q29" s="264"/>
    </row>
    <row r="30" spans="1:24" ht="39.950000000000003" customHeight="1">
      <c r="A30" s="47"/>
      <c r="B30" s="1150"/>
      <c r="C30" s="1150"/>
      <c r="D30" s="1072"/>
      <c r="E30" s="1074"/>
      <c r="F30" s="1072"/>
      <c r="G30" s="1073"/>
      <c r="H30" s="1073"/>
      <c r="I30" s="1073"/>
      <c r="J30" s="1073"/>
      <c r="K30" s="1073"/>
      <c r="L30" s="1073"/>
      <c r="M30" s="1073"/>
      <c r="N30" s="1073"/>
      <c r="O30" s="1074"/>
      <c r="P30" s="258"/>
      <c r="Q30" s="251"/>
    </row>
    <row r="31" spans="1:24" ht="39.950000000000003" customHeight="1">
      <c r="A31" s="47"/>
      <c r="B31" s="1150"/>
      <c r="C31" s="1150"/>
      <c r="D31" s="1086"/>
      <c r="E31" s="1087"/>
      <c r="F31" s="1075"/>
      <c r="G31" s="1076"/>
      <c r="H31" s="1076"/>
      <c r="I31" s="1076"/>
      <c r="J31" s="1076"/>
      <c r="K31" s="1076"/>
      <c r="L31" s="1076"/>
      <c r="M31" s="1076"/>
      <c r="N31" s="1076"/>
      <c r="O31" s="1076"/>
      <c r="P31" s="258"/>
      <c r="Q31" s="251"/>
    </row>
    <row r="32" spans="1:24" ht="39.950000000000003" customHeight="1">
      <c r="A32" s="47"/>
      <c r="B32" s="1151"/>
      <c r="C32" s="1151"/>
      <c r="D32" s="265"/>
      <c r="E32" s="266"/>
      <c r="F32" s="266"/>
      <c r="G32" s="266"/>
      <c r="H32" s="266"/>
      <c r="I32" s="266"/>
      <c r="J32" s="266"/>
      <c r="K32" s="266"/>
      <c r="L32" s="266" t="s">
        <v>249</v>
      </c>
      <c r="M32" s="266"/>
      <c r="N32" s="266"/>
      <c r="O32" s="266"/>
      <c r="P32" s="267"/>
      <c r="Q32" s="254"/>
    </row>
    <row r="33" spans="1:17" ht="39.950000000000003" customHeight="1">
      <c r="A33" s="47"/>
      <c r="B33" s="1165" t="s">
        <v>205</v>
      </c>
      <c r="C33" s="1165"/>
      <c r="D33" s="1165"/>
      <c r="E33" s="1165"/>
      <c r="F33" s="1165"/>
      <c r="G33" s="1165"/>
      <c r="H33" s="1165"/>
      <c r="I33" s="1165"/>
      <c r="J33" s="1165"/>
      <c r="K33" s="1165"/>
      <c r="L33" s="1165"/>
      <c r="M33" s="1165"/>
      <c r="N33" s="1165"/>
      <c r="O33" s="1165"/>
      <c r="P33" s="1165"/>
      <c r="Q33" s="256">
        <v>438</v>
      </c>
    </row>
    <row r="34" spans="1:17">
      <c r="A34" s="47"/>
      <c r="B34" s="137"/>
      <c r="C34" s="137"/>
      <c r="D34" s="137"/>
      <c r="E34" s="137"/>
      <c r="F34" s="137"/>
      <c r="G34" s="137"/>
      <c r="H34" s="137"/>
      <c r="I34" s="137"/>
      <c r="J34" s="137"/>
      <c r="K34" s="137"/>
      <c r="L34" s="137"/>
      <c r="M34" s="137"/>
      <c r="N34" s="137"/>
      <c r="O34" s="137"/>
      <c r="P34" s="137"/>
      <c r="Q34" s="137"/>
    </row>
    <row r="35" spans="1:17" ht="39.950000000000003" customHeight="1">
      <c r="B35" s="1081" t="s">
        <v>222</v>
      </c>
      <c r="C35" s="1081"/>
      <c r="D35" s="1081"/>
      <c r="E35" s="1081"/>
      <c r="F35" s="938" t="s">
        <v>565</v>
      </c>
      <c r="G35" s="938"/>
      <c r="H35" s="938"/>
      <c r="I35" s="938"/>
      <c r="J35" s="938"/>
      <c r="K35" s="938"/>
      <c r="L35" s="938"/>
      <c r="M35" s="938"/>
      <c r="N35" s="938"/>
      <c r="O35" s="938"/>
      <c r="P35" s="938"/>
      <c r="Q35" s="938"/>
    </row>
    <row r="36" spans="1:17" ht="39.950000000000003" customHeight="1">
      <c r="B36" s="1081" t="s">
        <v>223</v>
      </c>
      <c r="C36" s="1081"/>
      <c r="D36" s="1081"/>
      <c r="E36" s="1081"/>
      <c r="F36" s="1082" t="s">
        <v>1131</v>
      </c>
      <c r="G36" s="1083"/>
      <c r="H36" s="1083"/>
      <c r="I36" s="1083"/>
      <c r="J36" s="1083"/>
      <c r="K36" s="1083"/>
      <c r="L36" s="1083"/>
      <c r="M36" s="1083"/>
      <c r="N36" s="1083"/>
      <c r="O36" s="1083"/>
      <c r="P36" s="1083"/>
      <c r="Q36" s="1084"/>
    </row>
    <row r="37" spans="1:17" ht="51" customHeight="1">
      <c r="B37" s="1081" t="s">
        <v>224</v>
      </c>
      <c r="C37" s="1081"/>
      <c r="D37" s="1081"/>
      <c r="E37" s="1081"/>
      <c r="F37" s="1085" t="s">
        <v>641</v>
      </c>
      <c r="G37" s="1085"/>
      <c r="H37" s="1085"/>
      <c r="I37" s="1085"/>
      <c r="J37" s="1085"/>
      <c r="K37" s="1085"/>
      <c r="L37" s="1085"/>
      <c r="M37" s="1085"/>
      <c r="N37" s="1085"/>
      <c r="O37" s="1085"/>
      <c r="P37" s="1085"/>
      <c r="Q37" s="1085"/>
    </row>
  </sheetData>
  <mergeCells count="65">
    <mergeCell ref="P1:Q1"/>
    <mergeCell ref="B2:Q2"/>
    <mergeCell ref="B3:D3"/>
    <mergeCell ref="M3:N5"/>
    <mergeCell ref="O3:Q5"/>
    <mergeCell ref="B5:D5"/>
    <mergeCell ref="E5:G5"/>
    <mergeCell ref="I5:K5"/>
    <mergeCell ref="B6:D6"/>
    <mergeCell ref="E6:Q6"/>
    <mergeCell ref="B7:D8"/>
    <mergeCell ref="E7:Q8"/>
    <mergeCell ref="B9:D9"/>
    <mergeCell ref="E9:Q9"/>
    <mergeCell ref="B10:C10"/>
    <mergeCell ref="D10:E10"/>
    <mergeCell ref="F10:O10"/>
    <mergeCell ref="B11:B32"/>
    <mergeCell ref="C11:C22"/>
    <mergeCell ref="D11:E11"/>
    <mergeCell ref="F11:O11"/>
    <mergeCell ref="D12:E12"/>
    <mergeCell ref="F12:O12"/>
    <mergeCell ref="D13:E13"/>
    <mergeCell ref="F13:O13"/>
    <mergeCell ref="D14:E14"/>
    <mergeCell ref="F14:O14"/>
    <mergeCell ref="D15:E15"/>
    <mergeCell ref="F15:O15"/>
    <mergeCell ref="D22:P22"/>
    <mergeCell ref="D16:E16"/>
    <mergeCell ref="F16:O16"/>
    <mergeCell ref="U19:X20"/>
    <mergeCell ref="D20:E20"/>
    <mergeCell ref="D17:E17"/>
    <mergeCell ref="D18:E18"/>
    <mergeCell ref="D19:E19"/>
    <mergeCell ref="D21:E21"/>
    <mergeCell ref="F24:O24"/>
    <mergeCell ref="A25:A28"/>
    <mergeCell ref="D25:E25"/>
    <mergeCell ref="F25:O25"/>
    <mergeCell ref="D26:E26"/>
    <mergeCell ref="F26:O26"/>
    <mergeCell ref="B37:E37"/>
    <mergeCell ref="F37:Q37"/>
    <mergeCell ref="D27:E27"/>
    <mergeCell ref="F27:O27"/>
    <mergeCell ref="D28:P28"/>
    <mergeCell ref="C29:C32"/>
    <mergeCell ref="D29:E29"/>
    <mergeCell ref="F29:O29"/>
    <mergeCell ref="D30:E30"/>
    <mergeCell ref="F30:O30"/>
    <mergeCell ref="D31:E31"/>
    <mergeCell ref="F31:O31"/>
    <mergeCell ref="C23:C28"/>
    <mergeCell ref="D23:E23"/>
    <mergeCell ref="F23:O23"/>
    <mergeCell ref="D24:E24"/>
    <mergeCell ref="B33:P33"/>
    <mergeCell ref="B35:E35"/>
    <mergeCell ref="F35:Q35"/>
    <mergeCell ref="B36:E36"/>
    <mergeCell ref="F36:Q36"/>
  </mergeCells>
  <phoneticPr fontId="6"/>
  <printOptions horizontalCentered="1" verticalCentered="1"/>
  <pageMargins left="0.70866141732283472" right="0.31496062992125984" top="0.35433070866141736" bottom="0.35433070866141736" header="0.31496062992125984" footer="0.31496062992125984"/>
  <pageSetup paperSize="9" scale="57" fitToWidth="0" fitToHeight="0"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33"/>
  <sheetViews>
    <sheetView view="pageBreakPreview" zoomScale="80" zoomScaleNormal="55" zoomScaleSheetLayoutView="80" workbookViewId="0">
      <selection activeCell="S19" sqref="S19"/>
    </sheetView>
  </sheetViews>
  <sheetFormatPr defaultColWidth="9" defaultRowHeight="14.25"/>
  <cols>
    <col min="1" max="1" width="1.125" style="48" customWidth="1"/>
    <col min="2" max="3" width="5.625" style="59" customWidth="1"/>
    <col min="4" max="4" width="14.125" style="59" customWidth="1"/>
    <col min="5" max="5" width="17.625" style="59" customWidth="1"/>
    <col min="6" max="16" width="9" style="59"/>
    <col min="17" max="17" width="9" style="59" customWidth="1"/>
    <col min="18" max="18" width="1.25" style="48" customWidth="1"/>
    <col min="19" max="16384" width="9" style="48"/>
  </cols>
  <sheetData>
    <row r="1" spans="1:17" ht="30" customHeight="1" thickBot="1">
      <c r="O1" s="1107" t="s">
        <v>975</v>
      </c>
      <c r="P1" s="744"/>
      <c r="Q1" s="746"/>
    </row>
    <row r="2" spans="1:17" ht="25.5" customHeight="1">
      <c r="A2" s="45"/>
      <c r="B2" s="1110" t="s">
        <v>983</v>
      </c>
      <c r="C2" s="1110"/>
      <c r="D2" s="1110"/>
      <c r="E2" s="1110"/>
      <c r="F2" s="1110"/>
      <c r="G2" s="1110"/>
      <c r="H2" s="1110"/>
      <c r="I2" s="1110"/>
      <c r="J2" s="1110"/>
      <c r="K2" s="1110"/>
      <c r="L2" s="1110"/>
      <c r="M2" s="1110"/>
      <c r="N2" s="1110"/>
      <c r="O2" s="1110"/>
      <c r="P2" s="1110"/>
      <c r="Q2" s="1110"/>
    </row>
    <row r="3" spans="1:17" ht="33.75" customHeight="1">
      <c r="A3" s="47"/>
      <c r="B3" s="1111" t="s">
        <v>199</v>
      </c>
      <c r="C3" s="1111"/>
      <c r="D3" s="1112"/>
      <c r="E3" s="335" t="str">
        <f>科名</f>
        <v>あいうえお＊あいうえお＊あいうえお＊あいうえお＊あいうえお＊あいう</v>
      </c>
      <c r="F3" s="336"/>
      <c r="G3" s="336"/>
      <c r="H3" s="336"/>
      <c r="I3" s="336"/>
      <c r="J3" s="336"/>
      <c r="K3" s="336"/>
      <c r="L3" s="338"/>
      <c r="M3" s="803" t="s">
        <v>198</v>
      </c>
      <c r="N3" s="803"/>
      <c r="O3" s="1113" t="s">
        <v>210</v>
      </c>
      <c r="P3" s="853"/>
      <c r="Q3" s="867"/>
    </row>
    <row r="4" spans="1:17" ht="33.75" customHeight="1">
      <c r="A4" s="47"/>
      <c r="B4" s="1118"/>
      <c r="C4" s="1119"/>
      <c r="D4" s="1119"/>
      <c r="E4" s="395" t="str">
        <f>提案左括弧&amp;提案科名&amp;提案右括弧</f>
        <v>（アイウエオ＊アイウエオ＊アイウエオ＊アイウエオ＊アイウエオ＊アイウ）</v>
      </c>
      <c r="F4" s="337"/>
      <c r="G4" s="337"/>
      <c r="H4" s="337"/>
      <c r="I4" s="337"/>
      <c r="J4" s="337"/>
      <c r="K4" s="337"/>
      <c r="L4" s="339"/>
      <c r="M4" s="803"/>
      <c r="N4" s="803"/>
      <c r="O4" s="1114"/>
      <c r="P4" s="772"/>
      <c r="Q4" s="773"/>
    </row>
    <row r="5" spans="1:17" ht="33.75" customHeight="1">
      <c r="A5" s="47"/>
      <c r="B5" s="1081" t="s">
        <v>984</v>
      </c>
      <c r="C5" s="1081"/>
      <c r="D5" s="1081"/>
      <c r="E5" s="1116">
        <f>準備講習開始日</f>
        <v>46437</v>
      </c>
      <c r="F5" s="1117"/>
      <c r="G5" s="1117"/>
      <c r="H5" s="394" t="s">
        <v>82</v>
      </c>
      <c r="I5" s="1117">
        <f>準備講習終了日</f>
        <v>46437</v>
      </c>
      <c r="J5" s="1117"/>
      <c r="K5" s="1117"/>
      <c r="L5" s="1174"/>
      <c r="M5" s="803"/>
      <c r="N5" s="803"/>
      <c r="O5" s="1114"/>
      <c r="P5" s="772"/>
      <c r="Q5" s="773"/>
    </row>
    <row r="6" spans="1:17" ht="33.75" customHeight="1">
      <c r="A6" s="47"/>
      <c r="B6" s="1081" t="s">
        <v>200</v>
      </c>
      <c r="C6" s="1081"/>
      <c r="D6" s="1081"/>
      <c r="E6" s="1116">
        <f>開講日</f>
        <v>46316</v>
      </c>
      <c r="F6" s="1117"/>
      <c r="G6" s="1117"/>
      <c r="H6" s="394" t="s">
        <v>82</v>
      </c>
      <c r="I6" s="1117">
        <f>修了日</f>
        <v>46407</v>
      </c>
      <c r="J6" s="1117"/>
      <c r="K6" s="1117"/>
      <c r="L6" s="1174"/>
      <c r="M6" s="803"/>
      <c r="N6" s="803"/>
      <c r="O6" s="1115"/>
      <c r="P6" s="891"/>
      <c r="Q6" s="892"/>
    </row>
    <row r="7" spans="1:17" ht="39.950000000000003" customHeight="1">
      <c r="A7" s="47"/>
      <c r="B7" s="1081" t="s">
        <v>206</v>
      </c>
      <c r="C7" s="1081"/>
      <c r="D7" s="1081"/>
      <c r="E7" s="841" t="s">
        <v>985</v>
      </c>
      <c r="F7" s="1108"/>
      <c r="G7" s="1108"/>
      <c r="H7" s="1108"/>
      <c r="I7" s="1108"/>
      <c r="J7" s="1108"/>
      <c r="K7" s="1108"/>
      <c r="L7" s="1108"/>
      <c r="M7" s="1108"/>
      <c r="N7" s="1108"/>
      <c r="O7" s="1108"/>
      <c r="P7" s="1108"/>
      <c r="Q7" s="1109"/>
    </row>
    <row r="8" spans="1:17" ht="39.950000000000003" customHeight="1">
      <c r="A8" s="47"/>
      <c r="B8" s="1081" t="s">
        <v>207</v>
      </c>
      <c r="C8" s="1081"/>
      <c r="D8" s="1081"/>
      <c r="E8" s="841" t="s">
        <v>986</v>
      </c>
      <c r="F8" s="1108"/>
      <c r="G8" s="1108"/>
      <c r="H8" s="1108"/>
      <c r="I8" s="1108"/>
      <c r="J8" s="1108"/>
      <c r="K8" s="1108"/>
      <c r="L8" s="1108"/>
      <c r="M8" s="1108"/>
      <c r="N8" s="1108"/>
      <c r="O8" s="1108"/>
      <c r="P8" s="1108"/>
      <c r="Q8" s="1109"/>
    </row>
    <row r="9" spans="1:17" ht="39.950000000000003" customHeight="1">
      <c r="A9" s="47"/>
      <c r="B9" s="1081" t="s">
        <v>201</v>
      </c>
      <c r="C9" s="1081"/>
      <c r="D9" s="1081"/>
      <c r="E9" s="1099" t="s">
        <v>987</v>
      </c>
      <c r="F9" s="1099"/>
      <c r="G9" s="1099"/>
      <c r="H9" s="1099"/>
      <c r="I9" s="1099"/>
      <c r="J9" s="1099"/>
      <c r="K9" s="1099"/>
      <c r="L9" s="1099"/>
      <c r="M9" s="1099"/>
      <c r="N9" s="1099"/>
      <c r="O9" s="1099"/>
      <c r="P9" s="1099"/>
      <c r="Q9" s="1099"/>
    </row>
    <row r="10" spans="1:17" s="45" customFormat="1" ht="57" customHeight="1">
      <c r="A10" s="46"/>
      <c r="B10" s="803"/>
      <c r="C10" s="803"/>
      <c r="D10" s="803" t="s">
        <v>202</v>
      </c>
      <c r="E10" s="803"/>
      <c r="F10" s="804" t="s">
        <v>203</v>
      </c>
      <c r="G10" s="755"/>
      <c r="H10" s="755"/>
      <c r="I10" s="755"/>
      <c r="J10" s="755"/>
      <c r="K10" s="755"/>
      <c r="L10" s="755"/>
      <c r="M10" s="755"/>
      <c r="N10" s="755"/>
      <c r="O10" s="805"/>
      <c r="P10" s="464" t="s">
        <v>999</v>
      </c>
      <c r="Q10" s="63" t="s">
        <v>204</v>
      </c>
    </row>
    <row r="11" spans="1:17" ht="39.950000000000003" customHeight="1">
      <c r="A11" s="47"/>
      <c r="B11" s="1100" t="s">
        <v>208</v>
      </c>
      <c r="C11" s="1090" t="s">
        <v>213</v>
      </c>
      <c r="D11" s="1102"/>
      <c r="E11" s="1102"/>
      <c r="F11" s="1078"/>
      <c r="G11" s="1079"/>
      <c r="H11" s="1079"/>
      <c r="I11" s="1079"/>
      <c r="J11" s="1079"/>
      <c r="K11" s="1079"/>
      <c r="L11" s="1079"/>
      <c r="M11" s="1079"/>
      <c r="N11" s="1079"/>
      <c r="O11" s="1080"/>
      <c r="P11" s="474"/>
      <c r="Q11" s="250"/>
    </row>
    <row r="12" spans="1:17" ht="39.950000000000003" customHeight="1">
      <c r="A12" s="47"/>
      <c r="B12" s="1101"/>
      <c r="C12" s="1090"/>
      <c r="D12" s="1103"/>
      <c r="E12" s="1103"/>
      <c r="F12" s="1072"/>
      <c r="G12" s="1073"/>
      <c r="H12" s="1073"/>
      <c r="I12" s="1073"/>
      <c r="J12" s="1073"/>
      <c r="K12" s="1073"/>
      <c r="L12" s="1073"/>
      <c r="M12" s="1073"/>
      <c r="N12" s="1073"/>
      <c r="O12" s="1074"/>
      <c r="P12" s="467"/>
      <c r="Q12" s="251"/>
    </row>
    <row r="13" spans="1:17" ht="39.950000000000003" customHeight="1">
      <c r="A13" s="47"/>
      <c r="B13" s="1101"/>
      <c r="C13" s="1090"/>
      <c r="D13" s="1103"/>
      <c r="E13" s="1103"/>
      <c r="F13" s="1072"/>
      <c r="G13" s="1073"/>
      <c r="H13" s="1073"/>
      <c r="I13" s="1073"/>
      <c r="J13" s="1073"/>
      <c r="K13" s="1073"/>
      <c r="L13" s="1073"/>
      <c r="M13" s="1073"/>
      <c r="N13" s="1073"/>
      <c r="O13" s="1074"/>
      <c r="P13" s="467"/>
      <c r="Q13" s="251"/>
    </row>
    <row r="14" spans="1:17" ht="39.950000000000003" customHeight="1">
      <c r="A14" s="47"/>
      <c r="B14" s="1101"/>
      <c r="C14" s="1090"/>
      <c r="D14" s="1103"/>
      <c r="E14" s="1103"/>
      <c r="F14" s="1072"/>
      <c r="G14" s="1073"/>
      <c r="H14" s="1073"/>
      <c r="I14" s="1073"/>
      <c r="J14" s="1073"/>
      <c r="K14" s="1073"/>
      <c r="L14" s="1073"/>
      <c r="M14" s="1073"/>
      <c r="N14" s="1073"/>
      <c r="O14" s="1074"/>
      <c r="P14" s="467"/>
      <c r="Q14" s="251"/>
    </row>
    <row r="15" spans="1:17" ht="39.950000000000003" customHeight="1">
      <c r="A15" s="47"/>
      <c r="B15" s="1101"/>
      <c r="C15" s="1090"/>
      <c r="D15" s="1072"/>
      <c r="E15" s="1074"/>
      <c r="F15" s="1072"/>
      <c r="G15" s="1073"/>
      <c r="H15" s="1073"/>
      <c r="I15" s="1073"/>
      <c r="J15" s="1073"/>
      <c r="K15" s="1073"/>
      <c r="L15" s="1073"/>
      <c r="M15" s="1073"/>
      <c r="N15" s="1073"/>
      <c r="O15" s="1074"/>
      <c r="P15" s="467"/>
      <c r="Q15" s="251"/>
    </row>
    <row r="16" spans="1:17" ht="39.950000000000003" customHeight="1">
      <c r="A16" s="47"/>
      <c r="B16" s="1101"/>
      <c r="C16" s="1090"/>
      <c r="D16" s="1104"/>
      <c r="E16" s="1105"/>
      <c r="F16" s="1072"/>
      <c r="G16" s="1073"/>
      <c r="H16" s="1073"/>
      <c r="I16" s="1073"/>
      <c r="J16" s="1073"/>
      <c r="K16" s="1073"/>
      <c r="L16" s="1073"/>
      <c r="M16" s="1073"/>
      <c r="N16" s="1073"/>
      <c r="O16" s="1074"/>
      <c r="P16" s="469"/>
      <c r="Q16" s="252"/>
    </row>
    <row r="17" spans="1:21" ht="39.950000000000003" customHeight="1">
      <c r="A17" s="47"/>
      <c r="B17" s="1101"/>
      <c r="C17" s="1090"/>
      <c r="D17" s="1103"/>
      <c r="E17" s="1103"/>
      <c r="F17" s="1072"/>
      <c r="G17" s="1073"/>
      <c r="H17" s="1073"/>
      <c r="I17" s="1073"/>
      <c r="J17" s="1073"/>
      <c r="K17" s="1073"/>
      <c r="L17" s="1073"/>
      <c r="M17" s="1073"/>
      <c r="N17" s="1073"/>
      <c r="O17" s="1074"/>
      <c r="P17" s="467"/>
      <c r="Q17" s="251"/>
    </row>
    <row r="18" spans="1:21" ht="39.950000000000003" customHeight="1">
      <c r="A18" s="47"/>
      <c r="B18" s="1101"/>
      <c r="C18" s="1090"/>
      <c r="D18" s="1172" t="s">
        <v>217</v>
      </c>
      <c r="E18" s="1172"/>
      <c r="F18" s="1098"/>
      <c r="G18" s="1098"/>
      <c r="H18" s="1098"/>
      <c r="I18" s="1098"/>
      <c r="J18" s="1098"/>
      <c r="K18" s="1098"/>
      <c r="L18" s="1098"/>
      <c r="M18" s="1098"/>
      <c r="N18" s="1098"/>
      <c r="O18" s="1098"/>
      <c r="P18" s="471"/>
      <c r="Q18" s="253">
        <v>20</v>
      </c>
    </row>
    <row r="19" spans="1:21" ht="39.950000000000003" customHeight="1">
      <c r="A19" s="47"/>
      <c r="B19" s="1091" t="s">
        <v>205</v>
      </c>
      <c r="C19" s="1092"/>
      <c r="D19" s="1092"/>
      <c r="E19" s="1092"/>
      <c r="F19" s="1092"/>
      <c r="G19" s="1092"/>
      <c r="H19" s="1092"/>
      <c r="I19" s="1092"/>
      <c r="J19" s="1092"/>
      <c r="K19" s="1092"/>
      <c r="L19" s="1092"/>
      <c r="M19" s="1092"/>
      <c r="N19" s="1092"/>
      <c r="O19" s="1092"/>
      <c r="P19" s="1093"/>
      <c r="Q19" s="256">
        <v>438</v>
      </c>
    </row>
    <row r="20" spans="1:21">
      <c r="A20" s="47"/>
      <c r="B20" s="137"/>
      <c r="C20" s="137"/>
      <c r="D20" s="137"/>
      <c r="E20" s="137"/>
      <c r="F20" s="137"/>
      <c r="G20" s="137"/>
      <c r="H20" s="137"/>
      <c r="I20" s="137"/>
      <c r="J20" s="137"/>
      <c r="K20" s="137"/>
      <c r="L20" s="137"/>
      <c r="M20" s="137"/>
      <c r="N20" s="137"/>
      <c r="O20" s="137"/>
      <c r="P20" s="137"/>
      <c r="Q20" s="137"/>
    </row>
    <row r="21" spans="1:21" ht="39.950000000000003" customHeight="1">
      <c r="B21" s="1081" t="s">
        <v>222</v>
      </c>
      <c r="C21" s="1081"/>
      <c r="D21" s="1081"/>
      <c r="E21" s="1081"/>
      <c r="F21" s="938" t="s">
        <v>565</v>
      </c>
      <c r="G21" s="938"/>
      <c r="H21" s="938"/>
      <c r="I21" s="938"/>
      <c r="J21" s="938"/>
      <c r="K21" s="938"/>
      <c r="L21" s="938"/>
      <c r="M21" s="938"/>
      <c r="N21" s="938"/>
      <c r="O21" s="938"/>
      <c r="P21" s="938"/>
      <c r="Q21" s="938"/>
    </row>
    <row r="22" spans="1:21" ht="39.950000000000003" customHeight="1">
      <c r="B22" s="1081" t="s">
        <v>223</v>
      </c>
      <c r="C22" s="1081"/>
      <c r="D22" s="1081"/>
      <c r="E22" s="1081"/>
      <c r="F22" s="1082" t="s">
        <v>1131</v>
      </c>
      <c r="G22" s="1083"/>
      <c r="H22" s="1083"/>
      <c r="I22" s="1083"/>
      <c r="J22" s="1083"/>
      <c r="K22" s="1083"/>
      <c r="L22" s="1083"/>
      <c r="M22" s="1083"/>
      <c r="N22" s="1083"/>
      <c r="O22" s="1083"/>
      <c r="P22" s="1083"/>
      <c r="Q22" s="1084"/>
    </row>
    <row r="23" spans="1:21" ht="39.950000000000003" customHeight="1">
      <c r="B23" s="1081" t="s">
        <v>224</v>
      </c>
      <c r="C23" s="1081"/>
      <c r="D23" s="1081"/>
      <c r="E23" s="1081"/>
      <c r="F23" s="1085" t="s">
        <v>641</v>
      </c>
      <c r="G23" s="1085"/>
      <c r="H23" s="1085"/>
      <c r="I23" s="1085"/>
      <c r="J23" s="1085"/>
      <c r="K23" s="1085"/>
      <c r="L23" s="1085"/>
      <c r="M23" s="1085"/>
      <c r="N23" s="1085"/>
      <c r="O23" s="1085"/>
      <c r="P23" s="1085"/>
      <c r="Q23" s="1085"/>
    </row>
    <row r="26" spans="1:21" s="482" customFormat="1" ht="39.75" customHeight="1">
      <c r="B26" s="697" t="s">
        <v>988</v>
      </c>
      <c r="C26" s="697"/>
      <c r="D26" s="697"/>
      <c r="E26" s="697"/>
      <c r="F26" s="697"/>
      <c r="G26" s="697"/>
      <c r="H26" s="697"/>
      <c r="I26" s="697"/>
      <c r="J26" s="697"/>
      <c r="K26" s="697"/>
      <c r="L26" s="697"/>
      <c r="M26" s="697"/>
      <c r="N26" s="697"/>
      <c r="O26" s="697"/>
      <c r="P26" s="697"/>
      <c r="Q26" s="697"/>
    </row>
    <row r="27" spans="1:21" s="482" customFormat="1" ht="48" customHeight="1">
      <c r="B27" s="1173"/>
      <c r="C27" s="1173"/>
      <c r="D27" s="1173"/>
      <c r="E27" s="709" t="s">
        <v>989</v>
      </c>
      <c r="F27" s="709"/>
      <c r="G27" s="709"/>
      <c r="H27" s="709"/>
      <c r="I27" s="709"/>
      <c r="J27" s="709"/>
      <c r="K27" s="709"/>
      <c r="L27" s="709"/>
      <c r="M27" s="709"/>
      <c r="N27" s="709" t="s">
        <v>990</v>
      </c>
      <c r="O27" s="1043"/>
      <c r="P27" s="491" t="s">
        <v>999</v>
      </c>
      <c r="Q27" s="489" t="s">
        <v>991</v>
      </c>
      <c r="R27" s="483"/>
    </row>
    <row r="28" spans="1:21" s="482" customFormat="1" ht="39.75" customHeight="1">
      <c r="B28" s="1166" t="s">
        <v>992</v>
      </c>
      <c r="C28" s="1166"/>
      <c r="D28" s="1166"/>
      <c r="E28" s="1167"/>
      <c r="F28" s="1167"/>
      <c r="G28" s="1167"/>
      <c r="H28" s="1167"/>
      <c r="I28" s="1167"/>
      <c r="J28" s="1167"/>
      <c r="K28" s="1167"/>
      <c r="L28" s="1167"/>
      <c r="M28" s="1167"/>
      <c r="N28" s="1168" t="s">
        <v>993</v>
      </c>
      <c r="O28" s="1169"/>
      <c r="P28" s="492"/>
      <c r="Q28" s="484"/>
      <c r="R28" s="483"/>
    </row>
    <row r="29" spans="1:21" s="482" customFormat="1" ht="39.75" customHeight="1">
      <c r="B29" s="1166"/>
      <c r="C29" s="1166"/>
      <c r="D29" s="1166"/>
      <c r="E29" s="1170"/>
      <c r="F29" s="1170"/>
      <c r="G29" s="1170"/>
      <c r="H29" s="1170"/>
      <c r="I29" s="1170"/>
      <c r="J29" s="1170"/>
      <c r="K29" s="1170"/>
      <c r="L29" s="1170"/>
      <c r="M29" s="1170"/>
      <c r="N29" s="1168"/>
      <c r="O29" s="1169"/>
      <c r="P29" s="493"/>
      <c r="Q29" s="485"/>
      <c r="R29" s="483"/>
    </row>
    <row r="30" spans="1:21" s="482" customFormat="1" ht="39.75" customHeight="1">
      <c r="B30" s="1166"/>
      <c r="C30" s="1166"/>
      <c r="D30" s="1166"/>
      <c r="E30" s="1171"/>
      <c r="F30" s="1171"/>
      <c r="G30" s="1171"/>
      <c r="H30" s="1171"/>
      <c r="I30" s="1171"/>
      <c r="J30" s="1171"/>
      <c r="K30" s="1171"/>
      <c r="L30" s="1171"/>
      <c r="M30" s="1171"/>
      <c r="N30" s="709"/>
      <c r="O30" s="1043"/>
      <c r="P30" s="494"/>
      <c r="Q30" s="486"/>
      <c r="R30" s="483"/>
      <c r="U30" s="487"/>
    </row>
    <row r="31" spans="1:21" s="482" customFormat="1" ht="39.75" customHeight="1">
      <c r="B31" s="1166" t="s">
        <v>994</v>
      </c>
      <c r="C31" s="1166"/>
      <c r="D31" s="1166"/>
      <c r="E31" s="1167"/>
      <c r="F31" s="1167"/>
      <c r="G31" s="1167"/>
      <c r="H31" s="1167"/>
      <c r="I31" s="1167"/>
      <c r="J31" s="1167"/>
      <c r="K31" s="1167"/>
      <c r="L31" s="1167"/>
      <c r="M31" s="1167"/>
      <c r="N31" s="1168" t="s">
        <v>993</v>
      </c>
      <c r="O31" s="1169"/>
      <c r="P31" s="492"/>
      <c r="Q31" s="484"/>
      <c r="R31" s="483"/>
    </row>
    <row r="32" spans="1:21" s="482" customFormat="1" ht="39.75" customHeight="1">
      <c r="B32" s="1166"/>
      <c r="C32" s="1166"/>
      <c r="D32" s="1166"/>
      <c r="E32" s="1170"/>
      <c r="F32" s="1170"/>
      <c r="G32" s="1170"/>
      <c r="H32" s="1170"/>
      <c r="I32" s="1170"/>
      <c r="J32" s="1170"/>
      <c r="K32" s="1170"/>
      <c r="L32" s="1170"/>
      <c r="M32" s="1170"/>
      <c r="N32" s="1168"/>
      <c r="O32" s="1169"/>
      <c r="P32" s="493"/>
      <c r="Q32" s="485"/>
      <c r="R32" s="483"/>
    </row>
    <row r="33" spans="2:18" s="482" customFormat="1" ht="39.75" customHeight="1">
      <c r="B33" s="1166"/>
      <c r="C33" s="1166"/>
      <c r="D33" s="1166"/>
      <c r="E33" s="1171"/>
      <c r="F33" s="1171"/>
      <c r="G33" s="1171"/>
      <c r="H33" s="1171"/>
      <c r="I33" s="1171"/>
      <c r="J33" s="1171"/>
      <c r="K33" s="1171"/>
      <c r="L33" s="1171"/>
      <c r="M33" s="1171"/>
      <c r="N33" s="709"/>
      <c r="O33" s="1043"/>
      <c r="P33" s="494"/>
      <c r="Q33" s="488"/>
      <c r="R33" s="483"/>
    </row>
  </sheetData>
  <mergeCells count="60">
    <mergeCell ref="B10:C10"/>
    <mergeCell ref="D10:E10"/>
    <mergeCell ref="F10:O10"/>
    <mergeCell ref="O1:Q1"/>
    <mergeCell ref="B2:Q2"/>
    <mergeCell ref="B3:D3"/>
    <mergeCell ref="M3:N6"/>
    <mergeCell ref="O3:Q6"/>
    <mergeCell ref="B4:D4"/>
    <mergeCell ref="B6:D6"/>
    <mergeCell ref="E6:G6"/>
    <mergeCell ref="B5:D5"/>
    <mergeCell ref="E5:G5"/>
    <mergeCell ref="I5:L5"/>
    <mergeCell ref="I6:L6"/>
    <mergeCell ref="B7:D7"/>
    <mergeCell ref="E7:Q7"/>
    <mergeCell ref="B8:D8"/>
    <mergeCell ref="E8:Q8"/>
    <mergeCell ref="B9:D9"/>
    <mergeCell ref="E9:Q9"/>
    <mergeCell ref="F15:O15"/>
    <mergeCell ref="D16:E16"/>
    <mergeCell ref="F16:O16"/>
    <mergeCell ref="B11:B18"/>
    <mergeCell ref="C11:C18"/>
    <mergeCell ref="D11:E11"/>
    <mergeCell ref="F11:O11"/>
    <mergeCell ref="D12:E12"/>
    <mergeCell ref="F12:O12"/>
    <mergeCell ref="D13:E13"/>
    <mergeCell ref="D17:E17"/>
    <mergeCell ref="F17:O17"/>
    <mergeCell ref="F13:O13"/>
    <mergeCell ref="D14:E14"/>
    <mergeCell ref="F14:O14"/>
    <mergeCell ref="D15:E15"/>
    <mergeCell ref="D18:E18"/>
    <mergeCell ref="F18:O18"/>
    <mergeCell ref="B28:D30"/>
    <mergeCell ref="E28:M28"/>
    <mergeCell ref="N28:O30"/>
    <mergeCell ref="E30:M30"/>
    <mergeCell ref="E29:M29"/>
    <mergeCell ref="B26:Q26"/>
    <mergeCell ref="B27:D27"/>
    <mergeCell ref="E27:M27"/>
    <mergeCell ref="N27:O27"/>
    <mergeCell ref="B21:E21"/>
    <mergeCell ref="F21:Q21"/>
    <mergeCell ref="B22:E22"/>
    <mergeCell ref="F22:Q22"/>
    <mergeCell ref="B23:E23"/>
    <mergeCell ref="B19:P19"/>
    <mergeCell ref="B31:D33"/>
    <mergeCell ref="E31:M31"/>
    <mergeCell ref="N31:O33"/>
    <mergeCell ref="E32:M32"/>
    <mergeCell ref="E33:M33"/>
    <mergeCell ref="F23:Q23"/>
  </mergeCells>
  <phoneticPr fontId="6"/>
  <printOptions horizontalCentered="1" verticalCentered="1"/>
  <pageMargins left="0.70866141732283472" right="0.31496062992125984" top="0.35433070866141736" bottom="0.35433070866141736" header="0.31496062992125984" footer="0.31496062992125984"/>
  <pageSetup paperSize="9" scale="60" fitToWidth="0" fitToHeight="0" orientation="portrait" horizontalDpi="300" verticalDpi="300"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32"/>
  <sheetViews>
    <sheetView view="pageBreakPreview" topLeftCell="A14" zoomScale="80" zoomScaleNormal="100" zoomScaleSheetLayoutView="80" workbookViewId="0">
      <selection activeCell="G22" sqref="G22:N22"/>
    </sheetView>
  </sheetViews>
  <sheetFormatPr defaultColWidth="9" defaultRowHeight="14.25"/>
  <cols>
    <col min="1" max="2" width="5" style="495" customWidth="1"/>
    <col min="3" max="3" width="8.375" style="495" customWidth="1"/>
    <col min="4" max="5" width="4" style="495" customWidth="1"/>
    <col min="6" max="6" width="17.5" style="495" customWidth="1"/>
    <col min="7" max="7" width="3.875" style="495" customWidth="1"/>
    <col min="8" max="9" width="9" style="495"/>
    <col min="10" max="10" width="11.875" style="495" customWidth="1"/>
    <col min="11" max="11" width="12.375" style="495" customWidth="1"/>
    <col min="12" max="12" width="9.125" style="495" customWidth="1"/>
    <col min="13" max="13" width="16.5" style="495" customWidth="1"/>
    <col min="14" max="14" width="15.5" style="495" customWidth="1"/>
    <col min="15" max="15" width="9.5" style="495" customWidth="1"/>
    <col min="16" max="16" width="10.75" style="495" customWidth="1"/>
    <col min="17" max="18" width="7" style="496" customWidth="1"/>
    <col min="19" max="16384" width="9" style="496"/>
  </cols>
  <sheetData>
    <row r="1" spans="1:18" ht="27" customHeight="1" thickBot="1">
      <c r="N1" s="1107" t="s">
        <v>976</v>
      </c>
      <c r="O1" s="744"/>
      <c r="P1" s="746"/>
    </row>
    <row r="2" spans="1:18" ht="27" customHeight="1">
      <c r="A2" s="1175" t="s">
        <v>1000</v>
      </c>
      <c r="B2" s="1110"/>
      <c r="C2" s="1110"/>
      <c r="D2" s="1110"/>
      <c r="E2" s="1110"/>
      <c r="F2" s="1110"/>
      <c r="G2" s="1110"/>
      <c r="H2" s="1110"/>
      <c r="I2" s="1110"/>
      <c r="J2" s="1110"/>
      <c r="K2" s="1110"/>
      <c r="L2" s="1110"/>
      <c r="M2" s="1110"/>
      <c r="N2" s="1110"/>
      <c r="O2" s="1110"/>
      <c r="P2" s="1110"/>
    </row>
    <row r="3" spans="1:18" ht="39.950000000000003" customHeight="1">
      <c r="A3" s="1176" t="s">
        <v>1001</v>
      </c>
      <c r="B3" s="1176"/>
      <c r="C3" s="1176"/>
      <c r="D3" s="335" t="str">
        <f>科名</f>
        <v>あいうえお＊あいうえお＊あいうえお＊あいうえお＊あいうえお＊あいう</v>
      </c>
      <c r="E3" s="336"/>
      <c r="F3" s="336"/>
      <c r="G3" s="336"/>
      <c r="H3" s="336"/>
      <c r="I3" s="336"/>
      <c r="J3" s="336"/>
      <c r="K3" s="336"/>
      <c r="L3" s="338"/>
      <c r="M3" s="1177" t="s">
        <v>1002</v>
      </c>
      <c r="N3" s="1180" t="s">
        <v>1003</v>
      </c>
      <c r="O3" s="1181"/>
      <c r="P3" s="1182"/>
    </row>
    <row r="4" spans="1:18" ht="39.950000000000003" customHeight="1">
      <c r="A4" s="498"/>
      <c r="B4" s="499"/>
      <c r="C4" s="500"/>
      <c r="D4" s="395" t="str">
        <f>提案左括弧&amp;提案科名&amp;提案右括弧</f>
        <v>（アイウエオ＊アイウエオ＊アイウエオ＊アイウエオ＊アイウエオ＊アイウ）</v>
      </c>
      <c r="E4" s="337"/>
      <c r="F4" s="337"/>
      <c r="G4" s="339"/>
      <c r="H4" s="337"/>
      <c r="I4" s="396"/>
      <c r="J4" s="396"/>
      <c r="K4" s="396"/>
      <c r="L4" s="397"/>
      <c r="M4" s="1178"/>
      <c r="N4" s="1183"/>
      <c r="O4" s="1184"/>
      <c r="P4" s="1185"/>
    </row>
    <row r="5" spans="1:18" ht="39.950000000000003" customHeight="1">
      <c r="A5" s="1189" t="s">
        <v>1004</v>
      </c>
      <c r="B5" s="1190"/>
      <c r="C5" s="1191"/>
      <c r="D5" s="1116">
        <f>開講日</f>
        <v>46316</v>
      </c>
      <c r="E5" s="1117"/>
      <c r="F5" s="1117"/>
      <c r="G5" s="1117"/>
      <c r="H5" s="1117"/>
      <c r="I5" s="512" t="s">
        <v>82</v>
      </c>
      <c r="J5" s="1117">
        <f>修了日</f>
        <v>46407</v>
      </c>
      <c r="K5" s="1117"/>
      <c r="L5" s="1174"/>
      <c r="M5" s="1179"/>
      <c r="N5" s="1186"/>
      <c r="O5" s="1187"/>
      <c r="P5" s="1188"/>
    </row>
    <row r="6" spans="1:18" ht="48" customHeight="1">
      <c r="A6" s="1192" t="s">
        <v>1005</v>
      </c>
      <c r="B6" s="1193"/>
      <c r="C6" s="1194"/>
      <c r="D6" s="1180" t="s">
        <v>1006</v>
      </c>
      <c r="E6" s="1181"/>
      <c r="F6" s="1181"/>
      <c r="G6" s="1181"/>
      <c r="H6" s="1181"/>
      <c r="I6" s="1181"/>
      <c r="J6" s="1181"/>
      <c r="K6" s="1181"/>
      <c r="L6" s="1181"/>
      <c r="M6" s="1181"/>
      <c r="N6" s="1181"/>
      <c r="O6" s="1181"/>
      <c r="P6" s="1182"/>
      <c r="Q6" s="502"/>
      <c r="R6" s="502"/>
    </row>
    <row r="7" spans="1:18" ht="48" customHeight="1">
      <c r="A7" s="1192" t="s">
        <v>1007</v>
      </c>
      <c r="B7" s="1193"/>
      <c r="C7" s="1194"/>
      <c r="D7" s="1195" t="s">
        <v>1008</v>
      </c>
      <c r="E7" s="1196"/>
      <c r="F7" s="1196"/>
      <c r="G7" s="1196"/>
      <c r="H7" s="1196"/>
      <c r="I7" s="1196"/>
      <c r="J7" s="1196"/>
      <c r="K7" s="1196"/>
      <c r="L7" s="1196"/>
      <c r="M7" s="1196"/>
      <c r="N7" s="1196"/>
      <c r="O7" s="1196"/>
      <c r="P7" s="1197"/>
    </row>
    <row r="8" spans="1:18" ht="48" customHeight="1">
      <c r="A8" s="1198" t="s">
        <v>1009</v>
      </c>
      <c r="B8" s="1199"/>
      <c r="C8" s="1200"/>
      <c r="D8" s="1201" t="s">
        <v>1010</v>
      </c>
      <c r="E8" s="1202"/>
      <c r="F8" s="1202"/>
      <c r="G8" s="1202"/>
      <c r="H8" s="1202"/>
      <c r="I8" s="1202"/>
      <c r="J8" s="1202"/>
      <c r="K8" s="1202"/>
      <c r="L8" s="1202"/>
      <c r="M8" s="1202"/>
      <c r="N8" s="1202"/>
      <c r="O8" s="1202"/>
      <c r="P8" s="1203"/>
    </row>
    <row r="9" spans="1:18" ht="54.75" customHeight="1">
      <c r="A9" s="1204"/>
      <c r="B9" s="1197"/>
      <c r="C9" s="1205" t="s">
        <v>1011</v>
      </c>
      <c r="D9" s="1205"/>
      <c r="E9" s="1205"/>
      <c r="F9" s="1206"/>
      <c r="G9" s="1207" t="s">
        <v>1012</v>
      </c>
      <c r="H9" s="1205"/>
      <c r="I9" s="1205"/>
      <c r="J9" s="1205"/>
      <c r="K9" s="1205"/>
      <c r="L9" s="1205"/>
      <c r="M9" s="1205"/>
      <c r="N9" s="1206"/>
      <c r="O9" s="518" t="s">
        <v>999</v>
      </c>
      <c r="P9" s="503" t="s">
        <v>1013</v>
      </c>
    </row>
    <row r="10" spans="1:18" ht="39.950000000000003" customHeight="1">
      <c r="A10" s="1208" t="s">
        <v>1014</v>
      </c>
      <c r="B10" s="1211" t="s">
        <v>1015</v>
      </c>
      <c r="C10" s="1214" t="s">
        <v>1016</v>
      </c>
      <c r="D10" s="1215"/>
      <c r="E10" s="1215"/>
      <c r="F10" s="1216"/>
      <c r="G10" s="1217" t="s">
        <v>1017</v>
      </c>
      <c r="H10" s="1218"/>
      <c r="I10" s="1218"/>
      <c r="J10" s="1218"/>
      <c r="K10" s="1218"/>
      <c r="L10" s="1218"/>
      <c r="M10" s="1218"/>
      <c r="N10" s="1219"/>
      <c r="O10" s="504"/>
      <c r="P10" s="505">
        <v>6</v>
      </c>
    </row>
    <row r="11" spans="1:18" ht="39.950000000000003" customHeight="1">
      <c r="A11" s="1209"/>
      <c r="B11" s="1212"/>
      <c r="C11" s="1220" t="s">
        <v>1018</v>
      </c>
      <c r="D11" s="1221"/>
      <c r="E11" s="1221"/>
      <c r="F11" s="1222"/>
      <c r="G11" s="1217" t="s">
        <v>1019</v>
      </c>
      <c r="H11" s="1218"/>
      <c r="I11" s="1218"/>
      <c r="J11" s="1218"/>
      <c r="K11" s="1218"/>
      <c r="L11" s="1218"/>
      <c r="M11" s="1218"/>
      <c r="N11" s="1219"/>
      <c r="O11" s="504"/>
      <c r="P11" s="503">
        <v>9</v>
      </c>
    </row>
    <row r="12" spans="1:18" ht="58.5" customHeight="1">
      <c r="A12" s="1209"/>
      <c r="B12" s="1212"/>
      <c r="C12" s="1214" t="s">
        <v>1020</v>
      </c>
      <c r="D12" s="1215"/>
      <c r="E12" s="1215"/>
      <c r="F12" s="1216"/>
      <c r="G12" s="1201" t="s">
        <v>1021</v>
      </c>
      <c r="H12" s="1202"/>
      <c r="I12" s="1202"/>
      <c r="J12" s="1202"/>
      <c r="K12" s="1202"/>
      <c r="L12" s="1202"/>
      <c r="M12" s="1202"/>
      <c r="N12" s="1203"/>
      <c r="O12" s="506"/>
      <c r="P12" s="503">
        <v>18</v>
      </c>
    </row>
    <row r="13" spans="1:18" ht="39.950000000000003" customHeight="1">
      <c r="A13" s="1209"/>
      <c r="B13" s="1212"/>
      <c r="C13" s="1195" t="s">
        <v>1022</v>
      </c>
      <c r="D13" s="1223"/>
      <c r="E13" s="1223"/>
      <c r="F13" s="1224"/>
      <c r="G13" s="1180" t="s">
        <v>1023</v>
      </c>
      <c r="H13" s="1181"/>
      <c r="I13" s="1181"/>
      <c r="J13" s="1181"/>
      <c r="K13" s="1181"/>
      <c r="L13" s="1181"/>
      <c r="M13" s="1181"/>
      <c r="N13" s="1182"/>
      <c r="O13" s="497"/>
      <c r="P13" s="507">
        <v>15</v>
      </c>
    </row>
    <row r="14" spans="1:18" ht="39.950000000000003" customHeight="1">
      <c r="A14" s="1209"/>
      <c r="B14" s="1212"/>
      <c r="C14" s="1195" t="s">
        <v>1024</v>
      </c>
      <c r="D14" s="1223"/>
      <c r="E14" s="1223"/>
      <c r="F14" s="1224"/>
      <c r="G14" s="1180" t="s">
        <v>1025</v>
      </c>
      <c r="H14" s="1181"/>
      <c r="I14" s="1181"/>
      <c r="J14" s="1181"/>
      <c r="K14" s="1181"/>
      <c r="L14" s="1181"/>
      <c r="M14" s="1181"/>
      <c r="N14" s="1182"/>
      <c r="O14" s="497"/>
      <c r="P14" s="507">
        <v>6</v>
      </c>
    </row>
    <row r="15" spans="1:18" ht="48" customHeight="1">
      <c r="A15" s="1209"/>
      <c r="B15" s="1212"/>
      <c r="C15" s="1195" t="s">
        <v>1026</v>
      </c>
      <c r="D15" s="1223"/>
      <c r="E15" s="1223"/>
      <c r="F15" s="1224"/>
      <c r="G15" s="1180" t="s">
        <v>1027</v>
      </c>
      <c r="H15" s="1181"/>
      <c r="I15" s="1181"/>
      <c r="J15" s="1181"/>
      <c r="K15" s="1181"/>
      <c r="L15" s="1181"/>
      <c r="M15" s="1181"/>
      <c r="N15" s="1182"/>
      <c r="O15" s="497"/>
      <c r="P15" s="503">
        <v>12</v>
      </c>
    </row>
    <row r="16" spans="1:18" ht="39.950000000000003" customHeight="1">
      <c r="A16" s="1209"/>
      <c r="B16" s="1213"/>
      <c r="C16" s="1215"/>
      <c r="D16" s="1215"/>
      <c r="E16" s="1215"/>
      <c r="F16" s="1215"/>
      <c r="G16" s="1205" t="s">
        <v>1028</v>
      </c>
      <c r="H16" s="1205"/>
      <c r="I16" s="1205"/>
      <c r="J16" s="1205"/>
      <c r="K16" s="1205"/>
      <c r="L16" s="1205"/>
      <c r="M16" s="1205"/>
      <c r="N16" s="1205"/>
      <c r="O16" s="1206"/>
      <c r="P16" s="507">
        <f>SUM(P10:P15)</f>
        <v>66</v>
      </c>
    </row>
    <row r="17" spans="1:16" ht="51.75" customHeight="1">
      <c r="A17" s="1209"/>
      <c r="B17" s="1228" t="s">
        <v>1029</v>
      </c>
      <c r="C17" s="1231" t="s">
        <v>1030</v>
      </c>
      <c r="D17" s="1232"/>
      <c r="E17" s="1232"/>
      <c r="F17" s="1233"/>
      <c r="G17" s="1225" t="s">
        <v>228</v>
      </c>
      <c r="H17" s="1234"/>
      <c r="I17" s="1234"/>
      <c r="J17" s="1234"/>
      <c r="K17" s="1234"/>
      <c r="L17" s="1234"/>
      <c r="M17" s="1234"/>
      <c r="N17" s="1235"/>
      <c r="O17" s="514"/>
      <c r="P17" s="513">
        <v>15</v>
      </c>
    </row>
    <row r="18" spans="1:16" ht="39.950000000000003" customHeight="1">
      <c r="A18" s="1209"/>
      <c r="B18" s="1229"/>
      <c r="C18" s="1231" t="s">
        <v>1031</v>
      </c>
      <c r="D18" s="1232"/>
      <c r="E18" s="1232"/>
      <c r="F18" s="1233"/>
      <c r="G18" s="1225" t="s">
        <v>1032</v>
      </c>
      <c r="H18" s="1236"/>
      <c r="I18" s="1236"/>
      <c r="J18" s="1236"/>
      <c r="K18" s="1236"/>
      <c r="L18" s="1236"/>
      <c r="M18" s="1236"/>
      <c r="N18" s="1237"/>
      <c r="O18" s="515"/>
      <c r="P18" s="513">
        <v>75</v>
      </c>
    </row>
    <row r="19" spans="1:16" ht="39.950000000000003" customHeight="1">
      <c r="A19" s="1209"/>
      <c r="B19" s="1229"/>
      <c r="C19" s="1204" t="s">
        <v>1033</v>
      </c>
      <c r="D19" s="1196"/>
      <c r="E19" s="1196"/>
      <c r="F19" s="1197"/>
      <c r="G19" s="1217" t="s">
        <v>1034</v>
      </c>
      <c r="H19" s="1218"/>
      <c r="I19" s="1218"/>
      <c r="J19" s="1218"/>
      <c r="K19" s="1218"/>
      <c r="L19" s="1218"/>
      <c r="M19" s="1218"/>
      <c r="N19" s="1219"/>
      <c r="O19" s="516"/>
      <c r="P19" s="507">
        <v>35</v>
      </c>
    </row>
    <row r="20" spans="1:16" ht="51.75" customHeight="1">
      <c r="A20" s="1209"/>
      <c r="B20" s="1229"/>
      <c r="C20" s="1238"/>
      <c r="D20" s="1239"/>
      <c r="E20" s="1239"/>
      <c r="F20" s="1240"/>
      <c r="G20" s="1201" t="s">
        <v>1035</v>
      </c>
      <c r="H20" s="1202"/>
      <c r="I20" s="1202"/>
      <c r="J20" s="1202"/>
      <c r="K20" s="1202"/>
      <c r="L20" s="1202"/>
      <c r="M20" s="1202"/>
      <c r="N20" s="1203"/>
      <c r="O20" s="506"/>
      <c r="P20" s="503">
        <v>20</v>
      </c>
    </row>
    <row r="21" spans="1:16" ht="39.950000000000003" customHeight="1">
      <c r="A21" s="1209"/>
      <c r="B21" s="1229"/>
      <c r="C21" s="1214" t="s">
        <v>1036</v>
      </c>
      <c r="D21" s="1215"/>
      <c r="E21" s="1215"/>
      <c r="F21" s="1216"/>
      <c r="G21" s="1186" t="s">
        <v>1037</v>
      </c>
      <c r="H21" s="1187"/>
      <c r="I21" s="1187"/>
      <c r="J21" s="1187"/>
      <c r="K21" s="1187"/>
      <c r="L21" s="1187"/>
      <c r="M21" s="1187"/>
      <c r="N21" s="1188"/>
      <c r="O21" s="501"/>
      <c r="P21" s="508">
        <v>6</v>
      </c>
    </row>
    <row r="22" spans="1:16" ht="39.950000000000003" customHeight="1">
      <c r="A22" s="1209"/>
      <c r="B22" s="1230"/>
      <c r="C22" s="1215"/>
      <c r="D22" s="1215"/>
      <c r="E22" s="1215"/>
      <c r="F22" s="1215"/>
      <c r="G22" s="1205" t="s">
        <v>1028</v>
      </c>
      <c r="H22" s="1205"/>
      <c r="I22" s="1205"/>
      <c r="J22" s="1205"/>
      <c r="K22" s="1205"/>
      <c r="L22" s="1205"/>
      <c r="M22" s="1205"/>
      <c r="N22" s="1206"/>
      <c r="O22" s="517"/>
      <c r="P22" s="508">
        <f>SUM(P17:P21)</f>
        <v>151</v>
      </c>
    </row>
    <row r="23" spans="1:16" ht="39.950000000000003" customHeight="1">
      <c r="A23" s="1210"/>
      <c r="B23" s="1205" t="s">
        <v>1038</v>
      </c>
      <c r="C23" s="1205"/>
      <c r="D23" s="1205"/>
      <c r="E23" s="1205"/>
      <c r="F23" s="1205"/>
      <c r="G23" s="1205"/>
      <c r="H23" s="1205"/>
      <c r="I23" s="1205"/>
      <c r="J23" s="1205"/>
      <c r="K23" s="1205"/>
      <c r="L23" s="1205"/>
      <c r="M23" s="1205"/>
      <c r="N23" s="1205"/>
      <c r="O23" s="1206"/>
      <c r="P23" s="507">
        <f>P16+P22</f>
        <v>217</v>
      </c>
    </row>
    <row r="24" spans="1:16" ht="25.5" customHeight="1">
      <c r="A24" s="509"/>
      <c r="B24" s="510"/>
      <c r="C24" s="510"/>
      <c r="D24" s="510"/>
      <c r="E24" s="510"/>
      <c r="F24" s="510"/>
      <c r="G24" s="510"/>
      <c r="H24" s="510"/>
      <c r="I24" s="510"/>
      <c r="J24" s="510"/>
      <c r="K24" s="510"/>
      <c r="L24" s="510"/>
      <c r="M24" s="510"/>
      <c r="N24" s="510"/>
      <c r="O24" s="510"/>
      <c r="P24" s="510"/>
    </row>
    <row r="25" spans="1:16" s="511" customFormat="1" ht="39.950000000000003" customHeight="1">
      <c r="A25" s="1189" t="s">
        <v>1039</v>
      </c>
      <c r="B25" s="1199"/>
      <c r="C25" s="1200"/>
      <c r="D25" s="1225" t="s">
        <v>565</v>
      </c>
      <c r="E25" s="1226"/>
      <c r="F25" s="1226"/>
      <c r="G25" s="1226"/>
      <c r="H25" s="1226"/>
      <c r="I25" s="1226"/>
      <c r="J25" s="1226"/>
      <c r="K25" s="1226"/>
      <c r="L25" s="1226"/>
      <c r="M25" s="1226"/>
      <c r="N25" s="1226"/>
      <c r="O25" s="1226"/>
      <c r="P25" s="1227"/>
    </row>
    <row r="26" spans="1:16" ht="39.950000000000003" customHeight="1">
      <c r="A26" s="1195" t="s">
        <v>1040</v>
      </c>
      <c r="B26" s="1223"/>
      <c r="C26" s="1224"/>
      <c r="D26" s="1225" t="s">
        <v>565</v>
      </c>
      <c r="E26" s="1226"/>
      <c r="F26" s="1226"/>
      <c r="G26" s="1226"/>
      <c r="H26" s="1226"/>
      <c r="I26" s="1226"/>
      <c r="J26" s="1226"/>
      <c r="K26" s="1226"/>
      <c r="L26" s="1226"/>
      <c r="M26" s="1226"/>
      <c r="N26" s="1226"/>
      <c r="O26" s="1226"/>
      <c r="P26" s="1227"/>
    </row>
    <row r="27" spans="1:16" ht="81" customHeight="1">
      <c r="A27" s="1214" t="s">
        <v>1041</v>
      </c>
      <c r="B27" s="1215"/>
      <c r="C27" s="1216"/>
      <c r="D27" s="1201" t="s">
        <v>1042</v>
      </c>
      <c r="E27" s="1218"/>
      <c r="F27" s="1218"/>
      <c r="G27" s="1218"/>
      <c r="H27" s="1218"/>
      <c r="I27" s="1218"/>
      <c r="J27" s="1218"/>
      <c r="K27" s="1218"/>
      <c r="L27" s="1218"/>
      <c r="M27" s="1218"/>
      <c r="N27" s="1218"/>
      <c r="O27" s="1218"/>
      <c r="P27" s="1219"/>
    </row>
    <row r="28" spans="1:16">
      <c r="A28" s="1243"/>
      <c r="B28" s="1243"/>
      <c r="C28" s="1243"/>
      <c r="D28" s="1243"/>
      <c r="E28" s="1244"/>
      <c r="F28" s="1243"/>
      <c r="G28" s="1243"/>
      <c r="H28" s="1243"/>
      <c r="I28" s="1243"/>
      <c r="J28" s="1243"/>
      <c r="K28" s="1243"/>
      <c r="L28" s="1243"/>
    </row>
    <row r="29" spans="1:16">
      <c r="A29" s="1241"/>
      <c r="B29" s="1241"/>
      <c r="C29" s="1241"/>
      <c r="D29" s="1241"/>
      <c r="E29" s="1241"/>
      <c r="F29" s="1242"/>
      <c r="G29" s="1242"/>
      <c r="H29" s="1242"/>
      <c r="I29" s="1242"/>
      <c r="J29" s="1242"/>
      <c r="K29" s="1242"/>
      <c r="L29" s="1242"/>
    </row>
    <row r="30" spans="1:16">
      <c r="A30" s="1241"/>
      <c r="B30" s="1241"/>
      <c r="C30" s="1241"/>
      <c r="D30" s="1241"/>
      <c r="E30" s="1242"/>
      <c r="F30" s="1242"/>
      <c r="G30" s="1242"/>
      <c r="H30" s="1242"/>
      <c r="I30" s="1242"/>
      <c r="J30" s="1242"/>
      <c r="K30" s="1242"/>
      <c r="L30" s="1242"/>
    </row>
    <row r="31" spans="1:16">
      <c r="A31" s="1242"/>
      <c r="B31" s="1242"/>
      <c r="C31" s="1242"/>
      <c r="D31" s="1242"/>
      <c r="E31" s="1241"/>
      <c r="F31" s="1242"/>
      <c r="G31" s="1242"/>
      <c r="H31" s="1242"/>
      <c r="I31" s="1242"/>
      <c r="J31" s="1242"/>
      <c r="K31" s="1242"/>
      <c r="L31" s="1242"/>
    </row>
    <row r="32" spans="1:16">
      <c r="A32" s="1242"/>
      <c r="B32" s="1242"/>
      <c r="C32" s="1242"/>
      <c r="D32" s="1242"/>
      <c r="E32" s="1242"/>
      <c r="F32" s="1242"/>
      <c r="G32" s="1242"/>
      <c r="H32" s="1242"/>
      <c r="I32" s="1242"/>
      <c r="J32" s="1242"/>
      <c r="K32" s="1242"/>
      <c r="L32" s="1242"/>
    </row>
  </sheetData>
  <mergeCells count="58">
    <mergeCell ref="A29:D30"/>
    <mergeCell ref="E29:L30"/>
    <mergeCell ref="A31:D32"/>
    <mergeCell ref="E31:L32"/>
    <mergeCell ref="D5:H5"/>
    <mergeCell ref="J5:L5"/>
    <mergeCell ref="A26:C26"/>
    <mergeCell ref="D26:P26"/>
    <mergeCell ref="A27:C27"/>
    <mergeCell ref="D27:P27"/>
    <mergeCell ref="A28:D28"/>
    <mergeCell ref="E28:L28"/>
    <mergeCell ref="C21:F21"/>
    <mergeCell ref="G21:N21"/>
    <mergeCell ref="C22:F22"/>
    <mergeCell ref="G22:N22"/>
    <mergeCell ref="G14:N14"/>
    <mergeCell ref="A25:C25"/>
    <mergeCell ref="D25:P25"/>
    <mergeCell ref="C16:F16"/>
    <mergeCell ref="B17:B22"/>
    <mergeCell ref="C17:F17"/>
    <mergeCell ref="G17:N17"/>
    <mergeCell ref="C18:F18"/>
    <mergeCell ref="G18:N18"/>
    <mergeCell ref="C19:F20"/>
    <mergeCell ref="G19:N19"/>
    <mergeCell ref="G20:N20"/>
    <mergeCell ref="C15:F15"/>
    <mergeCell ref="G15:N15"/>
    <mergeCell ref="A9:B9"/>
    <mergeCell ref="C9:F9"/>
    <mergeCell ref="G9:N9"/>
    <mergeCell ref="A10:A23"/>
    <mergeCell ref="B10:B16"/>
    <mergeCell ref="C10:F10"/>
    <mergeCell ref="G10:N10"/>
    <mergeCell ref="C11:F11"/>
    <mergeCell ref="G11:N11"/>
    <mergeCell ref="C12:F12"/>
    <mergeCell ref="B23:O23"/>
    <mergeCell ref="G16:O16"/>
    <mergeCell ref="G12:N12"/>
    <mergeCell ref="C13:F13"/>
    <mergeCell ref="G13:N13"/>
    <mergeCell ref="C14:F14"/>
    <mergeCell ref="A6:C6"/>
    <mergeCell ref="D6:P6"/>
    <mergeCell ref="A7:C7"/>
    <mergeCell ref="D7:P7"/>
    <mergeCell ref="A8:C8"/>
    <mergeCell ref="D8:P8"/>
    <mergeCell ref="N1:P1"/>
    <mergeCell ref="A2:P2"/>
    <mergeCell ref="A3:C3"/>
    <mergeCell ref="M3:M5"/>
    <mergeCell ref="N3:P5"/>
    <mergeCell ref="A5:C5"/>
  </mergeCells>
  <phoneticPr fontId="6"/>
  <printOptions horizontalCentered="1"/>
  <pageMargins left="0.70866141732283472" right="0.31496062992125984" top="0.39370078740157483" bottom="0.59055118110236227" header="0.31496062992125984" footer="0.31496062992125984"/>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pageSetUpPr fitToPage="1"/>
  </sheetPr>
  <dimension ref="B1:BV170"/>
  <sheetViews>
    <sheetView showGridLines="0" tabSelected="1" view="pageBreakPreview" topLeftCell="B1" zoomScale="80" zoomScaleNormal="85" zoomScaleSheetLayoutView="80" workbookViewId="0">
      <selection activeCell="BF15" sqref="BF15"/>
    </sheetView>
  </sheetViews>
  <sheetFormatPr defaultColWidth="9" defaultRowHeight="14.25"/>
  <cols>
    <col min="1" max="1" width="0.625" style="2" customWidth="1"/>
    <col min="2" max="5" width="1.875" style="2" customWidth="1"/>
    <col min="6" max="6" width="3.625" style="2" customWidth="1"/>
    <col min="7" max="8" width="1.875" style="2" customWidth="1"/>
    <col min="9" max="9" width="5.375" style="2" customWidth="1"/>
    <col min="10" max="10" width="4.25" style="2" customWidth="1"/>
    <col min="11" max="14" width="1.875" style="2" customWidth="1"/>
    <col min="15" max="15" width="4.375" style="2" customWidth="1"/>
    <col min="16" max="16" width="3.625" style="2" customWidth="1"/>
    <col min="17" max="18" width="1.875" style="2" customWidth="1"/>
    <col min="19" max="27" width="2.625" style="2" customWidth="1"/>
    <col min="28" max="48" width="1.875" style="2" customWidth="1"/>
    <col min="49" max="51" width="1.75" style="2" customWidth="1"/>
    <col min="52" max="52" width="2.25" style="2" customWidth="1"/>
    <col min="53" max="54" width="4.125" style="2" customWidth="1"/>
    <col min="55" max="16384" width="9" style="2"/>
  </cols>
  <sheetData>
    <row r="1" spans="2:60" ht="22.5" customHeight="1" thickBot="1">
      <c r="C1" s="422" t="s">
        <v>654</v>
      </c>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row>
    <row r="2" spans="2:60" ht="18.75" customHeight="1" thickBot="1">
      <c r="AL2" s="284" t="s">
        <v>391</v>
      </c>
      <c r="AM2" s="38"/>
      <c r="AN2" s="38"/>
      <c r="AO2" s="38"/>
      <c r="AP2" s="38"/>
      <c r="AQ2" s="38"/>
      <c r="AR2" s="39"/>
      <c r="AS2" s="38"/>
      <c r="AT2" s="38"/>
      <c r="AU2" s="38"/>
      <c r="AV2" s="39"/>
    </row>
    <row r="3" spans="2:60" ht="7.5" customHeight="1"/>
    <row r="4" spans="2:60" ht="18.75" customHeight="1">
      <c r="S4" s="673" t="s">
        <v>400</v>
      </c>
      <c r="T4" s="673"/>
      <c r="U4" s="673"/>
      <c r="V4" s="673"/>
      <c r="W4" s="673"/>
      <c r="X4" s="673"/>
      <c r="Y4" s="673"/>
      <c r="Z4" s="673"/>
      <c r="AA4" s="673"/>
      <c r="AC4" s="681">
        <v>46192</v>
      </c>
      <c r="AD4" s="682"/>
      <c r="AE4" s="682"/>
      <c r="AF4" s="682"/>
      <c r="AG4" s="682"/>
      <c r="AH4" s="682"/>
      <c r="AI4" s="682"/>
      <c r="AJ4" s="682"/>
      <c r="AK4" s="682"/>
      <c r="AL4" s="682"/>
      <c r="AM4" s="682"/>
      <c r="AN4" s="682"/>
      <c r="AO4" s="682"/>
      <c r="AP4" s="682"/>
      <c r="AQ4" s="682"/>
      <c r="AR4" s="682"/>
      <c r="AS4" s="682"/>
      <c r="AT4" s="682"/>
      <c r="AU4" s="682"/>
      <c r="AV4" s="683"/>
    </row>
    <row r="5" spans="2:60" ht="25.5" customHeight="1">
      <c r="X5" s="2" t="s">
        <v>1207</v>
      </c>
    </row>
    <row r="6" spans="2:60" ht="18.75" customHeight="1">
      <c r="C6" s="2" t="s">
        <v>387</v>
      </c>
      <c r="D6" s="5"/>
      <c r="E6" s="5"/>
      <c r="F6" s="5"/>
      <c r="G6" s="5"/>
      <c r="H6" s="5"/>
      <c r="I6" s="684" t="s">
        <v>383</v>
      </c>
      <c r="J6" s="685"/>
      <c r="K6" s="685"/>
      <c r="L6" s="686"/>
      <c r="M6" s="28" t="s">
        <v>388</v>
      </c>
      <c r="N6" s="5"/>
      <c r="O6" s="5"/>
      <c r="P6" s="5"/>
      <c r="Q6" s="5"/>
      <c r="R6" s="5"/>
      <c r="S6" s="5"/>
      <c r="T6" s="5"/>
      <c r="U6" s="5"/>
      <c r="V6" s="5"/>
      <c r="W6" s="5"/>
      <c r="X6" s="28" t="s">
        <v>432</v>
      </c>
      <c r="Y6" s="5"/>
      <c r="Z6" s="5"/>
      <c r="AD6" s="28"/>
      <c r="AE6" s="5"/>
      <c r="AF6" s="5"/>
      <c r="AG6" s="5"/>
      <c r="AH6" s="5"/>
      <c r="AI6" s="5"/>
      <c r="AJ6" s="5"/>
      <c r="AK6" s="5"/>
      <c r="AL6" s="5"/>
      <c r="AM6" s="5"/>
      <c r="AN6" s="5"/>
      <c r="AO6" s="5"/>
      <c r="AP6" s="5"/>
      <c r="AQ6" s="5"/>
      <c r="AR6" s="5"/>
      <c r="AS6" s="5"/>
      <c r="AT6" s="5"/>
      <c r="AU6" s="5"/>
      <c r="AV6" s="5"/>
      <c r="BC6" s="2" t="s">
        <v>383</v>
      </c>
    </row>
    <row r="7" spans="2:60" ht="18.75" customHeight="1">
      <c r="D7" s="5"/>
      <c r="E7" s="5"/>
      <c r="F7" s="5"/>
      <c r="G7" s="5"/>
      <c r="H7" s="5"/>
      <c r="I7" s="285"/>
      <c r="J7" s="285"/>
      <c r="K7" s="285"/>
      <c r="L7" s="285"/>
      <c r="M7" s="28"/>
      <c r="N7" s="5"/>
      <c r="O7" s="5"/>
      <c r="P7" s="5"/>
      <c r="Q7" s="5"/>
      <c r="R7" s="5"/>
      <c r="S7" s="673" t="s">
        <v>401</v>
      </c>
      <c r="T7" s="673"/>
      <c r="U7" s="673"/>
      <c r="V7" s="673"/>
      <c r="W7" s="673"/>
      <c r="X7" s="673"/>
      <c r="Y7" s="673"/>
      <c r="Z7" s="673"/>
      <c r="AA7" s="673"/>
      <c r="AC7" s="670" t="s">
        <v>1135</v>
      </c>
      <c r="AD7" s="671"/>
      <c r="AE7" s="671"/>
      <c r="AF7" s="671"/>
      <c r="AG7" s="671"/>
      <c r="AH7" s="671"/>
      <c r="AI7" s="671"/>
      <c r="AJ7" s="671"/>
      <c r="AK7" s="671"/>
      <c r="AL7" s="671"/>
      <c r="AM7" s="671"/>
      <c r="AN7" s="671"/>
      <c r="AO7" s="671"/>
      <c r="AP7" s="671"/>
      <c r="AQ7" s="671"/>
      <c r="AR7" s="671"/>
      <c r="AS7" s="671"/>
      <c r="AT7" s="671"/>
      <c r="AU7" s="671"/>
      <c r="AV7" s="672"/>
    </row>
    <row r="8" spans="2:60" ht="30.75" customHeight="1">
      <c r="D8" s="5"/>
      <c r="E8" s="5"/>
      <c r="F8" s="5"/>
      <c r="G8" s="5"/>
      <c r="H8" s="5"/>
      <c r="I8" s="285"/>
      <c r="J8" s="285"/>
      <c r="K8" s="285"/>
      <c r="L8" s="285"/>
      <c r="M8" s="28"/>
      <c r="N8" s="5"/>
      <c r="O8" s="5"/>
      <c r="P8" s="5"/>
      <c r="Q8" s="5"/>
      <c r="R8" s="5"/>
      <c r="S8" s="61"/>
      <c r="T8" s="61"/>
      <c r="U8" s="61"/>
      <c r="V8" s="61"/>
      <c r="W8" s="61"/>
      <c r="X8" s="61"/>
      <c r="Y8" s="61"/>
      <c r="Z8" s="61"/>
      <c r="AA8" s="61"/>
      <c r="AB8" s="42" t="s">
        <v>433</v>
      </c>
      <c r="AC8" s="286"/>
      <c r="AD8" s="287"/>
      <c r="AE8" s="287"/>
      <c r="AF8" s="287"/>
      <c r="AG8" s="287"/>
      <c r="AH8" s="287"/>
      <c r="AI8" s="287"/>
      <c r="AJ8" s="287"/>
      <c r="AK8" s="287"/>
      <c r="AL8" s="287"/>
      <c r="AM8" s="287"/>
      <c r="AN8" s="287"/>
      <c r="AO8" s="287"/>
      <c r="AP8" s="287"/>
      <c r="AQ8" s="287"/>
      <c r="AR8" s="287"/>
      <c r="AS8" s="287"/>
      <c r="AT8" s="287"/>
      <c r="AU8" s="287"/>
      <c r="AV8" s="288"/>
    </row>
    <row r="9" spans="2:60" ht="24.75" customHeight="1">
      <c r="S9" s="673" t="s">
        <v>396</v>
      </c>
      <c r="T9" s="673"/>
      <c r="U9" s="673"/>
      <c r="V9" s="673"/>
      <c r="W9" s="673"/>
      <c r="X9" s="673"/>
      <c r="Y9" s="673"/>
      <c r="Z9" s="673"/>
      <c r="AA9" s="673"/>
      <c r="AC9" s="670" t="s">
        <v>397</v>
      </c>
      <c r="AD9" s="671"/>
      <c r="AE9" s="671"/>
      <c r="AF9" s="671"/>
      <c r="AG9" s="671"/>
      <c r="AH9" s="671"/>
      <c r="AI9" s="671"/>
      <c r="AJ9" s="671"/>
      <c r="AK9" s="671"/>
      <c r="AL9" s="671"/>
      <c r="AM9" s="671"/>
      <c r="AN9" s="671"/>
      <c r="AO9" s="671"/>
      <c r="AP9" s="671"/>
      <c r="AQ9" s="671"/>
      <c r="AR9" s="671"/>
      <c r="AS9" s="671"/>
      <c r="AT9" s="671"/>
      <c r="AU9" s="671"/>
      <c r="AV9" s="672"/>
      <c r="BC9" s="2" t="s">
        <v>384</v>
      </c>
    </row>
    <row r="10" spans="2:60" ht="11.25" customHeight="1">
      <c r="B10" s="25"/>
    </row>
    <row r="11" spans="2:60" ht="18.75" customHeight="1">
      <c r="B11" s="5"/>
      <c r="S11" s="673" t="s">
        <v>33</v>
      </c>
      <c r="T11" s="673"/>
      <c r="U11" s="673"/>
      <c r="V11" s="673"/>
      <c r="W11" s="673"/>
      <c r="X11" s="673"/>
      <c r="Y11" s="673"/>
      <c r="Z11" s="673"/>
      <c r="AA11" s="673"/>
      <c r="AC11" s="598" t="s">
        <v>398</v>
      </c>
      <c r="AD11" s="599"/>
      <c r="AE11" s="599"/>
      <c r="AF11" s="599"/>
      <c r="AG11" s="599"/>
      <c r="AH11" s="599"/>
      <c r="AI11" s="599"/>
      <c r="AJ11" s="599"/>
      <c r="AK11" s="599"/>
      <c r="AL11" s="599"/>
      <c r="AM11" s="599"/>
      <c r="AN11" s="599"/>
      <c r="AO11" s="599"/>
      <c r="AP11" s="599"/>
      <c r="AQ11" s="599"/>
      <c r="AR11" s="599"/>
      <c r="AS11" s="599"/>
      <c r="AT11" s="599"/>
      <c r="AU11" s="599"/>
      <c r="AV11" s="599"/>
      <c r="AW11" s="439"/>
      <c r="AX11" s="439"/>
      <c r="AY11" s="439"/>
      <c r="AZ11" s="439"/>
      <c r="BA11" s="439"/>
      <c r="BB11" s="440"/>
    </row>
    <row r="12" spans="2:60" ht="7.5" customHeight="1">
      <c r="B12" s="6"/>
      <c r="D12" s="19"/>
      <c r="S12" s="61"/>
      <c r="T12" s="61"/>
      <c r="U12" s="81"/>
      <c r="V12" s="61"/>
      <c r="W12" s="61"/>
      <c r="X12" s="61"/>
      <c r="Y12" s="61"/>
      <c r="Z12" s="61"/>
      <c r="AA12" s="61"/>
    </row>
    <row r="13" spans="2:60" ht="18.75" customHeight="1">
      <c r="B13" s="6"/>
      <c r="D13" s="19"/>
      <c r="S13" s="673" t="s">
        <v>34</v>
      </c>
      <c r="T13" s="673"/>
      <c r="U13" s="673"/>
      <c r="V13" s="673"/>
      <c r="W13" s="673"/>
      <c r="X13" s="673"/>
      <c r="Y13" s="673"/>
      <c r="Z13" s="673"/>
      <c r="AA13" s="673"/>
      <c r="AC13" s="438" t="s">
        <v>389</v>
      </c>
      <c r="AD13" s="439"/>
      <c r="AE13" s="439"/>
      <c r="AF13" s="439"/>
      <c r="AG13" s="439"/>
      <c r="AH13" s="439"/>
      <c r="AI13" s="439"/>
      <c r="AJ13" s="439"/>
      <c r="AK13" s="439"/>
      <c r="AL13" s="439"/>
      <c r="AM13" s="439"/>
      <c r="AN13" s="439"/>
      <c r="AO13" s="439"/>
      <c r="AP13" s="439"/>
      <c r="AQ13" s="439"/>
      <c r="AR13" s="439"/>
      <c r="AS13" s="439"/>
      <c r="AT13" s="439"/>
      <c r="AU13" s="439"/>
      <c r="AV13" s="440"/>
    </row>
    <row r="14" spans="2:60" ht="7.5" customHeight="1">
      <c r="B14" s="6"/>
      <c r="D14" s="19"/>
      <c r="S14" s="61"/>
      <c r="T14" s="61"/>
      <c r="U14" s="81"/>
      <c r="V14" s="61"/>
      <c r="W14" s="61"/>
      <c r="X14" s="61"/>
      <c r="Y14" s="61"/>
      <c r="Z14" s="61"/>
      <c r="AA14" s="61"/>
    </row>
    <row r="15" spans="2:60" ht="18.75" customHeight="1">
      <c r="B15" s="6"/>
      <c r="S15" s="673" t="s">
        <v>394</v>
      </c>
      <c r="T15" s="673"/>
      <c r="U15" s="673"/>
      <c r="V15" s="673"/>
      <c r="W15" s="673"/>
      <c r="X15" s="673"/>
      <c r="Y15" s="673"/>
      <c r="Z15" s="673"/>
      <c r="AA15" s="673"/>
      <c r="AC15" s="670" t="s">
        <v>395</v>
      </c>
      <c r="AD15" s="671"/>
      <c r="AE15" s="671"/>
      <c r="AF15" s="671"/>
      <c r="AG15" s="671"/>
      <c r="AH15" s="671"/>
      <c r="AI15" s="671"/>
      <c r="AJ15" s="671"/>
      <c r="AK15" s="671"/>
      <c r="AL15" s="671"/>
      <c r="AM15" s="671"/>
      <c r="AN15" s="671"/>
      <c r="AO15" s="671"/>
      <c r="AP15" s="671"/>
      <c r="AQ15" s="671"/>
      <c r="AR15" s="671"/>
      <c r="AS15" s="671"/>
      <c r="AT15" s="671"/>
      <c r="AU15" s="671"/>
      <c r="AV15" s="672"/>
      <c r="BD15" s="2" t="s">
        <v>635</v>
      </c>
      <c r="BH15" s="2" t="s">
        <v>166</v>
      </c>
    </row>
    <row r="16" spans="2:60" ht="7.5" customHeight="1">
      <c r="B16" s="6"/>
      <c r="D16" s="19"/>
      <c r="S16" s="61"/>
      <c r="T16" s="61"/>
      <c r="U16" s="81"/>
      <c r="V16" s="61"/>
      <c r="W16" s="61"/>
      <c r="X16" s="61"/>
      <c r="Y16" s="61"/>
      <c r="Z16" s="61"/>
      <c r="AA16" s="61"/>
    </row>
    <row r="17" spans="2:74" ht="18.75" customHeight="1">
      <c r="B17" s="6"/>
      <c r="S17" s="674" t="s">
        <v>393</v>
      </c>
      <c r="T17" s="674"/>
      <c r="U17" s="674"/>
      <c r="V17" s="674"/>
      <c r="W17" s="674"/>
      <c r="X17" s="674"/>
      <c r="Y17" s="674"/>
      <c r="Z17" s="674"/>
      <c r="AA17" s="674"/>
      <c r="AC17" s="670" t="s">
        <v>385</v>
      </c>
      <c r="AD17" s="671"/>
      <c r="AE17" s="671"/>
      <c r="AF17" s="671"/>
      <c r="AG17" s="671"/>
      <c r="AH17" s="671"/>
      <c r="AI17" s="671"/>
      <c r="AJ17" s="671"/>
      <c r="AK17" s="671"/>
      <c r="AL17" s="671"/>
      <c r="AM17" s="671"/>
      <c r="AN17" s="671"/>
      <c r="AO17" s="671"/>
      <c r="AP17" s="671"/>
      <c r="AQ17" s="671"/>
      <c r="AR17" s="671"/>
      <c r="AS17" s="671"/>
      <c r="AT17" s="671"/>
      <c r="AU17" s="671"/>
      <c r="AV17" s="672"/>
    </row>
    <row r="18" spans="2:74" ht="7.5" customHeight="1">
      <c r="B18" s="6"/>
      <c r="D18" s="19"/>
    </row>
    <row r="19" spans="2:74" ht="18.75" customHeight="1">
      <c r="B19" s="6"/>
      <c r="O19" s="674" t="s">
        <v>439</v>
      </c>
      <c r="P19" s="674"/>
      <c r="Q19" s="674"/>
      <c r="R19" s="674"/>
      <c r="S19" s="674"/>
      <c r="T19" s="674"/>
      <c r="U19" s="674"/>
      <c r="V19" s="674"/>
      <c r="W19" s="674"/>
      <c r="X19" s="674"/>
      <c r="Y19" s="674"/>
      <c r="Z19" s="674"/>
      <c r="AA19" s="674"/>
      <c r="AC19" s="670" t="s">
        <v>440</v>
      </c>
      <c r="AD19" s="671"/>
      <c r="AE19" s="671"/>
      <c r="AF19" s="671"/>
      <c r="AG19" s="671"/>
      <c r="AH19" s="671"/>
      <c r="AI19" s="671"/>
      <c r="AJ19" s="671"/>
      <c r="AK19" s="671"/>
      <c r="AL19" s="671"/>
      <c r="AM19" s="671"/>
      <c r="AN19" s="671"/>
      <c r="AO19" s="671"/>
      <c r="AP19" s="671"/>
      <c r="AQ19" s="671"/>
      <c r="AR19" s="671"/>
      <c r="AS19" s="671"/>
      <c r="AT19" s="671"/>
      <c r="AU19" s="671"/>
      <c r="AV19" s="672"/>
      <c r="BE19" s="2" t="s">
        <v>636</v>
      </c>
    </row>
    <row r="20" spans="2:74" ht="7.5" customHeight="1">
      <c r="B20" s="6"/>
      <c r="D20" s="19"/>
    </row>
    <row r="21" spans="2:74" ht="18.75" customHeight="1">
      <c r="S21" s="673" t="s">
        <v>185</v>
      </c>
      <c r="T21" s="673"/>
      <c r="U21" s="673"/>
      <c r="V21" s="673"/>
      <c r="W21" s="673"/>
      <c r="X21" s="673"/>
      <c r="Y21" s="673"/>
      <c r="Z21" s="673"/>
      <c r="AA21" s="673"/>
      <c r="AC21" s="670" t="s">
        <v>390</v>
      </c>
      <c r="AD21" s="671"/>
      <c r="AE21" s="671"/>
      <c r="AF21" s="671"/>
      <c r="AG21" s="671"/>
      <c r="AH21" s="671"/>
      <c r="AI21" s="671"/>
      <c r="AJ21" s="671"/>
      <c r="AK21" s="671"/>
      <c r="AL21" s="671"/>
      <c r="AM21" s="671"/>
      <c r="AN21" s="671"/>
      <c r="AO21" s="671"/>
      <c r="AP21" s="671"/>
      <c r="AQ21" s="671"/>
      <c r="AR21" s="671"/>
      <c r="AS21" s="671"/>
      <c r="AT21" s="671"/>
      <c r="AU21" s="671"/>
      <c r="AV21" s="672"/>
    </row>
    <row r="22" spans="2:74" s="42" customFormat="1" ht="18.75" customHeight="1">
      <c r="S22" s="289"/>
      <c r="T22" s="289"/>
      <c r="U22" s="289"/>
      <c r="V22" s="289"/>
      <c r="W22" s="289"/>
      <c r="X22" s="289"/>
      <c r="Y22" s="289"/>
      <c r="Z22" s="289"/>
      <c r="AA22" s="289"/>
      <c r="AC22" s="62"/>
      <c r="AD22" s="62"/>
      <c r="AE22" s="62"/>
      <c r="AF22" s="62"/>
      <c r="AG22" s="62"/>
      <c r="AH22" s="62"/>
      <c r="AI22" s="62"/>
      <c r="AJ22" s="62"/>
      <c r="AK22" s="62"/>
      <c r="AL22" s="62"/>
      <c r="AM22" s="62"/>
      <c r="AN22" s="62"/>
      <c r="AO22" s="62"/>
      <c r="AP22" s="62"/>
      <c r="AQ22" s="62"/>
      <c r="AR22" s="62"/>
      <c r="AS22" s="62"/>
      <c r="AT22" s="62"/>
      <c r="AU22" s="62"/>
      <c r="AV22" s="62"/>
    </row>
    <row r="23" spans="2:74" ht="15" customHeight="1">
      <c r="C23" s="414"/>
      <c r="D23" s="21"/>
      <c r="E23" s="21"/>
      <c r="F23" s="21"/>
      <c r="H23" s="2" t="s">
        <v>632</v>
      </c>
      <c r="T23" s="19"/>
    </row>
    <row r="24" spans="2:74" ht="15" customHeight="1">
      <c r="C24" s="292"/>
      <c r="D24" s="293"/>
      <c r="E24" s="293"/>
      <c r="F24" s="293"/>
      <c r="H24" s="2" t="s">
        <v>457</v>
      </c>
      <c r="T24" s="19"/>
      <c r="AT24" s="2" t="s">
        <v>638</v>
      </c>
    </row>
    <row r="25" spans="2:74" ht="15" customHeight="1">
      <c r="C25" s="290"/>
      <c r="D25" s="291"/>
      <c r="E25" s="291"/>
      <c r="F25" s="291"/>
      <c r="H25" s="2" t="s">
        <v>626</v>
      </c>
      <c r="T25" s="19"/>
      <c r="BE25" s="19"/>
      <c r="BV25" s="19"/>
    </row>
    <row r="26" spans="2:74" ht="18.75" customHeight="1">
      <c r="N26" s="48"/>
    </row>
    <row r="27" spans="2:74" ht="35.25" customHeight="1">
      <c r="C27" s="2">
        <v>1</v>
      </c>
      <c r="E27" s="2" t="s">
        <v>65</v>
      </c>
      <c r="I27" s="42" t="s">
        <v>578</v>
      </c>
      <c r="J27" s="42"/>
      <c r="K27" s="42"/>
      <c r="L27" s="42"/>
      <c r="M27" s="42"/>
      <c r="N27" s="42"/>
      <c r="O27" s="42"/>
      <c r="P27" s="42"/>
      <c r="Q27" s="695" t="s">
        <v>604</v>
      </c>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6"/>
      <c r="AP27" s="696"/>
      <c r="AQ27" s="696"/>
      <c r="AR27" s="696"/>
      <c r="AS27" s="696"/>
      <c r="AT27" s="696"/>
      <c r="AU27" s="696"/>
      <c r="AV27" s="696"/>
      <c r="AW27" s="696"/>
      <c r="AX27" s="696"/>
      <c r="AY27" s="696"/>
      <c r="AZ27" s="696"/>
      <c r="BA27" s="299"/>
      <c r="BB27" s="42"/>
    </row>
    <row r="28" spans="2:74" ht="35.25" customHeight="1">
      <c r="I28" s="680" t="s">
        <v>631</v>
      </c>
      <c r="J28" s="680"/>
      <c r="K28" s="680"/>
      <c r="L28" s="680"/>
      <c r="M28" s="680"/>
      <c r="N28" s="680"/>
      <c r="O28" s="680"/>
      <c r="P28" s="298" t="str">
        <f>IF(提案科名="","","（")</f>
        <v>（</v>
      </c>
      <c r="Q28" s="693" t="s">
        <v>603</v>
      </c>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694"/>
      <c r="AP28" s="694"/>
      <c r="AQ28" s="694"/>
      <c r="AR28" s="694"/>
      <c r="AS28" s="694"/>
      <c r="AT28" s="694"/>
      <c r="AU28" s="694"/>
      <c r="AV28" s="694"/>
      <c r="AW28" s="694"/>
      <c r="AX28" s="694"/>
      <c r="AY28" s="694"/>
      <c r="AZ28" s="694"/>
      <c r="BA28" s="300" t="str">
        <f>IF(提案科名="","","）")</f>
        <v>）</v>
      </c>
      <c r="BB28" s="602"/>
    </row>
    <row r="29" spans="2:74" s="294" customFormat="1" ht="15.75" customHeight="1">
      <c r="K29" s="295"/>
      <c r="M29" s="295"/>
      <c r="N29" s="295"/>
      <c r="O29" s="295"/>
      <c r="P29" s="295"/>
      <c r="Q29" s="295"/>
      <c r="R29" s="295"/>
      <c r="S29" s="295"/>
      <c r="T29" s="295"/>
      <c r="U29" s="295"/>
      <c r="V29" s="295"/>
    </row>
    <row r="30" spans="2:74" ht="18.75" customHeight="1">
      <c r="E30" s="2" t="s">
        <v>239</v>
      </c>
      <c r="K30" s="675">
        <v>15</v>
      </c>
      <c r="L30" s="676"/>
      <c r="M30" s="676"/>
      <c r="N30" s="676"/>
      <c r="O30" s="676"/>
      <c r="P30" s="676"/>
      <c r="Q30" s="676"/>
      <c r="R30" s="676"/>
      <c r="S30" s="676"/>
      <c r="T30" s="676"/>
      <c r="U30" s="676"/>
      <c r="V30" s="677"/>
      <c r="W30" s="5" t="s">
        <v>8</v>
      </c>
      <c r="X30" s="28" t="s">
        <v>88</v>
      </c>
      <c r="Y30" s="5"/>
      <c r="Z30" s="5"/>
      <c r="AA30" s="5"/>
      <c r="AB30" s="5"/>
      <c r="AC30" s="5"/>
      <c r="AD30" s="5"/>
      <c r="AE30" s="5"/>
      <c r="AF30" s="678">
        <v>5</v>
      </c>
      <c r="AG30" s="679"/>
      <c r="AH30" s="2" t="s">
        <v>89</v>
      </c>
      <c r="AR30" s="2" t="s">
        <v>490</v>
      </c>
    </row>
    <row r="31" spans="2:74" ht="7.5" customHeight="1"/>
    <row r="32" spans="2:74" ht="18.75" customHeight="1">
      <c r="E32" s="2" t="s">
        <v>53</v>
      </c>
      <c r="K32" s="687">
        <v>46316</v>
      </c>
      <c r="L32" s="688"/>
      <c r="M32" s="688"/>
      <c r="N32" s="688"/>
      <c r="O32" s="688"/>
      <c r="P32" s="688"/>
      <c r="Q32" s="688"/>
      <c r="R32" s="688"/>
      <c r="S32" s="688"/>
      <c r="T32" s="688"/>
      <c r="U32" s="688"/>
      <c r="V32" s="688"/>
      <c r="W32" s="688"/>
      <c r="X32" s="688"/>
      <c r="Y32" s="296"/>
      <c r="Z32" s="297" t="s">
        <v>434</v>
      </c>
      <c r="AA32" s="297"/>
      <c r="AB32" s="687">
        <v>46407</v>
      </c>
      <c r="AC32" s="688"/>
      <c r="AD32" s="688"/>
      <c r="AE32" s="688"/>
      <c r="AF32" s="688"/>
      <c r="AG32" s="688"/>
      <c r="AH32" s="688"/>
      <c r="AI32" s="688"/>
      <c r="AJ32" s="688"/>
      <c r="AK32" s="688"/>
      <c r="AL32" s="688"/>
      <c r="AM32" s="688"/>
      <c r="AN32" s="688"/>
      <c r="AO32" s="689"/>
      <c r="AP32" s="42"/>
      <c r="AQ32" s="42"/>
      <c r="AR32" s="690">
        <v>3</v>
      </c>
      <c r="AS32" s="691"/>
      <c r="AT32" s="691"/>
      <c r="AU32" s="691"/>
      <c r="AV32" s="692"/>
    </row>
    <row r="33" spans="3:58" ht="18.75" customHeight="1">
      <c r="K33" s="411"/>
      <c r="L33" s="411"/>
      <c r="M33" s="411"/>
      <c r="N33" s="411"/>
      <c r="O33" s="411"/>
      <c r="P33" s="411"/>
      <c r="Q33" s="411"/>
      <c r="R33" s="411"/>
      <c r="S33" s="411"/>
      <c r="T33" s="411"/>
      <c r="U33" s="411"/>
      <c r="V33" s="411"/>
      <c r="W33" s="411"/>
      <c r="X33" s="411"/>
      <c r="Y33" s="4"/>
      <c r="Z33" s="4"/>
      <c r="AA33" s="4"/>
      <c r="AB33" s="411"/>
      <c r="AC33" s="411"/>
      <c r="AD33" s="411"/>
      <c r="AE33" s="411"/>
      <c r="AF33" s="411"/>
      <c r="AG33" s="411"/>
      <c r="AH33" s="411"/>
      <c r="AI33" s="411"/>
      <c r="AJ33" s="411"/>
      <c r="AK33" s="411"/>
      <c r="AL33" s="411"/>
      <c r="AM33" s="411"/>
      <c r="AN33" s="411"/>
      <c r="AO33" s="411"/>
      <c r="AR33" s="412"/>
      <c r="AS33" s="412"/>
      <c r="AT33" s="412"/>
      <c r="AU33" s="412"/>
      <c r="AV33" s="412"/>
    </row>
    <row r="34" spans="3:58" ht="18.75" customHeight="1"/>
    <row r="35" spans="3:58" ht="21.75" customHeight="1">
      <c r="C35" s="2" t="s">
        <v>246</v>
      </c>
    </row>
    <row r="36" spans="3:58" ht="21.75" customHeight="1">
      <c r="E36" s="2" t="s">
        <v>247</v>
      </c>
      <c r="M36" s="655" t="s">
        <v>428</v>
      </c>
      <c r="N36" s="655"/>
      <c r="O36" s="655"/>
      <c r="P36" s="655"/>
      <c r="Q36" s="655"/>
      <c r="R36" s="655"/>
      <c r="S36" s="655"/>
      <c r="T36" s="655"/>
      <c r="U36" s="655"/>
      <c r="V36" s="655"/>
      <c r="W36" s="655"/>
      <c r="X36" s="655"/>
      <c r="Y36" s="655"/>
      <c r="Z36" s="655"/>
      <c r="AA36" s="655"/>
      <c r="AB36" s="655"/>
      <c r="AC36" s="655"/>
      <c r="AD36" s="655"/>
      <c r="AE36" s="655"/>
      <c r="AF36" s="655"/>
      <c r="AG36" s="655"/>
      <c r="AH36" s="655"/>
      <c r="AI36" s="655"/>
      <c r="AJ36" s="655"/>
      <c r="AK36" s="655"/>
      <c r="AL36" s="655"/>
      <c r="AM36" s="655"/>
      <c r="AN36" s="655"/>
      <c r="AO36" s="655"/>
      <c r="AP36" s="655"/>
      <c r="AQ36" s="655"/>
      <c r="AR36" s="655"/>
    </row>
    <row r="37" spans="3:58" ht="18.75" customHeight="1">
      <c r="E37" s="2" t="s">
        <v>399</v>
      </c>
      <c r="M37" s="670" t="s">
        <v>429</v>
      </c>
      <c r="N37" s="671"/>
      <c r="O37" s="671"/>
      <c r="P37" s="671"/>
      <c r="Q37" s="671"/>
      <c r="R37" s="671"/>
      <c r="S37" s="671"/>
      <c r="T37" s="671"/>
      <c r="U37" s="671"/>
      <c r="V37" s="671"/>
      <c r="W37" s="671"/>
      <c r="X37" s="671"/>
      <c r="Y37" s="671"/>
      <c r="Z37" s="671"/>
      <c r="AA37" s="671"/>
      <c r="AB37" s="671"/>
      <c r="AC37" s="671"/>
      <c r="AD37" s="671"/>
      <c r="AE37" s="671"/>
      <c r="AF37" s="672"/>
      <c r="BC37" s="2" t="s">
        <v>384</v>
      </c>
    </row>
    <row r="38" spans="3:58" ht="21.75" customHeight="1">
      <c r="E38" s="2" t="s">
        <v>0</v>
      </c>
      <c r="M38" s="655" t="s">
        <v>430</v>
      </c>
      <c r="N38" s="655"/>
      <c r="O38" s="655"/>
      <c r="P38" s="655"/>
      <c r="Q38" s="655"/>
      <c r="R38" s="655"/>
      <c r="S38" s="655"/>
      <c r="T38" s="655"/>
      <c r="U38" s="655"/>
      <c r="V38" s="655"/>
      <c r="W38" s="655"/>
      <c r="X38" s="655"/>
      <c r="Y38" s="655"/>
      <c r="Z38" s="655"/>
      <c r="AA38" s="655"/>
      <c r="AB38" s="655"/>
      <c r="AC38" s="655"/>
      <c r="AD38" s="655"/>
      <c r="AE38" s="655"/>
      <c r="AF38" s="655"/>
      <c r="AG38" s="655"/>
      <c r="AH38" s="655"/>
      <c r="AI38" s="655"/>
      <c r="AJ38" s="655"/>
      <c r="AK38" s="655"/>
      <c r="AL38" s="655"/>
      <c r="AM38" s="655"/>
      <c r="AN38" s="655"/>
      <c r="AO38" s="655"/>
      <c r="AP38" s="655"/>
      <c r="AQ38" s="655"/>
      <c r="AR38" s="655"/>
    </row>
    <row r="39" spans="3:58" ht="18.75" customHeight="1">
      <c r="E39" s="2" t="s">
        <v>427</v>
      </c>
      <c r="M39" s="670" t="s">
        <v>431</v>
      </c>
      <c r="N39" s="671"/>
      <c r="O39" s="671"/>
      <c r="P39" s="671"/>
      <c r="Q39" s="671"/>
      <c r="R39" s="671"/>
      <c r="S39" s="671"/>
      <c r="T39" s="671"/>
      <c r="U39" s="671"/>
      <c r="V39" s="671"/>
      <c r="W39" s="671"/>
      <c r="X39" s="671"/>
      <c r="Y39" s="671"/>
      <c r="Z39" s="671"/>
      <c r="AA39" s="671"/>
      <c r="AB39" s="671"/>
      <c r="AC39" s="671"/>
      <c r="AD39" s="671"/>
      <c r="AE39" s="671"/>
      <c r="AF39" s="672"/>
      <c r="BC39" s="2" t="s">
        <v>384</v>
      </c>
    </row>
    <row r="40" spans="3:58" ht="21.75" customHeight="1">
      <c r="AY40" s="2" t="s">
        <v>166</v>
      </c>
    </row>
    <row r="41" spans="3:58" ht="7.5" customHeight="1"/>
    <row r="42" spans="3:58" ht="21" customHeight="1">
      <c r="E42" s="2" t="s">
        <v>696</v>
      </c>
      <c r="BF42" s="2" t="s">
        <v>697</v>
      </c>
    </row>
    <row r="43" spans="3:58" ht="11.25" customHeight="1"/>
    <row r="44" spans="3:58" ht="18.75" customHeight="1">
      <c r="E44" s="446" t="s">
        <v>698</v>
      </c>
      <c r="K44" s="657">
        <v>46437</v>
      </c>
      <c r="L44" s="658"/>
      <c r="M44" s="658"/>
      <c r="N44" s="658"/>
      <c r="O44" s="658"/>
      <c r="P44" s="658"/>
      <c r="Q44" s="658"/>
      <c r="R44" s="658"/>
      <c r="S44" s="658"/>
      <c r="T44" s="658"/>
      <c r="U44" s="658"/>
      <c r="V44" s="658"/>
      <c r="W44" s="658"/>
      <c r="X44" s="659"/>
      <c r="Y44" s="4"/>
      <c r="Z44" s="297" t="s">
        <v>82</v>
      </c>
      <c r="AA44" s="4"/>
      <c r="AB44" s="657">
        <v>46556</v>
      </c>
      <c r="AC44" s="658"/>
      <c r="AD44" s="658"/>
      <c r="AE44" s="658"/>
      <c r="AF44" s="658"/>
      <c r="AG44" s="658"/>
      <c r="AH44" s="658"/>
      <c r="AI44" s="658"/>
      <c r="AJ44" s="658"/>
      <c r="AK44" s="658"/>
      <c r="AL44" s="658"/>
      <c r="AM44" s="658"/>
      <c r="AN44" s="658"/>
      <c r="AO44" s="659"/>
      <c r="AS44" s="412"/>
      <c r="AT44" s="412"/>
      <c r="AU44" s="412"/>
      <c r="AV44" s="412"/>
      <c r="BF44" s="2" t="s">
        <v>699</v>
      </c>
    </row>
    <row r="45" spans="3:58" ht="11.25" customHeight="1">
      <c r="E45" s="446"/>
      <c r="K45" s="447"/>
      <c r="L45" s="447"/>
      <c r="M45" s="447"/>
      <c r="N45" s="447"/>
      <c r="O45" s="447"/>
      <c r="P45" s="447"/>
      <c r="Q45" s="447"/>
      <c r="R45" s="447"/>
      <c r="S45" s="447"/>
      <c r="T45" s="447"/>
      <c r="U45" s="447"/>
      <c r="V45" s="447"/>
      <c r="W45" s="411"/>
      <c r="X45" s="411"/>
      <c r="Y45" s="4"/>
      <c r="Z45" s="4"/>
      <c r="AA45" s="4"/>
      <c r="AB45" s="411"/>
      <c r="AC45" s="411"/>
      <c r="AD45" s="411"/>
      <c r="AE45" s="411"/>
      <c r="AF45" s="411"/>
      <c r="AG45" s="411"/>
      <c r="AH45" s="411"/>
      <c r="AI45" s="411"/>
      <c r="AJ45" s="411"/>
      <c r="AK45" s="411"/>
      <c r="AL45" s="411"/>
      <c r="AM45" s="411"/>
      <c r="AN45" s="411"/>
      <c r="AO45" s="411"/>
      <c r="AS45" s="412"/>
      <c r="AT45" s="412"/>
      <c r="AU45" s="412"/>
      <c r="AV45" s="412"/>
    </row>
    <row r="46" spans="3:58" ht="28.5" customHeight="1">
      <c r="E46" s="665" t="s">
        <v>700</v>
      </c>
      <c r="F46" s="665"/>
      <c r="G46" s="665"/>
      <c r="H46" s="665"/>
      <c r="I46" s="665"/>
      <c r="K46" s="666">
        <v>8</v>
      </c>
      <c r="L46" s="667"/>
      <c r="M46" s="667"/>
      <c r="N46" s="667"/>
      <c r="O46" s="667"/>
      <c r="P46" s="667"/>
      <c r="Q46" s="667"/>
      <c r="R46" s="667"/>
      <c r="S46" s="667"/>
      <c r="T46" s="667"/>
      <c r="U46" s="667"/>
      <c r="V46" s="668"/>
      <c r="W46" s="5" t="s">
        <v>8</v>
      </c>
      <c r="X46" s="411"/>
      <c r="Y46" s="4"/>
      <c r="Z46" s="4"/>
      <c r="AA46" s="4"/>
      <c r="AB46" s="411"/>
      <c r="AC46" s="411"/>
      <c r="AD46" s="411"/>
      <c r="AE46" s="411"/>
      <c r="AF46" s="411"/>
      <c r="AG46" s="411"/>
      <c r="AH46" s="411"/>
      <c r="AI46" s="411"/>
      <c r="AJ46" s="411"/>
      <c r="AK46" s="411"/>
      <c r="AL46" s="411"/>
      <c r="AM46" s="411"/>
      <c r="AN46" s="411"/>
      <c r="AO46" s="411"/>
      <c r="AR46" s="448"/>
      <c r="AS46" s="412"/>
      <c r="AT46" s="412"/>
      <c r="AU46" s="412"/>
      <c r="AV46" s="412"/>
    </row>
    <row r="47" spans="3:58" ht="18.75" customHeight="1">
      <c r="K47" s="411"/>
      <c r="L47" s="411"/>
      <c r="M47" s="411"/>
      <c r="N47" s="411"/>
      <c r="O47" s="411"/>
      <c r="P47" s="411"/>
      <c r="Q47" s="411"/>
      <c r="R47" s="411"/>
      <c r="S47" s="411"/>
      <c r="T47" s="411"/>
      <c r="U47" s="411"/>
      <c r="V47" s="411"/>
      <c r="W47" s="411"/>
      <c r="X47" s="411"/>
      <c r="Y47" s="4"/>
      <c r="Z47" s="4"/>
      <c r="AA47" s="4"/>
      <c r="AB47" s="411"/>
      <c r="AC47" s="411"/>
      <c r="AD47" s="411"/>
      <c r="AE47" s="411"/>
      <c r="AF47" s="411"/>
      <c r="AG47" s="411"/>
      <c r="AH47" s="411"/>
      <c r="AI47" s="411"/>
      <c r="AJ47" s="411"/>
      <c r="AK47" s="411" t="s">
        <v>635</v>
      </c>
      <c r="AL47" s="411"/>
      <c r="AM47" s="411"/>
      <c r="AN47" s="411"/>
      <c r="AO47" s="411"/>
      <c r="AR47" s="412"/>
      <c r="AS47" s="412"/>
      <c r="AT47" s="412"/>
      <c r="AU47" s="412"/>
      <c r="AV47" s="412"/>
    </row>
    <row r="48" spans="3:58" ht="21.75" customHeight="1">
      <c r="E48" s="669" t="s">
        <v>701</v>
      </c>
      <c r="F48" s="669"/>
      <c r="G48" s="669"/>
      <c r="H48" s="669"/>
      <c r="I48" s="669"/>
      <c r="K48" s="411"/>
      <c r="L48" s="411"/>
      <c r="M48" s="411"/>
      <c r="N48" s="411"/>
      <c r="O48" s="411"/>
      <c r="P48" s="411"/>
      <c r="Q48" s="411"/>
      <c r="R48" s="411"/>
      <c r="S48" s="411"/>
      <c r="T48" s="411"/>
      <c r="U48" s="411"/>
      <c r="V48" s="411"/>
      <c r="W48" s="411"/>
      <c r="X48" s="411"/>
      <c r="Y48" s="4"/>
      <c r="Z48" s="4"/>
      <c r="AA48" s="4"/>
      <c r="AB48" s="411"/>
      <c r="AC48" s="411"/>
      <c r="AD48" s="411"/>
      <c r="AE48" s="411"/>
      <c r="AF48" s="411"/>
      <c r="AG48" s="411"/>
      <c r="AH48" s="411"/>
      <c r="AI48" s="411"/>
      <c r="AJ48" s="411"/>
      <c r="AK48" s="411"/>
      <c r="AL48" s="411"/>
      <c r="AM48" s="411"/>
      <c r="AN48" s="411"/>
      <c r="AO48" s="411"/>
      <c r="AR48" s="412"/>
      <c r="AS48" s="412"/>
      <c r="AT48" s="412"/>
      <c r="AU48" s="412"/>
      <c r="AV48" s="412"/>
    </row>
    <row r="49" spans="2:56" ht="26.25" customHeight="1">
      <c r="E49" s="656" t="s">
        <v>702</v>
      </c>
      <c r="F49" s="656"/>
      <c r="G49" s="656"/>
      <c r="H49" s="656"/>
      <c r="I49" s="656"/>
      <c r="J49" s="449"/>
      <c r="K49" s="657">
        <v>46437</v>
      </c>
      <c r="L49" s="658"/>
      <c r="M49" s="658"/>
      <c r="N49" s="658"/>
      <c r="O49" s="658"/>
      <c r="P49" s="658"/>
      <c r="Q49" s="658"/>
      <c r="R49" s="658"/>
      <c r="S49" s="658"/>
      <c r="T49" s="658"/>
      <c r="U49" s="658"/>
      <c r="V49" s="658"/>
      <c r="W49" s="658"/>
      <c r="X49" s="658"/>
      <c r="Y49" s="450"/>
      <c r="Z49" s="4" t="s">
        <v>82</v>
      </c>
      <c r="AA49" s="4"/>
      <c r="AB49" s="657">
        <v>46437</v>
      </c>
      <c r="AC49" s="658"/>
      <c r="AD49" s="658"/>
      <c r="AE49" s="658"/>
      <c r="AF49" s="658"/>
      <c r="AG49" s="658"/>
      <c r="AH49" s="658"/>
      <c r="AI49" s="658"/>
      <c r="AJ49" s="658"/>
      <c r="AK49" s="658"/>
      <c r="AL49" s="658"/>
      <c r="AM49" s="658"/>
      <c r="AN49" s="658"/>
      <c r="AO49" s="659"/>
      <c r="AR49" s="412"/>
      <c r="AS49" s="412"/>
      <c r="AT49" s="412"/>
      <c r="AU49" s="412"/>
      <c r="AV49" s="412"/>
    </row>
    <row r="50" spans="2:56" ht="16.5" customHeight="1">
      <c r="E50" s="451"/>
      <c r="F50" s="451"/>
      <c r="G50" s="451"/>
      <c r="H50" s="451"/>
      <c r="I50" s="451"/>
      <c r="J50" s="449"/>
      <c r="K50" s="411"/>
      <c r="L50" s="411"/>
      <c r="M50" s="411"/>
      <c r="N50" s="411"/>
      <c r="O50" s="411"/>
      <c r="P50" s="411"/>
      <c r="Q50" s="411"/>
      <c r="R50" s="411"/>
      <c r="S50" s="411"/>
      <c r="T50" s="411"/>
      <c r="U50" s="411"/>
      <c r="V50" s="411"/>
      <c r="W50" s="411"/>
      <c r="X50" s="411"/>
      <c r="Y50" s="4"/>
      <c r="Z50" s="4"/>
      <c r="AA50" s="4"/>
      <c r="AB50" s="411"/>
      <c r="AC50" s="411"/>
      <c r="AD50" s="411"/>
      <c r="AE50" s="411"/>
      <c r="AF50" s="411"/>
      <c r="AG50" s="411"/>
      <c r="AH50" s="411"/>
      <c r="AI50" s="411"/>
      <c r="AJ50" s="411"/>
      <c r="AK50" s="411"/>
      <c r="AL50" s="411"/>
      <c r="AM50" s="411"/>
      <c r="AN50" s="411"/>
      <c r="AO50" s="411"/>
      <c r="AR50" s="412"/>
      <c r="AS50" s="412"/>
      <c r="AT50" s="412"/>
      <c r="AU50" s="412"/>
      <c r="AV50" s="412"/>
    </row>
    <row r="51" spans="2:56" ht="26.25" customHeight="1">
      <c r="E51" s="656" t="s">
        <v>703</v>
      </c>
      <c r="F51" s="656"/>
      <c r="G51" s="656"/>
      <c r="H51" s="656"/>
      <c r="I51" s="656"/>
      <c r="J51" s="449"/>
      <c r="K51" s="660">
        <f>開講日</f>
        <v>46316</v>
      </c>
      <c r="L51" s="660"/>
      <c r="M51" s="660"/>
      <c r="N51" s="660"/>
      <c r="O51" s="660"/>
      <c r="P51" s="660"/>
      <c r="Q51" s="660"/>
      <c r="R51" s="660"/>
      <c r="S51" s="660"/>
      <c r="T51" s="660"/>
      <c r="U51" s="660"/>
      <c r="V51" s="660"/>
      <c r="W51" s="661"/>
      <c r="X51" s="661"/>
      <c r="Y51" s="450"/>
      <c r="Z51" s="4" t="s">
        <v>82</v>
      </c>
      <c r="AA51" s="4"/>
      <c r="AB51" s="662">
        <f>修了日</f>
        <v>46407</v>
      </c>
      <c r="AC51" s="663"/>
      <c r="AD51" s="663"/>
      <c r="AE51" s="663"/>
      <c r="AF51" s="663"/>
      <c r="AG51" s="663"/>
      <c r="AH51" s="663"/>
      <c r="AI51" s="663"/>
      <c r="AJ51" s="663"/>
      <c r="AK51" s="663"/>
      <c r="AL51" s="663"/>
      <c r="AM51" s="663"/>
      <c r="AN51" s="663"/>
      <c r="AO51" s="664"/>
      <c r="AR51" s="412"/>
      <c r="AS51" s="412"/>
      <c r="AT51" s="412"/>
      <c r="AU51" s="412"/>
      <c r="AV51" s="412"/>
    </row>
    <row r="52" spans="2:56">
      <c r="E52" s="452"/>
      <c r="F52" s="82"/>
      <c r="G52" s="26"/>
      <c r="H52" s="26"/>
      <c r="I52" s="26"/>
      <c r="J52" s="2" t="s">
        <v>704</v>
      </c>
      <c r="W52" s="19"/>
      <c r="AD52" s="411"/>
      <c r="AE52" s="411"/>
      <c r="AF52" s="411"/>
      <c r="AG52" s="411"/>
      <c r="AH52" s="411"/>
      <c r="AI52" s="411"/>
      <c r="AJ52" s="411"/>
      <c r="AK52" s="411"/>
      <c r="AL52" s="411"/>
      <c r="AM52" s="411"/>
      <c r="AN52" s="411"/>
      <c r="AO52" s="411"/>
      <c r="AR52" s="412"/>
      <c r="AS52" s="412"/>
      <c r="AT52" s="412"/>
      <c r="AU52" s="412"/>
      <c r="AV52" s="412"/>
      <c r="BD52" s="2" t="s">
        <v>635</v>
      </c>
    </row>
    <row r="53" spans="2:56" ht="18.75" customHeight="1">
      <c r="K53" s="411"/>
      <c r="L53" s="411"/>
      <c r="M53" s="411"/>
      <c r="N53" s="411"/>
      <c r="O53" s="411"/>
      <c r="P53" s="411"/>
      <c r="Q53" s="411"/>
      <c r="R53" s="411"/>
      <c r="S53" s="411"/>
      <c r="T53" s="411"/>
      <c r="U53" s="411"/>
      <c r="V53" s="411"/>
      <c r="W53" s="411"/>
      <c r="X53" s="411"/>
      <c r="Y53" s="4"/>
      <c r="Z53" s="4"/>
      <c r="AA53" s="4"/>
      <c r="AB53" s="411"/>
      <c r="AC53" s="411"/>
      <c r="AD53" s="411"/>
      <c r="AE53" s="411"/>
      <c r="AF53" s="411"/>
      <c r="AG53" s="411"/>
      <c r="AH53" s="411"/>
      <c r="AI53" s="411"/>
      <c r="AJ53" s="411"/>
      <c r="AK53" s="411"/>
      <c r="AL53" s="411"/>
      <c r="AM53" s="411"/>
      <c r="AN53" s="411"/>
      <c r="AO53" s="411"/>
      <c r="AR53" s="412"/>
      <c r="AS53" s="412"/>
      <c r="AT53" s="412"/>
      <c r="AU53" s="412"/>
      <c r="AV53" s="412"/>
    </row>
    <row r="54" spans="2:56" ht="36" customHeight="1">
      <c r="E54" s="651" t="s">
        <v>705</v>
      </c>
      <c r="F54" s="651"/>
      <c r="G54" s="651"/>
      <c r="H54" s="651"/>
      <c r="I54" s="651"/>
      <c r="J54" s="651"/>
      <c r="K54" s="651"/>
      <c r="M54" s="652" t="s">
        <v>706</v>
      </c>
      <c r="N54" s="653"/>
      <c r="O54" s="653"/>
      <c r="P54" s="653"/>
      <c r="Q54" s="653"/>
      <c r="R54" s="653"/>
      <c r="S54" s="653"/>
      <c r="T54" s="653"/>
      <c r="U54" s="653"/>
      <c r="V54" s="653"/>
      <c r="W54" s="653"/>
      <c r="X54" s="653"/>
      <c r="Y54" s="653"/>
      <c r="Z54" s="653"/>
      <c r="AA54" s="653"/>
      <c r="AB54" s="653"/>
      <c r="AC54" s="653"/>
      <c r="AD54" s="653"/>
      <c r="AE54" s="653"/>
      <c r="AF54" s="653"/>
      <c r="AG54" s="653"/>
      <c r="AH54" s="653"/>
      <c r="AI54" s="653"/>
      <c r="AJ54" s="653"/>
      <c r="AK54" s="653"/>
      <c r="AL54" s="653"/>
      <c r="AM54" s="653"/>
      <c r="AN54" s="653"/>
      <c r="AO54" s="653"/>
      <c r="AP54" s="653"/>
      <c r="AQ54" s="653"/>
      <c r="AR54" s="654"/>
    </row>
    <row r="55" spans="2:56" ht="19.5" customHeight="1">
      <c r="F55" s="2" t="s">
        <v>0</v>
      </c>
      <c r="M55" s="655" t="s">
        <v>430</v>
      </c>
      <c r="N55" s="655"/>
      <c r="O55" s="655"/>
      <c r="P55" s="655"/>
      <c r="Q55" s="655"/>
      <c r="R55" s="655"/>
      <c r="S55" s="655"/>
      <c r="T55" s="655"/>
      <c r="U55" s="655"/>
      <c r="V55" s="655"/>
      <c r="W55" s="655"/>
      <c r="X55" s="655"/>
      <c r="Y55" s="655"/>
      <c r="Z55" s="655"/>
      <c r="AA55" s="655"/>
      <c r="AB55" s="655"/>
      <c r="AC55" s="655"/>
      <c r="AD55" s="655"/>
      <c r="AE55" s="655"/>
      <c r="AF55" s="655"/>
      <c r="AG55" s="655"/>
      <c r="AH55" s="655"/>
      <c r="AI55" s="655"/>
      <c r="AJ55" s="655"/>
      <c r="AK55" s="655"/>
      <c r="AL55" s="655"/>
      <c r="AM55" s="655"/>
      <c r="AN55" s="655"/>
      <c r="AO55" s="655"/>
      <c r="AP55" s="655"/>
      <c r="AQ55" s="655"/>
      <c r="AR55" s="655"/>
    </row>
    <row r="56" spans="2:56" ht="18.75" customHeight="1">
      <c r="B56" s="5"/>
      <c r="C56" s="19"/>
      <c r="D56" s="19"/>
      <c r="E56" s="19"/>
      <c r="G56" s="19"/>
      <c r="H56" s="19"/>
      <c r="I56" s="19"/>
      <c r="J56" s="19"/>
      <c r="K56" s="19"/>
      <c r="L56" s="19"/>
      <c r="M56" s="19"/>
      <c r="N56" s="19"/>
      <c r="O56" s="19"/>
      <c r="P56" s="19"/>
      <c r="Q56" s="19"/>
      <c r="R56" s="19"/>
      <c r="S56" s="19"/>
      <c r="T56" s="19"/>
      <c r="U56" s="19"/>
      <c r="V56" s="19"/>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2:56" ht="18.75" customHeight="1"/>
    <row r="58" spans="2:56" ht="18.75" customHeight="1">
      <c r="B58" s="25"/>
    </row>
    <row r="59" spans="2:56" ht="18.75" customHeight="1">
      <c r="C59" s="19"/>
      <c r="AI59" s="23"/>
      <c r="AJ59" s="23"/>
      <c r="AK59" s="23"/>
      <c r="AL59" s="23"/>
    </row>
    <row r="60" spans="2:56" ht="18.75" customHeight="1"/>
    <row r="61" spans="2:56" ht="18.75" customHeight="1">
      <c r="C61" s="19"/>
      <c r="D61" s="19"/>
      <c r="E61" s="19"/>
      <c r="F61" s="19"/>
      <c r="G61" s="19"/>
      <c r="H61" s="19"/>
      <c r="I61" s="19"/>
      <c r="J61" s="19"/>
      <c r="K61" s="19"/>
      <c r="AI61" s="23"/>
      <c r="AJ61" s="23"/>
      <c r="AK61" s="23"/>
      <c r="AL61" s="23"/>
    </row>
    <row r="62" spans="2:56" ht="18.75" customHeight="1">
      <c r="C62" s="19"/>
      <c r="D62" s="19"/>
      <c r="E62" s="19"/>
      <c r="F62" s="19"/>
      <c r="G62" s="19"/>
      <c r="H62" s="19"/>
      <c r="I62" s="19"/>
      <c r="J62" s="19"/>
      <c r="K62" s="19"/>
    </row>
    <row r="63" spans="2:56" ht="18.75" customHeight="1">
      <c r="C63" s="19"/>
      <c r="D63" s="19"/>
      <c r="E63" s="19"/>
      <c r="F63" s="19"/>
      <c r="G63" s="19"/>
      <c r="H63" s="19"/>
      <c r="I63" s="19"/>
      <c r="J63" s="19"/>
      <c r="K63" s="19"/>
      <c r="AI63" s="23"/>
      <c r="AJ63" s="23"/>
      <c r="AK63" s="23"/>
      <c r="AL63" s="23"/>
    </row>
    <row r="64" spans="2:56" ht="18.75" customHeight="1">
      <c r="C64" s="19"/>
      <c r="D64" s="19"/>
      <c r="E64" s="19"/>
      <c r="F64" s="19"/>
      <c r="G64" s="19"/>
      <c r="H64" s="19"/>
      <c r="I64" s="19"/>
      <c r="J64" s="19"/>
      <c r="K64" s="19"/>
    </row>
    <row r="65" spans="3:48" ht="18.75" customHeight="1">
      <c r="C65" s="19"/>
      <c r="AI65" s="23"/>
      <c r="AJ65" s="23"/>
      <c r="AK65" s="23"/>
      <c r="AL65" s="23"/>
    </row>
    <row r="66" spans="3:48" ht="18.75" customHeight="1"/>
    <row r="67" spans="3:48" ht="18.75" customHeight="1">
      <c r="C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row>
    <row r="68" spans="3:48" ht="18.75" customHeight="1"/>
    <row r="69" spans="3:48" ht="18.75" customHeight="1"/>
    <row r="70" spans="3:48" ht="18.75" customHeight="1"/>
    <row r="71" spans="3:48" ht="18.75" customHeight="1"/>
    <row r="72" spans="3:48" ht="18.75" customHeight="1"/>
    <row r="73" spans="3:48" ht="18.75" customHeight="1"/>
    <row r="74" spans="3:48" ht="18.75" customHeight="1"/>
    <row r="75" spans="3:48" ht="18.75" customHeight="1"/>
    <row r="76" spans="3:48" ht="18.75" customHeight="1"/>
    <row r="77" spans="3:48" ht="18.75" customHeight="1"/>
    <row r="78" spans="3:48" ht="18.75" customHeight="1"/>
    <row r="79" spans="3:48" ht="18.75" customHeight="1"/>
    <row r="80" spans="3:4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sheetData>
  <mergeCells count="44">
    <mergeCell ref="I6:L6"/>
    <mergeCell ref="AC15:AV15"/>
    <mergeCell ref="K32:X32"/>
    <mergeCell ref="AB32:AO32"/>
    <mergeCell ref="AC19:AV19"/>
    <mergeCell ref="O19:AA19"/>
    <mergeCell ref="AR32:AV32"/>
    <mergeCell ref="Q28:AZ28"/>
    <mergeCell ref="Q27:AZ27"/>
    <mergeCell ref="S4:AA4"/>
    <mergeCell ref="S9:AA9"/>
    <mergeCell ref="AC9:AV9"/>
    <mergeCell ref="S13:AA13"/>
    <mergeCell ref="S15:AA15"/>
    <mergeCell ref="AC4:AV4"/>
    <mergeCell ref="M39:AF39"/>
    <mergeCell ref="M37:AF37"/>
    <mergeCell ref="S7:AA7"/>
    <mergeCell ref="AC7:AV7"/>
    <mergeCell ref="S21:AA21"/>
    <mergeCell ref="S17:AA17"/>
    <mergeCell ref="AC17:AV17"/>
    <mergeCell ref="AC21:AV21"/>
    <mergeCell ref="S11:AA11"/>
    <mergeCell ref="K30:V30"/>
    <mergeCell ref="AF30:AG30"/>
    <mergeCell ref="M36:AR36"/>
    <mergeCell ref="M38:AR38"/>
    <mergeCell ref="I28:O28"/>
    <mergeCell ref="K44:X44"/>
    <mergeCell ref="AB44:AO44"/>
    <mergeCell ref="E46:I46"/>
    <mergeCell ref="K46:V46"/>
    <mergeCell ref="E48:I48"/>
    <mergeCell ref="E54:K54"/>
    <mergeCell ref="M54:AR54"/>
    <mergeCell ref="M55:AR55"/>
    <mergeCell ref="E49:I49"/>
    <mergeCell ref="K49:X49"/>
    <mergeCell ref="AB49:AO49"/>
    <mergeCell ref="E51:I51"/>
    <mergeCell ref="K51:V51"/>
    <mergeCell ref="W51:X51"/>
    <mergeCell ref="AB51:AO51"/>
  </mergeCells>
  <phoneticPr fontId="6"/>
  <dataValidations count="1">
    <dataValidation type="list" allowBlank="1" showInputMessage="1" showErrorMessage="1" sqref="I6:L6" xr:uid="{00000000-0002-0000-0300-000000000000}">
      <formula1>$BC$6:$BC$9</formula1>
    </dataValidation>
  </dataValidations>
  <printOptions horizontalCentered="1"/>
  <pageMargins left="0.51181102362204722" right="0.31496062992125984" top="0.55118110236220474" bottom="0.35433070866141736" header="0" footer="0"/>
  <pageSetup paperSize="9" scale="78"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5"/>
  <dimension ref="A1:Y47"/>
  <sheetViews>
    <sheetView view="pageBreakPreview" topLeftCell="A27" zoomScale="80" zoomScaleNormal="70" zoomScaleSheetLayoutView="80" workbookViewId="0">
      <selection activeCell="D41" sqref="D41:O42"/>
    </sheetView>
  </sheetViews>
  <sheetFormatPr defaultColWidth="9" defaultRowHeight="14.25"/>
  <cols>
    <col min="1" max="1" width="1.125" style="48" customWidth="1"/>
    <col min="2" max="3" width="5.625" style="59" customWidth="1"/>
    <col min="4" max="5" width="14.125" style="59" customWidth="1"/>
    <col min="6" max="16" width="9.125" style="59" customWidth="1"/>
    <col min="17" max="17" width="9" style="59"/>
    <col min="18" max="18" width="1.25" style="48" customWidth="1"/>
    <col min="19" max="16384" width="9" style="48"/>
  </cols>
  <sheetData>
    <row r="1" spans="1:17" ht="30" customHeight="1" thickBot="1">
      <c r="N1" s="1107" t="s">
        <v>977</v>
      </c>
      <c r="O1" s="746"/>
      <c r="P1" s="84"/>
      <c r="Q1" s="48"/>
    </row>
    <row r="2" spans="1:17" ht="27.75" customHeight="1">
      <c r="A2" s="45"/>
      <c r="B2" s="1110" t="s">
        <v>474</v>
      </c>
      <c r="C2" s="1110"/>
      <c r="D2" s="1110"/>
      <c r="E2" s="1110"/>
      <c r="F2" s="1110"/>
      <c r="G2" s="1110"/>
      <c r="H2" s="1110"/>
      <c r="I2" s="1110"/>
      <c r="J2" s="1110"/>
      <c r="K2" s="1110"/>
      <c r="L2" s="1110"/>
      <c r="M2" s="1110"/>
      <c r="N2" s="1110"/>
      <c r="O2" s="1110"/>
      <c r="P2" s="1110"/>
      <c r="Q2" s="1110"/>
    </row>
    <row r="3" spans="1:17" ht="24" customHeight="1">
      <c r="A3" s="47"/>
      <c r="B3" s="1111" t="s">
        <v>199</v>
      </c>
      <c r="C3" s="1111"/>
      <c r="D3" s="1111"/>
      <c r="E3" s="335" t="str">
        <f>科名</f>
        <v>あいうえお＊あいうえお＊あいうえお＊あいうえお＊あいうえお＊あいう</v>
      </c>
      <c r="F3" s="336"/>
      <c r="G3" s="336"/>
      <c r="H3" s="336"/>
      <c r="I3" s="336"/>
      <c r="J3" s="336"/>
      <c r="K3" s="336"/>
      <c r="L3" s="338"/>
      <c r="M3" s="803" t="s">
        <v>198</v>
      </c>
      <c r="N3" s="803"/>
      <c r="O3" s="1088" t="s">
        <v>475</v>
      </c>
      <c r="P3" s="1089"/>
      <c r="Q3" s="1154"/>
    </row>
    <row r="4" spans="1:17" ht="24" customHeight="1">
      <c r="A4" s="47"/>
      <c r="B4" s="342"/>
      <c r="C4" s="343"/>
      <c r="D4" s="344"/>
      <c r="E4" s="395" t="str">
        <f>提案左括弧&amp;提案科名&amp;提案右括弧</f>
        <v>（アイウエオ＊アイウエオ＊アイウエオ＊アイウエオ＊アイウエオ＊アイウ）</v>
      </c>
      <c r="F4" s="337"/>
      <c r="G4" s="337"/>
      <c r="H4" s="337"/>
      <c r="I4" s="337"/>
      <c r="J4" s="339"/>
      <c r="K4" s="399"/>
      <c r="L4" s="400"/>
      <c r="M4" s="803"/>
      <c r="N4" s="803"/>
      <c r="O4" s="1253"/>
      <c r="P4" s="1254"/>
      <c r="Q4" s="1255"/>
    </row>
    <row r="5" spans="1:17" ht="30" customHeight="1">
      <c r="A5" s="47"/>
      <c r="B5" s="1081" t="s">
        <v>200</v>
      </c>
      <c r="C5" s="1081"/>
      <c r="D5" s="1081"/>
      <c r="E5" s="1116">
        <f>開講日</f>
        <v>46316</v>
      </c>
      <c r="F5" s="1117"/>
      <c r="G5" s="1117"/>
      <c r="H5" s="394" t="s">
        <v>82</v>
      </c>
      <c r="I5" s="1117">
        <f>修了日</f>
        <v>46407</v>
      </c>
      <c r="J5" s="1117"/>
      <c r="K5" s="1117"/>
      <c r="L5" s="398"/>
      <c r="M5" s="803"/>
      <c r="N5" s="803"/>
      <c r="O5" s="1256"/>
      <c r="P5" s="1257"/>
      <c r="Q5" s="1258"/>
    </row>
    <row r="6" spans="1:17" ht="45" customHeight="1">
      <c r="A6" s="47"/>
      <c r="B6" s="1081" t="s">
        <v>206</v>
      </c>
      <c r="C6" s="1081"/>
      <c r="D6" s="1081"/>
      <c r="E6" s="1259" t="s">
        <v>476</v>
      </c>
      <c r="F6" s="1260"/>
      <c r="G6" s="1260"/>
      <c r="H6" s="1260"/>
      <c r="I6" s="1260"/>
      <c r="J6" s="1260"/>
      <c r="K6" s="1260"/>
      <c r="L6" s="1260"/>
      <c r="M6" s="1260"/>
      <c r="N6" s="1260"/>
      <c r="O6" s="1260"/>
      <c r="P6" s="1260"/>
      <c r="Q6" s="1261"/>
    </row>
    <row r="7" spans="1:17" ht="45" customHeight="1">
      <c r="A7" s="47"/>
      <c r="B7" s="1081"/>
      <c r="C7" s="1081"/>
      <c r="D7" s="1081"/>
      <c r="E7" s="1086"/>
      <c r="F7" s="1123"/>
      <c r="G7" s="1123"/>
      <c r="H7" s="1123"/>
      <c r="I7" s="1123"/>
      <c r="J7" s="1123"/>
      <c r="K7" s="1123"/>
      <c r="L7" s="1123"/>
      <c r="M7" s="1123"/>
      <c r="N7" s="1123"/>
      <c r="O7" s="1123"/>
      <c r="P7" s="1123"/>
      <c r="Q7" s="1087"/>
    </row>
    <row r="8" spans="1:17" ht="30" customHeight="1">
      <c r="A8" s="47"/>
      <c r="B8" s="1081" t="s">
        <v>207</v>
      </c>
      <c r="C8" s="1081"/>
      <c r="D8" s="1081"/>
      <c r="E8" s="1259" t="s">
        <v>477</v>
      </c>
      <c r="F8" s="1260"/>
      <c r="G8" s="1260"/>
      <c r="H8" s="1260"/>
      <c r="I8" s="1260"/>
      <c r="J8" s="1260"/>
      <c r="K8" s="1260"/>
      <c r="L8" s="1260"/>
      <c r="M8" s="1260"/>
      <c r="N8" s="1260"/>
      <c r="O8" s="1260"/>
      <c r="P8" s="1260"/>
      <c r="Q8" s="1261"/>
    </row>
    <row r="9" spans="1:17" ht="30" customHeight="1">
      <c r="A9" s="47"/>
      <c r="B9" s="1081"/>
      <c r="C9" s="1081"/>
      <c r="D9" s="1081"/>
      <c r="E9" s="1086"/>
      <c r="F9" s="1123"/>
      <c r="G9" s="1123"/>
      <c r="H9" s="1123"/>
      <c r="I9" s="1123"/>
      <c r="J9" s="1123"/>
      <c r="K9" s="1123"/>
      <c r="L9" s="1123"/>
      <c r="M9" s="1123"/>
      <c r="N9" s="1123"/>
      <c r="O9" s="1123"/>
      <c r="P9" s="1123"/>
      <c r="Q9" s="1087"/>
    </row>
    <row r="10" spans="1:17" ht="30.75" customHeight="1">
      <c r="A10" s="47"/>
      <c r="B10" s="1081" t="s">
        <v>201</v>
      </c>
      <c r="C10" s="1081"/>
      <c r="D10" s="1081"/>
      <c r="E10" s="887" t="s">
        <v>478</v>
      </c>
      <c r="F10" s="751"/>
      <c r="G10" s="751"/>
      <c r="H10" s="751"/>
      <c r="I10" s="751"/>
      <c r="J10" s="751"/>
      <c r="K10" s="751"/>
      <c r="L10" s="751"/>
      <c r="M10" s="751"/>
      <c r="N10" s="751"/>
      <c r="O10" s="751"/>
      <c r="P10" s="751"/>
      <c r="Q10" s="752"/>
    </row>
    <row r="11" spans="1:17" s="45" customFormat="1" ht="48" customHeight="1">
      <c r="A11" s="46"/>
      <c r="B11" s="803"/>
      <c r="C11" s="803"/>
      <c r="D11" s="803" t="s">
        <v>202</v>
      </c>
      <c r="E11" s="803"/>
      <c r="F11" s="804" t="s">
        <v>203</v>
      </c>
      <c r="G11" s="755"/>
      <c r="H11" s="755"/>
      <c r="I11" s="755"/>
      <c r="J11" s="755"/>
      <c r="K11" s="755"/>
      <c r="L11" s="755"/>
      <c r="M11" s="755"/>
      <c r="N11" s="755"/>
      <c r="O11" s="755"/>
      <c r="P11" s="477" t="s">
        <v>999</v>
      </c>
      <c r="Q11" s="270" t="s">
        <v>204</v>
      </c>
    </row>
    <row r="12" spans="1:17" ht="76.5" customHeight="1">
      <c r="A12" s="47"/>
      <c r="B12" s="1101" t="s">
        <v>479</v>
      </c>
      <c r="C12" s="1090" t="s">
        <v>480</v>
      </c>
      <c r="D12" s="1266" t="s">
        <v>481</v>
      </c>
      <c r="E12" s="1267"/>
      <c r="F12" s="1259" t="s">
        <v>482</v>
      </c>
      <c r="G12" s="1260"/>
      <c r="H12" s="1260"/>
      <c r="I12" s="1260"/>
      <c r="J12" s="1260"/>
      <c r="K12" s="1260"/>
      <c r="L12" s="1260"/>
      <c r="M12" s="1260"/>
      <c r="N12" s="1260"/>
      <c r="O12" s="1260"/>
      <c r="P12" s="107"/>
      <c r="Q12" s="271">
        <v>130</v>
      </c>
    </row>
    <row r="13" spans="1:17" ht="24.95" customHeight="1">
      <c r="A13" s="47"/>
      <c r="B13" s="1101"/>
      <c r="C13" s="1090"/>
      <c r="D13" s="1263"/>
      <c r="E13" s="1264"/>
      <c r="F13" s="1072"/>
      <c r="G13" s="1073"/>
      <c r="H13" s="1073"/>
      <c r="I13" s="1073"/>
      <c r="J13" s="1073"/>
      <c r="K13" s="1073"/>
      <c r="L13" s="1073"/>
      <c r="M13" s="1073"/>
      <c r="N13" s="1073"/>
      <c r="O13" s="1073"/>
      <c r="P13" s="466"/>
      <c r="Q13" s="258"/>
    </row>
    <row r="14" spans="1:17" ht="24.95" customHeight="1">
      <c r="A14" s="47"/>
      <c r="B14" s="1101"/>
      <c r="C14" s="1090"/>
      <c r="D14" s="1263"/>
      <c r="E14" s="1264"/>
      <c r="F14" s="1072"/>
      <c r="G14" s="1073"/>
      <c r="H14" s="1073"/>
      <c r="I14" s="1073"/>
      <c r="J14" s="1073"/>
      <c r="K14" s="1073"/>
      <c r="L14" s="1073"/>
      <c r="M14" s="1073"/>
      <c r="N14" s="1073"/>
      <c r="O14" s="1073"/>
      <c r="P14" s="466"/>
      <c r="Q14" s="258"/>
    </row>
    <row r="15" spans="1:17" ht="24.95" customHeight="1">
      <c r="A15" s="47"/>
      <c r="B15" s="1101"/>
      <c r="C15" s="1090"/>
      <c r="D15" s="1263"/>
      <c r="E15" s="1264"/>
      <c r="F15" s="1072"/>
      <c r="G15" s="1073"/>
      <c r="H15" s="1073"/>
      <c r="I15" s="1073"/>
      <c r="J15" s="1073"/>
      <c r="K15" s="1073"/>
      <c r="L15" s="1073"/>
      <c r="M15" s="1073"/>
      <c r="N15" s="1073"/>
      <c r="O15" s="1073"/>
      <c r="P15" s="466"/>
      <c r="Q15" s="258"/>
    </row>
    <row r="16" spans="1:17" ht="24.95" customHeight="1">
      <c r="A16" s="47"/>
      <c r="B16" s="1101"/>
      <c r="C16" s="1090"/>
      <c r="D16" s="1263"/>
      <c r="E16" s="1264"/>
      <c r="F16" s="1072"/>
      <c r="G16" s="1073"/>
      <c r="H16" s="1073"/>
      <c r="I16" s="1073"/>
      <c r="J16" s="1073"/>
      <c r="K16" s="1073"/>
      <c r="L16" s="1073"/>
      <c r="M16" s="1073"/>
      <c r="N16" s="1073"/>
      <c r="O16" s="1073"/>
      <c r="P16" s="466"/>
      <c r="Q16" s="258"/>
    </row>
    <row r="17" spans="1:25" ht="24.95" customHeight="1">
      <c r="A17" s="47"/>
      <c r="B17" s="1101"/>
      <c r="C17" s="1090"/>
      <c r="D17" s="1263"/>
      <c r="E17" s="1264"/>
      <c r="F17" s="1072"/>
      <c r="G17" s="1073"/>
      <c r="H17" s="1073"/>
      <c r="I17" s="1073"/>
      <c r="J17" s="1073"/>
      <c r="K17" s="1073"/>
      <c r="L17" s="1073"/>
      <c r="M17" s="1073"/>
      <c r="N17" s="1073"/>
      <c r="O17" s="1073"/>
      <c r="P17" s="466"/>
      <c r="Q17" s="258"/>
    </row>
    <row r="18" spans="1:25" ht="24.95" customHeight="1">
      <c r="A18" s="47"/>
      <c r="B18" s="1101"/>
      <c r="C18" s="1090"/>
      <c r="D18" s="1263"/>
      <c r="E18" s="1264"/>
      <c r="F18" s="1072"/>
      <c r="G18" s="1073"/>
      <c r="H18" s="1073"/>
      <c r="I18" s="1073"/>
      <c r="J18" s="1073"/>
      <c r="K18" s="1073"/>
      <c r="L18" s="1073"/>
      <c r="M18" s="1073"/>
      <c r="N18" s="1073"/>
      <c r="O18" s="1073"/>
      <c r="P18" s="466"/>
      <c r="Q18" s="258"/>
    </row>
    <row r="19" spans="1:25" ht="24.95" customHeight="1">
      <c r="A19" s="47"/>
      <c r="B19" s="1101"/>
      <c r="C19" s="1090"/>
      <c r="D19" s="1263"/>
      <c r="E19" s="1264"/>
      <c r="F19" s="1072"/>
      <c r="G19" s="1073"/>
      <c r="H19" s="1073"/>
      <c r="I19" s="1073"/>
      <c r="J19" s="1073"/>
      <c r="K19" s="1073"/>
      <c r="L19" s="1073"/>
      <c r="M19" s="1073"/>
      <c r="N19" s="1073"/>
      <c r="O19" s="1073"/>
      <c r="P19" s="466"/>
      <c r="Q19" s="258"/>
    </row>
    <row r="20" spans="1:25" ht="24.95" customHeight="1">
      <c r="A20" s="47"/>
      <c r="B20" s="1101"/>
      <c r="C20" s="1090"/>
      <c r="D20" s="1263"/>
      <c r="E20" s="1264"/>
      <c r="F20" s="1072"/>
      <c r="G20" s="1073"/>
      <c r="H20" s="1073"/>
      <c r="I20" s="1073"/>
      <c r="J20" s="1073"/>
      <c r="K20" s="1073"/>
      <c r="L20" s="1073"/>
      <c r="M20" s="1073"/>
      <c r="N20" s="1073"/>
      <c r="O20" s="1073"/>
      <c r="P20" s="466"/>
      <c r="Q20" s="258"/>
    </row>
    <row r="21" spans="1:25" ht="24.95" customHeight="1">
      <c r="A21" s="47"/>
      <c r="B21" s="1101"/>
      <c r="C21" s="1090"/>
      <c r="D21" s="1263"/>
      <c r="E21" s="1264"/>
      <c r="F21" s="1072"/>
      <c r="G21" s="1073"/>
      <c r="H21" s="1073"/>
      <c r="I21" s="1073"/>
      <c r="J21" s="1073"/>
      <c r="K21" s="1073"/>
      <c r="L21" s="1073"/>
      <c r="M21" s="1073"/>
      <c r="N21" s="1073"/>
      <c r="O21" s="1073"/>
      <c r="P21" s="466"/>
      <c r="Q21" s="258"/>
    </row>
    <row r="22" spans="1:25" ht="24.95" customHeight="1">
      <c r="A22" s="47"/>
      <c r="B22" s="1101"/>
      <c r="C22" s="1090"/>
      <c r="D22" s="1263"/>
      <c r="E22" s="1264"/>
      <c r="F22" s="1072"/>
      <c r="G22" s="1073"/>
      <c r="H22" s="1073"/>
      <c r="I22" s="1073"/>
      <c r="J22" s="1073"/>
      <c r="K22" s="1073"/>
      <c r="L22" s="1073"/>
      <c r="M22" s="1073"/>
      <c r="N22" s="1073"/>
      <c r="O22" s="1073"/>
      <c r="P22" s="466"/>
      <c r="Q22" s="258"/>
    </row>
    <row r="23" spans="1:25" ht="24.95" customHeight="1">
      <c r="A23" s="47"/>
      <c r="B23" s="1101"/>
      <c r="C23" s="1090"/>
      <c r="D23" s="1262" t="s">
        <v>483</v>
      </c>
      <c r="E23" s="1262"/>
      <c r="F23" s="1268" t="s">
        <v>484</v>
      </c>
      <c r="G23" s="1269"/>
      <c r="H23" s="1269"/>
      <c r="I23" s="1269"/>
      <c r="J23" s="1269"/>
      <c r="K23" s="1269"/>
      <c r="L23" s="1269"/>
      <c r="M23" s="1269"/>
      <c r="N23" s="1269"/>
      <c r="O23" s="1270"/>
      <c r="P23" s="479"/>
      <c r="Q23" s="272">
        <v>24</v>
      </c>
    </row>
    <row r="24" spans="1:25" ht="24.95" customHeight="1">
      <c r="A24" s="47"/>
      <c r="B24" s="1101"/>
      <c r="C24" s="1090"/>
      <c r="D24" s="1128" t="s">
        <v>485</v>
      </c>
      <c r="E24" s="1128"/>
      <c r="F24" s="1271" t="s">
        <v>486</v>
      </c>
      <c r="G24" s="1272"/>
      <c r="H24" s="1272"/>
      <c r="I24" s="1272"/>
      <c r="J24" s="1272"/>
      <c r="K24" s="1272"/>
      <c r="L24" s="1272"/>
      <c r="M24" s="1272"/>
      <c r="N24" s="1272"/>
      <c r="O24" s="1273"/>
      <c r="P24" s="478"/>
      <c r="Q24" s="273">
        <v>20</v>
      </c>
    </row>
    <row r="25" spans="1:25" ht="16.5" customHeight="1">
      <c r="A25" s="47"/>
      <c r="B25" s="1101"/>
      <c r="C25" s="1090"/>
      <c r="D25" s="1088" t="s">
        <v>219</v>
      </c>
      <c r="E25" s="1089"/>
      <c r="F25" s="1089"/>
      <c r="G25" s="1089"/>
      <c r="H25" s="1089"/>
      <c r="I25" s="1089"/>
      <c r="J25" s="1089"/>
      <c r="K25" s="1089"/>
      <c r="L25" s="1089"/>
      <c r="M25" s="1089"/>
      <c r="N25" s="1089"/>
      <c r="O25" s="1089"/>
      <c r="P25" s="468"/>
      <c r="Q25" s="274">
        <f>SUM(Q12:Q24)</f>
        <v>174</v>
      </c>
      <c r="U25" s="59"/>
      <c r="V25" s="59"/>
      <c r="W25" s="59"/>
      <c r="X25" s="59"/>
      <c r="Y25" s="59"/>
    </row>
    <row r="26" spans="1:25" ht="16.5" customHeight="1">
      <c r="A26" s="47"/>
      <c r="B26" s="1101"/>
      <c r="C26" s="1090"/>
      <c r="D26" s="1256"/>
      <c r="E26" s="1257"/>
      <c r="F26" s="1257"/>
      <c r="G26" s="1257"/>
      <c r="H26" s="1257"/>
      <c r="I26" s="1257"/>
      <c r="J26" s="1257"/>
      <c r="K26" s="1257"/>
      <c r="L26" s="1257"/>
      <c r="M26" s="1257"/>
      <c r="N26" s="1257"/>
      <c r="O26" s="1257"/>
      <c r="P26" s="477"/>
      <c r="Q26" s="270" t="s">
        <v>487</v>
      </c>
      <c r="U26" s="59"/>
      <c r="V26" s="59"/>
      <c r="W26" s="59"/>
      <c r="X26" s="59"/>
      <c r="Y26" s="59"/>
    </row>
    <row r="27" spans="1:25" ht="24.95" customHeight="1">
      <c r="A27" s="47"/>
      <c r="B27" s="1101"/>
      <c r="C27" s="1149" t="s">
        <v>488</v>
      </c>
      <c r="D27" s="1263"/>
      <c r="E27" s="1264"/>
      <c r="F27" s="1078"/>
      <c r="G27" s="1079"/>
      <c r="H27" s="1079"/>
      <c r="I27" s="1079"/>
      <c r="J27" s="1079"/>
      <c r="K27" s="1079"/>
      <c r="L27" s="1079"/>
      <c r="M27" s="1079"/>
      <c r="N27" s="1079"/>
      <c r="O27" s="1079"/>
      <c r="P27" s="465"/>
      <c r="Q27" s="250"/>
      <c r="U27" s="59"/>
      <c r="V27" s="59"/>
      <c r="W27" s="59"/>
      <c r="X27" s="59"/>
      <c r="Y27" s="59"/>
    </row>
    <row r="28" spans="1:25" ht="24.95" customHeight="1">
      <c r="A28" s="47"/>
      <c r="B28" s="1101"/>
      <c r="C28" s="1150"/>
      <c r="D28" s="1263"/>
      <c r="E28" s="1264"/>
      <c r="F28" s="1072"/>
      <c r="G28" s="1073"/>
      <c r="H28" s="1073"/>
      <c r="I28" s="1073"/>
      <c r="J28" s="1073"/>
      <c r="K28" s="1073"/>
      <c r="L28" s="1073"/>
      <c r="M28" s="1073"/>
      <c r="N28" s="1073"/>
      <c r="O28" s="1073"/>
      <c r="P28" s="466"/>
      <c r="Q28" s="251"/>
    </row>
    <row r="29" spans="1:25" ht="24.95" customHeight="1">
      <c r="A29" s="47"/>
      <c r="B29" s="1101"/>
      <c r="C29" s="1150"/>
      <c r="D29" s="1263"/>
      <c r="E29" s="1264"/>
      <c r="F29" s="1072"/>
      <c r="G29" s="1073"/>
      <c r="H29" s="1073"/>
      <c r="I29" s="1073"/>
      <c r="J29" s="1073"/>
      <c r="K29" s="1073"/>
      <c r="L29" s="1073"/>
      <c r="M29" s="1073"/>
      <c r="N29" s="1073"/>
      <c r="O29" s="1073"/>
      <c r="P29" s="466"/>
      <c r="Q29" s="251"/>
    </row>
    <row r="30" spans="1:25" ht="24.95" customHeight="1">
      <c r="A30" s="47"/>
      <c r="B30" s="1101"/>
      <c r="C30" s="1150"/>
      <c r="D30" s="1263"/>
      <c r="E30" s="1264"/>
      <c r="F30" s="1072"/>
      <c r="G30" s="1073"/>
      <c r="H30" s="1073"/>
      <c r="I30" s="1073"/>
      <c r="J30" s="1073"/>
      <c r="K30" s="1073"/>
      <c r="L30" s="1073"/>
      <c r="M30" s="1073"/>
      <c r="N30" s="1073"/>
      <c r="O30" s="1073"/>
      <c r="P30" s="466"/>
      <c r="Q30" s="251"/>
    </row>
    <row r="31" spans="1:25" ht="24.95" customHeight="1">
      <c r="A31" s="47"/>
      <c r="B31" s="1101"/>
      <c r="C31" s="1150"/>
      <c r="D31" s="1263"/>
      <c r="E31" s="1264"/>
      <c r="F31" s="1072"/>
      <c r="G31" s="1073"/>
      <c r="H31" s="1073"/>
      <c r="I31" s="1073"/>
      <c r="J31" s="1073"/>
      <c r="K31" s="1073"/>
      <c r="L31" s="1073"/>
      <c r="M31" s="1073"/>
      <c r="N31" s="1073"/>
      <c r="O31" s="1073"/>
      <c r="P31" s="466"/>
      <c r="Q31" s="251"/>
    </row>
    <row r="32" spans="1:25" ht="24.95" customHeight="1">
      <c r="A32" s="47"/>
      <c r="B32" s="1101"/>
      <c r="C32" s="1150"/>
      <c r="D32" s="1263"/>
      <c r="E32" s="1264"/>
      <c r="F32" s="1072"/>
      <c r="G32" s="1073"/>
      <c r="H32" s="1073"/>
      <c r="I32" s="1073"/>
      <c r="J32" s="1073"/>
      <c r="K32" s="1073"/>
      <c r="L32" s="1073"/>
      <c r="M32" s="1073"/>
      <c r="N32" s="1073"/>
      <c r="O32" s="1073"/>
      <c r="P32" s="466"/>
      <c r="Q32" s="251"/>
    </row>
    <row r="33" spans="1:17" ht="24.95" customHeight="1">
      <c r="A33" s="47"/>
      <c r="B33" s="1101"/>
      <c r="C33" s="1150"/>
      <c r="D33" s="1263"/>
      <c r="E33" s="1264"/>
      <c r="F33" s="1072"/>
      <c r="G33" s="1073"/>
      <c r="H33" s="1073"/>
      <c r="I33" s="1073"/>
      <c r="J33" s="1073"/>
      <c r="K33" s="1073"/>
      <c r="L33" s="1073"/>
      <c r="M33" s="1073"/>
      <c r="N33" s="1073"/>
      <c r="O33" s="1073"/>
      <c r="P33" s="466"/>
      <c r="Q33" s="251"/>
    </row>
    <row r="34" spans="1:17" ht="24.95" customHeight="1">
      <c r="A34" s="47"/>
      <c r="B34" s="1101"/>
      <c r="C34" s="1150"/>
      <c r="D34" s="1263"/>
      <c r="E34" s="1264"/>
      <c r="F34" s="1086"/>
      <c r="G34" s="1123"/>
      <c r="H34" s="1123"/>
      <c r="I34" s="1123"/>
      <c r="J34" s="1123"/>
      <c r="K34" s="1123"/>
      <c r="L34" s="1123"/>
      <c r="M34" s="1123"/>
      <c r="N34" s="1123"/>
      <c r="O34" s="1123"/>
      <c r="P34" s="471"/>
      <c r="Q34" s="261"/>
    </row>
    <row r="35" spans="1:17" ht="15" customHeight="1">
      <c r="A35" s="47"/>
      <c r="B35" s="1101"/>
      <c r="C35" s="1150"/>
      <c r="D35" s="1088" t="s">
        <v>219</v>
      </c>
      <c r="E35" s="1089"/>
      <c r="F35" s="1089"/>
      <c r="G35" s="1089"/>
      <c r="H35" s="1089"/>
      <c r="I35" s="1089"/>
      <c r="J35" s="1089"/>
      <c r="K35" s="1089"/>
      <c r="L35" s="1089"/>
      <c r="M35" s="1089"/>
      <c r="N35" s="1089"/>
      <c r="O35" s="1089"/>
      <c r="P35" s="468"/>
      <c r="Q35" s="1245"/>
    </row>
    <row r="36" spans="1:17" ht="15" customHeight="1">
      <c r="A36" s="47"/>
      <c r="B36" s="1101"/>
      <c r="C36" s="1150"/>
      <c r="D36" s="1256"/>
      <c r="E36" s="1257"/>
      <c r="F36" s="1257"/>
      <c r="G36" s="1257"/>
      <c r="H36" s="1257"/>
      <c r="I36" s="1257"/>
      <c r="J36" s="1257"/>
      <c r="K36" s="1257"/>
      <c r="L36" s="1257"/>
      <c r="M36" s="1257"/>
      <c r="N36" s="1257"/>
      <c r="O36" s="1257"/>
      <c r="P36" s="477"/>
      <c r="Q36" s="1246"/>
    </row>
    <row r="37" spans="1:17" ht="28.5" customHeight="1">
      <c r="A37" s="1094"/>
      <c r="B37" s="1101"/>
      <c r="C37" s="1149" t="s">
        <v>489</v>
      </c>
      <c r="D37" s="1247" t="s">
        <v>579</v>
      </c>
      <c r="E37" s="1248"/>
      <c r="F37" s="1078"/>
      <c r="G37" s="1079"/>
      <c r="H37" s="1079"/>
      <c r="I37" s="1079"/>
      <c r="J37" s="1079"/>
      <c r="K37" s="1079"/>
      <c r="L37" s="1079"/>
      <c r="M37" s="1079"/>
      <c r="N37" s="1079"/>
      <c r="O37" s="1080"/>
      <c r="P37" s="474"/>
      <c r="Q37" s="257"/>
    </row>
    <row r="38" spans="1:17" ht="34.5" customHeight="1">
      <c r="A38" s="1094"/>
      <c r="B38" s="1101"/>
      <c r="C38" s="1150"/>
      <c r="D38" s="1249"/>
      <c r="E38" s="1250"/>
      <c r="F38" s="1072"/>
      <c r="G38" s="1073"/>
      <c r="H38" s="1073"/>
      <c r="I38" s="1073"/>
      <c r="J38" s="1073"/>
      <c r="K38" s="1073"/>
      <c r="L38" s="1073"/>
      <c r="M38" s="1073"/>
      <c r="N38" s="1073"/>
      <c r="O38" s="1074"/>
      <c r="P38" s="467"/>
      <c r="Q38" s="258"/>
    </row>
    <row r="39" spans="1:17" ht="34.5" customHeight="1">
      <c r="A39" s="1094"/>
      <c r="B39" s="1101"/>
      <c r="C39" s="1150"/>
      <c r="D39" s="1249"/>
      <c r="E39" s="1250"/>
      <c r="F39" s="1072"/>
      <c r="G39" s="1073"/>
      <c r="H39" s="1073"/>
      <c r="I39" s="1073"/>
      <c r="J39" s="1073"/>
      <c r="K39" s="1073"/>
      <c r="L39" s="1073"/>
      <c r="M39" s="1073"/>
      <c r="N39" s="1073"/>
      <c r="O39" s="1074"/>
      <c r="P39" s="467"/>
      <c r="Q39" s="258"/>
    </row>
    <row r="40" spans="1:17" ht="34.5" customHeight="1">
      <c r="A40" s="1094"/>
      <c r="B40" s="1101"/>
      <c r="C40" s="1150"/>
      <c r="D40" s="1251"/>
      <c r="E40" s="1252"/>
      <c r="F40" s="1086"/>
      <c r="G40" s="1123"/>
      <c r="H40" s="1123"/>
      <c r="I40" s="1123"/>
      <c r="J40" s="1123"/>
      <c r="K40" s="1123"/>
      <c r="L40" s="1123"/>
      <c r="M40" s="1123"/>
      <c r="N40" s="1123"/>
      <c r="O40" s="1087"/>
      <c r="P40" s="490"/>
      <c r="Q40" s="258"/>
    </row>
    <row r="41" spans="1:17" ht="13.5" customHeight="1">
      <c r="A41" s="1094"/>
      <c r="B41" s="1101"/>
      <c r="C41" s="1150"/>
      <c r="D41" s="1088" t="s">
        <v>219</v>
      </c>
      <c r="E41" s="1089"/>
      <c r="F41" s="1089"/>
      <c r="G41" s="1089"/>
      <c r="H41" s="1089"/>
      <c r="I41" s="1089"/>
      <c r="J41" s="1089"/>
      <c r="K41" s="1089"/>
      <c r="L41" s="1089"/>
      <c r="M41" s="1089"/>
      <c r="N41" s="1089"/>
      <c r="O41" s="1089"/>
      <c r="P41" s="468"/>
      <c r="Q41" s="1277"/>
    </row>
    <row r="42" spans="1:17" ht="13.5" customHeight="1">
      <c r="A42" s="1094"/>
      <c r="B42" s="1265"/>
      <c r="C42" s="1151"/>
      <c r="D42" s="1256"/>
      <c r="E42" s="1257"/>
      <c r="F42" s="1257"/>
      <c r="G42" s="1257"/>
      <c r="H42" s="1257"/>
      <c r="I42" s="1257"/>
      <c r="J42" s="1257"/>
      <c r="K42" s="1257"/>
      <c r="L42" s="1257"/>
      <c r="M42" s="1257"/>
      <c r="N42" s="1257"/>
      <c r="O42" s="1257"/>
      <c r="P42" s="477"/>
      <c r="Q42" s="1278"/>
    </row>
    <row r="43" spans="1:17" ht="20.25" customHeight="1">
      <c r="A43" s="47"/>
      <c r="B43" s="1091" t="s">
        <v>205</v>
      </c>
      <c r="C43" s="1092"/>
      <c r="D43" s="1092"/>
      <c r="E43" s="1092"/>
      <c r="F43" s="1092"/>
      <c r="G43" s="1092"/>
      <c r="H43" s="1092"/>
      <c r="I43" s="1092"/>
      <c r="J43" s="1092"/>
      <c r="K43" s="1092"/>
      <c r="L43" s="1092"/>
      <c r="M43" s="1092"/>
      <c r="N43" s="1092"/>
      <c r="O43" s="1092"/>
      <c r="P43" s="1093"/>
      <c r="Q43" s="256">
        <v>324</v>
      </c>
    </row>
    <row r="44" spans="1:17">
      <c r="A44" s="47"/>
      <c r="B44" s="137"/>
      <c r="C44" s="137"/>
      <c r="D44" s="137"/>
      <c r="E44" s="137"/>
      <c r="F44" s="137"/>
      <c r="G44" s="137"/>
      <c r="H44" s="137"/>
      <c r="I44" s="137"/>
      <c r="J44" s="137"/>
      <c r="K44" s="137"/>
      <c r="L44" s="137"/>
      <c r="M44" s="137"/>
      <c r="N44" s="137"/>
      <c r="O44" s="137"/>
      <c r="P44" s="137"/>
      <c r="Q44" s="137"/>
    </row>
    <row r="45" spans="1:17" ht="36" customHeight="1">
      <c r="B45" s="1081" t="s">
        <v>222</v>
      </c>
      <c r="C45" s="1081"/>
      <c r="D45" s="1081"/>
      <c r="E45" s="1081"/>
      <c r="F45" s="1082" t="s">
        <v>565</v>
      </c>
      <c r="G45" s="1083"/>
      <c r="H45" s="1083"/>
      <c r="I45" s="1083"/>
      <c r="J45" s="1083"/>
      <c r="K45" s="1083"/>
      <c r="L45" s="1083"/>
      <c r="M45" s="1083"/>
      <c r="N45" s="1083"/>
      <c r="O45" s="1083"/>
      <c r="P45" s="1083"/>
      <c r="Q45" s="1084"/>
    </row>
    <row r="46" spans="1:17" ht="36" customHeight="1">
      <c r="B46" s="1081" t="s">
        <v>223</v>
      </c>
      <c r="C46" s="1081"/>
      <c r="D46" s="1081"/>
      <c r="E46" s="1081"/>
      <c r="F46" s="1082" t="s">
        <v>565</v>
      </c>
      <c r="G46" s="1083"/>
      <c r="H46" s="1083"/>
      <c r="I46" s="1083"/>
      <c r="J46" s="1083"/>
      <c r="K46" s="1083"/>
      <c r="L46" s="1083"/>
      <c r="M46" s="1083"/>
      <c r="N46" s="1083"/>
      <c r="O46" s="1083"/>
      <c r="P46" s="1083"/>
      <c r="Q46" s="1084"/>
    </row>
    <row r="47" spans="1:17" ht="50.25" customHeight="1">
      <c r="B47" s="1081" t="s">
        <v>224</v>
      </c>
      <c r="C47" s="1081"/>
      <c r="D47" s="1081"/>
      <c r="E47" s="1081"/>
      <c r="F47" s="1274" t="s">
        <v>640</v>
      </c>
      <c r="G47" s="1275"/>
      <c r="H47" s="1275"/>
      <c r="I47" s="1275"/>
      <c r="J47" s="1275"/>
      <c r="K47" s="1275"/>
      <c r="L47" s="1275"/>
      <c r="M47" s="1275"/>
      <c r="N47" s="1275"/>
      <c r="O47" s="1275"/>
      <c r="P47" s="1275"/>
      <c r="Q47" s="1276"/>
    </row>
  </sheetData>
  <mergeCells count="84">
    <mergeCell ref="F37:O37"/>
    <mergeCell ref="F38:O38"/>
    <mergeCell ref="F45:Q45"/>
    <mergeCell ref="F46:Q46"/>
    <mergeCell ref="F47:Q47"/>
    <mergeCell ref="F39:O39"/>
    <mergeCell ref="F40:O40"/>
    <mergeCell ref="D41:O42"/>
    <mergeCell ref="Q41:Q42"/>
    <mergeCell ref="B46:E46"/>
    <mergeCell ref="B47:E47"/>
    <mergeCell ref="B45:E45"/>
    <mergeCell ref="B43:P43"/>
    <mergeCell ref="F30:O30"/>
    <mergeCell ref="F31:O31"/>
    <mergeCell ref="F32:O32"/>
    <mergeCell ref="F33:O33"/>
    <mergeCell ref="D35:O36"/>
    <mergeCell ref="F34:O34"/>
    <mergeCell ref="D30:E30"/>
    <mergeCell ref="D31:E31"/>
    <mergeCell ref="D32:E32"/>
    <mergeCell ref="D33:E33"/>
    <mergeCell ref="D34:E34"/>
    <mergeCell ref="D15:E15"/>
    <mergeCell ref="D16:E16"/>
    <mergeCell ref="D17:E17"/>
    <mergeCell ref="D18:E18"/>
    <mergeCell ref="F24:O24"/>
    <mergeCell ref="F29:O29"/>
    <mergeCell ref="D27:E27"/>
    <mergeCell ref="D28:E28"/>
    <mergeCell ref="D29:E29"/>
    <mergeCell ref="D19:E19"/>
    <mergeCell ref="D20:E20"/>
    <mergeCell ref="D21:E21"/>
    <mergeCell ref="E7:Q7"/>
    <mergeCell ref="E8:Q8"/>
    <mergeCell ref="E9:Q9"/>
    <mergeCell ref="F22:O22"/>
    <mergeCell ref="F23:O23"/>
    <mergeCell ref="F15:O15"/>
    <mergeCell ref="F16:O16"/>
    <mergeCell ref="F17:O17"/>
    <mergeCell ref="F18:O18"/>
    <mergeCell ref="F19:O19"/>
    <mergeCell ref="E10:Q10"/>
    <mergeCell ref="F12:O12"/>
    <mergeCell ref="F11:O11"/>
    <mergeCell ref="F13:O13"/>
    <mergeCell ref="F14:O14"/>
    <mergeCell ref="D14:E14"/>
    <mergeCell ref="A40:A42"/>
    <mergeCell ref="B10:D10"/>
    <mergeCell ref="B11:C11"/>
    <mergeCell ref="D23:E23"/>
    <mergeCell ref="D22:E22"/>
    <mergeCell ref="A37:A39"/>
    <mergeCell ref="D11:E11"/>
    <mergeCell ref="B12:B42"/>
    <mergeCell ref="C12:C26"/>
    <mergeCell ref="D12:E12"/>
    <mergeCell ref="D13:E13"/>
    <mergeCell ref="D24:E24"/>
    <mergeCell ref="C27:C36"/>
    <mergeCell ref="D25:O26"/>
    <mergeCell ref="F27:O27"/>
    <mergeCell ref="F28:O28"/>
    <mergeCell ref="Q35:Q36"/>
    <mergeCell ref="C37:C42"/>
    <mergeCell ref="D37:E40"/>
    <mergeCell ref="N1:O1"/>
    <mergeCell ref="B2:Q2"/>
    <mergeCell ref="B3:D3"/>
    <mergeCell ref="M3:N5"/>
    <mergeCell ref="B5:D5"/>
    <mergeCell ref="E5:G5"/>
    <mergeCell ref="I5:K5"/>
    <mergeCell ref="O3:Q5"/>
    <mergeCell ref="F20:O20"/>
    <mergeCell ref="F21:O21"/>
    <mergeCell ref="B6:D7"/>
    <mergeCell ref="B8:D9"/>
    <mergeCell ref="E6:Q6"/>
  </mergeCells>
  <phoneticPr fontId="6"/>
  <pageMargins left="0.7" right="0.7" top="0.75" bottom="0.75" header="0.3" footer="0.3"/>
  <pageSetup paperSize="9" scale="5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87AB4-2859-490E-AAF4-6DB83E458436}">
  <dimension ref="A1:R27"/>
  <sheetViews>
    <sheetView view="pageBreakPreview" topLeftCell="A11" zoomScale="80" zoomScaleNormal="100" zoomScaleSheetLayoutView="80" workbookViewId="0">
      <selection activeCell="P17" sqref="P17:P18"/>
    </sheetView>
  </sheetViews>
  <sheetFormatPr defaultColWidth="9" defaultRowHeight="14.25"/>
  <cols>
    <col min="1" max="1" width="5" style="612" customWidth="1"/>
    <col min="2" max="2" width="4.375" style="612" customWidth="1"/>
    <col min="3" max="3" width="8.375" style="612" customWidth="1"/>
    <col min="4" max="5" width="4" style="612" customWidth="1"/>
    <col min="6" max="6" width="17.5" style="612" customWidth="1"/>
    <col min="7" max="7" width="3.875" style="612" customWidth="1"/>
    <col min="8" max="11" width="9" style="612"/>
    <col min="12" max="12" width="4.125" style="612" customWidth="1"/>
    <col min="13" max="13" width="13" style="612" customWidth="1"/>
    <col min="14" max="14" width="13.25" style="612" customWidth="1"/>
    <col min="15" max="15" width="9.125" style="612" customWidth="1"/>
    <col min="16" max="16" width="9.125" style="613" customWidth="1"/>
    <col min="17" max="18" width="7" style="613" customWidth="1"/>
    <col min="19" max="16384" width="9" style="613"/>
  </cols>
  <sheetData>
    <row r="1" spans="1:18" ht="25.9" customHeight="1" thickBot="1">
      <c r="N1" s="1107" t="s">
        <v>1043</v>
      </c>
      <c r="O1" s="746"/>
      <c r="P1" s="59"/>
    </row>
    <row r="2" spans="1:18" ht="25.9" customHeight="1">
      <c r="A2" s="1279" t="s">
        <v>1160</v>
      </c>
      <c r="B2" s="1110"/>
      <c r="C2" s="1110"/>
      <c r="D2" s="1110"/>
      <c r="E2" s="1110"/>
      <c r="F2" s="1110"/>
      <c r="G2" s="1110"/>
      <c r="H2" s="1110"/>
      <c r="I2" s="1110"/>
      <c r="J2" s="1110"/>
      <c r="K2" s="1110"/>
      <c r="L2" s="1110"/>
      <c r="M2" s="1110"/>
      <c r="N2" s="737"/>
      <c r="O2" s="737"/>
    </row>
    <row r="3" spans="1:18" ht="25.9" customHeight="1">
      <c r="A3" s="1280" t="s">
        <v>1001</v>
      </c>
      <c r="B3" s="1280"/>
      <c r="C3" s="1280"/>
      <c r="D3" s="335" t="str">
        <f>科名</f>
        <v>あいうえお＊あいうえお＊あいうえお＊あいうえお＊あいうえお＊あいう</v>
      </c>
      <c r="E3" s="336"/>
      <c r="F3" s="336"/>
      <c r="G3" s="336"/>
      <c r="H3" s="336"/>
      <c r="I3" s="336"/>
      <c r="J3" s="336"/>
      <c r="K3" s="336"/>
      <c r="L3" s="338"/>
      <c r="M3" s="1281" t="s">
        <v>1002</v>
      </c>
      <c r="N3" s="1284" t="s">
        <v>1161</v>
      </c>
      <c r="O3" s="1285"/>
      <c r="P3" s="1286"/>
    </row>
    <row r="4" spans="1:18" ht="37.15" customHeight="1">
      <c r="A4" s="614"/>
      <c r="B4" s="615"/>
      <c r="C4" s="616"/>
      <c r="D4" s="395" t="str">
        <f>提案左括弧&amp;提案科名&amp;提案右括弧</f>
        <v>（アイウエオ＊アイウエオ＊アイウエオ＊アイウエオ＊アイウエオ＊アイウ）</v>
      </c>
      <c r="E4" s="337"/>
      <c r="F4" s="337"/>
      <c r="G4" s="339"/>
      <c r="H4" s="396"/>
      <c r="I4" s="396"/>
      <c r="J4" s="396"/>
      <c r="K4" s="396"/>
      <c r="L4" s="397"/>
      <c r="M4" s="1282"/>
      <c r="N4" s="1287"/>
      <c r="O4" s="1288"/>
      <c r="P4" s="1289"/>
    </row>
    <row r="5" spans="1:18" ht="43.15" customHeight="1">
      <c r="A5" s="1293" t="s">
        <v>1004</v>
      </c>
      <c r="B5" s="1294"/>
      <c r="C5" s="1295"/>
      <c r="D5" s="1296">
        <f>開講日</f>
        <v>46316</v>
      </c>
      <c r="E5" s="1297"/>
      <c r="F5" s="1297"/>
      <c r="G5" s="617" t="s">
        <v>82</v>
      </c>
      <c r="H5" s="1298">
        <f>修了日</f>
        <v>46407</v>
      </c>
      <c r="I5" s="1298"/>
      <c r="J5" s="1298"/>
      <c r="K5" s="1299"/>
      <c r="L5" s="1300"/>
      <c r="M5" s="1283"/>
      <c r="N5" s="1290"/>
      <c r="O5" s="1291"/>
      <c r="P5" s="1292"/>
    </row>
    <row r="6" spans="1:18" ht="43.15" customHeight="1">
      <c r="A6" s="1301" t="s">
        <v>1005</v>
      </c>
      <c r="B6" s="1302"/>
      <c r="C6" s="1303"/>
      <c r="D6" s="1304" t="s">
        <v>1162</v>
      </c>
      <c r="E6" s="1305"/>
      <c r="F6" s="1305"/>
      <c r="G6" s="1305"/>
      <c r="H6" s="1305"/>
      <c r="I6" s="1305"/>
      <c r="J6" s="1305"/>
      <c r="K6" s="1305"/>
      <c r="L6" s="1305"/>
      <c r="M6" s="1305"/>
      <c r="N6" s="1305"/>
      <c r="O6" s="1305"/>
      <c r="P6" s="1306"/>
      <c r="Q6" s="618"/>
      <c r="R6" s="618"/>
    </row>
    <row r="7" spans="1:18" ht="43.15" customHeight="1">
      <c r="A7" s="1301" t="s">
        <v>1007</v>
      </c>
      <c r="B7" s="1302"/>
      <c r="C7" s="1303"/>
      <c r="D7" s="1304" t="s">
        <v>1163</v>
      </c>
      <c r="E7" s="1305"/>
      <c r="F7" s="1305"/>
      <c r="G7" s="1305"/>
      <c r="H7" s="1305"/>
      <c r="I7" s="1305"/>
      <c r="J7" s="1305"/>
      <c r="K7" s="1305"/>
      <c r="L7" s="1305"/>
      <c r="M7" s="1305"/>
      <c r="N7" s="1305"/>
      <c r="O7" s="1305"/>
      <c r="P7" s="1306"/>
    </row>
    <row r="8" spans="1:18" ht="64.900000000000006" customHeight="1">
      <c r="A8" s="1307" t="s">
        <v>1009</v>
      </c>
      <c r="B8" s="1308"/>
      <c r="C8" s="1309"/>
      <c r="D8" s="1304" t="s">
        <v>1164</v>
      </c>
      <c r="E8" s="1305"/>
      <c r="F8" s="1305"/>
      <c r="G8" s="1305"/>
      <c r="H8" s="1305"/>
      <c r="I8" s="1305"/>
      <c r="J8" s="1305"/>
      <c r="K8" s="1305"/>
      <c r="L8" s="1305"/>
      <c r="M8" s="1305"/>
      <c r="N8" s="1305"/>
      <c r="O8" s="1305"/>
      <c r="P8" s="1306"/>
    </row>
    <row r="9" spans="1:18" ht="43.15" customHeight="1">
      <c r="A9" s="1310"/>
      <c r="B9" s="1311"/>
      <c r="C9" s="1312" t="s">
        <v>1011</v>
      </c>
      <c r="D9" s="1312"/>
      <c r="E9" s="1312"/>
      <c r="F9" s="1313"/>
      <c r="G9" s="1314" t="s">
        <v>1012</v>
      </c>
      <c r="H9" s="1312"/>
      <c r="I9" s="1312"/>
      <c r="J9" s="1312"/>
      <c r="K9" s="1312"/>
      <c r="L9" s="1312"/>
      <c r="M9" s="1312"/>
      <c r="N9" s="1313"/>
      <c r="O9" s="464" t="s">
        <v>999</v>
      </c>
      <c r="P9" s="63" t="s">
        <v>204</v>
      </c>
    </row>
    <row r="10" spans="1:18" ht="43.15" customHeight="1">
      <c r="A10" s="1315" t="s">
        <v>1014</v>
      </c>
      <c r="B10" s="1318" t="s">
        <v>1015</v>
      </c>
      <c r="C10" s="1321" t="s">
        <v>1016</v>
      </c>
      <c r="D10" s="1322"/>
      <c r="E10" s="1322"/>
      <c r="F10" s="1323"/>
      <c r="G10" s="1321" t="s">
        <v>1017</v>
      </c>
      <c r="H10" s="1322"/>
      <c r="I10" s="1322"/>
      <c r="J10" s="1322"/>
      <c r="K10" s="1322"/>
      <c r="L10" s="1322"/>
      <c r="M10" s="1322"/>
      <c r="N10" s="1323"/>
      <c r="O10" s="619"/>
      <c r="P10" s="619">
        <v>30</v>
      </c>
    </row>
    <row r="11" spans="1:18" ht="43.15" customHeight="1">
      <c r="A11" s="1316"/>
      <c r="B11" s="1319"/>
      <c r="C11" s="1324" t="s">
        <v>1165</v>
      </c>
      <c r="D11" s="1325"/>
      <c r="E11" s="1325"/>
      <c r="F11" s="1326"/>
      <c r="G11" s="1321" t="s">
        <v>1166</v>
      </c>
      <c r="H11" s="1322"/>
      <c r="I11" s="1322"/>
      <c r="J11" s="1322"/>
      <c r="K11" s="1322"/>
      <c r="L11" s="1322"/>
      <c r="M11" s="1322"/>
      <c r="N11" s="1323"/>
      <c r="O11" s="620"/>
      <c r="P11" s="620">
        <v>3</v>
      </c>
    </row>
    <row r="12" spans="1:18" ht="43.15" customHeight="1">
      <c r="A12" s="1316"/>
      <c r="B12" s="1319"/>
      <c r="C12" s="1321" t="s">
        <v>1020</v>
      </c>
      <c r="D12" s="1322"/>
      <c r="E12" s="1322"/>
      <c r="F12" s="1323"/>
      <c r="G12" s="1324" t="s">
        <v>1021</v>
      </c>
      <c r="H12" s="1325"/>
      <c r="I12" s="1325"/>
      <c r="J12" s="1325"/>
      <c r="K12" s="1325"/>
      <c r="L12" s="1325"/>
      <c r="M12" s="1325"/>
      <c r="N12" s="1326"/>
      <c r="O12" s="620"/>
      <c r="P12" s="620">
        <v>3</v>
      </c>
    </row>
    <row r="13" spans="1:18" ht="43.15" customHeight="1">
      <c r="A13" s="1316"/>
      <c r="B13" s="1319"/>
      <c r="C13" s="1327" t="s">
        <v>1022</v>
      </c>
      <c r="D13" s="1328"/>
      <c r="E13" s="1328"/>
      <c r="F13" s="1329"/>
      <c r="G13" s="1327" t="s">
        <v>1023</v>
      </c>
      <c r="H13" s="1328"/>
      <c r="I13" s="1328"/>
      <c r="J13" s="1328"/>
      <c r="K13" s="1328"/>
      <c r="L13" s="1328"/>
      <c r="M13" s="1328"/>
      <c r="N13" s="1329"/>
      <c r="O13" s="621"/>
      <c r="P13" s="621">
        <v>3</v>
      </c>
    </row>
    <row r="14" spans="1:18" ht="43.15" customHeight="1">
      <c r="A14" s="1316"/>
      <c r="B14" s="1319"/>
      <c r="C14" s="1327" t="s">
        <v>1024</v>
      </c>
      <c r="D14" s="1328"/>
      <c r="E14" s="1328"/>
      <c r="F14" s="1329"/>
      <c r="G14" s="1327" t="s">
        <v>1025</v>
      </c>
      <c r="H14" s="1328"/>
      <c r="I14" s="1328"/>
      <c r="J14" s="1328"/>
      <c r="K14" s="1328"/>
      <c r="L14" s="1328"/>
      <c r="M14" s="1328"/>
      <c r="N14" s="1329"/>
      <c r="O14" s="621"/>
      <c r="P14" s="621">
        <v>3</v>
      </c>
    </row>
    <row r="15" spans="1:18" ht="43.15" customHeight="1">
      <c r="A15" s="1316"/>
      <c r="B15" s="1319"/>
      <c r="C15" s="1327" t="s">
        <v>1026</v>
      </c>
      <c r="D15" s="1328"/>
      <c r="E15" s="1328"/>
      <c r="F15" s="1329"/>
      <c r="G15" s="1327" t="s">
        <v>1027</v>
      </c>
      <c r="H15" s="1328"/>
      <c r="I15" s="1328"/>
      <c r="J15" s="1328"/>
      <c r="K15" s="1328"/>
      <c r="L15" s="1328"/>
      <c r="M15" s="1328"/>
      <c r="N15" s="1329"/>
      <c r="O15" s="620"/>
      <c r="P15" s="620">
        <v>6</v>
      </c>
    </row>
    <row r="16" spans="1:18" ht="43.15" customHeight="1">
      <c r="A16" s="1316"/>
      <c r="B16" s="1320"/>
      <c r="C16" s="1321"/>
      <c r="D16" s="1322"/>
      <c r="E16" s="1322"/>
      <c r="F16" s="1322"/>
      <c r="G16" s="1312" t="s">
        <v>1028</v>
      </c>
      <c r="H16" s="1312"/>
      <c r="I16" s="1312"/>
      <c r="J16" s="1312"/>
      <c r="K16" s="1312"/>
      <c r="L16" s="1312"/>
      <c r="M16" s="1312"/>
      <c r="N16" s="1313"/>
      <c r="O16" s="621"/>
      <c r="P16" s="621">
        <f>SUM(P10:P15)</f>
        <v>48</v>
      </c>
    </row>
    <row r="17" spans="1:16" ht="150.6" customHeight="1">
      <c r="A17" s="1316"/>
      <c r="B17" s="1330" t="s">
        <v>1167</v>
      </c>
      <c r="C17" s="1327" t="s">
        <v>1168</v>
      </c>
      <c r="D17" s="1328"/>
      <c r="E17" s="1328"/>
      <c r="F17" s="1329"/>
      <c r="G17" s="1310" t="s">
        <v>1169</v>
      </c>
      <c r="H17" s="1336"/>
      <c r="I17" s="1336"/>
      <c r="J17" s="1336"/>
      <c r="K17" s="1336"/>
      <c r="L17" s="1336"/>
      <c r="M17" s="1336"/>
      <c r="N17" s="1311"/>
      <c r="O17" s="1340"/>
      <c r="P17" s="1340" t="s">
        <v>1170</v>
      </c>
    </row>
    <row r="18" spans="1:16" ht="150.6" customHeight="1">
      <c r="A18" s="1316"/>
      <c r="B18" s="1331"/>
      <c r="C18" s="1333"/>
      <c r="D18" s="1334"/>
      <c r="E18" s="1334"/>
      <c r="F18" s="1335"/>
      <c r="G18" s="1337"/>
      <c r="H18" s="1338"/>
      <c r="I18" s="1338"/>
      <c r="J18" s="1338"/>
      <c r="K18" s="1338"/>
      <c r="L18" s="1338"/>
      <c r="M18" s="1338"/>
      <c r="N18" s="1339"/>
      <c r="O18" s="1341"/>
      <c r="P18" s="1341"/>
    </row>
    <row r="19" spans="1:16" ht="25.9" customHeight="1">
      <c r="A19" s="1316"/>
      <c r="B19" s="1332"/>
      <c r="C19" s="640" t="s">
        <v>1171</v>
      </c>
      <c r="D19" s="639"/>
      <c r="E19" s="639"/>
      <c r="F19" s="639"/>
      <c r="G19" s="1312" t="s">
        <v>1028</v>
      </c>
      <c r="H19" s="1312"/>
      <c r="I19" s="1312"/>
      <c r="J19" s="1312"/>
      <c r="K19" s="1312"/>
      <c r="L19" s="1312"/>
      <c r="M19" s="1312"/>
      <c r="N19" s="1312"/>
      <c r="O19" s="1313"/>
      <c r="P19" s="621"/>
    </row>
    <row r="20" spans="1:16" ht="25.9" customHeight="1">
      <c r="A20" s="1316"/>
      <c r="B20" s="1342" t="s">
        <v>1172</v>
      </c>
      <c r="C20" s="1310" t="s">
        <v>1173</v>
      </c>
      <c r="D20" s="842"/>
      <c r="E20" s="842"/>
      <c r="F20" s="843"/>
      <c r="G20" s="1344"/>
      <c r="H20" s="1345"/>
      <c r="I20" s="1345"/>
      <c r="J20" s="1345"/>
      <c r="K20" s="1345"/>
      <c r="L20" s="1345"/>
      <c r="M20" s="1345"/>
      <c r="N20" s="1346"/>
      <c r="O20" s="1340"/>
      <c r="P20" s="1340">
        <v>30</v>
      </c>
    </row>
    <row r="21" spans="1:16" ht="109.15" customHeight="1">
      <c r="A21" s="1316"/>
      <c r="B21" s="1343"/>
      <c r="C21" s="1337"/>
      <c r="D21" s="1338"/>
      <c r="E21" s="1338"/>
      <c r="F21" s="1339"/>
      <c r="G21" s="1347"/>
      <c r="H21" s="769"/>
      <c r="I21" s="769"/>
      <c r="J21" s="769"/>
      <c r="K21" s="769"/>
      <c r="L21" s="769"/>
      <c r="M21" s="769"/>
      <c r="N21" s="770"/>
      <c r="O21" s="1341"/>
      <c r="P21" s="1341"/>
    </row>
    <row r="22" spans="1:16" ht="25.9" customHeight="1">
      <c r="A22" s="1316"/>
      <c r="B22" s="622"/>
      <c r="C22" s="1322"/>
      <c r="D22" s="1322"/>
      <c r="E22" s="1322"/>
      <c r="F22" s="1322"/>
      <c r="G22" s="1312" t="s">
        <v>1028</v>
      </c>
      <c r="H22" s="1312"/>
      <c r="I22" s="1312"/>
      <c r="J22" s="1312"/>
      <c r="K22" s="1312"/>
      <c r="L22" s="1312"/>
      <c r="M22" s="1312"/>
      <c r="N22" s="1312"/>
      <c r="O22" s="1313"/>
      <c r="P22" s="623">
        <v>30</v>
      </c>
    </row>
    <row r="23" spans="1:16" ht="25.9" customHeight="1">
      <c r="A23" s="1317"/>
      <c r="B23" s="1312" t="s">
        <v>1038</v>
      </c>
      <c r="C23" s="1312"/>
      <c r="D23" s="1312"/>
      <c r="E23" s="1312"/>
      <c r="F23" s="1312"/>
      <c r="G23" s="1312"/>
      <c r="H23" s="1312"/>
      <c r="I23" s="1312"/>
      <c r="J23" s="1312"/>
      <c r="K23" s="1312"/>
      <c r="L23" s="1312"/>
      <c r="M23" s="1312"/>
      <c r="N23" s="1312"/>
      <c r="O23" s="1313"/>
      <c r="P23" s="620" t="s">
        <v>1174</v>
      </c>
    </row>
    <row r="24" spans="1:16" ht="25.9" customHeight="1">
      <c r="A24" s="624"/>
      <c r="B24" s="625"/>
      <c r="C24" s="625"/>
      <c r="D24" s="625"/>
      <c r="E24" s="625"/>
      <c r="F24" s="625"/>
      <c r="G24" s="625"/>
      <c r="H24" s="625"/>
      <c r="I24" s="625"/>
      <c r="J24" s="625"/>
      <c r="K24" s="625"/>
      <c r="L24" s="625"/>
      <c r="M24" s="625"/>
      <c r="N24" s="625"/>
      <c r="O24" s="625"/>
    </row>
    <row r="25" spans="1:16" s="626" customFormat="1" ht="47.45" customHeight="1">
      <c r="A25" s="1293" t="s">
        <v>1039</v>
      </c>
      <c r="B25" s="1308"/>
      <c r="C25" s="1309"/>
      <c r="D25" s="1348" t="s">
        <v>565</v>
      </c>
      <c r="E25" s="1349"/>
      <c r="F25" s="1349"/>
      <c r="G25" s="1349"/>
      <c r="H25" s="1349"/>
      <c r="I25" s="1349"/>
      <c r="J25" s="1349"/>
      <c r="K25" s="1349"/>
      <c r="L25" s="1349"/>
      <c r="M25" s="1349"/>
      <c r="N25" s="1349"/>
      <c r="O25" s="1349"/>
      <c r="P25" s="1350"/>
    </row>
    <row r="26" spans="1:16" ht="47.45" customHeight="1">
      <c r="A26" s="1327" t="s">
        <v>1040</v>
      </c>
      <c r="B26" s="1328"/>
      <c r="C26" s="1329"/>
      <c r="D26" s="887" t="s">
        <v>1131</v>
      </c>
      <c r="E26" s="751"/>
      <c r="F26" s="751"/>
      <c r="G26" s="751"/>
      <c r="H26" s="751"/>
      <c r="I26" s="751"/>
      <c r="J26" s="751"/>
      <c r="K26" s="751"/>
      <c r="L26" s="751"/>
      <c r="M26" s="751"/>
      <c r="N26" s="751"/>
      <c r="O26" s="751"/>
      <c r="P26" s="752"/>
    </row>
    <row r="27" spans="1:16" ht="47.45" customHeight="1">
      <c r="A27" s="1321" t="s">
        <v>1041</v>
      </c>
      <c r="B27" s="1322"/>
      <c r="C27" s="1323"/>
      <c r="D27" s="1304" t="s">
        <v>1175</v>
      </c>
      <c r="E27" s="1305"/>
      <c r="F27" s="1305"/>
      <c r="G27" s="1305"/>
      <c r="H27" s="1305"/>
      <c r="I27" s="1305"/>
      <c r="J27" s="1305"/>
      <c r="K27" s="1305"/>
      <c r="L27" s="1305"/>
      <c r="M27" s="1305"/>
      <c r="N27" s="1305"/>
      <c r="O27" s="1305"/>
      <c r="P27" s="1306"/>
    </row>
  </sheetData>
  <mergeCells count="54">
    <mergeCell ref="A27:C27"/>
    <mergeCell ref="D27:P27"/>
    <mergeCell ref="C22:F22"/>
    <mergeCell ref="G22:O22"/>
    <mergeCell ref="B23:O23"/>
    <mergeCell ref="A25:C25"/>
    <mergeCell ref="D25:P25"/>
    <mergeCell ref="A26:C26"/>
    <mergeCell ref="D26:P26"/>
    <mergeCell ref="P17:P18"/>
    <mergeCell ref="B20:B21"/>
    <mergeCell ref="C20:F21"/>
    <mergeCell ref="G20:N21"/>
    <mergeCell ref="O20:O21"/>
    <mergeCell ref="P20:P21"/>
    <mergeCell ref="O17:O18"/>
    <mergeCell ref="G16:N16"/>
    <mergeCell ref="B17:B19"/>
    <mergeCell ref="C17:F18"/>
    <mergeCell ref="G17:N18"/>
    <mergeCell ref="C15:F15"/>
    <mergeCell ref="G15:N15"/>
    <mergeCell ref="G19:O19"/>
    <mergeCell ref="A9:B9"/>
    <mergeCell ref="C9:F9"/>
    <mergeCell ref="G9:N9"/>
    <mergeCell ref="A10:A23"/>
    <mergeCell ref="B10:B16"/>
    <mergeCell ref="C10:F10"/>
    <mergeCell ref="G10:N10"/>
    <mergeCell ref="C11:F11"/>
    <mergeCell ref="G11:N11"/>
    <mergeCell ref="C12:F12"/>
    <mergeCell ref="G12:N12"/>
    <mergeCell ref="C13:F13"/>
    <mergeCell ref="G13:N13"/>
    <mergeCell ref="C14:F14"/>
    <mergeCell ref="G14:N14"/>
    <mergeCell ref="C16:F16"/>
    <mergeCell ref="A6:C6"/>
    <mergeCell ref="D6:P6"/>
    <mergeCell ref="A7:C7"/>
    <mergeCell ref="D7:P7"/>
    <mergeCell ref="A8:C8"/>
    <mergeCell ref="D8:P8"/>
    <mergeCell ref="N1:O1"/>
    <mergeCell ref="A2:O2"/>
    <mergeCell ref="A3:C3"/>
    <mergeCell ref="M3:M5"/>
    <mergeCell ref="N3:P5"/>
    <mergeCell ref="A5:C5"/>
    <mergeCell ref="D5:F5"/>
    <mergeCell ref="H5:J5"/>
    <mergeCell ref="K5:L5"/>
  </mergeCells>
  <phoneticPr fontId="6"/>
  <pageMargins left="0.7" right="0.7" top="0.75" bottom="0.75" header="0.3" footer="0.3"/>
  <pageSetup paperSize="9" scale="5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Q92"/>
  <sheetViews>
    <sheetView view="pageBreakPreview" zoomScale="80" zoomScaleNormal="100" zoomScaleSheetLayoutView="80" workbookViewId="0">
      <selection activeCell="AT21" sqref="AT21"/>
    </sheetView>
  </sheetViews>
  <sheetFormatPr defaultColWidth="9" defaultRowHeight="14.25"/>
  <cols>
    <col min="1" max="32" width="2.125" style="520" customWidth="1"/>
    <col min="33" max="33" width="4.375" style="520" customWidth="1"/>
    <col min="34" max="43" width="2.125" style="520" customWidth="1"/>
    <col min="44" max="45" width="2.25" style="520" customWidth="1"/>
    <col min="46" max="16384" width="9" style="520"/>
  </cols>
  <sheetData>
    <row r="1" spans="1:43" ht="6.75" customHeight="1" thickBo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15"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1351" t="s">
        <v>1105</v>
      </c>
      <c r="AM2" s="1352"/>
      <c r="AN2" s="1352"/>
      <c r="AO2" s="1352"/>
      <c r="AP2" s="1352"/>
      <c r="AQ2" s="1353"/>
    </row>
    <row r="3" spans="1:43" ht="17.25">
      <c r="A3" s="697" t="s">
        <v>1046</v>
      </c>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697"/>
      <c r="AP3" s="697"/>
      <c r="AQ3" s="697"/>
    </row>
    <row r="4" spans="1:43"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row>
    <row r="5" spans="1:43" ht="15" customHeight="1">
      <c r="A5" s="2" t="s">
        <v>1047</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ht="1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3" ht="20.100000000000001" customHeight="1">
      <c r="A7" s="2"/>
      <c r="B7" s="1033" t="s">
        <v>1048</v>
      </c>
      <c r="C7" s="1037"/>
      <c r="D7" s="1037"/>
      <c r="E7" s="1037"/>
      <c r="F7" s="1037"/>
      <c r="G7" s="1037"/>
      <c r="H7" s="1037"/>
      <c r="I7" s="1037"/>
      <c r="J7" s="1037"/>
      <c r="K7" s="1037"/>
      <c r="L7" s="1037"/>
      <c r="M7" s="1034"/>
      <c r="N7" s="1354">
        <f>託児定員</f>
        <v>8</v>
      </c>
      <c r="O7" s="1354"/>
      <c r="P7" s="1354"/>
      <c r="Q7" s="1354"/>
      <c r="R7" s="1043" t="s">
        <v>8</v>
      </c>
      <c r="S7" s="1045"/>
      <c r="T7" s="1044"/>
      <c r="U7" s="2"/>
      <c r="V7" s="966" t="s">
        <v>1049</v>
      </c>
      <c r="W7" s="966"/>
      <c r="X7" s="966"/>
      <c r="Y7" s="966"/>
      <c r="Z7" s="966"/>
      <c r="AA7" s="966"/>
      <c r="AB7" s="966"/>
      <c r="AC7" s="966"/>
      <c r="AD7" s="966"/>
      <c r="AE7" s="966"/>
      <c r="AF7" s="966"/>
      <c r="AG7" s="966"/>
      <c r="AH7" s="966"/>
      <c r="AI7" s="966"/>
      <c r="AJ7" s="966"/>
      <c r="AK7" s="966"/>
      <c r="AL7" s="966"/>
      <c r="AM7" s="966"/>
      <c r="AN7" s="966"/>
      <c r="AO7" s="966"/>
      <c r="AP7" s="966"/>
      <c r="AQ7" s="2"/>
    </row>
    <row r="8" spans="1:43" ht="1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row>
    <row r="9" spans="1:43" ht="15" customHeight="1">
      <c r="A9" s="2"/>
      <c r="B9" s="1173" t="s">
        <v>1050</v>
      </c>
      <c r="C9" s="1173"/>
      <c r="D9" s="1173"/>
      <c r="E9" s="1173"/>
      <c r="F9" s="1173"/>
      <c r="G9" s="1173"/>
      <c r="H9" s="1173"/>
      <c r="I9" s="1173"/>
      <c r="J9" s="1173"/>
      <c r="K9" s="1173"/>
      <c r="L9" s="1173"/>
      <c r="M9" s="1173"/>
      <c r="N9" s="1173"/>
      <c r="O9" s="1173"/>
      <c r="P9" s="1173"/>
      <c r="Q9" s="1173"/>
      <c r="R9" s="1173"/>
      <c r="S9" s="1173"/>
      <c r="T9" s="1173"/>
      <c r="U9" s="709" t="s">
        <v>1051</v>
      </c>
      <c r="V9" s="709"/>
      <c r="W9" s="709"/>
      <c r="X9" s="709"/>
      <c r="Y9" s="709"/>
      <c r="Z9" s="709"/>
      <c r="AA9" s="709"/>
      <c r="AB9" s="709"/>
      <c r="AC9" s="709"/>
      <c r="AD9" s="709"/>
      <c r="AE9" s="709"/>
      <c r="AF9" s="709"/>
      <c r="AG9" s="709"/>
      <c r="AH9" s="709"/>
      <c r="AI9" s="709"/>
      <c r="AJ9" s="709"/>
      <c r="AK9" s="709"/>
      <c r="AL9" s="1173"/>
      <c r="AM9" s="2"/>
      <c r="AN9" s="2"/>
      <c r="AO9" s="2"/>
      <c r="AP9" s="2"/>
      <c r="AQ9" s="2"/>
    </row>
    <row r="10" spans="1:43" ht="15" customHeight="1">
      <c r="A10" s="2"/>
      <c r="B10" s="1173"/>
      <c r="C10" s="1173"/>
      <c r="D10" s="1173"/>
      <c r="E10" s="1173"/>
      <c r="F10" s="1173"/>
      <c r="G10" s="1173"/>
      <c r="H10" s="1173"/>
      <c r="I10" s="1173"/>
      <c r="J10" s="1173"/>
      <c r="K10" s="1173"/>
      <c r="L10" s="1173"/>
      <c r="M10" s="1173"/>
      <c r="N10" s="1173"/>
      <c r="O10" s="1173"/>
      <c r="P10" s="1173"/>
      <c r="Q10" s="1173"/>
      <c r="R10" s="1173"/>
      <c r="S10" s="1173"/>
      <c r="T10" s="1173"/>
      <c r="U10" s="709" t="s">
        <v>1052</v>
      </c>
      <c r="V10" s="709"/>
      <c r="W10" s="709"/>
      <c r="X10" s="709"/>
      <c r="Y10" s="709"/>
      <c r="Z10" s="709"/>
      <c r="AA10" s="709"/>
      <c r="AB10" s="709"/>
      <c r="AC10" s="709"/>
      <c r="AD10" s="709" t="s">
        <v>1053</v>
      </c>
      <c r="AE10" s="709"/>
      <c r="AF10" s="709"/>
      <c r="AG10" s="709"/>
      <c r="AH10" s="709"/>
      <c r="AI10" s="709"/>
      <c r="AJ10" s="709"/>
      <c r="AK10" s="709"/>
      <c r="AL10" s="709"/>
      <c r="AM10" s="2"/>
      <c r="AN10" s="2"/>
      <c r="AO10" s="2"/>
      <c r="AP10" s="2"/>
      <c r="AQ10" s="2"/>
    </row>
    <row r="11" spans="1:43" ht="11.25" customHeight="1">
      <c r="A11" s="2"/>
      <c r="B11" s="704" t="s">
        <v>1054</v>
      </c>
      <c r="C11" s="704"/>
      <c r="D11" s="704"/>
      <c r="E11" s="704"/>
      <c r="F11" s="704"/>
      <c r="G11" s="704"/>
      <c r="H11" s="704"/>
      <c r="I11" s="704"/>
      <c r="J11" s="704"/>
      <c r="K11" s="704"/>
      <c r="L11" s="704"/>
      <c r="M11" s="704"/>
      <c r="N11" s="704"/>
      <c r="O11" s="704"/>
      <c r="P11" s="704"/>
      <c r="Q11" s="704"/>
      <c r="R11" s="704"/>
      <c r="S11" s="704"/>
      <c r="T11" s="704"/>
      <c r="U11" s="1173"/>
      <c r="V11" s="1173"/>
      <c r="W11" s="1173"/>
      <c r="X11" s="1173"/>
      <c r="Y11" s="1173"/>
      <c r="Z11" s="1173"/>
      <c r="AA11" s="1173"/>
      <c r="AB11" s="1173"/>
      <c r="AC11" s="1173"/>
      <c r="AD11" s="1173"/>
      <c r="AE11" s="1173"/>
      <c r="AF11" s="1173"/>
      <c r="AG11" s="1173"/>
      <c r="AH11" s="1173"/>
      <c r="AI11" s="1173"/>
      <c r="AJ11" s="1173"/>
      <c r="AK11" s="1173"/>
      <c r="AL11" s="1173"/>
      <c r="AM11" s="2"/>
      <c r="AN11" s="2"/>
      <c r="AO11" s="2"/>
      <c r="AP11" s="2"/>
      <c r="AQ11" s="2"/>
    </row>
    <row r="12" spans="1:43" ht="11.25" customHeight="1">
      <c r="A12" s="2"/>
      <c r="B12" s="704"/>
      <c r="C12" s="704"/>
      <c r="D12" s="704"/>
      <c r="E12" s="704"/>
      <c r="F12" s="704"/>
      <c r="G12" s="704"/>
      <c r="H12" s="704"/>
      <c r="I12" s="704"/>
      <c r="J12" s="704"/>
      <c r="K12" s="704"/>
      <c r="L12" s="704"/>
      <c r="M12" s="704"/>
      <c r="N12" s="704"/>
      <c r="O12" s="704"/>
      <c r="P12" s="704"/>
      <c r="Q12" s="704"/>
      <c r="R12" s="704"/>
      <c r="S12" s="704"/>
      <c r="T12" s="704"/>
      <c r="U12" s="1173"/>
      <c r="V12" s="1173"/>
      <c r="W12" s="1173"/>
      <c r="X12" s="1173"/>
      <c r="Y12" s="1173"/>
      <c r="Z12" s="1173"/>
      <c r="AA12" s="1173"/>
      <c r="AB12" s="1173"/>
      <c r="AC12" s="1173"/>
      <c r="AD12" s="1173"/>
      <c r="AE12" s="1173"/>
      <c r="AF12" s="1173"/>
      <c r="AG12" s="1173"/>
      <c r="AH12" s="1173"/>
      <c r="AI12" s="1173"/>
      <c r="AJ12" s="1173"/>
      <c r="AK12" s="1173"/>
      <c r="AL12" s="1173"/>
      <c r="AM12" s="2"/>
      <c r="AN12" s="2"/>
      <c r="AO12" s="2"/>
      <c r="AP12" s="2"/>
      <c r="AQ12" s="2"/>
    </row>
    <row r="13" spans="1:43" ht="11.25" customHeight="1">
      <c r="A13" s="2"/>
      <c r="B13" s="704" t="s">
        <v>1055</v>
      </c>
      <c r="C13" s="704"/>
      <c r="D13" s="704"/>
      <c r="E13" s="704"/>
      <c r="F13" s="704"/>
      <c r="G13" s="704"/>
      <c r="H13" s="704"/>
      <c r="I13" s="704"/>
      <c r="J13" s="704"/>
      <c r="K13" s="704"/>
      <c r="L13" s="704"/>
      <c r="M13" s="704"/>
      <c r="N13" s="704"/>
      <c r="O13" s="704"/>
      <c r="P13" s="704"/>
      <c r="Q13" s="704"/>
      <c r="R13" s="704"/>
      <c r="S13" s="704"/>
      <c r="T13" s="704"/>
      <c r="U13" s="1173"/>
      <c r="V13" s="1173"/>
      <c r="W13" s="1173"/>
      <c r="X13" s="1173"/>
      <c r="Y13" s="1173"/>
      <c r="Z13" s="1173"/>
      <c r="AA13" s="1173"/>
      <c r="AB13" s="1173"/>
      <c r="AC13" s="1173"/>
      <c r="AD13" s="1173"/>
      <c r="AE13" s="1173"/>
      <c r="AF13" s="1173"/>
      <c r="AG13" s="1173"/>
      <c r="AH13" s="1173"/>
      <c r="AI13" s="1173"/>
      <c r="AJ13" s="1173"/>
      <c r="AK13" s="1173"/>
      <c r="AL13" s="1173"/>
      <c r="AM13" s="2"/>
      <c r="AN13" s="2"/>
      <c r="AO13" s="2"/>
      <c r="AP13" s="2"/>
      <c r="AQ13" s="2"/>
    </row>
    <row r="14" spans="1:43" ht="11.25" customHeight="1">
      <c r="A14" s="2"/>
      <c r="B14" s="704"/>
      <c r="C14" s="704"/>
      <c r="D14" s="704"/>
      <c r="E14" s="704"/>
      <c r="F14" s="704"/>
      <c r="G14" s="704"/>
      <c r="H14" s="704"/>
      <c r="I14" s="704"/>
      <c r="J14" s="704"/>
      <c r="K14" s="704"/>
      <c r="L14" s="704"/>
      <c r="M14" s="704"/>
      <c r="N14" s="704"/>
      <c r="O14" s="704"/>
      <c r="P14" s="704"/>
      <c r="Q14" s="704"/>
      <c r="R14" s="704"/>
      <c r="S14" s="704"/>
      <c r="T14" s="704"/>
      <c r="U14" s="1173"/>
      <c r="V14" s="1173"/>
      <c r="W14" s="1173"/>
      <c r="X14" s="1173"/>
      <c r="Y14" s="1173"/>
      <c r="Z14" s="1173"/>
      <c r="AA14" s="1173"/>
      <c r="AB14" s="1173"/>
      <c r="AC14" s="1173"/>
      <c r="AD14" s="1173"/>
      <c r="AE14" s="1173"/>
      <c r="AF14" s="1173"/>
      <c r="AG14" s="1173"/>
      <c r="AH14" s="1173"/>
      <c r="AI14" s="1173"/>
      <c r="AJ14" s="1173"/>
      <c r="AK14" s="1173"/>
      <c r="AL14" s="1173"/>
      <c r="AM14" s="2"/>
      <c r="AN14" s="2"/>
      <c r="AO14" s="2"/>
      <c r="AP14" s="2"/>
      <c r="AQ14" s="2"/>
    </row>
    <row r="15" spans="1:43" ht="11.25" customHeight="1">
      <c r="A15" s="2"/>
      <c r="B15" s="704" t="s">
        <v>1056</v>
      </c>
      <c r="C15" s="704"/>
      <c r="D15" s="704"/>
      <c r="E15" s="704"/>
      <c r="F15" s="704"/>
      <c r="G15" s="704"/>
      <c r="H15" s="704"/>
      <c r="I15" s="704"/>
      <c r="J15" s="704"/>
      <c r="K15" s="704"/>
      <c r="L15" s="704"/>
      <c r="M15" s="704"/>
      <c r="N15" s="704"/>
      <c r="O15" s="704"/>
      <c r="P15" s="704"/>
      <c r="Q15" s="704"/>
      <c r="R15" s="704"/>
      <c r="S15" s="704"/>
      <c r="T15" s="704"/>
      <c r="U15" s="1173"/>
      <c r="V15" s="1173"/>
      <c r="W15" s="1173"/>
      <c r="X15" s="1173"/>
      <c r="Y15" s="1173"/>
      <c r="Z15" s="1173"/>
      <c r="AA15" s="1173"/>
      <c r="AB15" s="1173"/>
      <c r="AC15" s="1173"/>
      <c r="AD15" s="1173"/>
      <c r="AE15" s="1173"/>
      <c r="AF15" s="1173"/>
      <c r="AG15" s="1173"/>
      <c r="AH15" s="1173"/>
      <c r="AI15" s="1173"/>
      <c r="AJ15" s="1173"/>
      <c r="AK15" s="1173"/>
      <c r="AL15" s="1173"/>
      <c r="AM15" s="2"/>
      <c r="AN15" s="2"/>
      <c r="AO15" s="2"/>
      <c r="AP15" s="2"/>
      <c r="AQ15" s="2"/>
    </row>
    <row r="16" spans="1:43" ht="11.25" customHeight="1">
      <c r="A16" s="2"/>
      <c r="B16" s="704"/>
      <c r="C16" s="704"/>
      <c r="D16" s="704"/>
      <c r="E16" s="704"/>
      <c r="F16" s="704"/>
      <c r="G16" s="704"/>
      <c r="H16" s="704"/>
      <c r="I16" s="704"/>
      <c r="J16" s="704"/>
      <c r="K16" s="704"/>
      <c r="L16" s="704"/>
      <c r="M16" s="704"/>
      <c r="N16" s="704"/>
      <c r="O16" s="704"/>
      <c r="P16" s="704"/>
      <c r="Q16" s="704"/>
      <c r="R16" s="704"/>
      <c r="S16" s="704"/>
      <c r="T16" s="704"/>
      <c r="U16" s="1173"/>
      <c r="V16" s="1173"/>
      <c r="W16" s="1173"/>
      <c r="X16" s="1173"/>
      <c r="Y16" s="1173"/>
      <c r="Z16" s="1173"/>
      <c r="AA16" s="1173"/>
      <c r="AB16" s="1173"/>
      <c r="AC16" s="1173"/>
      <c r="AD16" s="1173"/>
      <c r="AE16" s="1173"/>
      <c r="AF16" s="1173"/>
      <c r="AG16" s="1173"/>
      <c r="AH16" s="1173"/>
      <c r="AI16" s="1173"/>
      <c r="AJ16" s="1173"/>
      <c r="AK16" s="1173"/>
      <c r="AL16" s="1173"/>
      <c r="AM16" s="2"/>
      <c r="AN16" s="2"/>
      <c r="AO16" s="2"/>
      <c r="AP16" s="2"/>
      <c r="AQ16" s="2"/>
    </row>
    <row r="17" spans="1:43" ht="11.25" customHeight="1">
      <c r="A17" s="2"/>
      <c r="B17" s="704" t="s">
        <v>1057</v>
      </c>
      <c r="C17" s="704"/>
      <c r="D17" s="704"/>
      <c r="E17" s="704"/>
      <c r="F17" s="704"/>
      <c r="G17" s="704"/>
      <c r="H17" s="704"/>
      <c r="I17" s="704"/>
      <c r="J17" s="704"/>
      <c r="K17" s="704"/>
      <c r="L17" s="704"/>
      <c r="M17" s="704"/>
      <c r="N17" s="704"/>
      <c r="O17" s="704"/>
      <c r="P17" s="704"/>
      <c r="Q17" s="704"/>
      <c r="R17" s="704"/>
      <c r="S17" s="704"/>
      <c r="T17" s="704"/>
      <c r="U17" s="1173"/>
      <c r="V17" s="1173"/>
      <c r="W17" s="1173"/>
      <c r="X17" s="1173"/>
      <c r="Y17" s="1173"/>
      <c r="Z17" s="1173"/>
      <c r="AA17" s="1173"/>
      <c r="AB17" s="1173"/>
      <c r="AC17" s="1173"/>
      <c r="AD17" s="1173"/>
      <c r="AE17" s="1173"/>
      <c r="AF17" s="1173"/>
      <c r="AG17" s="1173"/>
      <c r="AH17" s="1173"/>
      <c r="AI17" s="1173"/>
      <c r="AJ17" s="1173"/>
      <c r="AK17" s="1173"/>
      <c r="AL17" s="1173"/>
      <c r="AM17" s="2"/>
      <c r="AN17" s="2"/>
      <c r="AO17" s="2"/>
      <c r="AP17" s="2"/>
      <c r="AQ17" s="2"/>
    </row>
    <row r="18" spans="1:43" ht="11.25" customHeight="1">
      <c r="A18" s="2"/>
      <c r="B18" s="704"/>
      <c r="C18" s="704"/>
      <c r="D18" s="704"/>
      <c r="E18" s="704"/>
      <c r="F18" s="704"/>
      <c r="G18" s="704"/>
      <c r="H18" s="704"/>
      <c r="I18" s="704"/>
      <c r="J18" s="704"/>
      <c r="K18" s="704"/>
      <c r="L18" s="704"/>
      <c r="M18" s="704"/>
      <c r="N18" s="704"/>
      <c r="O18" s="704"/>
      <c r="P18" s="704"/>
      <c r="Q18" s="704"/>
      <c r="R18" s="704"/>
      <c r="S18" s="704"/>
      <c r="T18" s="704"/>
      <c r="U18" s="1173"/>
      <c r="V18" s="1173"/>
      <c r="W18" s="1173"/>
      <c r="X18" s="1173"/>
      <c r="Y18" s="1173"/>
      <c r="Z18" s="1173"/>
      <c r="AA18" s="1173"/>
      <c r="AB18" s="1173"/>
      <c r="AC18" s="1173"/>
      <c r="AD18" s="1173"/>
      <c r="AE18" s="1173"/>
      <c r="AF18" s="1173"/>
      <c r="AG18" s="1173"/>
      <c r="AH18" s="1173"/>
      <c r="AI18" s="1173"/>
      <c r="AJ18" s="1173"/>
      <c r="AK18" s="1173"/>
      <c r="AL18" s="1173"/>
      <c r="AM18" s="2"/>
      <c r="AN18" s="2"/>
      <c r="AO18" s="2"/>
      <c r="AP18" s="2"/>
      <c r="AQ18" s="2"/>
    </row>
    <row r="19" spans="1:43" ht="22.5" customHeight="1">
      <c r="A19" s="2"/>
      <c r="B19" s="1247" t="s">
        <v>1058</v>
      </c>
      <c r="C19" s="1355"/>
      <c r="D19" s="1355"/>
      <c r="E19" s="1355"/>
      <c r="F19" s="1355"/>
      <c r="G19" s="1355"/>
      <c r="H19" s="1355"/>
      <c r="I19" s="1355"/>
      <c r="J19" s="1355"/>
      <c r="K19" s="1355"/>
      <c r="L19" s="1355"/>
      <c r="M19" s="1355"/>
      <c r="N19" s="1355"/>
      <c r="O19" s="1355"/>
      <c r="P19" s="1355"/>
      <c r="Q19" s="1355"/>
      <c r="R19" s="1355"/>
      <c r="S19" s="1355"/>
      <c r="T19" s="1248"/>
      <c r="U19" s="1173"/>
      <c r="V19" s="1173"/>
      <c r="W19" s="1173"/>
      <c r="X19" s="1173"/>
      <c r="Y19" s="1173"/>
      <c r="Z19" s="1173"/>
      <c r="AA19" s="1173"/>
      <c r="AB19" s="1173"/>
      <c r="AC19" s="1173"/>
      <c r="AD19" s="1173"/>
      <c r="AE19" s="1173"/>
      <c r="AF19" s="1173"/>
      <c r="AG19" s="1173"/>
      <c r="AH19" s="1173"/>
      <c r="AI19" s="1173"/>
      <c r="AJ19" s="1173"/>
      <c r="AK19" s="1173"/>
      <c r="AL19" s="1173"/>
      <c r="AM19" s="2"/>
      <c r="AN19" s="2"/>
      <c r="AO19" s="2"/>
      <c r="AP19" s="2"/>
      <c r="AQ19" s="2"/>
    </row>
    <row r="20" spans="1:43" ht="22.5" customHeight="1">
      <c r="A20" s="2"/>
      <c r="B20" s="1251"/>
      <c r="C20" s="1356"/>
      <c r="D20" s="1356"/>
      <c r="E20" s="1356"/>
      <c r="F20" s="1356"/>
      <c r="G20" s="1356"/>
      <c r="H20" s="1356"/>
      <c r="I20" s="1356"/>
      <c r="J20" s="1356"/>
      <c r="K20" s="1356"/>
      <c r="L20" s="1356"/>
      <c r="M20" s="1356"/>
      <c r="N20" s="1356"/>
      <c r="O20" s="1356"/>
      <c r="P20" s="1356"/>
      <c r="Q20" s="1356"/>
      <c r="R20" s="1356"/>
      <c r="S20" s="1356"/>
      <c r="T20" s="1252"/>
      <c r="U20" s="1173"/>
      <c r="V20" s="1173"/>
      <c r="W20" s="1173"/>
      <c r="X20" s="1173"/>
      <c r="Y20" s="1173"/>
      <c r="Z20" s="1173"/>
      <c r="AA20" s="1173"/>
      <c r="AB20" s="1173"/>
      <c r="AC20" s="1173"/>
      <c r="AD20" s="1173"/>
      <c r="AE20" s="1173"/>
      <c r="AF20" s="1173"/>
      <c r="AG20" s="1173"/>
      <c r="AH20" s="1173"/>
      <c r="AI20" s="1173"/>
      <c r="AJ20" s="1173"/>
      <c r="AK20" s="1173"/>
      <c r="AL20" s="1173"/>
      <c r="AM20" s="2"/>
      <c r="AN20" s="2"/>
      <c r="AO20" s="2"/>
      <c r="AP20" s="2"/>
      <c r="AQ20" s="2"/>
    </row>
    <row r="21" spans="1:43" ht="11.25" customHeight="1">
      <c r="A21" s="2"/>
      <c r="B21" s="1369" t="s">
        <v>1059</v>
      </c>
      <c r="C21" s="1370"/>
      <c r="D21" s="1370"/>
      <c r="E21" s="1370"/>
      <c r="F21" s="1370"/>
      <c r="G21" s="1370"/>
      <c r="H21" s="1370"/>
      <c r="I21" s="1370"/>
      <c r="J21" s="1370"/>
      <c r="K21" s="1370"/>
      <c r="L21" s="1370"/>
      <c r="M21" s="1370"/>
      <c r="N21" s="1370"/>
      <c r="O21" s="1370"/>
      <c r="P21" s="1370"/>
      <c r="Q21" s="1370"/>
      <c r="R21" s="1370"/>
      <c r="S21" s="1370"/>
      <c r="T21" s="1371"/>
      <c r="U21" s="1173"/>
      <c r="V21" s="1173"/>
      <c r="W21" s="1173"/>
      <c r="X21" s="1173"/>
      <c r="Y21" s="1173"/>
      <c r="Z21" s="1173"/>
      <c r="AA21" s="1173"/>
      <c r="AB21" s="1173"/>
      <c r="AC21" s="1173"/>
      <c r="AD21" s="1173"/>
      <c r="AE21" s="1173"/>
      <c r="AF21" s="1173"/>
      <c r="AG21" s="1173"/>
      <c r="AH21" s="1173"/>
      <c r="AI21" s="1173"/>
      <c r="AJ21" s="1173"/>
      <c r="AK21" s="1173"/>
      <c r="AL21" s="1173"/>
      <c r="AM21" s="2"/>
      <c r="AN21" s="2"/>
      <c r="AO21" s="2"/>
      <c r="AP21" s="2"/>
      <c r="AQ21" s="2"/>
    </row>
    <row r="22" spans="1:43" ht="11.25" customHeight="1">
      <c r="A22" s="2"/>
      <c r="B22" s="1372"/>
      <c r="C22" s="1373"/>
      <c r="D22" s="1373"/>
      <c r="E22" s="1373"/>
      <c r="F22" s="1373"/>
      <c r="G22" s="1373"/>
      <c r="H22" s="1373"/>
      <c r="I22" s="1373"/>
      <c r="J22" s="1373"/>
      <c r="K22" s="1373"/>
      <c r="L22" s="1373"/>
      <c r="M22" s="1373"/>
      <c r="N22" s="1373"/>
      <c r="O22" s="1373"/>
      <c r="P22" s="1373"/>
      <c r="Q22" s="1373"/>
      <c r="R22" s="1373"/>
      <c r="S22" s="1373"/>
      <c r="T22" s="1374"/>
      <c r="U22" s="1173"/>
      <c r="V22" s="1173"/>
      <c r="W22" s="1173"/>
      <c r="X22" s="1173"/>
      <c r="Y22" s="1173"/>
      <c r="Z22" s="1173"/>
      <c r="AA22" s="1173"/>
      <c r="AB22" s="1173"/>
      <c r="AC22" s="1173"/>
      <c r="AD22" s="1173"/>
      <c r="AE22" s="1173"/>
      <c r="AF22" s="1173"/>
      <c r="AG22" s="1173"/>
      <c r="AH22" s="1173"/>
      <c r="AI22" s="1173"/>
      <c r="AJ22" s="1173"/>
      <c r="AK22" s="1173"/>
      <c r="AL22" s="1173"/>
      <c r="AM22" s="2"/>
      <c r="AN22" s="2"/>
      <c r="AO22" s="2"/>
      <c r="AP22" s="2"/>
      <c r="AQ22" s="2"/>
    </row>
    <row r="23" spans="1:43" ht="15" customHeight="1">
      <c r="A23" s="2"/>
      <c r="B23" s="2" t="s">
        <v>1217</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5" customHeight="1">
      <c r="A24" s="2" t="s">
        <v>166</v>
      </c>
      <c r="B24" s="2" t="s">
        <v>1218</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1.25" customHeight="1">
      <c r="A25" s="2"/>
      <c r="B25" s="1173" t="s">
        <v>1060</v>
      </c>
      <c r="C25" s="1173"/>
      <c r="D25" s="1173"/>
      <c r="E25" s="1173"/>
      <c r="F25" s="1173"/>
      <c r="G25" s="1173"/>
      <c r="H25" s="1173"/>
      <c r="I25" s="1173"/>
      <c r="J25" s="1173"/>
      <c r="K25" s="1173"/>
      <c r="L25" s="1173"/>
      <c r="M25" s="1173"/>
      <c r="N25" s="1173"/>
      <c r="O25" s="1173"/>
      <c r="P25" s="1173"/>
      <c r="Q25" s="1173"/>
      <c r="R25" s="1173"/>
      <c r="S25" s="1173"/>
      <c r="T25" s="1173"/>
      <c r="U25" s="1173"/>
      <c r="V25" s="1173"/>
      <c r="W25" s="1173"/>
      <c r="X25" s="1173"/>
      <c r="Y25" s="1173"/>
      <c r="Z25" s="1173"/>
      <c r="AA25" s="1173"/>
      <c r="AB25" s="1173"/>
      <c r="AC25" s="1173"/>
      <c r="AD25" s="1173"/>
      <c r="AE25" s="1173"/>
      <c r="AF25" s="1173"/>
      <c r="AG25" s="1173"/>
      <c r="AH25" s="1173"/>
      <c r="AI25" s="1173"/>
      <c r="AJ25" s="1173"/>
      <c r="AK25" s="1173"/>
      <c r="AL25" s="1173"/>
      <c r="AM25" s="1173"/>
      <c r="AN25" s="1173"/>
      <c r="AO25" s="1173"/>
      <c r="AP25" s="1173"/>
      <c r="AQ25" s="2"/>
    </row>
    <row r="26" spans="1:43" ht="11.25" customHeight="1">
      <c r="A26" s="2"/>
      <c r="B26" s="1173"/>
      <c r="C26" s="1173"/>
      <c r="D26" s="1173"/>
      <c r="E26" s="1173"/>
      <c r="F26" s="1173"/>
      <c r="G26" s="1173"/>
      <c r="H26" s="1173"/>
      <c r="I26" s="1173"/>
      <c r="J26" s="1173"/>
      <c r="K26" s="1173"/>
      <c r="L26" s="1173"/>
      <c r="M26" s="1173"/>
      <c r="N26" s="1173"/>
      <c r="O26" s="1173"/>
      <c r="P26" s="1173"/>
      <c r="Q26" s="1173"/>
      <c r="R26" s="1173"/>
      <c r="S26" s="1173"/>
      <c r="T26" s="1173"/>
      <c r="U26" s="1173"/>
      <c r="V26" s="1173"/>
      <c r="W26" s="1173"/>
      <c r="X26" s="1173"/>
      <c r="Y26" s="1173"/>
      <c r="Z26" s="1173"/>
      <c r="AA26" s="1173"/>
      <c r="AB26" s="1173"/>
      <c r="AC26" s="1173"/>
      <c r="AD26" s="1173"/>
      <c r="AE26" s="1173"/>
      <c r="AF26" s="1173"/>
      <c r="AG26" s="1173"/>
      <c r="AH26" s="1173"/>
      <c r="AI26" s="1173"/>
      <c r="AJ26" s="1173"/>
      <c r="AK26" s="1173"/>
      <c r="AL26" s="1173"/>
      <c r="AM26" s="1173"/>
      <c r="AN26" s="1173"/>
      <c r="AO26" s="1173"/>
      <c r="AP26" s="1173"/>
      <c r="AQ26" s="2"/>
    </row>
    <row r="27" spans="1:43" ht="11.25" customHeight="1">
      <c r="A27" s="2"/>
      <c r="B27" s="1173" t="s">
        <v>0</v>
      </c>
      <c r="C27" s="1173"/>
      <c r="D27" s="1173"/>
      <c r="E27" s="1173"/>
      <c r="F27" s="1173"/>
      <c r="G27" s="1173"/>
      <c r="H27" s="1173"/>
      <c r="I27" s="1173"/>
      <c r="J27" s="1173"/>
      <c r="K27" s="1173"/>
      <c r="L27" s="1173"/>
      <c r="M27" s="1173"/>
      <c r="N27" s="1173"/>
      <c r="O27" s="1173"/>
      <c r="P27" s="1173"/>
      <c r="Q27" s="1173"/>
      <c r="R27" s="1173"/>
      <c r="S27" s="1173"/>
      <c r="T27" s="1173"/>
      <c r="U27" s="1173"/>
      <c r="V27" s="1173"/>
      <c r="W27" s="1173"/>
      <c r="X27" s="1173"/>
      <c r="Y27" s="1173"/>
      <c r="Z27" s="1173"/>
      <c r="AA27" s="1173"/>
      <c r="AB27" s="1173"/>
      <c r="AC27" s="1173"/>
      <c r="AD27" s="1173"/>
      <c r="AE27" s="1173"/>
      <c r="AF27" s="1173"/>
      <c r="AG27" s="1173"/>
      <c r="AH27" s="1173"/>
      <c r="AI27" s="1173"/>
      <c r="AJ27" s="1173"/>
      <c r="AK27" s="1173"/>
      <c r="AL27" s="1173"/>
      <c r="AM27" s="1173"/>
      <c r="AN27" s="1173"/>
      <c r="AO27" s="1173"/>
      <c r="AP27" s="1173"/>
      <c r="AQ27" s="2"/>
    </row>
    <row r="28" spans="1:43" ht="11.25" customHeight="1">
      <c r="A28" s="2"/>
      <c r="B28" s="1173"/>
      <c r="C28" s="1173"/>
      <c r="D28" s="1173"/>
      <c r="E28" s="1173"/>
      <c r="F28" s="1173"/>
      <c r="G28" s="1173"/>
      <c r="H28" s="1173"/>
      <c r="I28" s="1173"/>
      <c r="J28" s="1173"/>
      <c r="K28" s="1173"/>
      <c r="L28" s="1173"/>
      <c r="M28" s="1173"/>
      <c r="N28" s="1173"/>
      <c r="O28" s="1173"/>
      <c r="P28" s="1173"/>
      <c r="Q28" s="1173"/>
      <c r="R28" s="1173"/>
      <c r="S28" s="1173"/>
      <c r="T28" s="1173"/>
      <c r="U28" s="1173"/>
      <c r="V28" s="1173"/>
      <c r="W28" s="1173"/>
      <c r="X28" s="1173"/>
      <c r="Y28" s="1173"/>
      <c r="Z28" s="1173"/>
      <c r="AA28" s="1173"/>
      <c r="AB28" s="1173"/>
      <c r="AC28" s="1173"/>
      <c r="AD28" s="1173"/>
      <c r="AE28" s="1173"/>
      <c r="AF28" s="1173"/>
      <c r="AG28" s="1173"/>
      <c r="AH28" s="1173"/>
      <c r="AI28" s="1173"/>
      <c r="AJ28" s="1173"/>
      <c r="AK28" s="1173"/>
      <c r="AL28" s="1173"/>
      <c r="AM28" s="1173"/>
      <c r="AN28" s="1173"/>
      <c r="AO28" s="1173"/>
      <c r="AP28" s="1173"/>
      <c r="AQ28" s="2"/>
    </row>
    <row r="29" spans="1:43" ht="11.25" customHeight="1">
      <c r="A29" s="2"/>
      <c r="B29" s="1357" t="s">
        <v>1061</v>
      </c>
      <c r="C29" s="1358"/>
      <c r="D29" s="1358"/>
      <c r="E29" s="1358"/>
      <c r="F29" s="1358"/>
      <c r="G29" s="1358"/>
      <c r="H29" s="1358"/>
      <c r="I29" s="1358"/>
      <c r="J29" s="1358"/>
      <c r="K29" s="1358"/>
      <c r="L29" s="1358"/>
      <c r="M29" s="1358"/>
      <c r="N29" s="1358"/>
      <c r="O29" s="1358"/>
      <c r="P29" s="1359"/>
      <c r="Q29" s="1173"/>
      <c r="R29" s="1173"/>
      <c r="S29" s="1173"/>
      <c r="T29" s="1173"/>
      <c r="U29" s="1173"/>
      <c r="V29" s="1173"/>
      <c r="W29" s="1173"/>
      <c r="X29" s="1173"/>
      <c r="Y29" s="1173"/>
      <c r="Z29" s="1173"/>
      <c r="AA29" s="1173"/>
      <c r="AB29" s="1173"/>
      <c r="AC29" s="1173"/>
      <c r="AD29" s="1173"/>
      <c r="AE29" s="1173"/>
      <c r="AF29" s="1173"/>
      <c r="AG29" s="1173"/>
      <c r="AH29" s="1173"/>
      <c r="AI29" s="1173"/>
      <c r="AJ29" s="1173"/>
      <c r="AK29" s="1173"/>
      <c r="AL29" s="1173"/>
      <c r="AM29" s="1173"/>
      <c r="AN29" s="1173"/>
      <c r="AO29" s="1173"/>
      <c r="AP29" s="1173"/>
      <c r="AQ29" s="2"/>
    </row>
    <row r="30" spans="1:43" ht="11.25" customHeight="1">
      <c r="A30" s="2"/>
      <c r="B30" s="1360"/>
      <c r="C30" s="1361"/>
      <c r="D30" s="1361"/>
      <c r="E30" s="1361"/>
      <c r="F30" s="1361"/>
      <c r="G30" s="1361"/>
      <c r="H30" s="1361"/>
      <c r="I30" s="1361"/>
      <c r="J30" s="1361"/>
      <c r="K30" s="1361"/>
      <c r="L30" s="1361"/>
      <c r="M30" s="1361"/>
      <c r="N30" s="1361"/>
      <c r="O30" s="1361"/>
      <c r="P30" s="1362"/>
      <c r="Q30" s="1173"/>
      <c r="R30" s="1173"/>
      <c r="S30" s="1173"/>
      <c r="T30" s="1173"/>
      <c r="U30" s="1173"/>
      <c r="V30" s="1173"/>
      <c r="W30" s="1173"/>
      <c r="X30" s="1173"/>
      <c r="Y30" s="1173"/>
      <c r="Z30" s="1173"/>
      <c r="AA30" s="1173"/>
      <c r="AB30" s="1173"/>
      <c r="AC30" s="1173"/>
      <c r="AD30" s="1173"/>
      <c r="AE30" s="1173"/>
      <c r="AF30" s="1173"/>
      <c r="AG30" s="1173"/>
      <c r="AH30" s="1173"/>
      <c r="AI30" s="1173"/>
      <c r="AJ30" s="1173"/>
      <c r="AK30" s="1173"/>
      <c r="AL30" s="1173"/>
      <c r="AM30" s="1173"/>
      <c r="AN30" s="1173"/>
      <c r="AO30" s="1173"/>
      <c r="AP30" s="1173"/>
      <c r="AQ30" s="2"/>
    </row>
    <row r="31" spans="1:43" ht="11.25" customHeight="1">
      <c r="A31" s="2"/>
      <c r="B31" s="1173" t="s">
        <v>1062</v>
      </c>
      <c r="C31" s="1173"/>
      <c r="D31" s="1173"/>
      <c r="E31" s="1173"/>
      <c r="F31" s="1173"/>
      <c r="G31" s="1173"/>
      <c r="H31" s="1173"/>
      <c r="I31" s="1173"/>
      <c r="J31" s="1173"/>
      <c r="K31" s="1173"/>
      <c r="L31" s="1173"/>
      <c r="M31" s="1173"/>
      <c r="N31" s="1173"/>
      <c r="O31" s="1173"/>
      <c r="P31" s="1173"/>
      <c r="Q31" s="1173"/>
      <c r="R31" s="1173"/>
      <c r="S31" s="1173"/>
      <c r="T31" s="1173"/>
      <c r="U31" s="1173"/>
      <c r="V31" s="1173"/>
      <c r="W31" s="1173"/>
      <c r="X31" s="1173"/>
      <c r="Y31" s="1173"/>
      <c r="Z31" s="1173"/>
      <c r="AA31" s="1173"/>
      <c r="AB31" s="1173"/>
      <c r="AC31" s="1173"/>
      <c r="AD31" s="1173"/>
      <c r="AE31" s="1173"/>
      <c r="AF31" s="1173"/>
      <c r="AG31" s="1173"/>
      <c r="AH31" s="1173"/>
      <c r="AI31" s="1173"/>
      <c r="AJ31" s="1173"/>
      <c r="AK31" s="1173"/>
      <c r="AL31" s="1173"/>
      <c r="AM31" s="1173"/>
      <c r="AN31" s="1173"/>
      <c r="AO31" s="1173"/>
      <c r="AP31" s="1173"/>
      <c r="AQ31" s="2"/>
    </row>
    <row r="32" spans="1:43" ht="11.25" customHeight="1">
      <c r="A32" s="2"/>
      <c r="B32" s="1173"/>
      <c r="C32" s="1173"/>
      <c r="D32" s="1173"/>
      <c r="E32" s="1173"/>
      <c r="F32" s="1173"/>
      <c r="G32" s="1173"/>
      <c r="H32" s="1173"/>
      <c r="I32" s="1173"/>
      <c r="J32" s="1173"/>
      <c r="K32" s="1173"/>
      <c r="L32" s="1173"/>
      <c r="M32" s="1173"/>
      <c r="N32" s="1173"/>
      <c r="O32" s="1173"/>
      <c r="P32" s="1173"/>
      <c r="Q32" s="1173"/>
      <c r="R32" s="1173"/>
      <c r="S32" s="1173"/>
      <c r="T32" s="1173"/>
      <c r="U32" s="1173"/>
      <c r="V32" s="1173"/>
      <c r="W32" s="1173"/>
      <c r="X32" s="1173"/>
      <c r="Y32" s="1173"/>
      <c r="Z32" s="1173"/>
      <c r="AA32" s="1173"/>
      <c r="AB32" s="1173"/>
      <c r="AC32" s="1173"/>
      <c r="AD32" s="1173"/>
      <c r="AE32" s="1173"/>
      <c r="AF32" s="1173"/>
      <c r="AG32" s="1173"/>
      <c r="AH32" s="1173"/>
      <c r="AI32" s="1173"/>
      <c r="AJ32" s="1173"/>
      <c r="AK32" s="1173"/>
      <c r="AL32" s="1173"/>
      <c r="AM32" s="1173"/>
      <c r="AN32" s="1173"/>
      <c r="AO32" s="1173"/>
      <c r="AP32" s="1173"/>
      <c r="AQ32" s="2"/>
    </row>
    <row r="33" spans="1:43" ht="11.25" customHeight="1">
      <c r="A33" s="2"/>
      <c r="B33" s="1363" t="s">
        <v>1063</v>
      </c>
      <c r="C33" s="1364"/>
      <c r="D33" s="1364"/>
      <c r="E33" s="1364"/>
      <c r="F33" s="1364"/>
      <c r="G33" s="1364"/>
      <c r="H33" s="1364"/>
      <c r="I33" s="1364"/>
      <c r="J33" s="1364"/>
      <c r="K33" s="1364"/>
      <c r="L33" s="1364"/>
      <c r="M33" s="1364"/>
      <c r="N33" s="1364"/>
      <c r="O33" s="1364"/>
      <c r="P33" s="1365"/>
      <c r="Q33" s="1173"/>
      <c r="R33" s="1173"/>
      <c r="S33" s="1173"/>
      <c r="T33" s="1173"/>
      <c r="U33" s="1173"/>
      <c r="V33" s="1173"/>
      <c r="W33" s="1173"/>
      <c r="X33" s="1173"/>
      <c r="Y33" s="1173"/>
      <c r="Z33" s="1173"/>
      <c r="AA33" s="1173"/>
      <c r="AB33" s="1173"/>
      <c r="AC33" s="1173"/>
      <c r="AD33" s="1173"/>
      <c r="AE33" s="1173"/>
      <c r="AF33" s="1173"/>
      <c r="AG33" s="1173"/>
      <c r="AH33" s="1173"/>
      <c r="AI33" s="1173"/>
      <c r="AJ33" s="1173"/>
      <c r="AK33" s="1173"/>
      <c r="AL33" s="1173"/>
      <c r="AM33" s="1173"/>
      <c r="AN33" s="1173"/>
      <c r="AO33" s="1173"/>
      <c r="AP33" s="1173"/>
      <c r="AQ33" s="2"/>
    </row>
    <row r="34" spans="1:43" ht="11.25" customHeight="1">
      <c r="A34" s="2"/>
      <c r="B34" s="1366"/>
      <c r="C34" s="1367"/>
      <c r="D34" s="1367"/>
      <c r="E34" s="1367"/>
      <c r="F34" s="1367"/>
      <c r="G34" s="1367"/>
      <c r="H34" s="1367"/>
      <c r="I34" s="1367"/>
      <c r="J34" s="1367"/>
      <c r="K34" s="1367"/>
      <c r="L34" s="1367"/>
      <c r="M34" s="1367"/>
      <c r="N34" s="1367"/>
      <c r="O34" s="1367"/>
      <c r="P34" s="1368"/>
      <c r="Q34" s="1173"/>
      <c r="R34" s="1173"/>
      <c r="S34" s="1173"/>
      <c r="T34" s="1173"/>
      <c r="U34" s="1173"/>
      <c r="V34" s="1173"/>
      <c r="W34" s="1173"/>
      <c r="X34" s="1173"/>
      <c r="Y34" s="1173"/>
      <c r="Z34" s="1173"/>
      <c r="AA34" s="1173"/>
      <c r="AB34" s="1173"/>
      <c r="AC34" s="1173"/>
      <c r="AD34" s="1173"/>
      <c r="AE34" s="1173"/>
      <c r="AF34" s="1173"/>
      <c r="AG34" s="1173"/>
      <c r="AH34" s="1173"/>
      <c r="AI34" s="1173"/>
      <c r="AJ34" s="1173"/>
      <c r="AK34" s="1173"/>
      <c r="AL34" s="1173"/>
      <c r="AM34" s="1173"/>
      <c r="AN34" s="1173"/>
      <c r="AO34" s="1173"/>
      <c r="AP34" s="1173"/>
      <c r="AQ34" s="2"/>
    </row>
    <row r="35" spans="1:43" ht="11.25" customHeight="1">
      <c r="A35" s="2"/>
      <c r="B35" s="1173" t="s">
        <v>1064</v>
      </c>
      <c r="C35" s="1173"/>
      <c r="D35" s="1173"/>
      <c r="E35" s="1173"/>
      <c r="F35" s="1173"/>
      <c r="G35" s="1173"/>
      <c r="H35" s="1173"/>
      <c r="I35" s="1173"/>
      <c r="J35" s="1173"/>
      <c r="K35" s="1173"/>
      <c r="L35" s="1173"/>
      <c r="M35" s="1173"/>
      <c r="N35" s="1173"/>
      <c r="O35" s="1173"/>
      <c r="P35" s="1173"/>
      <c r="Q35" s="1173"/>
      <c r="R35" s="1173"/>
      <c r="S35" s="1173"/>
      <c r="T35" s="1173"/>
      <c r="U35" s="1173"/>
      <c r="V35" s="1173"/>
      <c r="W35" s="1173"/>
      <c r="X35" s="1173"/>
      <c r="Y35" s="1173"/>
      <c r="Z35" s="1173"/>
      <c r="AA35" s="1173"/>
      <c r="AB35" s="1173"/>
      <c r="AC35" s="1173"/>
      <c r="AD35" s="1173"/>
      <c r="AE35" s="1173"/>
      <c r="AF35" s="1173"/>
      <c r="AG35" s="1173"/>
      <c r="AH35" s="1173"/>
      <c r="AI35" s="1173"/>
      <c r="AJ35" s="1173"/>
      <c r="AK35" s="1173"/>
      <c r="AL35" s="1173"/>
      <c r="AM35" s="1173"/>
      <c r="AN35" s="1173"/>
      <c r="AO35" s="1173"/>
      <c r="AP35" s="1173"/>
      <c r="AQ35" s="2"/>
    </row>
    <row r="36" spans="1:43" ht="11.25" customHeight="1">
      <c r="A36" s="2"/>
      <c r="B36" s="1173"/>
      <c r="C36" s="1173"/>
      <c r="D36" s="1173"/>
      <c r="E36" s="1173"/>
      <c r="F36" s="1173"/>
      <c r="G36" s="1173"/>
      <c r="H36" s="1173"/>
      <c r="I36" s="1173"/>
      <c r="J36" s="1173"/>
      <c r="K36" s="1173"/>
      <c r="L36" s="1173"/>
      <c r="M36" s="1173"/>
      <c r="N36" s="1173"/>
      <c r="O36" s="1173"/>
      <c r="P36" s="1173"/>
      <c r="Q36" s="1173"/>
      <c r="R36" s="1173"/>
      <c r="S36" s="1173"/>
      <c r="T36" s="1173"/>
      <c r="U36" s="1173"/>
      <c r="V36" s="1173"/>
      <c r="W36" s="1173"/>
      <c r="X36" s="1173"/>
      <c r="Y36" s="1173"/>
      <c r="Z36" s="1173"/>
      <c r="AA36" s="1173"/>
      <c r="AB36" s="1173"/>
      <c r="AC36" s="1173"/>
      <c r="AD36" s="1173"/>
      <c r="AE36" s="1173"/>
      <c r="AF36" s="1173"/>
      <c r="AG36" s="1173"/>
      <c r="AH36" s="1173"/>
      <c r="AI36" s="1173"/>
      <c r="AJ36" s="1173"/>
      <c r="AK36" s="1173"/>
      <c r="AL36" s="1173"/>
      <c r="AM36" s="1173"/>
      <c r="AN36" s="1173"/>
      <c r="AO36" s="1173"/>
      <c r="AP36" s="1173"/>
      <c r="AQ36" s="2"/>
    </row>
    <row r="37" spans="1:43" ht="1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5" customHeight="1">
      <c r="A38" s="2"/>
      <c r="B38" s="2" t="s">
        <v>1065</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5" customHeight="1">
      <c r="A39" s="2"/>
      <c r="B39" s="1375"/>
      <c r="C39" s="1376"/>
      <c r="D39" s="1376"/>
      <c r="E39" s="1376"/>
      <c r="F39" s="1376"/>
      <c r="G39" s="1376"/>
      <c r="H39" s="1376"/>
      <c r="I39" s="1376"/>
      <c r="J39" s="1376"/>
      <c r="K39" s="1376"/>
      <c r="L39" s="1376"/>
      <c r="M39" s="1376"/>
      <c r="N39" s="1376"/>
      <c r="O39" s="1376"/>
      <c r="P39" s="1376"/>
      <c r="Q39" s="1376"/>
      <c r="R39" s="1376"/>
      <c r="S39" s="1376"/>
      <c r="T39" s="1376"/>
      <c r="U39" s="1376"/>
      <c r="V39" s="1376"/>
      <c r="W39" s="1376"/>
      <c r="X39" s="1376"/>
      <c r="Y39" s="1376"/>
      <c r="Z39" s="1376"/>
      <c r="AA39" s="1376"/>
      <c r="AB39" s="1376"/>
      <c r="AC39" s="1376"/>
      <c r="AD39" s="1376"/>
      <c r="AE39" s="1376"/>
      <c r="AF39" s="1376"/>
      <c r="AG39" s="1376"/>
      <c r="AH39" s="1376"/>
      <c r="AI39" s="1376"/>
      <c r="AJ39" s="1376"/>
      <c r="AK39" s="1376"/>
      <c r="AL39" s="1376"/>
      <c r="AM39" s="1376"/>
      <c r="AN39" s="1376"/>
      <c r="AO39" s="1376"/>
      <c r="AP39" s="1377"/>
      <c r="AQ39" s="2"/>
    </row>
    <row r="40" spans="1:43" ht="15" customHeight="1">
      <c r="A40" s="2"/>
      <c r="B40" s="1378"/>
      <c r="C40" s="1379"/>
      <c r="D40" s="1379"/>
      <c r="E40" s="1379"/>
      <c r="F40" s="1379"/>
      <c r="G40" s="1379"/>
      <c r="H40" s="1379"/>
      <c r="I40" s="1379"/>
      <c r="J40" s="1379"/>
      <c r="K40" s="1379"/>
      <c r="L40" s="1379"/>
      <c r="M40" s="1379"/>
      <c r="N40" s="1379"/>
      <c r="O40" s="1379"/>
      <c r="P40" s="1379"/>
      <c r="Q40" s="1379"/>
      <c r="R40" s="1379"/>
      <c r="S40" s="1379"/>
      <c r="T40" s="1379"/>
      <c r="U40" s="1379"/>
      <c r="V40" s="1379"/>
      <c r="W40" s="1379"/>
      <c r="X40" s="1379"/>
      <c r="Y40" s="1379"/>
      <c r="Z40" s="1379"/>
      <c r="AA40" s="1379"/>
      <c r="AB40" s="1379"/>
      <c r="AC40" s="1379"/>
      <c r="AD40" s="1379"/>
      <c r="AE40" s="1379"/>
      <c r="AF40" s="1379"/>
      <c r="AG40" s="1379"/>
      <c r="AH40" s="1379"/>
      <c r="AI40" s="1379"/>
      <c r="AJ40" s="1379"/>
      <c r="AK40" s="1379"/>
      <c r="AL40" s="1379"/>
      <c r="AM40" s="1379"/>
      <c r="AN40" s="1379"/>
      <c r="AO40" s="1379"/>
      <c r="AP40" s="1380"/>
      <c r="AQ40" s="2"/>
    </row>
    <row r="41" spans="1:43" ht="15" customHeight="1">
      <c r="A41" s="2"/>
      <c r="B41" s="1378"/>
      <c r="C41" s="1379"/>
      <c r="D41" s="1379"/>
      <c r="E41" s="1379"/>
      <c r="F41" s="1379"/>
      <c r="G41" s="1379"/>
      <c r="H41" s="1379"/>
      <c r="I41" s="1379"/>
      <c r="J41" s="1379"/>
      <c r="K41" s="1379"/>
      <c r="L41" s="1379"/>
      <c r="M41" s="1379"/>
      <c r="N41" s="1379"/>
      <c r="O41" s="1379"/>
      <c r="P41" s="1379"/>
      <c r="Q41" s="1379"/>
      <c r="R41" s="1379"/>
      <c r="S41" s="1379"/>
      <c r="T41" s="1379"/>
      <c r="U41" s="1379"/>
      <c r="V41" s="1379"/>
      <c r="W41" s="1379"/>
      <c r="X41" s="1379"/>
      <c r="Y41" s="1379"/>
      <c r="Z41" s="1379"/>
      <c r="AA41" s="1379"/>
      <c r="AB41" s="1379"/>
      <c r="AC41" s="1379"/>
      <c r="AD41" s="1379"/>
      <c r="AE41" s="1379"/>
      <c r="AF41" s="1379"/>
      <c r="AG41" s="1379"/>
      <c r="AH41" s="1379"/>
      <c r="AI41" s="1379"/>
      <c r="AJ41" s="1379"/>
      <c r="AK41" s="1379"/>
      <c r="AL41" s="1379"/>
      <c r="AM41" s="1379"/>
      <c r="AN41" s="1379"/>
      <c r="AO41" s="1379"/>
      <c r="AP41" s="1380"/>
      <c r="AQ41" s="2"/>
    </row>
    <row r="42" spans="1:43" ht="15" customHeight="1">
      <c r="A42" s="2"/>
      <c r="B42" s="1378"/>
      <c r="C42" s="1379"/>
      <c r="D42" s="1379"/>
      <c r="E42" s="1379"/>
      <c r="F42" s="1379"/>
      <c r="G42" s="1379"/>
      <c r="H42" s="1379"/>
      <c r="I42" s="1379"/>
      <c r="J42" s="1379"/>
      <c r="K42" s="1379"/>
      <c r="L42" s="1379"/>
      <c r="M42" s="1379"/>
      <c r="N42" s="1379"/>
      <c r="O42" s="1379"/>
      <c r="P42" s="1379"/>
      <c r="Q42" s="1379"/>
      <c r="R42" s="1379"/>
      <c r="S42" s="1379"/>
      <c r="T42" s="1379"/>
      <c r="U42" s="1379"/>
      <c r="V42" s="1379"/>
      <c r="W42" s="1379"/>
      <c r="X42" s="1379"/>
      <c r="Y42" s="1379"/>
      <c r="Z42" s="1379"/>
      <c r="AA42" s="1379"/>
      <c r="AB42" s="1379"/>
      <c r="AC42" s="1379"/>
      <c r="AD42" s="1379"/>
      <c r="AE42" s="1379"/>
      <c r="AF42" s="1379"/>
      <c r="AG42" s="1379"/>
      <c r="AH42" s="1379"/>
      <c r="AI42" s="1379"/>
      <c r="AJ42" s="1379"/>
      <c r="AK42" s="1379"/>
      <c r="AL42" s="1379"/>
      <c r="AM42" s="1379"/>
      <c r="AN42" s="1379"/>
      <c r="AO42" s="1379"/>
      <c r="AP42" s="1380"/>
      <c r="AQ42" s="2"/>
    </row>
    <row r="43" spans="1:43" ht="15" customHeight="1">
      <c r="A43" s="2"/>
      <c r="B43" s="1378"/>
      <c r="C43" s="1379"/>
      <c r="D43" s="1379"/>
      <c r="E43" s="1379"/>
      <c r="F43" s="1379"/>
      <c r="G43" s="1379"/>
      <c r="H43" s="1379"/>
      <c r="I43" s="1379"/>
      <c r="J43" s="1379"/>
      <c r="K43" s="1379"/>
      <c r="L43" s="1379"/>
      <c r="M43" s="1379"/>
      <c r="N43" s="1379"/>
      <c r="O43" s="1379"/>
      <c r="P43" s="1379"/>
      <c r="Q43" s="1379"/>
      <c r="R43" s="1379"/>
      <c r="S43" s="1379"/>
      <c r="T43" s="1379"/>
      <c r="U43" s="1379"/>
      <c r="V43" s="1379"/>
      <c r="W43" s="1379"/>
      <c r="X43" s="1379"/>
      <c r="Y43" s="1379"/>
      <c r="Z43" s="1379"/>
      <c r="AA43" s="1379"/>
      <c r="AB43" s="1379"/>
      <c r="AC43" s="1379"/>
      <c r="AD43" s="1379"/>
      <c r="AE43" s="1379"/>
      <c r="AF43" s="1379"/>
      <c r="AG43" s="1379"/>
      <c r="AH43" s="1379"/>
      <c r="AI43" s="1379"/>
      <c r="AJ43" s="1379"/>
      <c r="AK43" s="1379"/>
      <c r="AL43" s="1379"/>
      <c r="AM43" s="1379"/>
      <c r="AN43" s="1379"/>
      <c r="AO43" s="1379"/>
      <c r="AP43" s="1380"/>
      <c r="AQ43" s="2"/>
    </row>
    <row r="44" spans="1:43" ht="15" customHeight="1">
      <c r="A44" s="2"/>
      <c r="B44" s="1381"/>
      <c r="C44" s="1382"/>
      <c r="D44" s="1382"/>
      <c r="E44" s="1382"/>
      <c r="F44" s="1382"/>
      <c r="G44" s="1382"/>
      <c r="H44" s="1382"/>
      <c r="I44" s="1382"/>
      <c r="J44" s="1382"/>
      <c r="K44" s="1382"/>
      <c r="L44" s="1382"/>
      <c r="M44" s="1382"/>
      <c r="N44" s="1382"/>
      <c r="O44" s="1382"/>
      <c r="P44" s="1382"/>
      <c r="Q44" s="1382"/>
      <c r="R44" s="1382"/>
      <c r="S44" s="1382"/>
      <c r="T44" s="1382"/>
      <c r="U44" s="1382"/>
      <c r="V44" s="1382"/>
      <c r="W44" s="1382"/>
      <c r="X44" s="1382"/>
      <c r="Y44" s="1382"/>
      <c r="Z44" s="1382"/>
      <c r="AA44" s="1382"/>
      <c r="AB44" s="1382"/>
      <c r="AC44" s="1382"/>
      <c r="AD44" s="1382"/>
      <c r="AE44" s="1382"/>
      <c r="AF44" s="1382"/>
      <c r="AG44" s="1382"/>
      <c r="AH44" s="1382"/>
      <c r="AI44" s="1382"/>
      <c r="AJ44" s="1382"/>
      <c r="AK44" s="1382"/>
      <c r="AL44" s="1382"/>
      <c r="AM44" s="1382"/>
      <c r="AN44" s="1382"/>
      <c r="AO44" s="1382"/>
      <c r="AP44" s="1383"/>
      <c r="AQ44" s="2"/>
    </row>
    <row r="45" spans="1:43"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5" customHeight="1">
      <c r="A46" s="2"/>
      <c r="B46" s="2" t="s">
        <v>1066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20.100000000000001" customHeight="1">
      <c r="A47" s="2"/>
      <c r="B47" s="709" t="s">
        <v>15</v>
      </c>
      <c r="C47" s="709"/>
      <c r="D47" s="709"/>
      <c r="E47" s="709"/>
      <c r="F47" s="709"/>
      <c r="G47" s="709"/>
      <c r="H47" s="709"/>
      <c r="I47" s="709"/>
      <c r="J47" s="709"/>
      <c r="K47" s="709"/>
      <c r="L47" s="709"/>
      <c r="M47" s="709" t="s">
        <v>1067</v>
      </c>
      <c r="N47" s="709"/>
      <c r="O47" s="709"/>
      <c r="P47" s="709"/>
      <c r="Q47" s="709"/>
      <c r="R47" s="709"/>
      <c r="S47" s="709"/>
      <c r="T47" s="709"/>
      <c r="U47" s="709"/>
      <c r="V47" s="709"/>
      <c r="W47" s="709"/>
      <c r="X47" s="709"/>
      <c r="Y47" s="709"/>
      <c r="Z47" s="709"/>
      <c r="AA47" s="709" t="s">
        <v>1068</v>
      </c>
      <c r="AB47" s="709"/>
      <c r="AC47" s="709"/>
      <c r="AD47" s="709"/>
      <c r="AE47" s="709"/>
      <c r="AF47" s="709"/>
      <c r="AG47" s="709"/>
      <c r="AH47" s="709"/>
      <c r="AI47" s="709"/>
      <c r="AJ47" s="709"/>
      <c r="AK47" s="709"/>
      <c r="AL47" s="709"/>
      <c r="AM47" s="709"/>
      <c r="AN47" s="709"/>
      <c r="AO47" s="709"/>
      <c r="AP47" s="709"/>
      <c r="AQ47" s="2"/>
    </row>
    <row r="48" spans="1:43" ht="20.100000000000001" customHeight="1">
      <c r="A48" s="2"/>
      <c r="B48" s="709" t="s">
        <v>1069</v>
      </c>
      <c r="C48" s="709"/>
      <c r="D48" s="709"/>
      <c r="E48" s="709"/>
      <c r="F48" s="709"/>
      <c r="G48" s="709"/>
      <c r="H48" s="709"/>
      <c r="I48" s="709"/>
      <c r="J48" s="709"/>
      <c r="K48" s="709"/>
      <c r="L48" s="709"/>
      <c r="M48" s="1043" t="s">
        <v>1118</v>
      </c>
      <c r="N48" s="1045"/>
      <c r="O48" s="1045"/>
      <c r="P48" s="1045"/>
      <c r="Q48" s="1045"/>
      <c r="R48" s="1045"/>
      <c r="S48" s="1045"/>
      <c r="T48" s="1045"/>
      <c r="U48" s="1045"/>
      <c r="V48" s="1045"/>
      <c r="W48" s="1045"/>
      <c r="X48" s="1045"/>
      <c r="Y48" s="1045"/>
      <c r="Z48" s="1044"/>
      <c r="AA48" s="1173" t="s">
        <v>1070</v>
      </c>
      <c r="AB48" s="1173"/>
      <c r="AC48" s="1173"/>
      <c r="AD48" s="1173"/>
      <c r="AE48" s="1173"/>
      <c r="AF48" s="1173"/>
      <c r="AG48" s="1173"/>
      <c r="AH48" s="1173"/>
      <c r="AI48" s="1173"/>
      <c r="AJ48" s="1173"/>
      <c r="AK48" s="1173"/>
      <c r="AL48" s="1173"/>
      <c r="AM48" s="1173"/>
      <c r="AN48" s="1173"/>
      <c r="AO48" s="1173"/>
      <c r="AP48" s="1173"/>
      <c r="AQ48" s="2"/>
    </row>
    <row r="49" spans="1:43" ht="20.100000000000001" customHeight="1">
      <c r="A49" s="2"/>
      <c r="B49" s="709" t="s">
        <v>1071</v>
      </c>
      <c r="C49" s="709"/>
      <c r="D49" s="709"/>
      <c r="E49" s="709"/>
      <c r="F49" s="709"/>
      <c r="G49" s="709"/>
      <c r="H49" s="709"/>
      <c r="I49" s="709"/>
      <c r="J49" s="709"/>
      <c r="K49" s="709"/>
      <c r="L49" s="709"/>
      <c r="M49" s="1043" t="s">
        <v>1118</v>
      </c>
      <c r="N49" s="1045"/>
      <c r="O49" s="1045"/>
      <c r="P49" s="1045"/>
      <c r="Q49" s="1045"/>
      <c r="R49" s="1045"/>
      <c r="S49" s="1045"/>
      <c r="T49" s="1045"/>
      <c r="U49" s="1045"/>
      <c r="V49" s="1045"/>
      <c r="W49" s="1045"/>
      <c r="X49" s="1045"/>
      <c r="Y49" s="1045"/>
      <c r="Z49" s="1044"/>
      <c r="AA49" s="1173" t="s">
        <v>1070</v>
      </c>
      <c r="AB49" s="1173"/>
      <c r="AC49" s="1173"/>
      <c r="AD49" s="1173"/>
      <c r="AE49" s="1173"/>
      <c r="AF49" s="1173"/>
      <c r="AG49" s="1173"/>
      <c r="AH49" s="1173"/>
      <c r="AI49" s="1173"/>
      <c r="AJ49" s="1173"/>
      <c r="AK49" s="1173"/>
      <c r="AL49" s="1173"/>
      <c r="AM49" s="1173"/>
      <c r="AN49" s="1173"/>
      <c r="AO49" s="1173"/>
      <c r="AP49" s="1173"/>
      <c r="AQ49" s="2"/>
    </row>
    <row r="50" spans="1:43" ht="20.100000000000001" customHeight="1">
      <c r="A50" s="2"/>
      <c r="B50" s="1043" t="s">
        <v>1072</v>
      </c>
      <c r="C50" s="1045"/>
      <c r="D50" s="1045"/>
      <c r="E50" s="1045"/>
      <c r="F50" s="1045"/>
      <c r="G50" s="1045"/>
      <c r="H50" s="1045"/>
      <c r="I50" s="1045"/>
      <c r="J50" s="1045"/>
      <c r="K50" s="1045"/>
      <c r="L50" s="1044"/>
      <c r="M50" s="1043" t="s">
        <v>1118</v>
      </c>
      <c r="N50" s="1045"/>
      <c r="O50" s="1045"/>
      <c r="P50" s="1045"/>
      <c r="Q50" s="1045"/>
      <c r="R50" s="1045"/>
      <c r="S50" s="1045"/>
      <c r="T50" s="1045"/>
      <c r="U50" s="1045"/>
      <c r="V50" s="1045"/>
      <c r="W50" s="1045"/>
      <c r="X50" s="1045"/>
      <c r="Y50" s="1045"/>
      <c r="Z50" s="1044"/>
      <c r="AA50" s="1173" t="s">
        <v>1070</v>
      </c>
      <c r="AB50" s="1173"/>
      <c r="AC50" s="1173"/>
      <c r="AD50" s="1173"/>
      <c r="AE50" s="1173"/>
      <c r="AF50" s="1173"/>
      <c r="AG50" s="1173"/>
      <c r="AH50" s="1173"/>
      <c r="AI50" s="1173"/>
      <c r="AJ50" s="1173"/>
      <c r="AK50" s="1173"/>
      <c r="AL50" s="1173"/>
      <c r="AM50" s="1173"/>
      <c r="AN50" s="1173"/>
      <c r="AO50" s="1173"/>
      <c r="AP50" s="1173"/>
      <c r="AQ50" s="2"/>
    </row>
    <row r="51" spans="1:43" ht="1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966"/>
      <c r="AM53" s="966"/>
      <c r="AN53" s="966"/>
      <c r="AO53" s="966"/>
      <c r="AP53" s="966"/>
      <c r="AQ53" s="1393"/>
    </row>
    <row r="54" spans="1:43" ht="15" customHeight="1">
      <c r="A54" s="2" t="s">
        <v>1073</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8" customHeight="1">
      <c r="A55" s="2"/>
      <c r="B55" s="1375" t="s">
        <v>1074</v>
      </c>
      <c r="C55" s="1376"/>
      <c r="D55" s="1376"/>
      <c r="E55" s="1376"/>
      <c r="F55" s="1376"/>
      <c r="G55" s="1376"/>
      <c r="H55" s="1376"/>
      <c r="I55" s="1376"/>
      <c r="J55" s="1377"/>
      <c r="K55" s="1384" t="str">
        <f>託児サービス提供施設</f>
        <v>和産技訓練センター　保育所</v>
      </c>
      <c r="L55" s="1385"/>
      <c r="M55" s="1385"/>
      <c r="N55" s="1385"/>
      <c r="O55" s="1385"/>
      <c r="P55" s="1385"/>
      <c r="Q55" s="1385"/>
      <c r="R55" s="1385"/>
      <c r="S55" s="1385"/>
      <c r="T55" s="1385"/>
      <c r="U55" s="1385"/>
      <c r="V55" s="1385"/>
      <c r="W55" s="1385"/>
      <c r="X55" s="1385"/>
      <c r="Y55" s="1385"/>
      <c r="Z55" s="1385"/>
      <c r="AA55" s="1385"/>
      <c r="AB55" s="1385"/>
      <c r="AC55" s="1385"/>
      <c r="AD55" s="1385"/>
      <c r="AE55" s="1385"/>
      <c r="AF55" s="1385"/>
      <c r="AG55" s="1385"/>
      <c r="AH55" s="1385"/>
      <c r="AI55" s="1385"/>
      <c r="AJ55" s="1385"/>
      <c r="AK55" s="1385"/>
      <c r="AL55" s="1385"/>
      <c r="AM55" s="1385"/>
      <c r="AN55" s="1385"/>
      <c r="AO55" s="1385"/>
      <c r="AP55" s="1385"/>
      <c r="AQ55" s="1386"/>
    </row>
    <row r="56" spans="1:43" ht="18" customHeight="1">
      <c r="A56" s="2"/>
      <c r="B56" s="1381"/>
      <c r="C56" s="1382"/>
      <c r="D56" s="1382"/>
      <c r="E56" s="1382"/>
      <c r="F56" s="1382"/>
      <c r="G56" s="1382"/>
      <c r="H56" s="1382"/>
      <c r="I56" s="1382"/>
      <c r="J56" s="1383"/>
      <c r="K56" s="1390"/>
      <c r="L56" s="1391"/>
      <c r="M56" s="1391"/>
      <c r="N56" s="1391"/>
      <c r="O56" s="1391"/>
      <c r="P56" s="1391"/>
      <c r="Q56" s="1391"/>
      <c r="R56" s="1391"/>
      <c r="S56" s="1391"/>
      <c r="T56" s="1391"/>
      <c r="U56" s="1391"/>
      <c r="V56" s="1391"/>
      <c r="W56" s="1391"/>
      <c r="X56" s="1391"/>
      <c r="Y56" s="1391"/>
      <c r="Z56" s="1391"/>
      <c r="AA56" s="1391"/>
      <c r="AB56" s="1391"/>
      <c r="AC56" s="1391"/>
      <c r="AD56" s="1391"/>
      <c r="AE56" s="1391"/>
      <c r="AF56" s="1391"/>
      <c r="AG56" s="1391"/>
      <c r="AH56" s="1391"/>
      <c r="AI56" s="1391"/>
      <c r="AJ56" s="1391"/>
      <c r="AK56" s="1391"/>
      <c r="AL56" s="1391"/>
      <c r="AM56" s="1391"/>
      <c r="AN56" s="1391"/>
      <c r="AO56" s="1391"/>
      <c r="AP56" s="1391"/>
      <c r="AQ56" s="1392"/>
    </row>
    <row r="57" spans="1:43" ht="18" customHeight="1">
      <c r="A57" s="2"/>
      <c r="B57" s="1375" t="s">
        <v>1075</v>
      </c>
      <c r="C57" s="1376"/>
      <c r="D57" s="1376"/>
      <c r="E57" s="1376"/>
      <c r="F57" s="1376"/>
      <c r="G57" s="1376"/>
      <c r="H57" s="1376"/>
      <c r="I57" s="1376"/>
      <c r="J57" s="1377"/>
      <c r="K57" s="1384" t="str">
        <f>託児サービス所在地</f>
        <v>和歌山市小倉９０</v>
      </c>
      <c r="L57" s="1385"/>
      <c r="M57" s="1385"/>
      <c r="N57" s="1385"/>
      <c r="O57" s="1385"/>
      <c r="P57" s="1385"/>
      <c r="Q57" s="1385"/>
      <c r="R57" s="1385"/>
      <c r="S57" s="1385"/>
      <c r="T57" s="1385"/>
      <c r="U57" s="1385"/>
      <c r="V57" s="1385"/>
      <c r="W57" s="1385"/>
      <c r="X57" s="1385"/>
      <c r="Y57" s="1385"/>
      <c r="Z57" s="1385"/>
      <c r="AA57" s="1385"/>
      <c r="AB57" s="1385"/>
      <c r="AC57" s="1385"/>
      <c r="AD57" s="1385"/>
      <c r="AE57" s="1385"/>
      <c r="AF57" s="1385"/>
      <c r="AG57" s="1385"/>
      <c r="AH57" s="1385"/>
      <c r="AI57" s="1385"/>
      <c r="AJ57" s="1385"/>
      <c r="AK57" s="1385"/>
      <c r="AL57" s="1385"/>
      <c r="AM57" s="1385"/>
      <c r="AN57" s="1385"/>
      <c r="AO57" s="1385"/>
      <c r="AP57" s="1385"/>
      <c r="AQ57" s="1386"/>
    </row>
    <row r="58" spans="1:43" ht="18" customHeight="1">
      <c r="A58" s="2"/>
      <c r="B58" s="1378"/>
      <c r="C58" s="1379"/>
      <c r="D58" s="1379"/>
      <c r="E58" s="1379"/>
      <c r="F58" s="1379"/>
      <c r="G58" s="1379"/>
      <c r="H58" s="1379"/>
      <c r="I58" s="1379"/>
      <c r="J58" s="1380"/>
      <c r="K58" s="1387"/>
      <c r="L58" s="1388"/>
      <c r="M58" s="1388"/>
      <c r="N58" s="1388"/>
      <c r="O58" s="1388"/>
      <c r="P58" s="1388"/>
      <c r="Q58" s="1388"/>
      <c r="R58" s="1388"/>
      <c r="S58" s="1388"/>
      <c r="T58" s="1388"/>
      <c r="U58" s="1388"/>
      <c r="V58" s="1388"/>
      <c r="W58" s="1388"/>
      <c r="X58" s="1388"/>
      <c r="Y58" s="1388"/>
      <c r="Z58" s="1388"/>
      <c r="AA58" s="1388"/>
      <c r="AB58" s="1388"/>
      <c r="AC58" s="1388"/>
      <c r="AD58" s="1388"/>
      <c r="AE58" s="1388"/>
      <c r="AF58" s="1388"/>
      <c r="AG58" s="1388"/>
      <c r="AH58" s="1388"/>
      <c r="AI58" s="1388"/>
      <c r="AJ58" s="1388"/>
      <c r="AK58" s="1388"/>
      <c r="AL58" s="1388"/>
      <c r="AM58" s="1388"/>
      <c r="AN58" s="1388"/>
      <c r="AO58" s="1388"/>
      <c r="AP58" s="1388"/>
      <c r="AQ58" s="1389"/>
    </row>
    <row r="59" spans="1:43" ht="18" customHeight="1">
      <c r="A59" s="2"/>
      <c r="B59" s="1381"/>
      <c r="C59" s="1382"/>
      <c r="D59" s="1382"/>
      <c r="E59" s="1382"/>
      <c r="F59" s="1382"/>
      <c r="G59" s="1382"/>
      <c r="H59" s="1382"/>
      <c r="I59" s="1382"/>
      <c r="J59" s="1383"/>
      <c r="K59" s="1390"/>
      <c r="L59" s="1391"/>
      <c r="M59" s="1391"/>
      <c r="N59" s="1391"/>
      <c r="O59" s="1391"/>
      <c r="P59" s="1391"/>
      <c r="Q59" s="1391"/>
      <c r="R59" s="1391"/>
      <c r="S59" s="1391"/>
      <c r="T59" s="1391"/>
      <c r="U59" s="1391"/>
      <c r="V59" s="1391"/>
      <c r="W59" s="1391"/>
      <c r="X59" s="1391"/>
      <c r="Y59" s="1391"/>
      <c r="Z59" s="1391"/>
      <c r="AA59" s="1391"/>
      <c r="AB59" s="1391"/>
      <c r="AC59" s="1391"/>
      <c r="AD59" s="1391"/>
      <c r="AE59" s="1391"/>
      <c r="AF59" s="1391"/>
      <c r="AG59" s="1391"/>
      <c r="AH59" s="1391"/>
      <c r="AI59" s="1391"/>
      <c r="AJ59" s="1391"/>
      <c r="AK59" s="1391"/>
      <c r="AL59" s="1391"/>
      <c r="AM59" s="1391"/>
      <c r="AN59" s="1391"/>
      <c r="AO59" s="1391"/>
      <c r="AP59" s="1391"/>
      <c r="AQ59" s="1392"/>
    </row>
    <row r="60" spans="1:43" ht="18" customHeight="1">
      <c r="A60" s="2"/>
      <c r="B60" s="1369" t="s">
        <v>1076</v>
      </c>
      <c r="C60" s="1370"/>
      <c r="D60" s="1370"/>
      <c r="E60" s="1370"/>
      <c r="F60" s="1370"/>
      <c r="G60" s="1370"/>
      <c r="H60" s="1370"/>
      <c r="I60" s="1370"/>
      <c r="J60" s="1371"/>
      <c r="K60" s="1381"/>
      <c r="L60" s="1382"/>
      <c r="M60" s="1382"/>
      <c r="N60" s="1382"/>
      <c r="O60" s="1382"/>
      <c r="P60" s="1382"/>
      <c r="Q60" s="1382"/>
      <c r="R60" s="1382"/>
      <c r="S60" s="1382"/>
      <c r="T60" s="1382"/>
      <c r="U60" s="1382"/>
      <c r="V60" s="1382"/>
      <c r="W60" s="1382"/>
      <c r="X60" s="1382"/>
      <c r="Y60" s="1382"/>
      <c r="Z60" s="1382"/>
      <c r="AA60" s="1382"/>
      <c r="AB60" s="1382"/>
      <c r="AC60" s="1382"/>
      <c r="AD60" s="1382"/>
      <c r="AE60" s="1382"/>
      <c r="AF60" s="1382"/>
      <c r="AG60" s="1382"/>
      <c r="AH60" s="1382"/>
      <c r="AI60" s="1382"/>
      <c r="AJ60" s="1382"/>
      <c r="AK60" s="1382"/>
      <c r="AL60" s="1382"/>
      <c r="AM60" s="1382"/>
      <c r="AN60" s="1382"/>
      <c r="AO60" s="1382"/>
      <c r="AP60" s="1382"/>
      <c r="AQ60" s="1383"/>
    </row>
    <row r="61" spans="1:43" ht="18" customHeight="1">
      <c r="A61" s="2"/>
      <c r="B61" s="1372"/>
      <c r="C61" s="1373"/>
      <c r="D61" s="1373"/>
      <c r="E61" s="1373"/>
      <c r="F61" s="1373"/>
      <c r="G61" s="1373"/>
      <c r="H61" s="1373"/>
      <c r="I61" s="1373"/>
      <c r="J61" s="1374"/>
      <c r="K61" s="1033"/>
      <c r="L61" s="1037"/>
      <c r="M61" s="1037"/>
      <c r="N61" s="1037"/>
      <c r="O61" s="1037"/>
      <c r="P61" s="1037"/>
      <c r="Q61" s="1037"/>
      <c r="R61" s="1037"/>
      <c r="S61" s="1037"/>
      <c r="T61" s="1037"/>
      <c r="U61" s="1037"/>
      <c r="V61" s="1037"/>
      <c r="W61" s="1037"/>
      <c r="X61" s="1037"/>
      <c r="Y61" s="1037"/>
      <c r="Z61" s="1037"/>
      <c r="AA61" s="1037"/>
      <c r="AB61" s="1037"/>
      <c r="AC61" s="1037"/>
      <c r="AD61" s="1037"/>
      <c r="AE61" s="1037"/>
      <c r="AF61" s="1037"/>
      <c r="AG61" s="1037"/>
      <c r="AH61" s="1037"/>
      <c r="AI61" s="1037"/>
      <c r="AJ61" s="1037"/>
      <c r="AK61" s="1037"/>
      <c r="AL61" s="1037"/>
      <c r="AM61" s="1037"/>
      <c r="AN61" s="1037"/>
      <c r="AO61" s="1037"/>
      <c r="AP61" s="1037"/>
      <c r="AQ61" s="1034"/>
    </row>
    <row r="62" spans="1:43" ht="18" customHeight="1">
      <c r="A62" s="2"/>
      <c r="B62" s="1369" t="s">
        <v>1077</v>
      </c>
      <c r="C62" s="1370"/>
      <c r="D62" s="1370"/>
      <c r="E62" s="1370"/>
      <c r="F62" s="1370"/>
      <c r="G62" s="1370"/>
      <c r="H62" s="1370"/>
      <c r="I62" s="1370"/>
      <c r="J62" s="1371"/>
      <c r="K62" s="1033"/>
      <c r="L62" s="1037"/>
      <c r="M62" s="1037"/>
      <c r="N62" s="1037"/>
      <c r="O62" s="1037"/>
      <c r="P62" s="1037"/>
      <c r="Q62" s="1037"/>
      <c r="R62" s="1037"/>
      <c r="S62" s="1037"/>
      <c r="T62" s="1037"/>
      <c r="U62" s="1037"/>
      <c r="V62" s="1037"/>
      <c r="W62" s="1037"/>
      <c r="X62" s="1037"/>
      <c r="Y62" s="1037"/>
      <c r="Z62" s="1037"/>
      <c r="AA62" s="1037"/>
      <c r="AB62" s="1037"/>
      <c r="AC62" s="1037"/>
      <c r="AD62" s="1037"/>
      <c r="AE62" s="1037"/>
      <c r="AF62" s="1037"/>
      <c r="AG62" s="1037"/>
      <c r="AH62" s="1037"/>
      <c r="AI62" s="1037"/>
      <c r="AJ62" s="1037"/>
      <c r="AK62" s="1037"/>
      <c r="AL62" s="1037"/>
      <c r="AM62" s="1037"/>
      <c r="AN62" s="1037"/>
      <c r="AO62" s="1037"/>
      <c r="AP62" s="1037"/>
      <c r="AQ62" s="1034"/>
    </row>
    <row r="63" spans="1:43" ht="18" customHeight="1">
      <c r="A63" s="2"/>
      <c r="B63" s="1372"/>
      <c r="C63" s="1373"/>
      <c r="D63" s="1373"/>
      <c r="E63" s="1373"/>
      <c r="F63" s="1373"/>
      <c r="G63" s="1373"/>
      <c r="H63" s="1373"/>
      <c r="I63" s="1373"/>
      <c r="J63" s="1374"/>
      <c r="K63" s="1033"/>
      <c r="L63" s="1037"/>
      <c r="M63" s="1037"/>
      <c r="N63" s="1037"/>
      <c r="O63" s="1037"/>
      <c r="P63" s="1037"/>
      <c r="Q63" s="1037"/>
      <c r="R63" s="1037"/>
      <c r="S63" s="1037"/>
      <c r="T63" s="1037"/>
      <c r="U63" s="1037"/>
      <c r="V63" s="1037"/>
      <c r="W63" s="1037"/>
      <c r="X63" s="1037"/>
      <c r="Y63" s="1037"/>
      <c r="Z63" s="1037"/>
      <c r="AA63" s="1037"/>
      <c r="AB63" s="1037"/>
      <c r="AC63" s="1037"/>
      <c r="AD63" s="1037"/>
      <c r="AE63" s="1037"/>
      <c r="AF63" s="1037"/>
      <c r="AG63" s="1037"/>
      <c r="AH63" s="1037"/>
      <c r="AI63" s="1037"/>
      <c r="AJ63" s="1037"/>
      <c r="AK63" s="1037"/>
      <c r="AL63" s="1037"/>
      <c r="AM63" s="1037"/>
      <c r="AN63" s="1037"/>
      <c r="AO63" s="1037"/>
      <c r="AP63" s="1037"/>
      <c r="AQ63" s="1034"/>
    </row>
    <row r="64" spans="1:43" ht="21" customHeight="1">
      <c r="A64" s="2"/>
      <c r="B64" s="1394" t="s">
        <v>1078</v>
      </c>
      <c r="C64" s="1395"/>
      <c r="D64" s="1395"/>
      <c r="E64" s="1395"/>
      <c r="F64" s="1395"/>
      <c r="G64" s="1395"/>
      <c r="H64" s="1395"/>
      <c r="I64" s="1395"/>
      <c r="J64" s="1396"/>
      <c r="K64" s="460"/>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521"/>
    </row>
    <row r="65" spans="1:43" ht="21" customHeight="1">
      <c r="A65" s="2"/>
      <c r="B65" s="1394"/>
      <c r="C65" s="1395"/>
      <c r="D65" s="1395"/>
      <c r="E65" s="1395"/>
      <c r="F65" s="1395"/>
      <c r="G65" s="1395"/>
      <c r="H65" s="1395"/>
      <c r="I65" s="1395"/>
      <c r="J65" s="1396"/>
      <c r="K65" s="460"/>
      <c r="L65" s="1375" t="s">
        <v>1079</v>
      </c>
      <c r="M65" s="1376"/>
      <c r="N65" s="1376"/>
      <c r="O65" s="1376"/>
      <c r="P65" s="1376"/>
      <c r="Q65" s="1376"/>
      <c r="R65" s="1376"/>
      <c r="S65" s="1376"/>
      <c r="T65" s="1376"/>
      <c r="U65" s="1376"/>
      <c r="V65" s="1377"/>
      <c r="W65" s="1397"/>
      <c r="X65" s="1397"/>
      <c r="Y65" s="1397"/>
      <c r="Z65" s="1397"/>
      <c r="AA65" s="1397"/>
      <c r="AB65" s="1397"/>
      <c r="AC65" s="1397"/>
      <c r="AD65" s="1397"/>
      <c r="AE65" s="1397"/>
      <c r="AF65" s="1397" t="s">
        <v>82</v>
      </c>
      <c r="AG65" s="1397"/>
      <c r="AH65" s="1397"/>
      <c r="AI65" s="1397"/>
      <c r="AJ65" s="1397"/>
      <c r="AK65" s="1397"/>
      <c r="AL65" s="1397"/>
      <c r="AM65" s="1397"/>
      <c r="AN65" s="1397"/>
      <c r="AO65" s="1397"/>
      <c r="AP65" s="1398"/>
      <c r="AQ65" s="521"/>
    </row>
    <row r="66" spans="1:43" ht="21" customHeight="1">
      <c r="A66" s="2"/>
      <c r="B66" s="1394"/>
      <c r="C66" s="1395"/>
      <c r="D66" s="1395"/>
      <c r="E66" s="1395"/>
      <c r="F66" s="1395"/>
      <c r="G66" s="1395"/>
      <c r="H66" s="1395"/>
      <c r="I66" s="1395"/>
      <c r="J66" s="1396"/>
      <c r="K66" s="460"/>
      <c r="L66" s="1033" t="s">
        <v>1080</v>
      </c>
      <c r="M66" s="1037"/>
      <c r="N66" s="1037"/>
      <c r="O66" s="1037"/>
      <c r="P66" s="1037"/>
      <c r="Q66" s="1037"/>
      <c r="R66" s="1037"/>
      <c r="S66" s="1037"/>
      <c r="T66" s="1037"/>
      <c r="U66" s="1037"/>
      <c r="V66" s="1034"/>
      <c r="W66" s="1045"/>
      <c r="X66" s="1045"/>
      <c r="Y66" s="1045"/>
      <c r="Z66" s="1045"/>
      <c r="AA66" s="1045"/>
      <c r="AB66" s="1045"/>
      <c r="AC66" s="1045"/>
      <c r="AD66" s="1045"/>
      <c r="AE66" s="1045"/>
      <c r="AF66" s="1045" t="s">
        <v>82</v>
      </c>
      <c r="AG66" s="1045"/>
      <c r="AH66" s="1045"/>
      <c r="AI66" s="1045"/>
      <c r="AJ66" s="1045"/>
      <c r="AK66" s="1045"/>
      <c r="AL66" s="1045"/>
      <c r="AM66" s="1045"/>
      <c r="AN66" s="1045"/>
      <c r="AO66" s="1045"/>
      <c r="AP66" s="1044"/>
      <c r="AQ66" s="521"/>
    </row>
    <row r="67" spans="1:43" ht="21" customHeight="1">
      <c r="A67" s="2"/>
      <c r="B67" s="1394"/>
      <c r="C67" s="1395"/>
      <c r="D67" s="1395"/>
      <c r="E67" s="1395"/>
      <c r="F67" s="1395"/>
      <c r="G67" s="1395"/>
      <c r="H67" s="1395"/>
      <c r="I67" s="1395"/>
      <c r="J67" s="1396"/>
      <c r="K67" s="460"/>
      <c r="L67" s="1378" t="s">
        <v>1081</v>
      </c>
      <c r="M67" s="1379"/>
      <c r="N67" s="1379"/>
      <c r="O67" s="1379"/>
      <c r="P67" s="1379"/>
      <c r="Q67" s="1379"/>
      <c r="R67" s="1379"/>
      <c r="S67" s="1379"/>
      <c r="T67" s="1379"/>
      <c r="U67" s="1379"/>
      <c r="V67" s="1380"/>
      <c r="W67" s="2"/>
      <c r="X67" s="2"/>
      <c r="Y67" s="2"/>
      <c r="Z67" s="2"/>
      <c r="AA67" s="2"/>
      <c r="AB67" s="2"/>
      <c r="AC67" s="2"/>
      <c r="AD67" s="2"/>
      <c r="AE67" s="2"/>
      <c r="AF67" s="2"/>
      <c r="AG67" s="2"/>
      <c r="AH67" s="2"/>
      <c r="AI67" s="2"/>
      <c r="AJ67" s="2"/>
      <c r="AK67" s="2"/>
      <c r="AL67" s="674"/>
      <c r="AM67" s="674"/>
      <c r="AN67" s="674"/>
      <c r="AO67" s="674" t="s">
        <v>8</v>
      </c>
      <c r="AP67" s="1399"/>
      <c r="AQ67" s="521"/>
    </row>
    <row r="68" spans="1:43" ht="21" customHeight="1">
      <c r="A68" s="2"/>
      <c r="B68" s="1394"/>
      <c r="C68" s="1395"/>
      <c r="D68" s="1395"/>
      <c r="E68" s="1395"/>
      <c r="F68" s="1395"/>
      <c r="G68" s="1395"/>
      <c r="H68" s="1395"/>
      <c r="I68" s="1395"/>
      <c r="J68" s="1396"/>
      <c r="K68" s="460"/>
      <c r="L68" s="1247" t="s">
        <v>1082</v>
      </c>
      <c r="M68" s="1376"/>
      <c r="N68" s="1376"/>
      <c r="O68" s="1376"/>
      <c r="P68" s="1376"/>
      <c r="Q68" s="1376"/>
      <c r="R68" s="1376"/>
      <c r="S68" s="1376"/>
      <c r="T68" s="1376"/>
      <c r="U68" s="1376"/>
      <c r="V68" s="1377"/>
      <c r="W68" s="522"/>
      <c r="X68" s="522"/>
      <c r="Y68" s="522"/>
      <c r="Z68" s="522"/>
      <c r="AA68" s="522"/>
      <c r="AB68" s="522"/>
      <c r="AC68" s="522"/>
      <c r="AD68" s="522"/>
      <c r="AE68" s="522"/>
      <c r="AF68" s="522"/>
      <c r="AG68" s="522"/>
      <c r="AH68" s="522"/>
      <c r="AI68" s="522"/>
      <c r="AJ68" s="522"/>
      <c r="AK68" s="522"/>
      <c r="AL68" s="1397"/>
      <c r="AM68" s="1397"/>
      <c r="AN68" s="1397"/>
      <c r="AO68" s="1397" t="s">
        <v>8</v>
      </c>
      <c r="AP68" s="1398"/>
      <c r="AQ68" s="521"/>
    </row>
    <row r="69" spans="1:43" ht="21" customHeight="1">
      <c r="A69" s="2"/>
      <c r="B69" s="1394"/>
      <c r="C69" s="1395"/>
      <c r="D69" s="1395"/>
      <c r="E69" s="1395"/>
      <c r="F69" s="1395"/>
      <c r="G69" s="1395"/>
      <c r="H69" s="1395"/>
      <c r="I69" s="1395"/>
      <c r="J69" s="1396"/>
      <c r="K69" s="460"/>
      <c r="L69" s="1378"/>
      <c r="M69" s="1379"/>
      <c r="N69" s="1379"/>
      <c r="O69" s="1379"/>
      <c r="P69" s="1379"/>
      <c r="Q69" s="1379"/>
      <c r="R69" s="1379"/>
      <c r="S69" s="1379"/>
      <c r="T69" s="1379"/>
      <c r="U69" s="1379"/>
      <c r="V69" s="1380"/>
      <c r="W69" s="1379" t="s">
        <v>1083</v>
      </c>
      <c r="X69" s="1379"/>
      <c r="Y69" s="1379"/>
      <c r="Z69" s="1379"/>
      <c r="AA69" s="1379"/>
      <c r="AB69" s="1379"/>
      <c r="AC69" s="1379"/>
      <c r="AD69" s="1379"/>
      <c r="AE69" s="1379"/>
      <c r="AF69" s="1379"/>
      <c r="AG69" s="1379"/>
      <c r="AH69" s="1379"/>
      <c r="AI69" s="1379"/>
      <c r="AJ69" s="1379"/>
      <c r="AK69" s="1379"/>
      <c r="AL69" s="1379"/>
      <c r="AM69" s="1379"/>
      <c r="AN69" s="1379"/>
      <c r="AO69" s="1379"/>
      <c r="AP69" s="1380"/>
      <c r="AQ69" s="521"/>
    </row>
    <row r="70" spans="1:43" ht="21" customHeight="1">
      <c r="A70" s="2"/>
      <c r="B70" s="1394"/>
      <c r="C70" s="1395"/>
      <c r="D70" s="1395"/>
      <c r="E70" s="1395"/>
      <c r="F70" s="1395"/>
      <c r="G70" s="1395"/>
      <c r="H70" s="1395"/>
      <c r="I70" s="1395"/>
      <c r="J70" s="1396"/>
      <c r="K70" s="460"/>
      <c r="L70" s="1378"/>
      <c r="M70" s="1379"/>
      <c r="N70" s="1379"/>
      <c r="O70" s="1379"/>
      <c r="P70" s="1379"/>
      <c r="Q70" s="1379"/>
      <c r="R70" s="1379"/>
      <c r="S70" s="1379"/>
      <c r="T70" s="1379"/>
      <c r="U70" s="1379"/>
      <c r="V70" s="1380"/>
      <c r="W70" s="2"/>
      <c r="X70" s="1379" t="s">
        <v>1084</v>
      </c>
      <c r="Y70" s="1379"/>
      <c r="Z70" s="1379"/>
      <c r="AA70" s="1379"/>
      <c r="AB70" s="674"/>
      <c r="AC70" s="674"/>
      <c r="AD70" s="674"/>
      <c r="AE70" s="674" t="s">
        <v>8</v>
      </c>
      <c r="AF70" s="1379"/>
      <c r="AG70" s="2"/>
      <c r="AH70" s="1379" t="s">
        <v>1085</v>
      </c>
      <c r="AI70" s="1379"/>
      <c r="AJ70" s="1379"/>
      <c r="AK70" s="1379"/>
      <c r="AL70" s="674"/>
      <c r="AM70" s="674"/>
      <c r="AN70" s="674"/>
      <c r="AO70" s="674" t="s">
        <v>8</v>
      </c>
      <c r="AP70" s="1399"/>
      <c r="AQ70" s="521"/>
    </row>
    <row r="71" spans="1:43" ht="21" customHeight="1">
      <c r="A71" s="2"/>
      <c r="B71" s="1394"/>
      <c r="C71" s="1395"/>
      <c r="D71" s="1395"/>
      <c r="E71" s="1395"/>
      <c r="F71" s="1395"/>
      <c r="G71" s="1395"/>
      <c r="H71" s="1395"/>
      <c r="I71" s="1395"/>
      <c r="J71" s="1396"/>
      <c r="K71" s="460"/>
      <c r="L71" s="1378"/>
      <c r="M71" s="1379"/>
      <c r="N71" s="1379"/>
      <c r="O71" s="1379"/>
      <c r="P71" s="1379"/>
      <c r="Q71" s="1379"/>
      <c r="R71" s="1379"/>
      <c r="S71" s="1379"/>
      <c r="T71" s="1379"/>
      <c r="U71" s="1379"/>
      <c r="V71" s="1380"/>
      <c r="W71" s="2"/>
      <c r="X71" s="1379" t="s">
        <v>1086</v>
      </c>
      <c r="Y71" s="1379"/>
      <c r="Z71" s="1379"/>
      <c r="AA71" s="1379"/>
      <c r="AB71" s="674"/>
      <c r="AC71" s="674"/>
      <c r="AD71" s="674"/>
      <c r="AE71" s="674" t="s">
        <v>8</v>
      </c>
      <c r="AF71" s="1379"/>
      <c r="AG71" s="2"/>
      <c r="AH71" s="1379" t="s">
        <v>1087</v>
      </c>
      <c r="AI71" s="1379"/>
      <c r="AJ71" s="1379"/>
      <c r="AK71" s="1379"/>
      <c r="AL71" s="674"/>
      <c r="AM71" s="674"/>
      <c r="AN71" s="674"/>
      <c r="AO71" s="674" t="s">
        <v>8</v>
      </c>
      <c r="AP71" s="1399"/>
      <c r="AQ71" s="521"/>
    </row>
    <row r="72" spans="1:43" ht="21" customHeight="1">
      <c r="A72" s="2"/>
      <c r="B72" s="1394"/>
      <c r="C72" s="1395"/>
      <c r="D72" s="1395"/>
      <c r="E72" s="1395"/>
      <c r="F72" s="1395"/>
      <c r="G72" s="1395"/>
      <c r="H72" s="1395"/>
      <c r="I72" s="1395"/>
      <c r="J72" s="1396"/>
      <c r="K72" s="460"/>
      <c r="L72" s="1381"/>
      <c r="M72" s="1382"/>
      <c r="N72" s="1382"/>
      <c r="O72" s="1382"/>
      <c r="P72" s="1382"/>
      <c r="Q72" s="1382"/>
      <c r="R72" s="1382"/>
      <c r="S72" s="1382"/>
      <c r="T72" s="1382"/>
      <c r="U72" s="1382"/>
      <c r="V72" s="1383"/>
      <c r="W72" s="523"/>
      <c r="X72" s="1382" t="s">
        <v>1088</v>
      </c>
      <c r="Y72" s="1382"/>
      <c r="Z72" s="1382"/>
      <c r="AA72" s="1382"/>
      <c r="AB72" s="1400"/>
      <c r="AC72" s="1400"/>
      <c r="AD72" s="1400"/>
      <c r="AE72" s="1400" t="s">
        <v>8</v>
      </c>
      <c r="AF72" s="1382"/>
      <c r="AG72" s="523"/>
      <c r="AH72" s="1382" t="s">
        <v>1089</v>
      </c>
      <c r="AI72" s="1382"/>
      <c r="AJ72" s="1382"/>
      <c r="AK72" s="1382"/>
      <c r="AL72" s="1400"/>
      <c r="AM72" s="1400"/>
      <c r="AN72" s="1400"/>
      <c r="AO72" s="1400" t="s">
        <v>8</v>
      </c>
      <c r="AP72" s="1401"/>
      <c r="AQ72" s="521"/>
    </row>
    <row r="73" spans="1:43" ht="21" customHeight="1">
      <c r="A73" s="2"/>
      <c r="B73" s="1394"/>
      <c r="C73" s="1395"/>
      <c r="D73" s="1395"/>
      <c r="E73" s="1395"/>
      <c r="F73" s="1395"/>
      <c r="G73" s="1395"/>
      <c r="H73" s="1395"/>
      <c r="I73" s="1395"/>
      <c r="J73" s="1396"/>
      <c r="K73" s="460"/>
      <c r="L73" s="1033" t="s">
        <v>1090</v>
      </c>
      <c r="M73" s="1037"/>
      <c r="N73" s="1037"/>
      <c r="O73" s="1037"/>
      <c r="P73" s="1037"/>
      <c r="Q73" s="1037"/>
      <c r="R73" s="1037"/>
      <c r="S73" s="1037"/>
      <c r="T73" s="1037"/>
      <c r="U73" s="1037"/>
      <c r="V73" s="1034"/>
      <c r="W73" s="1402"/>
      <c r="X73" s="1402"/>
      <c r="Y73" s="1402"/>
      <c r="Z73" s="1402"/>
      <c r="AA73" s="1402"/>
      <c r="AB73" s="1402"/>
      <c r="AC73" s="1402"/>
      <c r="AD73" s="1402"/>
      <c r="AE73" s="1402"/>
      <c r="AF73" s="1402"/>
      <c r="AG73" s="1402"/>
      <c r="AH73" s="1045" t="s">
        <v>1091</v>
      </c>
      <c r="AI73" s="1045"/>
      <c r="AJ73" s="1037"/>
      <c r="AK73" s="1037"/>
      <c r="AL73" s="1037"/>
      <c r="AM73" s="1037"/>
      <c r="AN73" s="1037"/>
      <c r="AO73" s="1045" t="s">
        <v>32</v>
      </c>
      <c r="AP73" s="1044"/>
      <c r="AQ73" s="521"/>
    </row>
    <row r="74" spans="1:43" ht="21" customHeight="1">
      <c r="A74" s="2"/>
      <c r="B74" s="1394"/>
      <c r="C74" s="1395"/>
      <c r="D74" s="1395"/>
      <c r="E74" s="1395"/>
      <c r="F74" s="1395"/>
      <c r="G74" s="1395"/>
      <c r="H74" s="1395"/>
      <c r="I74" s="1395"/>
      <c r="J74" s="1396"/>
      <c r="K74" s="460"/>
      <c r="L74" s="1033" t="s">
        <v>1092</v>
      </c>
      <c r="M74" s="1037"/>
      <c r="N74" s="1037"/>
      <c r="O74" s="1037"/>
      <c r="P74" s="1037"/>
      <c r="Q74" s="1037"/>
      <c r="R74" s="1037"/>
      <c r="S74" s="1037"/>
      <c r="T74" s="1037"/>
      <c r="U74" s="1037"/>
      <c r="V74" s="1034"/>
      <c r="W74" s="1402"/>
      <c r="X74" s="1402"/>
      <c r="Y74" s="1402"/>
      <c r="Z74" s="1402"/>
      <c r="AA74" s="1402"/>
      <c r="AB74" s="1402"/>
      <c r="AC74" s="1402"/>
      <c r="AD74" s="1402"/>
      <c r="AE74" s="1402"/>
      <c r="AF74" s="1402"/>
      <c r="AG74" s="1402"/>
      <c r="AH74" s="1402"/>
      <c r="AI74" s="1402"/>
      <c r="AJ74" s="1402"/>
      <c r="AK74" s="1402"/>
      <c r="AL74" s="1402"/>
      <c r="AM74" s="1402"/>
      <c r="AN74" s="1402"/>
      <c r="AO74" s="1045" t="s">
        <v>529</v>
      </c>
      <c r="AP74" s="1044"/>
      <c r="AQ74" s="521"/>
    </row>
    <row r="75" spans="1:43" ht="21" customHeight="1">
      <c r="A75" s="2"/>
      <c r="B75" s="1394"/>
      <c r="C75" s="1395"/>
      <c r="D75" s="1395"/>
      <c r="E75" s="1395"/>
      <c r="F75" s="1395"/>
      <c r="G75" s="1395"/>
      <c r="H75" s="1395"/>
      <c r="I75" s="1395"/>
      <c r="J75" s="1396"/>
      <c r="K75" s="460"/>
      <c r="L75" s="1033" t="s">
        <v>1093</v>
      </c>
      <c r="M75" s="1037"/>
      <c r="N75" s="1037"/>
      <c r="O75" s="1037"/>
      <c r="P75" s="1037"/>
      <c r="Q75" s="1037"/>
      <c r="R75" s="1037"/>
      <c r="S75" s="1037"/>
      <c r="T75" s="1037"/>
      <c r="U75" s="1037"/>
      <c r="V75" s="1034"/>
      <c r="W75" s="1402"/>
      <c r="X75" s="1402"/>
      <c r="Y75" s="1402"/>
      <c r="Z75" s="1402"/>
      <c r="AA75" s="1402"/>
      <c r="AB75" s="1402"/>
      <c r="AC75" s="1402"/>
      <c r="AD75" s="1402"/>
      <c r="AE75" s="1402"/>
      <c r="AF75" s="1402"/>
      <c r="AG75" s="1402"/>
      <c r="AH75" s="1402"/>
      <c r="AI75" s="1402"/>
      <c r="AJ75" s="1402"/>
      <c r="AK75" s="1402"/>
      <c r="AL75" s="1402"/>
      <c r="AM75" s="1402"/>
      <c r="AN75" s="1402"/>
      <c r="AO75" s="1045" t="s">
        <v>529</v>
      </c>
      <c r="AP75" s="1044"/>
      <c r="AQ75" s="521"/>
    </row>
    <row r="76" spans="1:43" ht="21" customHeight="1">
      <c r="A76" s="2"/>
      <c r="B76" s="1394"/>
      <c r="C76" s="1395"/>
      <c r="D76" s="1395"/>
      <c r="E76" s="1395"/>
      <c r="F76" s="1395"/>
      <c r="G76" s="1395"/>
      <c r="H76" s="1395"/>
      <c r="I76" s="1395"/>
      <c r="J76" s="1396"/>
      <c r="K76" s="460"/>
      <c r="L76" s="1033" t="s">
        <v>1094</v>
      </c>
      <c r="M76" s="1037"/>
      <c r="N76" s="1037"/>
      <c r="O76" s="1037"/>
      <c r="P76" s="1037"/>
      <c r="Q76" s="1037"/>
      <c r="R76" s="1037"/>
      <c r="S76" s="1037"/>
      <c r="T76" s="1037"/>
      <c r="U76" s="1037"/>
      <c r="V76" s="1034"/>
      <c r="W76" s="1037"/>
      <c r="X76" s="1037"/>
      <c r="Y76" s="1037"/>
      <c r="Z76" s="1037"/>
      <c r="AA76" s="1037"/>
      <c r="AB76" s="1037"/>
      <c r="AC76" s="1037"/>
      <c r="AD76" s="1037"/>
      <c r="AE76" s="1037"/>
      <c r="AF76" s="1037"/>
      <c r="AG76" s="1037"/>
      <c r="AH76" s="1037"/>
      <c r="AI76" s="1037"/>
      <c r="AJ76" s="1037"/>
      <c r="AK76" s="1037"/>
      <c r="AL76" s="1037"/>
      <c r="AM76" s="1037"/>
      <c r="AN76" s="1037"/>
      <c r="AO76" s="1037"/>
      <c r="AP76" s="1034"/>
      <c r="AQ76" s="521"/>
    </row>
    <row r="77" spans="1:43" ht="21" customHeight="1">
      <c r="A77" s="2"/>
      <c r="B77" s="1394"/>
      <c r="C77" s="1395"/>
      <c r="D77" s="1395"/>
      <c r="E77" s="1395"/>
      <c r="F77" s="1395"/>
      <c r="G77" s="1395"/>
      <c r="H77" s="1395"/>
      <c r="I77" s="1395"/>
      <c r="J77" s="1396"/>
      <c r="K77" s="460"/>
      <c r="L77" s="1033" t="s">
        <v>1095</v>
      </c>
      <c r="M77" s="1037"/>
      <c r="N77" s="1037"/>
      <c r="O77" s="1037"/>
      <c r="P77" s="1037"/>
      <c r="Q77" s="1037"/>
      <c r="R77" s="1037"/>
      <c r="S77" s="1037"/>
      <c r="T77" s="1037"/>
      <c r="U77" s="1037"/>
      <c r="V77" s="1034"/>
      <c r="W77" s="1037"/>
      <c r="X77" s="1037"/>
      <c r="Y77" s="1037"/>
      <c r="Z77" s="1037"/>
      <c r="AA77" s="1037"/>
      <c r="AB77" s="1037"/>
      <c r="AC77" s="1037"/>
      <c r="AD77" s="1037"/>
      <c r="AE77" s="1037"/>
      <c r="AF77" s="1037"/>
      <c r="AG77" s="1037"/>
      <c r="AH77" s="1037"/>
      <c r="AI77" s="1037"/>
      <c r="AJ77" s="1037"/>
      <c r="AK77" s="1037"/>
      <c r="AL77" s="1037"/>
      <c r="AM77" s="1037"/>
      <c r="AN77" s="1037"/>
      <c r="AO77" s="1037"/>
      <c r="AP77" s="1034"/>
      <c r="AQ77" s="521"/>
    </row>
    <row r="78" spans="1:43" ht="21" customHeight="1">
      <c r="A78" s="2"/>
      <c r="B78" s="1394"/>
      <c r="C78" s="1395"/>
      <c r="D78" s="1395"/>
      <c r="E78" s="1395"/>
      <c r="F78" s="1395"/>
      <c r="G78" s="1395"/>
      <c r="H78" s="1395"/>
      <c r="I78" s="1395"/>
      <c r="J78" s="1396"/>
      <c r="K78" s="460"/>
      <c r="L78" s="1378" t="s">
        <v>1096</v>
      </c>
      <c r="M78" s="1379"/>
      <c r="N78" s="1379"/>
      <c r="O78" s="1379"/>
      <c r="P78" s="1379"/>
      <c r="Q78" s="1379"/>
      <c r="R78" s="1379"/>
      <c r="S78" s="1379"/>
      <c r="T78" s="1379"/>
      <c r="U78" s="1379"/>
      <c r="V78" s="1380"/>
      <c r="W78" s="1033" t="s">
        <v>1097</v>
      </c>
      <c r="X78" s="1037"/>
      <c r="Y78" s="1037"/>
      <c r="Z78" s="1037"/>
      <c r="AA78" s="1037"/>
      <c r="AB78" s="1037"/>
      <c r="AC78" s="1037"/>
      <c r="AD78" s="1037"/>
      <c r="AE78" s="1037"/>
      <c r="AF78" s="1037"/>
      <c r="AG78" s="1037"/>
      <c r="AH78" s="1402"/>
      <c r="AI78" s="1402"/>
      <c r="AJ78" s="1402"/>
      <c r="AK78" s="1402"/>
      <c r="AL78" s="1402"/>
      <c r="AM78" s="1402"/>
      <c r="AN78" s="1045" t="s">
        <v>8</v>
      </c>
      <c r="AO78" s="1045"/>
      <c r="AP78" s="1044"/>
      <c r="AQ78" s="521"/>
    </row>
    <row r="79" spans="1:43" ht="21" customHeight="1">
      <c r="A79" s="2"/>
      <c r="B79" s="1394"/>
      <c r="C79" s="1395"/>
      <c r="D79" s="1395"/>
      <c r="E79" s="1395"/>
      <c r="F79" s="1395"/>
      <c r="G79" s="1395"/>
      <c r="H79" s="1395"/>
      <c r="I79" s="1395"/>
      <c r="J79" s="1396"/>
      <c r="K79" s="460"/>
      <c r="L79" s="460"/>
      <c r="M79" s="2"/>
      <c r="N79" s="2"/>
      <c r="O79" s="2"/>
      <c r="P79" s="2"/>
      <c r="Q79" s="2"/>
      <c r="R79" s="2"/>
      <c r="S79" s="2"/>
      <c r="T79" s="2"/>
      <c r="U79" s="2"/>
      <c r="V79" s="521"/>
      <c r="W79" s="1033" t="s">
        <v>1098</v>
      </c>
      <c r="X79" s="1037"/>
      <c r="Y79" s="1037"/>
      <c r="Z79" s="1037"/>
      <c r="AA79" s="1037"/>
      <c r="AB79" s="1037"/>
      <c r="AC79" s="1037"/>
      <c r="AD79" s="1037"/>
      <c r="AE79" s="1037"/>
      <c r="AF79" s="1037"/>
      <c r="AG79" s="1037"/>
      <c r="AH79" s="1402"/>
      <c r="AI79" s="1402"/>
      <c r="AJ79" s="1402"/>
      <c r="AK79" s="1402"/>
      <c r="AL79" s="1402"/>
      <c r="AM79" s="1402"/>
      <c r="AN79" s="1045" t="s">
        <v>8</v>
      </c>
      <c r="AO79" s="1045"/>
      <c r="AP79" s="1044"/>
      <c r="AQ79" s="521"/>
    </row>
    <row r="80" spans="1:43" ht="21" customHeight="1">
      <c r="A80" s="2"/>
      <c r="B80" s="1394"/>
      <c r="C80" s="1395"/>
      <c r="D80" s="1395"/>
      <c r="E80" s="1395"/>
      <c r="F80" s="1395"/>
      <c r="G80" s="1395"/>
      <c r="H80" s="1395"/>
      <c r="I80" s="1395"/>
      <c r="J80" s="1396"/>
      <c r="K80" s="460"/>
      <c r="L80" s="460"/>
      <c r="M80" s="2"/>
      <c r="N80" s="2"/>
      <c r="O80" s="2"/>
      <c r="P80" s="2"/>
      <c r="Q80" s="2"/>
      <c r="R80" s="2"/>
      <c r="S80" s="2"/>
      <c r="T80" s="2"/>
      <c r="U80" s="2"/>
      <c r="V80" s="521"/>
      <c r="W80" s="1033" t="s">
        <v>1099</v>
      </c>
      <c r="X80" s="1037"/>
      <c r="Y80" s="1037"/>
      <c r="Z80" s="1037"/>
      <c r="AA80" s="1037"/>
      <c r="AB80" s="1037"/>
      <c r="AC80" s="1037"/>
      <c r="AD80" s="1037"/>
      <c r="AE80" s="1037"/>
      <c r="AF80" s="1037"/>
      <c r="AG80" s="1037"/>
      <c r="AH80" s="1402"/>
      <c r="AI80" s="1402"/>
      <c r="AJ80" s="1402"/>
      <c r="AK80" s="1402"/>
      <c r="AL80" s="1402"/>
      <c r="AM80" s="1402"/>
      <c r="AN80" s="1045" t="s">
        <v>8</v>
      </c>
      <c r="AO80" s="1045"/>
      <c r="AP80" s="1044"/>
      <c r="AQ80" s="521"/>
    </row>
    <row r="81" spans="1:43" ht="21" customHeight="1">
      <c r="A81" s="2"/>
      <c r="B81" s="1394"/>
      <c r="C81" s="1395"/>
      <c r="D81" s="1395"/>
      <c r="E81" s="1395"/>
      <c r="F81" s="1395"/>
      <c r="G81" s="1395"/>
      <c r="H81" s="1395"/>
      <c r="I81" s="1395"/>
      <c r="J81" s="1396"/>
      <c r="K81" s="460"/>
      <c r="L81" s="460"/>
      <c r="M81" s="2"/>
      <c r="N81" s="2"/>
      <c r="O81" s="2"/>
      <c r="P81" s="2"/>
      <c r="Q81" s="2"/>
      <c r="R81" s="2"/>
      <c r="S81" s="2"/>
      <c r="T81" s="2"/>
      <c r="U81" s="2"/>
      <c r="V81" s="521"/>
      <c r="W81" s="1033" t="s">
        <v>1100</v>
      </c>
      <c r="X81" s="1037"/>
      <c r="Y81" s="1037"/>
      <c r="Z81" s="1037"/>
      <c r="AA81" s="1037"/>
      <c r="AB81" s="1037"/>
      <c r="AC81" s="1037"/>
      <c r="AD81" s="1037"/>
      <c r="AE81" s="1037"/>
      <c r="AF81" s="1037"/>
      <c r="AG81" s="1037"/>
      <c r="AH81" s="1402"/>
      <c r="AI81" s="1402"/>
      <c r="AJ81" s="1402"/>
      <c r="AK81" s="1402"/>
      <c r="AL81" s="1402"/>
      <c r="AM81" s="1402"/>
      <c r="AN81" s="1045" t="s">
        <v>8</v>
      </c>
      <c r="AO81" s="1045"/>
      <c r="AP81" s="1044"/>
      <c r="AQ81" s="521"/>
    </row>
    <row r="82" spans="1:43" ht="21" customHeight="1">
      <c r="A82" s="2"/>
      <c r="B82" s="1394"/>
      <c r="C82" s="1395"/>
      <c r="D82" s="1395"/>
      <c r="E82" s="1395"/>
      <c r="F82" s="1395"/>
      <c r="G82" s="1395"/>
      <c r="H82" s="1395"/>
      <c r="I82" s="1395"/>
      <c r="J82" s="1396"/>
      <c r="K82" s="460"/>
      <c r="L82" s="460"/>
      <c r="M82" s="2"/>
      <c r="N82" s="2"/>
      <c r="O82" s="2"/>
      <c r="P82" s="2"/>
      <c r="Q82" s="2"/>
      <c r="R82" s="2"/>
      <c r="S82" s="2"/>
      <c r="T82" s="2"/>
      <c r="U82" s="2"/>
      <c r="V82" s="521"/>
      <c r="W82" s="1033" t="s">
        <v>1101</v>
      </c>
      <c r="X82" s="1037"/>
      <c r="Y82" s="1037"/>
      <c r="Z82" s="1037"/>
      <c r="AA82" s="1037"/>
      <c r="AB82" s="1037"/>
      <c r="AC82" s="1037"/>
      <c r="AD82" s="1037"/>
      <c r="AE82" s="1037"/>
      <c r="AF82" s="1037"/>
      <c r="AG82" s="1037"/>
      <c r="AH82" s="1402"/>
      <c r="AI82" s="1402"/>
      <c r="AJ82" s="1402"/>
      <c r="AK82" s="1402"/>
      <c r="AL82" s="1402"/>
      <c r="AM82" s="1402"/>
      <c r="AN82" s="1045" t="s">
        <v>8</v>
      </c>
      <c r="AO82" s="1045"/>
      <c r="AP82" s="1044"/>
      <c r="AQ82" s="521"/>
    </row>
    <row r="83" spans="1:43" ht="21" customHeight="1">
      <c r="A83" s="2"/>
      <c r="B83" s="1394"/>
      <c r="C83" s="1395"/>
      <c r="D83" s="1395"/>
      <c r="E83" s="1395"/>
      <c r="F83" s="1395"/>
      <c r="G83" s="1395"/>
      <c r="H83" s="1395"/>
      <c r="I83" s="1395"/>
      <c r="J83" s="1396"/>
      <c r="K83" s="460"/>
      <c r="L83" s="460"/>
      <c r="M83" s="2"/>
      <c r="N83" s="2"/>
      <c r="O83" s="2"/>
      <c r="P83" s="2"/>
      <c r="Q83" s="2"/>
      <c r="R83" s="2"/>
      <c r="S83" s="2"/>
      <c r="T83" s="2"/>
      <c r="U83" s="2"/>
      <c r="V83" s="521"/>
      <c r="W83" s="1033" t="s">
        <v>1102</v>
      </c>
      <c r="X83" s="1037"/>
      <c r="Y83" s="1037"/>
      <c r="Z83" s="1037"/>
      <c r="AA83" s="1037"/>
      <c r="AB83" s="1037"/>
      <c r="AC83" s="1037"/>
      <c r="AD83" s="1037"/>
      <c r="AE83" s="1037"/>
      <c r="AF83" s="1037"/>
      <c r="AG83" s="1037"/>
      <c r="AH83" s="1402"/>
      <c r="AI83" s="1402"/>
      <c r="AJ83" s="1402"/>
      <c r="AK83" s="1402"/>
      <c r="AL83" s="1402"/>
      <c r="AM83" s="1402"/>
      <c r="AN83" s="1045" t="s">
        <v>8</v>
      </c>
      <c r="AO83" s="1045"/>
      <c r="AP83" s="1044"/>
      <c r="AQ83" s="521"/>
    </row>
    <row r="84" spans="1:43" ht="21" customHeight="1">
      <c r="A84" s="2"/>
      <c r="B84" s="1394"/>
      <c r="C84" s="1395"/>
      <c r="D84" s="1395"/>
      <c r="E84" s="1395"/>
      <c r="F84" s="1395"/>
      <c r="G84" s="1395"/>
      <c r="H84" s="1395"/>
      <c r="I84" s="1395"/>
      <c r="J84" s="1396"/>
      <c r="K84" s="460"/>
      <c r="L84" s="524"/>
      <c r="M84" s="523"/>
      <c r="N84" s="523"/>
      <c r="O84" s="523"/>
      <c r="P84" s="523"/>
      <c r="Q84" s="523"/>
      <c r="R84" s="523"/>
      <c r="S84" s="523"/>
      <c r="T84" s="523"/>
      <c r="U84" s="523"/>
      <c r="V84" s="525"/>
      <c r="W84" s="1033" t="s">
        <v>1103</v>
      </c>
      <c r="X84" s="1037"/>
      <c r="Y84" s="1037"/>
      <c r="Z84" s="1037"/>
      <c r="AA84" s="1037"/>
      <c r="AB84" s="1037"/>
      <c r="AC84" s="1037"/>
      <c r="AD84" s="1037"/>
      <c r="AE84" s="1037"/>
      <c r="AF84" s="1037"/>
      <c r="AG84" s="1037"/>
      <c r="AH84" s="1402"/>
      <c r="AI84" s="1402"/>
      <c r="AJ84" s="1402"/>
      <c r="AK84" s="1402"/>
      <c r="AL84" s="1402"/>
      <c r="AM84" s="1402"/>
      <c r="AN84" s="1045" t="s">
        <v>8</v>
      </c>
      <c r="AO84" s="1045"/>
      <c r="AP84" s="1044"/>
      <c r="AQ84" s="521"/>
    </row>
    <row r="85" spans="1:43" ht="21" customHeight="1">
      <c r="A85" s="2"/>
      <c r="B85" s="1394"/>
      <c r="C85" s="1395"/>
      <c r="D85" s="1395"/>
      <c r="E85" s="1395"/>
      <c r="F85" s="1395"/>
      <c r="G85" s="1395"/>
      <c r="H85" s="1395"/>
      <c r="I85" s="1395"/>
      <c r="J85" s="1396"/>
      <c r="K85" s="460"/>
      <c r="L85" s="1378" t="s">
        <v>1104</v>
      </c>
      <c r="M85" s="1379"/>
      <c r="N85" s="1379"/>
      <c r="O85" s="1379"/>
      <c r="P85" s="1379"/>
      <c r="Q85" s="1379"/>
      <c r="R85" s="1379"/>
      <c r="S85" s="1379"/>
      <c r="T85" s="1379"/>
      <c r="U85" s="1379"/>
      <c r="V85" s="1380"/>
      <c r="W85" s="1379"/>
      <c r="X85" s="1379"/>
      <c r="Y85" s="1379"/>
      <c r="Z85" s="1379"/>
      <c r="AA85" s="1379"/>
      <c r="AB85" s="1379"/>
      <c r="AC85" s="1379"/>
      <c r="AD85" s="1379"/>
      <c r="AE85" s="1379"/>
      <c r="AF85" s="1379"/>
      <c r="AG85" s="1379"/>
      <c r="AH85" s="1379"/>
      <c r="AI85" s="1379"/>
      <c r="AJ85" s="1379"/>
      <c r="AK85" s="1379"/>
      <c r="AL85" s="1379"/>
      <c r="AM85" s="1379"/>
      <c r="AN85" s="1379"/>
      <c r="AO85" s="1379"/>
      <c r="AP85" s="1380"/>
      <c r="AQ85" s="521"/>
    </row>
    <row r="86" spans="1:43" ht="21" customHeight="1">
      <c r="A86" s="2"/>
      <c r="B86" s="1394"/>
      <c r="C86" s="1395"/>
      <c r="D86" s="1395"/>
      <c r="E86" s="1395"/>
      <c r="F86" s="1395"/>
      <c r="G86" s="1395"/>
      <c r="H86" s="1395"/>
      <c r="I86" s="1395"/>
      <c r="J86" s="1396"/>
      <c r="K86" s="460"/>
      <c r="L86" s="460"/>
      <c r="M86" s="2"/>
      <c r="N86" s="2"/>
      <c r="O86" s="2"/>
      <c r="P86" s="2"/>
      <c r="Q86" s="2"/>
      <c r="R86" s="2"/>
      <c r="S86" s="2"/>
      <c r="T86" s="2"/>
      <c r="U86" s="2"/>
      <c r="V86" s="521"/>
      <c r="W86" s="1379"/>
      <c r="X86" s="1379"/>
      <c r="Y86" s="1379"/>
      <c r="Z86" s="1379"/>
      <c r="AA86" s="1379"/>
      <c r="AB86" s="1379"/>
      <c r="AC86" s="1379"/>
      <c r="AD86" s="1379"/>
      <c r="AE86" s="1379"/>
      <c r="AF86" s="1379"/>
      <c r="AG86" s="1379"/>
      <c r="AH86" s="1379"/>
      <c r="AI86" s="1379"/>
      <c r="AJ86" s="1379"/>
      <c r="AK86" s="1379"/>
      <c r="AL86" s="1379"/>
      <c r="AM86" s="1379"/>
      <c r="AN86" s="1379"/>
      <c r="AO86" s="1379"/>
      <c r="AP86" s="1380"/>
      <c r="AQ86" s="521"/>
    </row>
    <row r="87" spans="1:43" ht="21" customHeight="1">
      <c r="A87" s="2"/>
      <c r="B87" s="1394"/>
      <c r="C87" s="1395"/>
      <c r="D87" s="1395"/>
      <c r="E87" s="1395"/>
      <c r="F87" s="1395"/>
      <c r="G87" s="1395"/>
      <c r="H87" s="1395"/>
      <c r="I87" s="1395"/>
      <c r="J87" s="1396"/>
      <c r="K87" s="460"/>
      <c r="L87" s="460"/>
      <c r="M87" s="2"/>
      <c r="N87" s="2"/>
      <c r="O87" s="2"/>
      <c r="P87" s="2"/>
      <c r="Q87" s="2"/>
      <c r="R87" s="2"/>
      <c r="S87" s="2"/>
      <c r="T87" s="2"/>
      <c r="U87" s="2"/>
      <c r="V87" s="521"/>
      <c r="W87" s="1379"/>
      <c r="X87" s="1379"/>
      <c r="Y87" s="1379"/>
      <c r="Z87" s="1379"/>
      <c r="AA87" s="1379"/>
      <c r="AB87" s="1379"/>
      <c r="AC87" s="1379"/>
      <c r="AD87" s="1379"/>
      <c r="AE87" s="1379"/>
      <c r="AF87" s="1379"/>
      <c r="AG87" s="1379"/>
      <c r="AH87" s="1379"/>
      <c r="AI87" s="1379"/>
      <c r="AJ87" s="1379"/>
      <c r="AK87" s="1379"/>
      <c r="AL87" s="1379"/>
      <c r="AM87" s="1379"/>
      <c r="AN87" s="1379"/>
      <c r="AO87" s="1379"/>
      <c r="AP87" s="1380"/>
      <c r="AQ87" s="521"/>
    </row>
    <row r="88" spans="1:43" ht="21" customHeight="1">
      <c r="A88" s="2"/>
      <c r="B88" s="1394"/>
      <c r="C88" s="1395"/>
      <c r="D88" s="1395"/>
      <c r="E88" s="1395"/>
      <c r="F88" s="1395"/>
      <c r="G88" s="1395"/>
      <c r="H88" s="1395"/>
      <c r="I88" s="1395"/>
      <c r="J88" s="1396"/>
      <c r="K88" s="460"/>
      <c r="L88" s="460"/>
      <c r="M88" s="2"/>
      <c r="N88" s="2"/>
      <c r="O88" s="2"/>
      <c r="P88" s="2"/>
      <c r="Q88" s="2"/>
      <c r="R88" s="2"/>
      <c r="S88" s="2"/>
      <c r="T88" s="2"/>
      <c r="U88" s="2"/>
      <c r="V88" s="521"/>
      <c r="W88" s="1379"/>
      <c r="X88" s="1379"/>
      <c r="Y88" s="1379"/>
      <c r="Z88" s="1379"/>
      <c r="AA88" s="1379"/>
      <c r="AB88" s="1379"/>
      <c r="AC88" s="1379"/>
      <c r="AD88" s="1379"/>
      <c r="AE88" s="1379"/>
      <c r="AF88" s="1379"/>
      <c r="AG88" s="1379"/>
      <c r="AH88" s="1379"/>
      <c r="AI88" s="1379"/>
      <c r="AJ88" s="1379"/>
      <c r="AK88" s="1379"/>
      <c r="AL88" s="1379"/>
      <c r="AM88" s="1379"/>
      <c r="AN88" s="1379"/>
      <c r="AO88" s="1379"/>
      <c r="AP88" s="1380"/>
      <c r="AQ88" s="521"/>
    </row>
    <row r="89" spans="1:43" ht="21" customHeight="1">
      <c r="A89" s="2"/>
      <c r="B89" s="1394"/>
      <c r="C89" s="1395"/>
      <c r="D89" s="1395"/>
      <c r="E89" s="1395"/>
      <c r="F89" s="1395"/>
      <c r="G89" s="1395"/>
      <c r="H89" s="1395"/>
      <c r="I89" s="1395"/>
      <c r="J89" s="1396"/>
      <c r="K89" s="460"/>
      <c r="L89" s="524"/>
      <c r="M89" s="523"/>
      <c r="N89" s="523"/>
      <c r="O89" s="523"/>
      <c r="P89" s="523"/>
      <c r="Q89" s="523"/>
      <c r="R89" s="523"/>
      <c r="S89" s="523"/>
      <c r="T89" s="523"/>
      <c r="U89" s="523"/>
      <c r="V89" s="525"/>
      <c r="W89" s="1382"/>
      <c r="X89" s="1382"/>
      <c r="Y89" s="1382"/>
      <c r="Z89" s="1382"/>
      <c r="AA89" s="1382"/>
      <c r="AB89" s="1382"/>
      <c r="AC89" s="1382"/>
      <c r="AD89" s="1382"/>
      <c r="AE89" s="1382"/>
      <c r="AF89" s="1382"/>
      <c r="AG89" s="1382"/>
      <c r="AH89" s="1382"/>
      <c r="AI89" s="1382"/>
      <c r="AJ89" s="1382"/>
      <c r="AK89" s="1382"/>
      <c r="AL89" s="1382"/>
      <c r="AM89" s="1382"/>
      <c r="AN89" s="1382"/>
      <c r="AO89" s="1382"/>
      <c r="AP89" s="1383"/>
      <c r="AQ89" s="521"/>
    </row>
    <row r="90" spans="1:43" ht="18" customHeight="1">
      <c r="A90" s="2"/>
      <c r="B90" s="1394"/>
      <c r="C90" s="1395"/>
      <c r="D90" s="1395"/>
      <c r="E90" s="1395"/>
      <c r="F90" s="1395"/>
      <c r="G90" s="1395"/>
      <c r="H90" s="1395"/>
      <c r="I90" s="1395"/>
      <c r="J90" s="1396"/>
      <c r="K90" s="524"/>
      <c r="L90" s="523"/>
      <c r="M90" s="523"/>
      <c r="N90" s="523"/>
      <c r="O90" s="523"/>
      <c r="P90" s="523"/>
      <c r="Q90" s="523"/>
      <c r="R90" s="523"/>
      <c r="S90" s="523"/>
      <c r="T90" s="523"/>
      <c r="U90" s="523"/>
      <c r="V90" s="523"/>
      <c r="W90" s="523"/>
      <c r="X90" s="523"/>
      <c r="Y90" s="523"/>
      <c r="Z90" s="523"/>
      <c r="AA90" s="523"/>
      <c r="AB90" s="523"/>
      <c r="AC90" s="523"/>
      <c r="AD90" s="523"/>
      <c r="AE90" s="523"/>
      <c r="AF90" s="523"/>
      <c r="AG90" s="523"/>
      <c r="AH90" s="523"/>
      <c r="AI90" s="523"/>
      <c r="AJ90" s="523"/>
      <c r="AK90" s="523"/>
      <c r="AL90" s="523"/>
      <c r="AM90" s="523"/>
      <c r="AN90" s="523"/>
      <c r="AO90" s="523"/>
      <c r="AP90" s="523"/>
      <c r="AQ90" s="525"/>
    </row>
    <row r="91" spans="1:43" ht="15" customHeight="1"/>
    <row r="92" spans="1:43" ht="15" customHeight="1"/>
  </sheetData>
  <mergeCells count="135">
    <mergeCell ref="W84:AG84"/>
    <mergeCell ref="AH84:AM84"/>
    <mergeCell ref="AN84:AP84"/>
    <mergeCell ref="L85:V85"/>
    <mergeCell ref="W85:AP89"/>
    <mergeCell ref="W82:AG82"/>
    <mergeCell ref="AH82:AM82"/>
    <mergeCell ref="AN82:AP82"/>
    <mergeCell ref="W83:AG83"/>
    <mergeCell ref="AH83:AM83"/>
    <mergeCell ref="AN83:AP83"/>
    <mergeCell ref="W80:AG80"/>
    <mergeCell ref="AH80:AM80"/>
    <mergeCell ref="AN80:AP80"/>
    <mergeCell ref="W81:AG81"/>
    <mergeCell ref="AH81:AM81"/>
    <mergeCell ref="AN81:AP81"/>
    <mergeCell ref="L78:V78"/>
    <mergeCell ref="W78:AG78"/>
    <mergeCell ref="AH78:AM78"/>
    <mergeCell ref="AN78:AP78"/>
    <mergeCell ref="W79:AG79"/>
    <mergeCell ref="AH79:AM79"/>
    <mergeCell ref="AN79:AP79"/>
    <mergeCell ref="L75:V75"/>
    <mergeCell ref="W75:AN75"/>
    <mergeCell ref="AO75:AP75"/>
    <mergeCell ref="L76:V76"/>
    <mergeCell ref="W76:AP76"/>
    <mergeCell ref="L77:V77"/>
    <mergeCell ref="W77:AP77"/>
    <mergeCell ref="L73:V73"/>
    <mergeCell ref="W73:AG73"/>
    <mergeCell ref="AH73:AI73"/>
    <mergeCell ref="AJ73:AN73"/>
    <mergeCell ref="AO73:AP73"/>
    <mergeCell ref="L74:V74"/>
    <mergeCell ref="W74:AN74"/>
    <mergeCell ref="AO74:AP74"/>
    <mergeCell ref="AL72:AN72"/>
    <mergeCell ref="AO72:AP72"/>
    <mergeCell ref="AL70:AN70"/>
    <mergeCell ref="AO70:AP70"/>
    <mergeCell ref="X71:AA71"/>
    <mergeCell ref="AB71:AD71"/>
    <mergeCell ref="AE71:AF71"/>
    <mergeCell ref="AH71:AK71"/>
    <mergeCell ref="AL71:AN71"/>
    <mergeCell ref="AO71:AP71"/>
    <mergeCell ref="B64:J90"/>
    <mergeCell ref="L65:V65"/>
    <mergeCell ref="W65:AE65"/>
    <mergeCell ref="AF65:AH65"/>
    <mergeCell ref="AI65:AP65"/>
    <mergeCell ref="L66:V66"/>
    <mergeCell ref="W66:AE66"/>
    <mergeCell ref="AF66:AH66"/>
    <mergeCell ref="AI66:AP66"/>
    <mergeCell ref="L67:V67"/>
    <mergeCell ref="AL67:AN67"/>
    <mergeCell ref="AO67:AP67"/>
    <mergeCell ref="L68:V72"/>
    <mergeCell ref="AL68:AN68"/>
    <mergeCell ref="AO68:AP68"/>
    <mergeCell ref="W69:AP69"/>
    <mergeCell ref="X70:AA70"/>
    <mergeCell ref="AB70:AD70"/>
    <mergeCell ref="AE70:AF70"/>
    <mergeCell ref="AH70:AK70"/>
    <mergeCell ref="X72:AA72"/>
    <mergeCell ref="AB72:AD72"/>
    <mergeCell ref="AE72:AF72"/>
    <mergeCell ref="AH72:AK72"/>
    <mergeCell ref="B57:J59"/>
    <mergeCell ref="K57:AQ59"/>
    <mergeCell ref="B60:J61"/>
    <mergeCell ref="K60:AQ61"/>
    <mergeCell ref="B62:J63"/>
    <mergeCell ref="K62:AQ63"/>
    <mergeCell ref="B50:L50"/>
    <mergeCell ref="M50:Z50"/>
    <mergeCell ref="AA50:AP50"/>
    <mergeCell ref="AL53:AQ53"/>
    <mergeCell ref="B55:J56"/>
    <mergeCell ref="K55:AQ56"/>
    <mergeCell ref="B48:L48"/>
    <mergeCell ref="M48:Z48"/>
    <mergeCell ref="AA48:AP48"/>
    <mergeCell ref="B49:L49"/>
    <mergeCell ref="M49:Z49"/>
    <mergeCell ref="AA49:AP49"/>
    <mergeCell ref="B35:P36"/>
    <mergeCell ref="Q35:AP36"/>
    <mergeCell ref="B39:AP44"/>
    <mergeCell ref="B47:L47"/>
    <mergeCell ref="M47:Z47"/>
    <mergeCell ref="AA47:AP47"/>
    <mergeCell ref="B29:P30"/>
    <mergeCell ref="Q29:AP30"/>
    <mergeCell ref="B31:P32"/>
    <mergeCell ref="Q31:AP32"/>
    <mergeCell ref="B33:P34"/>
    <mergeCell ref="Q33:AP34"/>
    <mergeCell ref="B21:T22"/>
    <mergeCell ref="U21:AC22"/>
    <mergeCell ref="AD21:AL22"/>
    <mergeCell ref="B25:P26"/>
    <mergeCell ref="Q25:AP26"/>
    <mergeCell ref="B27:P28"/>
    <mergeCell ref="Q27:AP28"/>
    <mergeCell ref="B17:T18"/>
    <mergeCell ref="U17:AC18"/>
    <mergeCell ref="AD17:AL18"/>
    <mergeCell ref="B19:T20"/>
    <mergeCell ref="U19:AC20"/>
    <mergeCell ref="AD19:AL20"/>
    <mergeCell ref="B13:T14"/>
    <mergeCell ref="U13:AC14"/>
    <mergeCell ref="AD13:AL14"/>
    <mergeCell ref="B15:T16"/>
    <mergeCell ref="U15:AC16"/>
    <mergeCell ref="AD15:AL16"/>
    <mergeCell ref="B9:T10"/>
    <mergeCell ref="U9:AL9"/>
    <mergeCell ref="U10:AC10"/>
    <mergeCell ref="AD10:AL10"/>
    <mergeCell ref="B11:T12"/>
    <mergeCell ref="U11:AC12"/>
    <mergeCell ref="AD11:AL12"/>
    <mergeCell ref="AL2:AQ2"/>
    <mergeCell ref="A3:AQ3"/>
    <mergeCell ref="B7:M7"/>
    <mergeCell ref="N7:Q7"/>
    <mergeCell ref="R7:T7"/>
    <mergeCell ref="V7:AP7"/>
  </mergeCells>
  <phoneticPr fontId="6"/>
  <pageMargins left="0.74803149606299213" right="0.31496062992125984" top="0.98425196850393704" bottom="0.98425196850393704" header="0.51181102362204722" footer="0.51181102362204722"/>
  <pageSetup paperSize="9" scale="96" fitToHeight="2" orientation="portrait" r:id="rId1"/>
  <headerFooter alignWithMargins="0"/>
  <rowBreaks count="1" manualBreakCount="1">
    <brk id="51" max="1638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92F6-89B2-468A-9BAC-B8433E236036}">
  <dimension ref="A1:M1048576"/>
  <sheetViews>
    <sheetView view="pageBreakPreview" zoomScale="80" zoomScaleNormal="100" zoomScaleSheetLayoutView="80" workbookViewId="0">
      <selection activeCell="N7" sqref="N7"/>
    </sheetView>
  </sheetViews>
  <sheetFormatPr defaultColWidth="9" defaultRowHeight="11.25" zeroHeight="1"/>
  <cols>
    <col min="1" max="1" width="2.375" style="533" customWidth="1"/>
    <col min="2" max="2" width="13.25" style="528" customWidth="1"/>
    <col min="3" max="3" width="3.375" style="529" customWidth="1"/>
    <col min="4" max="4" width="3.375" style="530" customWidth="1"/>
    <col min="5" max="5" width="3.375" style="529" bestFit="1" customWidth="1"/>
    <col min="6" max="6" width="58.875" style="531" customWidth="1"/>
    <col min="7" max="7" width="13.875" style="531" customWidth="1"/>
    <col min="8" max="11" width="9.5" style="531" customWidth="1"/>
    <col min="12" max="12" width="10" style="531" customWidth="1"/>
    <col min="13" max="13" width="11.5" style="531" customWidth="1"/>
    <col min="14" max="16384" width="9" style="531"/>
  </cols>
  <sheetData>
    <row r="1" spans="1:13" ht="18" customHeight="1">
      <c r="L1" s="1499" t="s">
        <v>651</v>
      </c>
      <c r="M1" s="1500"/>
    </row>
    <row r="2" spans="1:13" ht="24" customHeight="1">
      <c r="A2" s="527" t="s">
        <v>735</v>
      </c>
      <c r="G2" s="532" t="s">
        <v>736</v>
      </c>
      <c r="H2" s="1419" t="str">
        <f>託児サービス提供施設</f>
        <v>和産技訓練センター　保育所</v>
      </c>
      <c r="I2" s="1420"/>
      <c r="J2" s="1421"/>
      <c r="K2" s="532" t="s">
        <v>737</v>
      </c>
      <c r="L2" s="1422"/>
      <c r="M2" s="1423"/>
    </row>
    <row r="3" spans="1:13" ht="24" customHeight="1">
      <c r="A3" s="1408" t="s">
        <v>1197</v>
      </c>
      <c r="B3" s="1408"/>
      <c r="C3" s="1408"/>
      <c r="D3" s="1408"/>
      <c r="E3" s="1408"/>
      <c r="F3" s="1409"/>
      <c r="G3" s="532" t="s">
        <v>738</v>
      </c>
      <c r="H3" s="1422"/>
      <c r="I3" s="1424"/>
      <c r="J3" s="1423"/>
      <c r="K3" s="532" t="s">
        <v>739</v>
      </c>
      <c r="L3" s="1422"/>
      <c r="M3" s="1423"/>
    </row>
    <row r="4" spans="1:13" ht="3" customHeight="1">
      <c r="G4" s="530"/>
      <c r="H4" s="534"/>
      <c r="I4" s="534"/>
      <c r="J4" s="534"/>
      <c r="K4" s="530"/>
      <c r="L4" s="534"/>
      <c r="M4" s="534"/>
    </row>
    <row r="5" spans="1:13" ht="13.5" customHeight="1">
      <c r="A5" s="1418" t="s">
        <v>740</v>
      </c>
      <c r="B5" s="1418"/>
      <c r="C5" s="1418"/>
      <c r="D5" s="1425" t="s">
        <v>496</v>
      </c>
      <c r="E5" s="1425"/>
      <c r="F5" s="1425" t="s">
        <v>741</v>
      </c>
      <c r="G5" s="1425"/>
      <c r="H5" s="1425"/>
      <c r="I5" s="1425"/>
      <c r="J5" s="1425"/>
      <c r="K5" s="1425"/>
      <c r="L5" s="1425"/>
      <c r="M5" s="1425"/>
    </row>
    <row r="6" spans="1:13" ht="13.5" customHeight="1">
      <c r="A6" s="1403">
        <v>1</v>
      </c>
      <c r="B6" s="1406" t="s">
        <v>742</v>
      </c>
      <c r="C6" s="1407"/>
      <c r="D6" s="1412" t="s">
        <v>743</v>
      </c>
      <c r="E6" s="1414" t="s">
        <v>744</v>
      </c>
      <c r="F6" s="1416" t="s">
        <v>745</v>
      </c>
      <c r="G6" s="1418" t="s">
        <v>746</v>
      </c>
      <c r="H6" s="1418" t="s">
        <v>747</v>
      </c>
      <c r="I6" s="1433" t="s">
        <v>748</v>
      </c>
      <c r="J6" s="535"/>
      <c r="K6" s="1435" t="s">
        <v>749</v>
      </c>
      <c r="L6" s="536"/>
      <c r="M6" s="537"/>
    </row>
    <row r="7" spans="1:13" ht="49.5" customHeight="1">
      <c r="A7" s="1404"/>
      <c r="B7" s="1408"/>
      <c r="C7" s="1409"/>
      <c r="D7" s="1413"/>
      <c r="E7" s="1415"/>
      <c r="F7" s="1417"/>
      <c r="G7" s="1418"/>
      <c r="H7" s="1418"/>
      <c r="I7" s="1434"/>
      <c r="J7" s="538" t="s">
        <v>750</v>
      </c>
      <c r="K7" s="1436"/>
      <c r="L7" s="539" t="s">
        <v>751</v>
      </c>
      <c r="M7" s="539" t="s">
        <v>752</v>
      </c>
    </row>
    <row r="8" spans="1:13" ht="12" customHeight="1">
      <c r="A8" s="1404"/>
      <c r="B8" s="1408"/>
      <c r="C8" s="1409"/>
      <c r="D8" s="540"/>
      <c r="E8" s="541"/>
      <c r="F8" s="542" t="s">
        <v>753</v>
      </c>
      <c r="G8" s="543">
        <v>0.33333333329999998</v>
      </c>
      <c r="H8" s="544">
        <v>0</v>
      </c>
      <c r="I8" s="545">
        <f>ROUNDDOWN(G8*H8,1)</f>
        <v>0</v>
      </c>
      <c r="J8" s="1437"/>
      <c r="K8" s="1437"/>
      <c r="L8" s="1426"/>
      <c r="M8" s="1426"/>
    </row>
    <row r="9" spans="1:13" ht="12" customHeight="1">
      <c r="A9" s="1404"/>
      <c r="B9" s="1408"/>
      <c r="C9" s="1409"/>
      <c r="D9" s="540"/>
      <c r="E9" s="541"/>
      <c r="F9" s="546" t="s">
        <v>754</v>
      </c>
      <c r="G9" s="547">
        <v>0.16666666660000001</v>
      </c>
      <c r="H9" s="548">
        <v>0</v>
      </c>
      <c r="I9" s="549">
        <f>ROUNDDOWN(G9*H9,1)</f>
        <v>0</v>
      </c>
      <c r="J9" s="1437"/>
      <c r="K9" s="1437"/>
      <c r="L9" s="1426"/>
      <c r="M9" s="1426"/>
    </row>
    <row r="10" spans="1:13" ht="12" customHeight="1">
      <c r="A10" s="1404"/>
      <c r="B10" s="1408"/>
      <c r="C10" s="1409"/>
      <c r="D10" s="540"/>
      <c r="E10" s="541"/>
      <c r="F10" s="546" t="s">
        <v>755</v>
      </c>
      <c r="G10" s="547">
        <v>0.05</v>
      </c>
      <c r="H10" s="548">
        <v>0</v>
      </c>
      <c r="I10" s="549">
        <f>ROUNDDOWN(G10*H10,1)</f>
        <v>0</v>
      </c>
      <c r="J10" s="1437"/>
      <c r="K10" s="1437"/>
      <c r="L10" s="1426"/>
      <c r="M10" s="1426"/>
    </row>
    <row r="11" spans="1:13" ht="12" customHeight="1">
      <c r="A11" s="1404"/>
      <c r="B11" s="1408"/>
      <c r="C11" s="1409"/>
      <c r="D11" s="550"/>
      <c r="E11" s="551"/>
      <c r="F11" s="552" t="s">
        <v>1119</v>
      </c>
      <c r="G11" s="553">
        <v>3.3333333299999997E-2</v>
      </c>
      <c r="H11" s="554">
        <v>0</v>
      </c>
      <c r="I11" s="555">
        <f>ROUNDDOWN(G11*H11,1)</f>
        <v>0</v>
      </c>
      <c r="J11" s="1437"/>
      <c r="K11" s="1437"/>
      <c r="L11" s="1426"/>
      <c r="M11" s="1426"/>
    </row>
    <row r="12" spans="1:13" ht="24" customHeight="1">
      <c r="A12" s="1404"/>
      <c r="B12" s="1408"/>
      <c r="C12" s="1409"/>
      <c r="D12" s="532" t="s">
        <v>743</v>
      </c>
      <c r="E12" s="556" t="s">
        <v>744</v>
      </c>
      <c r="F12" s="557" t="s">
        <v>756</v>
      </c>
      <c r="G12" s="558" t="s">
        <v>757</v>
      </c>
      <c r="H12" s="559">
        <f>SUM(H8:H11)</f>
        <v>0</v>
      </c>
      <c r="I12" s="559">
        <f>ROUND((I8+I9+I10+I11),0)</f>
        <v>0</v>
      </c>
      <c r="J12" s="559">
        <f>ROUND(I12*1/3,1)</f>
        <v>0</v>
      </c>
      <c r="K12" s="559">
        <f>SUM(L12:M12)</f>
        <v>0</v>
      </c>
      <c r="L12" s="560">
        <v>0</v>
      </c>
      <c r="M12" s="560">
        <v>0</v>
      </c>
    </row>
    <row r="13" spans="1:13" ht="12" customHeight="1">
      <c r="A13" s="1404"/>
      <c r="B13" s="1408"/>
      <c r="C13" s="1409"/>
      <c r="D13" s="532" t="s">
        <v>743</v>
      </c>
      <c r="E13" s="556" t="s">
        <v>744</v>
      </c>
      <c r="F13" s="1427" t="s">
        <v>758</v>
      </c>
      <c r="G13" s="1428"/>
      <c r="H13" s="1428"/>
      <c r="I13" s="1428"/>
      <c r="J13" s="1428"/>
      <c r="K13" s="1428"/>
      <c r="L13" s="1428"/>
      <c r="M13" s="1429"/>
    </row>
    <row r="14" spans="1:13" ht="12" customHeight="1">
      <c r="A14" s="1404"/>
      <c r="B14" s="1408"/>
      <c r="C14" s="1409"/>
      <c r="D14" s="532"/>
      <c r="E14" s="556" t="s">
        <v>744</v>
      </c>
      <c r="F14" s="1430" t="s">
        <v>759</v>
      </c>
      <c r="G14" s="1431"/>
      <c r="H14" s="1431"/>
      <c r="I14" s="1431"/>
      <c r="J14" s="1431"/>
      <c r="K14" s="1431"/>
      <c r="L14" s="1431"/>
      <c r="M14" s="1432"/>
    </row>
    <row r="15" spans="1:13" ht="12" customHeight="1">
      <c r="A15" s="1404"/>
      <c r="B15" s="1408"/>
      <c r="C15" s="1409"/>
      <c r="D15" s="532" t="s">
        <v>743</v>
      </c>
      <c r="E15" s="556" t="s">
        <v>744</v>
      </c>
      <c r="F15" s="1427" t="s">
        <v>760</v>
      </c>
      <c r="G15" s="1428"/>
      <c r="H15" s="1428"/>
      <c r="I15" s="1428"/>
      <c r="J15" s="1428"/>
      <c r="K15" s="1428"/>
      <c r="L15" s="1428"/>
      <c r="M15" s="1429"/>
    </row>
    <row r="16" spans="1:13" ht="12" customHeight="1">
      <c r="A16" s="1404"/>
      <c r="B16" s="1408"/>
      <c r="C16" s="1409"/>
      <c r="D16" s="532"/>
      <c r="E16" s="556" t="s">
        <v>744</v>
      </c>
      <c r="F16" s="1427" t="s">
        <v>761</v>
      </c>
      <c r="G16" s="1428"/>
      <c r="H16" s="1428"/>
      <c r="I16" s="1428"/>
      <c r="J16" s="1428"/>
      <c r="K16" s="1428"/>
      <c r="L16" s="1428"/>
      <c r="M16" s="1429"/>
    </row>
    <row r="17" spans="1:13" ht="12" customHeight="1">
      <c r="A17" s="1405"/>
      <c r="B17" s="1410"/>
      <c r="C17" s="1411"/>
      <c r="D17" s="532" t="s">
        <v>743</v>
      </c>
      <c r="E17" s="556" t="s">
        <v>744</v>
      </c>
      <c r="F17" s="1427" t="s">
        <v>762</v>
      </c>
      <c r="G17" s="1428"/>
      <c r="H17" s="1428"/>
      <c r="I17" s="1428"/>
      <c r="J17" s="1428"/>
      <c r="K17" s="1428"/>
      <c r="L17" s="1428"/>
      <c r="M17" s="1429"/>
    </row>
    <row r="18" spans="1:13" ht="12" customHeight="1">
      <c r="A18" s="1403">
        <v>2</v>
      </c>
      <c r="B18" s="1407" t="s">
        <v>763</v>
      </c>
      <c r="C18" s="1418" t="s">
        <v>764</v>
      </c>
      <c r="D18" s="532" t="s">
        <v>743</v>
      </c>
      <c r="E18" s="556" t="s">
        <v>744</v>
      </c>
      <c r="F18" s="1427" t="s">
        <v>765</v>
      </c>
      <c r="G18" s="1429"/>
      <c r="H18" s="561" t="s">
        <v>766</v>
      </c>
      <c r="I18" s="1442">
        <f>ROUND(H12*1.65,2)</f>
        <v>0</v>
      </c>
      <c r="J18" s="1442"/>
      <c r="K18" s="562" t="s">
        <v>767</v>
      </c>
      <c r="L18" s="1443" t="s">
        <v>529</v>
      </c>
      <c r="M18" s="1443"/>
    </row>
    <row r="19" spans="1:13" ht="24" customHeight="1">
      <c r="A19" s="1404"/>
      <c r="B19" s="1409"/>
      <c r="C19" s="1418"/>
      <c r="D19" s="532" t="s">
        <v>743</v>
      </c>
      <c r="E19" s="556" t="s">
        <v>744</v>
      </c>
      <c r="F19" s="1427" t="s">
        <v>1198</v>
      </c>
      <c r="G19" s="1428"/>
      <c r="H19" s="1428"/>
      <c r="I19" s="1428"/>
      <c r="J19" s="1428"/>
      <c r="K19" s="1428"/>
      <c r="L19" s="1428"/>
      <c r="M19" s="1429"/>
    </row>
    <row r="20" spans="1:13" ht="12" customHeight="1">
      <c r="A20" s="1404"/>
      <c r="B20" s="1409"/>
      <c r="C20" s="1418"/>
      <c r="D20" s="532" t="s">
        <v>743</v>
      </c>
      <c r="E20" s="556" t="s">
        <v>744</v>
      </c>
      <c r="F20" s="1427" t="s">
        <v>768</v>
      </c>
      <c r="G20" s="1428"/>
      <c r="H20" s="1428"/>
      <c r="I20" s="1428"/>
      <c r="J20" s="1428"/>
      <c r="K20" s="1428"/>
      <c r="L20" s="1428"/>
      <c r="M20" s="1429"/>
    </row>
    <row r="21" spans="1:13" ht="12" customHeight="1">
      <c r="A21" s="1404"/>
      <c r="B21" s="1409"/>
      <c r="C21" s="1418"/>
      <c r="D21" s="532" t="s">
        <v>743</v>
      </c>
      <c r="E21" s="556" t="s">
        <v>744</v>
      </c>
      <c r="F21" s="1427" t="s">
        <v>769</v>
      </c>
      <c r="G21" s="1428"/>
      <c r="H21" s="1428"/>
      <c r="I21" s="1428"/>
      <c r="J21" s="1428"/>
      <c r="K21" s="1428"/>
      <c r="L21" s="1428"/>
      <c r="M21" s="1429"/>
    </row>
    <row r="22" spans="1:13" ht="12" customHeight="1">
      <c r="A22" s="1404"/>
      <c r="B22" s="1409"/>
      <c r="C22" s="1418"/>
      <c r="D22" s="532" t="s">
        <v>743</v>
      </c>
      <c r="E22" s="556" t="s">
        <v>744</v>
      </c>
      <c r="F22" s="1427" t="s">
        <v>770</v>
      </c>
      <c r="G22" s="1428"/>
      <c r="H22" s="1428"/>
      <c r="I22" s="1428"/>
      <c r="J22" s="1428"/>
      <c r="K22" s="1428"/>
      <c r="L22" s="1428"/>
      <c r="M22" s="1429"/>
    </row>
    <row r="23" spans="1:13" ht="12" customHeight="1">
      <c r="A23" s="1404"/>
      <c r="B23" s="1409"/>
      <c r="C23" s="1418"/>
      <c r="D23" s="532" t="s">
        <v>743</v>
      </c>
      <c r="E23" s="556" t="s">
        <v>744</v>
      </c>
      <c r="F23" s="1427" t="s">
        <v>771</v>
      </c>
      <c r="G23" s="1428"/>
      <c r="H23" s="1428"/>
      <c r="I23" s="1428"/>
      <c r="J23" s="1428"/>
      <c r="K23" s="1428"/>
      <c r="L23" s="1428"/>
      <c r="M23" s="1429"/>
    </row>
    <row r="24" spans="1:13" ht="12" customHeight="1">
      <c r="A24" s="1404"/>
      <c r="B24" s="1409"/>
      <c r="C24" s="1418" t="s">
        <v>772</v>
      </c>
      <c r="D24" s="532" t="s">
        <v>743</v>
      </c>
      <c r="E24" s="556" t="s">
        <v>744</v>
      </c>
      <c r="F24" s="1427" t="s">
        <v>773</v>
      </c>
      <c r="G24" s="1429"/>
      <c r="H24" s="551" t="s">
        <v>774</v>
      </c>
      <c r="I24" s="1438">
        <f>ROUND(H12/20,2)</f>
        <v>0</v>
      </c>
      <c r="J24" s="1439"/>
      <c r="K24" s="556" t="s">
        <v>775</v>
      </c>
      <c r="L24" s="1440"/>
      <c r="M24" s="1441"/>
    </row>
    <row r="25" spans="1:13" ht="12.75" customHeight="1">
      <c r="A25" s="1404"/>
      <c r="B25" s="1409"/>
      <c r="C25" s="1418"/>
      <c r="D25" s="532" t="s">
        <v>743</v>
      </c>
      <c r="E25" s="556" t="s">
        <v>744</v>
      </c>
      <c r="F25" s="1427" t="s">
        <v>776</v>
      </c>
      <c r="G25" s="1428"/>
      <c r="H25" s="1428"/>
      <c r="I25" s="1428"/>
      <c r="J25" s="1428"/>
      <c r="K25" s="1428"/>
      <c r="L25" s="1428"/>
      <c r="M25" s="1429"/>
    </row>
    <row r="26" spans="1:13" ht="12.75" customHeight="1">
      <c r="A26" s="1404"/>
      <c r="B26" s="1409"/>
      <c r="C26" s="1418"/>
      <c r="D26" s="532" t="s">
        <v>743</v>
      </c>
      <c r="E26" s="556" t="s">
        <v>744</v>
      </c>
      <c r="F26" s="1427" t="s">
        <v>777</v>
      </c>
      <c r="G26" s="1428"/>
      <c r="H26" s="1428"/>
      <c r="I26" s="1428"/>
      <c r="J26" s="1428"/>
      <c r="K26" s="1428"/>
      <c r="L26" s="1428"/>
      <c r="M26" s="1429"/>
    </row>
    <row r="27" spans="1:13" ht="12.75" customHeight="1">
      <c r="A27" s="1404"/>
      <c r="B27" s="1409"/>
      <c r="C27" s="1418"/>
      <c r="D27" s="532" t="s">
        <v>743</v>
      </c>
      <c r="E27" s="556" t="s">
        <v>744</v>
      </c>
      <c r="F27" s="1427" t="s">
        <v>778</v>
      </c>
      <c r="G27" s="1428"/>
      <c r="H27" s="1428"/>
      <c r="I27" s="1428"/>
      <c r="J27" s="1428"/>
      <c r="K27" s="1428"/>
      <c r="L27" s="1428"/>
      <c r="M27" s="1429"/>
    </row>
    <row r="28" spans="1:13" ht="12.75" customHeight="1">
      <c r="A28" s="1404"/>
      <c r="B28" s="1409"/>
      <c r="C28" s="1418"/>
      <c r="D28" s="532" t="s">
        <v>743</v>
      </c>
      <c r="E28" s="556" t="s">
        <v>744</v>
      </c>
      <c r="F28" s="1427" t="s">
        <v>779</v>
      </c>
      <c r="G28" s="1428"/>
      <c r="H28" s="1428"/>
      <c r="I28" s="1428"/>
      <c r="J28" s="1428"/>
      <c r="K28" s="1428"/>
      <c r="L28" s="1428"/>
      <c r="M28" s="1429"/>
    </row>
    <row r="29" spans="1:13" ht="12.75" customHeight="1">
      <c r="A29" s="1404"/>
      <c r="B29" s="1409"/>
      <c r="C29" s="1450" t="s">
        <v>780</v>
      </c>
      <c r="D29" s="532"/>
      <c r="E29" s="556" t="s">
        <v>744</v>
      </c>
      <c r="F29" s="1430" t="s">
        <v>781</v>
      </c>
      <c r="G29" s="1431"/>
      <c r="H29" s="1431"/>
      <c r="I29" s="1431"/>
      <c r="J29" s="1431"/>
      <c r="K29" s="1431"/>
      <c r="L29" s="1431"/>
      <c r="M29" s="1432"/>
    </row>
    <row r="30" spans="1:13" ht="23.25" customHeight="1">
      <c r="A30" s="1404"/>
      <c r="B30" s="1409"/>
      <c r="C30" s="1451"/>
      <c r="D30" s="532"/>
      <c r="E30" s="556" t="s">
        <v>744</v>
      </c>
      <c r="F30" s="1430" t="s">
        <v>782</v>
      </c>
      <c r="G30" s="1431"/>
      <c r="H30" s="1431"/>
      <c r="I30" s="1431"/>
      <c r="J30" s="1431"/>
      <c r="K30" s="1431"/>
      <c r="L30" s="1431"/>
      <c r="M30" s="1432"/>
    </row>
    <row r="31" spans="1:13" ht="12.75" customHeight="1">
      <c r="A31" s="1404"/>
      <c r="B31" s="1409"/>
      <c r="C31" s="1451"/>
      <c r="D31" s="532"/>
      <c r="E31" s="556" t="s">
        <v>744</v>
      </c>
      <c r="F31" s="1430" t="s">
        <v>783</v>
      </c>
      <c r="G31" s="1431"/>
      <c r="H31" s="1431"/>
      <c r="I31" s="1431"/>
      <c r="J31" s="1431"/>
      <c r="K31" s="1431"/>
      <c r="L31" s="1431"/>
      <c r="M31" s="1432"/>
    </row>
    <row r="32" spans="1:13" ht="12.75" customHeight="1">
      <c r="A32" s="1404"/>
      <c r="B32" s="1409"/>
      <c r="C32" s="1451"/>
      <c r="D32" s="532"/>
      <c r="E32" s="556" t="s">
        <v>744</v>
      </c>
      <c r="F32" s="1430" t="s">
        <v>784</v>
      </c>
      <c r="G32" s="1431"/>
      <c r="H32" s="1431"/>
      <c r="I32" s="1431"/>
      <c r="J32" s="1431"/>
      <c r="K32" s="1431"/>
      <c r="L32" s="1431"/>
      <c r="M32" s="1432"/>
    </row>
    <row r="33" spans="1:13" ht="12.75" customHeight="1">
      <c r="A33" s="1405"/>
      <c r="B33" s="1411"/>
      <c r="C33" s="1452"/>
      <c r="D33" s="532"/>
      <c r="E33" s="556" t="s">
        <v>744</v>
      </c>
      <c r="F33" s="1430" t="s">
        <v>785</v>
      </c>
      <c r="G33" s="1431"/>
      <c r="H33" s="1431"/>
      <c r="I33" s="1431"/>
      <c r="J33" s="1431"/>
      <c r="K33" s="1431"/>
      <c r="L33" s="1431"/>
      <c r="M33" s="1432"/>
    </row>
    <row r="34" spans="1:13" ht="12.75" customHeight="1">
      <c r="A34" s="1403">
        <v>3</v>
      </c>
      <c r="B34" s="1444" t="s">
        <v>786</v>
      </c>
      <c r="C34" s="1445"/>
      <c r="D34" s="532" t="s">
        <v>743</v>
      </c>
      <c r="E34" s="556" t="s">
        <v>744</v>
      </c>
      <c r="F34" s="1430" t="s">
        <v>1126</v>
      </c>
      <c r="G34" s="1431"/>
      <c r="H34" s="1431"/>
      <c r="I34" s="1431"/>
      <c r="J34" s="1431"/>
      <c r="K34" s="1431"/>
      <c r="L34" s="1431"/>
      <c r="M34" s="1432"/>
    </row>
    <row r="35" spans="1:13" ht="12.75" customHeight="1">
      <c r="A35" s="1404"/>
      <c r="B35" s="1446"/>
      <c r="C35" s="1447"/>
      <c r="D35" s="532" t="s">
        <v>743</v>
      </c>
      <c r="E35" s="556" t="s">
        <v>744</v>
      </c>
      <c r="F35" s="1427" t="s">
        <v>787</v>
      </c>
      <c r="G35" s="1428"/>
      <c r="H35" s="1428"/>
      <c r="I35" s="1428"/>
      <c r="J35" s="1428"/>
      <c r="K35" s="1428"/>
      <c r="L35" s="1428"/>
      <c r="M35" s="1429"/>
    </row>
    <row r="36" spans="1:13" ht="12.75" customHeight="1">
      <c r="A36" s="1404"/>
      <c r="B36" s="1446"/>
      <c r="C36" s="1447"/>
      <c r="D36" s="532" t="s">
        <v>743</v>
      </c>
      <c r="E36" s="556" t="s">
        <v>744</v>
      </c>
      <c r="F36" s="1427" t="s">
        <v>788</v>
      </c>
      <c r="G36" s="1428"/>
      <c r="H36" s="1428"/>
      <c r="I36" s="1428"/>
      <c r="J36" s="1428"/>
      <c r="K36" s="1428"/>
      <c r="L36" s="1428"/>
      <c r="M36" s="1429"/>
    </row>
    <row r="37" spans="1:13" ht="12.75" customHeight="1">
      <c r="A37" s="1404"/>
      <c r="B37" s="1446"/>
      <c r="C37" s="1447"/>
      <c r="D37" s="532"/>
      <c r="E37" s="556" t="s">
        <v>744</v>
      </c>
      <c r="F37" s="1430" t="s">
        <v>789</v>
      </c>
      <c r="G37" s="1431"/>
      <c r="H37" s="1431"/>
      <c r="I37" s="1431"/>
      <c r="J37" s="1431"/>
      <c r="K37" s="1431"/>
      <c r="L37" s="1431"/>
      <c r="M37" s="1432"/>
    </row>
    <row r="38" spans="1:13" ht="12.75" customHeight="1">
      <c r="A38" s="1404"/>
      <c r="B38" s="1446"/>
      <c r="C38" s="1447"/>
      <c r="D38" s="532"/>
      <c r="E38" s="556" t="s">
        <v>744</v>
      </c>
      <c r="F38" s="1430" t="s">
        <v>790</v>
      </c>
      <c r="G38" s="1431"/>
      <c r="H38" s="1431"/>
      <c r="I38" s="1431"/>
      <c r="J38" s="1431"/>
      <c r="K38" s="1431"/>
      <c r="L38" s="1431"/>
      <c r="M38" s="1432"/>
    </row>
    <row r="39" spans="1:13" ht="12.75" customHeight="1">
      <c r="A39" s="1405"/>
      <c r="B39" s="1448"/>
      <c r="C39" s="1449"/>
      <c r="D39" s="532" t="s">
        <v>743</v>
      </c>
      <c r="E39" s="556" t="s">
        <v>744</v>
      </c>
      <c r="F39" s="1430" t="s">
        <v>1127</v>
      </c>
      <c r="G39" s="1431"/>
      <c r="H39" s="1431"/>
      <c r="I39" s="1431"/>
      <c r="J39" s="1431"/>
      <c r="K39" s="1431"/>
      <c r="L39" s="1431"/>
      <c r="M39" s="1432"/>
    </row>
    <row r="40" spans="1:13" ht="12.75" customHeight="1">
      <c r="A40" s="1403">
        <v>4</v>
      </c>
      <c r="B40" s="1445" t="s">
        <v>791</v>
      </c>
      <c r="C40" s="1427" t="s">
        <v>792</v>
      </c>
      <c r="D40" s="1428"/>
      <c r="E40" s="1428"/>
      <c r="F40" s="1428"/>
      <c r="G40" s="1428"/>
      <c r="H40" s="1428"/>
      <c r="I40" s="1429"/>
      <c r="J40" s="1425" t="s">
        <v>793</v>
      </c>
      <c r="K40" s="1425"/>
      <c r="L40" s="1474" t="s">
        <v>794</v>
      </c>
      <c r="M40" s="1474"/>
    </row>
    <row r="41" spans="1:13" ht="12.75" customHeight="1">
      <c r="A41" s="1404"/>
      <c r="B41" s="1447"/>
      <c r="C41" s="1465" t="s">
        <v>795</v>
      </c>
      <c r="D41" s="532" t="s">
        <v>743</v>
      </c>
      <c r="E41" s="556" t="s">
        <v>744</v>
      </c>
      <c r="F41" s="1427" t="s">
        <v>796</v>
      </c>
      <c r="G41" s="1428"/>
      <c r="H41" s="1428"/>
      <c r="I41" s="1428"/>
      <c r="J41" s="1428"/>
      <c r="K41" s="1428"/>
      <c r="L41" s="1428"/>
      <c r="M41" s="1429"/>
    </row>
    <row r="42" spans="1:13" ht="12" customHeight="1">
      <c r="A42" s="1404"/>
      <c r="B42" s="1447"/>
      <c r="C42" s="1466"/>
      <c r="D42" s="532" t="s">
        <v>743</v>
      </c>
      <c r="E42" s="556" t="s">
        <v>744</v>
      </c>
      <c r="F42" s="1427" t="s">
        <v>797</v>
      </c>
      <c r="G42" s="1428"/>
      <c r="H42" s="1428"/>
      <c r="I42" s="1428"/>
      <c r="J42" s="1428"/>
      <c r="K42" s="1428"/>
      <c r="L42" s="1428"/>
      <c r="M42" s="1429"/>
    </row>
    <row r="43" spans="1:13" ht="12" customHeight="1">
      <c r="A43" s="1404"/>
      <c r="B43" s="1447"/>
      <c r="C43" s="1466"/>
      <c r="D43" s="563" t="s">
        <v>743</v>
      </c>
      <c r="E43" s="564" t="s">
        <v>744</v>
      </c>
      <c r="F43" s="1416" t="s">
        <v>798</v>
      </c>
      <c r="G43" s="1467"/>
      <c r="H43" s="1467"/>
      <c r="I43" s="1467"/>
      <c r="J43" s="1467"/>
      <c r="K43" s="1467"/>
      <c r="L43" s="1467"/>
      <c r="M43" s="1468"/>
    </row>
    <row r="44" spans="1:13" ht="12" customHeight="1">
      <c r="A44" s="1404"/>
      <c r="B44" s="1447"/>
      <c r="C44" s="1466"/>
      <c r="D44" s="540"/>
      <c r="E44" s="541"/>
      <c r="F44" s="1469" t="s">
        <v>799</v>
      </c>
      <c r="G44" s="1470"/>
      <c r="H44" s="1470"/>
      <c r="I44" s="1470"/>
      <c r="J44" s="1470"/>
      <c r="K44" s="1470"/>
      <c r="L44" s="1470"/>
      <c r="M44" s="1471"/>
    </row>
    <row r="45" spans="1:13" ht="39.75" customHeight="1">
      <c r="A45" s="1404"/>
      <c r="B45" s="1447"/>
      <c r="C45" s="1466"/>
      <c r="D45" s="550"/>
      <c r="E45" s="551"/>
      <c r="F45" s="1453" t="s">
        <v>1121</v>
      </c>
      <c r="G45" s="1454"/>
      <c r="H45" s="1454"/>
      <c r="I45" s="1454"/>
      <c r="J45" s="1454"/>
      <c r="K45" s="1454"/>
      <c r="L45" s="1454"/>
      <c r="M45" s="1455"/>
    </row>
    <row r="46" spans="1:13" ht="12" customHeight="1">
      <c r="A46" s="1404"/>
      <c r="B46" s="1447"/>
      <c r="C46" s="1466"/>
      <c r="D46" s="550"/>
      <c r="E46" s="551" t="s">
        <v>744</v>
      </c>
      <c r="F46" s="1430" t="s">
        <v>800</v>
      </c>
      <c r="G46" s="1431"/>
      <c r="H46" s="1431"/>
      <c r="I46" s="1431"/>
      <c r="J46" s="1431"/>
      <c r="K46" s="1431"/>
      <c r="L46" s="1431"/>
      <c r="M46" s="1432"/>
    </row>
    <row r="47" spans="1:13" ht="12" customHeight="1">
      <c r="A47" s="1404"/>
      <c r="B47" s="1447"/>
      <c r="C47" s="1418" t="s">
        <v>801</v>
      </c>
      <c r="D47" s="532" t="s">
        <v>743</v>
      </c>
      <c r="E47" s="556" t="s">
        <v>744</v>
      </c>
      <c r="F47" s="1430" t="s">
        <v>802</v>
      </c>
      <c r="G47" s="1431"/>
      <c r="H47" s="1431"/>
      <c r="I47" s="1431"/>
      <c r="J47" s="1431"/>
      <c r="K47" s="1431"/>
      <c r="L47" s="1431"/>
      <c r="M47" s="1432"/>
    </row>
    <row r="48" spans="1:13" ht="24" customHeight="1">
      <c r="A48" s="1404"/>
      <c r="B48" s="1447"/>
      <c r="C48" s="1418"/>
      <c r="D48" s="563" t="s">
        <v>743</v>
      </c>
      <c r="E48" s="564" t="s">
        <v>744</v>
      </c>
      <c r="F48" s="1456" t="s">
        <v>803</v>
      </c>
      <c r="G48" s="1457"/>
      <c r="H48" s="1457"/>
      <c r="I48" s="1457"/>
      <c r="J48" s="1457"/>
      <c r="K48" s="1457"/>
      <c r="L48" s="1457"/>
      <c r="M48" s="1458"/>
    </row>
    <row r="49" spans="1:13" ht="24" customHeight="1">
      <c r="A49" s="1404"/>
      <c r="B49" s="1447"/>
      <c r="C49" s="1418"/>
      <c r="D49" s="540"/>
      <c r="E49" s="541"/>
      <c r="F49" s="1459" t="s">
        <v>804</v>
      </c>
      <c r="G49" s="1460"/>
      <c r="H49" s="1460"/>
      <c r="I49" s="1460"/>
      <c r="J49" s="1460"/>
      <c r="K49" s="1460"/>
      <c r="L49" s="1460"/>
      <c r="M49" s="1461"/>
    </row>
    <row r="50" spans="1:13" ht="36" customHeight="1">
      <c r="A50" s="1404"/>
      <c r="B50" s="1447"/>
      <c r="C50" s="1418"/>
      <c r="D50" s="550"/>
      <c r="E50" s="551"/>
      <c r="F50" s="1453" t="s">
        <v>1122</v>
      </c>
      <c r="G50" s="1454"/>
      <c r="H50" s="1454"/>
      <c r="I50" s="1454"/>
      <c r="J50" s="1454"/>
      <c r="K50" s="1454"/>
      <c r="L50" s="1454"/>
      <c r="M50" s="1455"/>
    </row>
    <row r="51" spans="1:13" ht="36" customHeight="1">
      <c r="A51" s="1404"/>
      <c r="B51" s="1447"/>
      <c r="C51" s="1418"/>
      <c r="D51" s="563"/>
      <c r="E51" s="564" t="s">
        <v>744</v>
      </c>
      <c r="F51" s="1456" t="s">
        <v>805</v>
      </c>
      <c r="G51" s="1457"/>
      <c r="H51" s="1457"/>
      <c r="I51" s="1457"/>
      <c r="J51" s="1457"/>
      <c r="K51" s="1457"/>
      <c r="L51" s="1457"/>
      <c r="M51" s="1458"/>
    </row>
    <row r="52" spans="1:13" ht="36" customHeight="1">
      <c r="A52" s="1404"/>
      <c r="B52" s="1447"/>
      <c r="C52" s="1418"/>
      <c r="D52" s="550"/>
      <c r="E52" s="551"/>
      <c r="F52" s="1462" t="s">
        <v>806</v>
      </c>
      <c r="G52" s="1463"/>
      <c r="H52" s="1463"/>
      <c r="I52" s="1463"/>
      <c r="J52" s="1463"/>
      <c r="K52" s="1463"/>
      <c r="L52" s="1463"/>
      <c r="M52" s="1464"/>
    </row>
    <row r="53" spans="1:13" ht="12" customHeight="1">
      <c r="A53" s="1404"/>
      <c r="B53" s="1447"/>
      <c r="C53" s="1418"/>
      <c r="D53" s="532" t="s">
        <v>743</v>
      </c>
      <c r="E53" s="556" t="s">
        <v>744</v>
      </c>
      <c r="F53" s="1427" t="s">
        <v>807</v>
      </c>
      <c r="G53" s="1428"/>
      <c r="H53" s="1428"/>
      <c r="I53" s="1428"/>
      <c r="J53" s="1428"/>
      <c r="K53" s="1428"/>
      <c r="L53" s="1428"/>
      <c r="M53" s="1429"/>
    </row>
    <row r="54" spans="1:13" ht="12" customHeight="1">
      <c r="A54" s="1404"/>
      <c r="B54" s="1447"/>
      <c r="C54" s="1418"/>
      <c r="D54" s="532" t="s">
        <v>743</v>
      </c>
      <c r="E54" s="556" t="s">
        <v>744</v>
      </c>
      <c r="F54" s="1427" t="s">
        <v>808</v>
      </c>
      <c r="G54" s="1428"/>
      <c r="H54" s="1428"/>
      <c r="I54" s="1428"/>
      <c r="J54" s="1428"/>
      <c r="K54" s="1428"/>
      <c r="L54" s="1428"/>
      <c r="M54" s="1429"/>
    </row>
    <row r="55" spans="1:13" ht="24" customHeight="1">
      <c r="A55" s="1404"/>
      <c r="B55" s="1447"/>
      <c r="C55" s="1418"/>
      <c r="D55" s="532" t="s">
        <v>743</v>
      </c>
      <c r="E55" s="556" t="s">
        <v>744</v>
      </c>
      <c r="F55" s="1427" t="s">
        <v>809</v>
      </c>
      <c r="G55" s="1428"/>
      <c r="H55" s="1428"/>
      <c r="I55" s="1428"/>
      <c r="J55" s="1428"/>
      <c r="K55" s="1428"/>
      <c r="L55" s="1428"/>
      <c r="M55" s="1429"/>
    </row>
    <row r="56" spans="1:13" ht="12" customHeight="1">
      <c r="A56" s="1404"/>
      <c r="B56" s="1447"/>
      <c r="C56" s="1418"/>
      <c r="D56" s="532" t="s">
        <v>743</v>
      </c>
      <c r="E56" s="556" t="s">
        <v>744</v>
      </c>
      <c r="F56" s="1427" t="s">
        <v>810</v>
      </c>
      <c r="G56" s="1428"/>
      <c r="H56" s="1428"/>
      <c r="I56" s="1428"/>
      <c r="J56" s="1428"/>
      <c r="K56" s="1428"/>
      <c r="L56" s="1428"/>
      <c r="M56" s="1429"/>
    </row>
    <row r="57" spans="1:13" ht="12" customHeight="1">
      <c r="A57" s="1404"/>
      <c r="B57" s="1447"/>
      <c r="C57" s="1418" t="s">
        <v>811</v>
      </c>
      <c r="D57" s="532" t="s">
        <v>743</v>
      </c>
      <c r="E57" s="556" t="s">
        <v>744</v>
      </c>
      <c r="F57" s="1427" t="s">
        <v>802</v>
      </c>
      <c r="G57" s="1428"/>
      <c r="H57" s="1428"/>
      <c r="I57" s="1428"/>
      <c r="J57" s="1428"/>
      <c r="K57" s="1428"/>
      <c r="L57" s="1428"/>
      <c r="M57" s="1429"/>
    </row>
    <row r="58" spans="1:13" ht="24" customHeight="1">
      <c r="A58" s="1404"/>
      <c r="B58" s="1447"/>
      <c r="C58" s="1418"/>
      <c r="D58" s="563" t="s">
        <v>743</v>
      </c>
      <c r="E58" s="564" t="s">
        <v>744</v>
      </c>
      <c r="F58" s="1456" t="s">
        <v>1123</v>
      </c>
      <c r="G58" s="1457"/>
      <c r="H58" s="1457"/>
      <c r="I58" s="1457"/>
      <c r="J58" s="1457"/>
      <c r="K58" s="1457"/>
      <c r="L58" s="1457"/>
      <c r="M58" s="1458"/>
    </row>
    <row r="59" spans="1:13" ht="36" customHeight="1">
      <c r="A59" s="1404"/>
      <c r="B59" s="1447"/>
      <c r="C59" s="1418"/>
      <c r="D59" s="540"/>
      <c r="E59" s="541"/>
      <c r="F59" s="1459" t="s">
        <v>812</v>
      </c>
      <c r="G59" s="1460"/>
      <c r="H59" s="1460"/>
      <c r="I59" s="1460"/>
      <c r="J59" s="1460"/>
      <c r="K59" s="1460"/>
      <c r="L59" s="1460"/>
      <c r="M59" s="1461"/>
    </row>
    <row r="60" spans="1:13" ht="75" customHeight="1">
      <c r="A60" s="1404"/>
      <c r="B60" s="1447"/>
      <c r="C60" s="1418"/>
      <c r="D60" s="550"/>
      <c r="E60" s="551"/>
      <c r="F60" s="1453" t="s">
        <v>1124</v>
      </c>
      <c r="G60" s="1454"/>
      <c r="H60" s="1454"/>
      <c r="I60" s="1454"/>
      <c r="J60" s="1454"/>
      <c r="K60" s="1454"/>
      <c r="L60" s="1454"/>
      <c r="M60" s="1455"/>
    </row>
    <row r="61" spans="1:13" ht="36" customHeight="1">
      <c r="A61" s="1404"/>
      <c r="B61" s="1447"/>
      <c r="C61" s="1418"/>
      <c r="D61" s="563"/>
      <c r="E61" s="564" t="s">
        <v>744</v>
      </c>
      <c r="F61" s="1456" t="s">
        <v>805</v>
      </c>
      <c r="G61" s="1457"/>
      <c r="H61" s="1457"/>
      <c r="I61" s="1457"/>
      <c r="J61" s="1457"/>
      <c r="K61" s="1457"/>
      <c r="L61" s="1457"/>
      <c r="M61" s="1458"/>
    </row>
    <row r="62" spans="1:13" ht="45" customHeight="1">
      <c r="A62" s="1404"/>
      <c r="B62" s="1447"/>
      <c r="C62" s="1418"/>
      <c r="D62" s="550"/>
      <c r="E62" s="551"/>
      <c r="F62" s="1417" t="s">
        <v>806</v>
      </c>
      <c r="G62" s="1472"/>
      <c r="H62" s="1472"/>
      <c r="I62" s="1472"/>
      <c r="J62" s="1472"/>
      <c r="K62" s="1472"/>
      <c r="L62" s="1472"/>
      <c r="M62" s="1473"/>
    </row>
    <row r="63" spans="1:13" ht="12" customHeight="1">
      <c r="A63" s="1404"/>
      <c r="B63" s="1447"/>
      <c r="C63" s="1418"/>
      <c r="D63" s="532" t="s">
        <v>743</v>
      </c>
      <c r="E63" s="556" t="s">
        <v>744</v>
      </c>
      <c r="F63" s="1427" t="s">
        <v>807</v>
      </c>
      <c r="G63" s="1428"/>
      <c r="H63" s="1428"/>
      <c r="I63" s="1428"/>
      <c r="J63" s="1428"/>
      <c r="K63" s="1428"/>
      <c r="L63" s="1428"/>
      <c r="M63" s="1429"/>
    </row>
    <row r="64" spans="1:13" ht="12" customHeight="1">
      <c r="A64" s="1404"/>
      <c r="B64" s="1447"/>
      <c r="C64" s="1418"/>
      <c r="D64" s="532" t="s">
        <v>743</v>
      </c>
      <c r="E64" s="556" t="s">
        <v>744</v>
      </c>
      <c r="F64" s="1427" t="s">
        <v>808</v>
      </c>
      <c r="G64" s="1428"/>
      <c r="H64" s="1428"/>
      <c r="I64" s="1428"/>
      <c r="J64" s="1428"/>
      <c r="K64" s="1428"/>
      <c r="L64" s="1428"/>
      <c r="M64" s="1429"/>
    </row>
    <row r="65" spans="1:13" ht="24" customHeight="1">
      <c r="A65" s="1404"/>
      <c r="B65" s="1447"/>
      <c r="C65" s="1418"/>
      <c r="D65" s="532" t="s">
        <v>743</v>
      </c>
      <c r="E65" s="556" t="s">
        <v>744</v>
      </c>
      <c r="F65" s="1427" t="s">
        <v>809</v>
      </c>
      <c r="G65" s="1428"/>
      <c r="H65" s="1428"/>
      <c r="I65" s="1428"/>
      <c r="J65" s="1428"/>
      <c r="K65" s="1428"/>
      <c r="L65" s="1428"/>
      <c r="M65" s="1429"/>
    </row>
    <row r="66" spans="1:13" ht="12" customHeight="1">
      <c r="A66" s="1405"/>
      <c r="B66" s="1449"/>
      <c r="C66" s="1418"/>
      <c r="D66" s="532" t="s">
        <v>743</v>
      </c>
      <c r="E66" s="556" t="s">
        <v>744</v>
      </c>
      <c r="F66" s="1427" t="s">
        <v>810</v>
      </c>
      <c r="G66" s="1428"/>
      <c r="H66" s="1428"/>
      <c r="I66" s="1428"/>
      <c r="J66" s="1428"/>
      <c r="K66" s="1428"/>
      <c r="L66" s="1428"/>
      <c r="M66" s="1429"/>
    </row>
    <row r="67" spans="1:13" ht="12" customHeight="1">
      <c r="A67" s="1403">
        <v>5</v>
      </c>
      <c r="B67" s="1445" t="s">
        <v>813</v>
      </c>
      <c r="C67" s="1418" t="s">
        <v>813</v>
      </c>
      <c r="D67" s="532" t="s">
        <v>743</v>
      </c>
      <c r="E67" s="556" t="s">
        <v>744</v>
      </c>
      <c r="F67" s="1427" t="s">
        <v>814</v>
      </c>
      <c r="G67" s="1428"/>
      <c r="H67" s="1428"/>
      <c r="I67" s="1428"/>
      <c r="J67" s="1428"/>
      <c r="K67" s="1428"/>
      <c r="L67" s="1428"/>
      <c r="M67" s="1429"/>
    </row>
    <row r="68" spans="1:13" ht="12" customHeight="1">
      <c r="A68" s="1404"/>
      <c r="B68" s="1447"/>
      <c r="C68" s="1418"/>
      <c r="D68" s="532" t="s">
        <v>743</v>
      </c>
      <c r="E68" s="556" t="s">
        <v>744</v>
      </c>
      <c r="F68" s="1427" t="s">
        <v>815</v>
      </c>
      <c r="G68" s="1428"/>
      <c r="H68" s="1428"/>
      <c r="I68" s="1428"/>
      <c r="J68" s="1428"/>
      <c r="K68" s="1428"/>
      <c r="L68" s="1428"/>
      <c r="M68" s="1429"/>
    </row>
    <row r="69" spans="1:13" ht="12" customHeight="1">
      <c r="A69" s="1404"/>
      <c r="B69" s="1447"/>
      <c r="C69" s="1418"/>
      <c r="D69" s="532" t="s">
        <v>743</v>
      </c>
      <c r="E69" s="556" t="s">
        <v>744</v>
      </c>
      <c r="F69" s="1427" t="s">
        <v>816</v>
      </c>
      <c r="G69" s="1428"/>
      <c r="H69" s="1428"/>
      <c r="I69" s="1428"/>
      <c r="J69" s="1428"/>
      <c r="K69" s="1428"/>
      <c r="L69" s="1428"/>
      <c r="M69" s="1429"/>
    </row>
    <row r="70" spans="1:13" ht="12" customHeight="1">
      <c r="A70" s="1404"/>
      <c r="B70" s="1447"/>
      <c r="C70" s="1418"/>
      <c r="D70" s="532" t="s">
        <v>743</v>
      </c>
      <c r="E70" s="556" t="s">
        <v>744</v>
      </c>
      <c r="F70" s="1427" t="s">
        <v>817</v>
      </c>
      <c r="G70" s="1428"/>
      <c r="H70" s="1428"/>
      <c r="I70" s="1428"/>
      <c r="J70" s="1428"/>
      <c r="K70" s="1428"/>
      <c r="L70" s="1428"/>
      <c r="M70" s="1429"/>
    </row>
    <row r="71" spans="1:13" ht="12" customHeight="1">
      <c r="A71" s="1404"/>
      <c r="B71" s="1447"/>
      <c r="C71" s="1418"/>
      <c r="D71" s="532" t="s">
        <v>743</v>
      </c>
      <c r="E71" s="556" t="s">
        <v>744</v>
      </c>
      <c r="F71" s="1427" t="s">
        <v>818</v>
      </c>
      <c r="G71" s="1428"/>
      <c r="H71" s="1428"/>
      <c r="I71" s="1428"/>
      <c r="J71" s="1428"/>
      <c r="K71" s="1428"/>
      <c r="L71" s="1428"/>
      <c r="M71" s="1429"/>
    </row>
    <row r="72" spans="1:13" ht="12" customHeight="1">
      <c r="A72" s="1404"/>
      <c r="B72" s="1447"/>
      <c r="C72" s="1418" t="s">
        <v>819</v>
      </c>
      <c r="D72" s="532" t="s">
        <v>743</v>
      </c>
      <c r="E72" s="556" t="s">
        <v>744</v>
      </c>
      <c r="F72" s="1427" t="s">
        <v>820</v>
      </c>
      <c r="G72" s="1428"/>
      <c r="H72" s="1428"/>
      <c r="I72" s="1428"/>
      <c r="J72" s="1428"/>
      <c r="K72" s="1428"/>
      <c r="L72" s="1428"/>
      <c r="M72" s="1429"/>
    </row>
    <row r="73" spans="1:13" ht="12" customHeight="1">
      <c r="A73" s="1404"/>
      <c r="B73" s="1447"/>
      <c r="C73" s="1418"/>
      <c r="D73" s="532" t="s">
        <v>743</v>
      </c>
      <c r="E73" s="556" t="s">
        <v>744</v>
      </c>
      <c r="F73" s="1427" t="s">
        <v>821</v>
      </c>
      <c r="G73" s="1428"/>
      <c r="H73" s="1428"/>
      <c r="I73" s="1428"/>
      <c r="J73" s="1428"/>
      <c r="K73" s="1428"/>
      <c r="L73" s="1428"/>
      <c r="M73" s="1429"/>
    </row>
    <row r="74" spans="1:13" ht="12" customHeight="1">
      <c r="A74" s="1404"/>
      <c r="B74" s="1447"/>
      <c r="C74" s="1418"/>
      <c r="D74" s="532" t="s">
        <v>743</v>
      </c>
      <c r="E74" s="556" t="s">
        <v>744</v>
      </c>
      <c r="F74" s="1427" t="s">
        <v>822</v>
      </c>
      <c r="G74" s="1428"/>
      <c r="H74" s="1428"/>
      <c r="I74" s="1428"/>
      <c r="J74" s="1428"/>
      <c r="K74" s="1428"/>
      <c r="L74" s="1428"/>
      <c r="M74" s="1429"/>
    </row>
    <row r="75" spans="1:13" ht="12" customHeight="1">
      <c r="A75" s="1404"/>
      <c r="B75" s="1447"/>
      <c r="C75" s="1418"/>
      <c r="D75" s="532" t="s">
        <v>743</v>
      </c>
      <c r="E75" s="556" t="s">
        <v>744</v>
      </c>
      <c r="F75" s="1475" t="s">
        <v>823</v>
      </c>
      <c r="G75" s="1476"/>
      <c r="H75" s="1476"/>
      <c r="I75" s="1476"/>
      <c r="J75" s="1476"/>
      <c r="K75" s="1476"/>
      <c r="L75" s="1476"/>
      <c r="M75" s="1477"/>
    </row>
    <row r="76" spans="1:13" ht="12" customHeight="1">
      <c r="A76" s="1404"/>
      <c r="B76" s="1447"/>
      <c r="C76" s="1418"/>
      <c r="D76" s="532" t="s">
        <v>743</v>
      </c>
      <c r="E76" s="556" t="s">
        <v>744</v>
      </c>
      <c r="F76" s="1427" t="s">
        <v>824</v>
      </c>
      <c r="G76" s="1428"/>
      <c r="H76" s="1428"/>
      <c r="I76" s="1428"/>
      <c r="J76" s="1428"/>
      <c r="K76" s="1428"/>
      <c r="L76" s="1428"/>
      <c r="M76" s="1429"/>
    </row>
    <row r="77" spans="1:13" ht="12" customHeight="1">
      <c r="A77" s="1404"/>
      <c r="B77" s="1447"/>
      <c r="C77" s="1418"/>
      <c r="D77" s="532" t="s">
        <v>743</v>
      </c>
      <c r="E77" s="556" t="s">
        <v>744</v>
      </c>
      <c r="F77" s="1427" t="s">
        <v>825</v>
      </c>
      <c r="G77" s="1428"/>
      <c r="H77" s="1428"/>
      <c r="I77" s="1428"/>
      <c r="J77" s="1428"/>
      <c r="K77" s="1428"/>
      <c r="L77" s="1428"/>
      <c r="M77" s="1429"/>
    </row>
    <row r="78" spans="1:13" ht="12" customHeight="1">
      <c r="A78" s="1404"/>
      <c r="B78" s="1447"/>
      <c r="C78" s="1418"/>
      <c r="D78" s="532" t="s">
        <v>743</v>
      </c>
      <c r="E78" s="556" t="s">
        <v>744</v>
      </c>
      <c r="F78" s="1427" t="s">
        <v>826</v>
      </c>
      <c r="G78" s="1428"/>
      <c r="H78" s="1428"/>
      <c r="I78" s="1428"/>
      <c r="J78" s="1428"/>
      <c r="K78" s="1428"/>
      <c r="L78" s="1428"/>
      <c r="M78" s="1429"/>
    </row>
    <row r="79" spans="1:13" ht="17.100000000000001" customHeight="1">
      <c r="A79" s="1405"/>
      <c r="B79" s="1449"/>
      <c r="C79" s="1418"/>
      <c r="D79" s="532" t="s">
        <v>743</v>
      </c>
      <c r="E79" s="556" t="s">
        <v>744</v>
      </c>
      <c r="F79" s="1427" t="s">
        <v>827</v>
      </c>
      <c r="G79" s="1428"/>
      <c r="H79" s="1428"/>
      <c r="I79" s="1428"/>
      <c r="J79" s="1428"/>
      <c r="K79" s="1428"/>
      <c r="L79" s="1428"/>
      <c r="M79" s="1429"/>
    </row>
    <row r="80" spans="1:13" ht="12" customHeight="1">
      <c r="A80" s="1403">
        <v>6</v>
      </c>
      <c r="B80" s="1444" t="s">
        <v>828</v>
      </c>
      <c r="C80" s="1445"/>
      <c r="D80" s="532"/>
      <c r="E80" s="556" t="s">
        <v>744</v>
      </c>
      <c r="F80" s="1430" t="s">
        <v>829</v>
      </c>
      <c r="G80" s="1431"/>
      <c r="H80" s="1431"/>
      <c r="I80" s="1431"/>
      <c r="J80" s="1431"/>
      <c r="K80" s="1431"/>
      <c r="L80" s="1431"/>
      <c r="M80" s="1432"/>
    </row>
    <row r="81" spans="1:13" ht="24" customHeight="1">
      <c r="A81" s="1404"/>
      <c r="B81" s="1446"/>
      <c r="C81" s="1447"/>
      <c r="D81" s="532"/>
      <c r="E81" s="556" t="s">
        <v>744</v>
      </c>
      <c r="F81" s="1430" t="s">
        <v>830</v>
      </c>
      <c r="G81" s="1431"/>
      <c r="H81" s="1431"/>
      <c r="I81" s="1431"/>
      <c r="J81" s="1431"/>
      <c r="K81" s="1431"/>
      <c r="L81" s="1431"/>
      <c r="M81" s="1432"/>
    </row>
    <row r="82" spans="1:13" ht="12" customHeight="1">
      <c r="A82" s="1404"/>
      <c r="B82" s="1446"/>
      <c r="C82" s="1447"/>
      <c r="D82" s="532"/>
      <c r="E82" s="556" t="s">
        <v>744</v>
      </c>
      <c r="F82" s="1430" t="s">
        <v>831</v>
      </c>
      <c r="G82" s="1431"/>
      <c r="H82" s="1431"/>
      <c r="I82" s="1431"/>
      <c r="J82" s="1431"/>
      <c r="K82" s="1431"/>
      <c r="L82" s="1431"/>
      <c r="M82" s="1432"/>
    </row>
    <row r="83" spans="1:13" ht="12" customHeight="1">
      <c r="A83" s="1404"/>
      <c r="B83" s="1446"/>
      <c r="C83" s="1447"/>
      <c r="D83" s="532"/>
      <c r="E83" s="556" t="s">
        <v>744</v>
      </c>
      <c r="F83" s="1430" t="s">
        <v>832</v>
      </c>
      <c r="G83" s="1431"/>
      <c r="H83" s="1431"/>
      <c r="I83" s="1431"/>
      <c r="J83" s="1431"/>
      <c r="K83" s="1431"/>
      <c r="L83" s="1431"/>
      <c r="M83" s="1432"/>
    </row>
    <row r="84" spans="1:13" ht="24" customHeight="1">
      <c r="A84" s="1404"/>
      <c r="B84" s="1446"/>
      <c r="C84" s="1447"/>
      <c r="D84" s="532"/>
      <c r="E84" s="556" t="s">
        <v>744</v>
      </c>
      <c r="F84" s="1430" t="s">
        <v>833</v>
      </c>
      <c r="G84" s="1431"/>
      <c r="H84" s="1431"/>
      <c r="I84" s="1431"/>
      <c r="J84" s="1431"/>
      <c r="K84" s="1431"/>
      <c r="L84" s="1431"/>
      <c r="M84" s="1432"/>
    </row>
    <row r="85" spans="1:13" ht="23.25" customHeight="1">
      <c r="A85" s="1404"/>
      <c r="B85" s="1446"/>
      <c r="C85" s="1447"/>
      <c r="D85" s="532"/>
      <c r="E85" s="556" t="s">
        <v>744</v>
      </c>
      <c r="F85" s="1430" t="s">
        <v>834</v>
      </c>
      <c r="G85" s="1431"/>
      <c r="H85" s="1431"/>
      <c r="I85" s="1431"/>
      <c r="J85" s="1431"/>
      <c r="K85" s="1431"/>
      <c r="L85" s="1431"/>
      <c r="M85" s="1432"/>
    </row>
    <row r="86" spans="1:13" ht="24" customHeight="1">
      <c r="A86" s="1404"/>
      <c r="B86" s="1446"/>
      <c r="C86" s="1447"/>
      <c r="D86" s="532"/>
      <c r="E86" s="556" t="s">
        <v>744</v>
      </c>
      <c r="F86" s="1430" t="s">
        <v>835</v>
      </c>
      <c r="G86" s="1431"/>
      <c r="H86" s="1431"/>
      <c r="I86" s="1431"/>
      <c r="J86" s="1431"/>
      <c r="K86" s="1431"/>
      <c r="L86" s="1431"/>
      <c r="M86" s="1432"/>
    </row>
    <row r="87" spans="1:13" ht="12" customHeight="1">
      <c r="A87" s="1404"/>
      <c r="B87" s="1446"/>
      <c r="C87" s="1447"/>
      <c r="D87" s="532"/>
      <c r="E87" s="556" t="s">
        <v>744</v>
      </c>
      <c r="F87" s="1430" t="s">
        <v>836</v>
      </c>
      <c r="G87" s="1431"/>
      <c r="H87" s="1431"/>
      <c r="I87" s="1431"/>
      <c r="J87" s="1431"/>
      <c r="K87" s="1431"/>
      <c r="L87" s="1431"/>
      <c r="M87" s="1432"/>
    </row>
    <row r="88" spans="1:13" ht="12" customHeight="1">
      <c r="A88" s="1404"/>
      <c r="B88" s="1446"/>
      <c r="C88" s="1447"/>
      <c r="D88" s="532" t="s">
        <v>743</v>
      </c>
      <c r="E88" s="556" t="s">
        <v>744</v>
      </c>
      <c r="F88" s="1430" t="s">
        <v>837</v>
      </c>
      <c r="G88" s="1431"/>
      <c r="H88" s="1431"/>
      <c r="I88" s="1431"/>
      <c r="J88" s="1431"/>
      <c r="K88" s="1431"/>
      <c r="L88" s="1431"/>
      <c r="M88" s="1432"/>
    </row>
    <row r="89" spans="1:13" ht="12" customHeight="1">
      <c r="A89" s="1404"/>
      <c r="B89" s="1446"/>
      <c r="C89" s="1447"/>
      <c r="D89" s="532"/>
      <c r="E89" s="556" t="s">
        <v>744</v>
      </c>
      <c r="F89" s="1430" t="s">
        <v>838</v>
      </c>
      <c r="G89" s="1431"/>
      <c r="H89" s="1431"/>
      <c r="I89" s="1431"/>
      <c r="J89" s="1431"/>
      <c r="K89" s="1431"/>
      <c r="L89" s="1431"/>
      <c r="M89" s="1432"/>
    </row>
    <row r="90" spans="1:13" ht="24" customHeight="1">
      <c r="A90" s="1405"/>
      <c r="B90" s="1448"/>
      <c r="C90" s="1449"/>
      <c r="D90" s="532"/>
      <c r="E90" s="556" t="s">
        <v>744</v>
      </c>
      <c r="F90" s="1430" t="s">
        <v>839</v>
      </c>
      <c r="G90" s="1431"/>
      <c r="H90" s="1431"/>
      <c r="I90" s="1431"/>
      <c r="J90" s="1431"/>
      <c r="K90" s="1431"/>
      <c r="L90" s="1431"/>
      <c r="M90" s="1432"/>
    </row>
    <row r="91" spans="1:13" ht="12" customHeight="1">
      <c r="A91" s="1403">
        <v>7</v>
      </c>
      <c r="B91" s="1482" t="s">
        <v>840</v>
      </c>
      <c r="C91" s="1483"/>
      <c r="D91" s="532" t="s">
        <v>743</v>
      </c>
      <c r="E91" s="556" t="s">
        <v>744</v>
      </c>
      <c r="F91" s="1427" t="s">
        <v>841</v>
      </c>
      <c r="G91" s="1428"/>
      <c r="H91" s="1428"/>
      <c r="I91" s="1428"/>
      <c r="J91" s="1428"/>
      <c r="K91" s="1428"/>
      <c r="L91" s="1428"/>
      <c r="M91" s="1429"/>
    </row>
    <row r="92" spans="1:13" ht="12" customHeight="1">
      <c r="A92" s="1404"/>
      <c r="B92" s="1484"/>
      <c r="C92" s="1485"/>
      <c r="D92" s="532" t="s">
        <v>743</v>
      </c>
      <c r="E92" s="556" t="s">
        <v>744</v>
      </c>
      <c r="F92" s="1427" t="s">
        <v>842</v>
      </c>
      <c r="G92" s="1428"/>
      <c r="H92" s="1428"/>
      <c r="I92" s="1428"/>
      <c r="J92" s="1428"/>
      <c r="K92" s="1428"/>
      <c r="L92" s="1428"/>
      <c r="M92" s="1429"/>
    </row>
    <row r="93" spans="1:13" ht="12" customHeight="1">
      <c r="A93" s="1404"/>
      <c r="B93" s="1484"/>
      <c r="C93" s="1485"/>
      <c r="D93" s="532" t="s">
        <v>743</v>
      </c>
      <c r="E93" s="556" t="s">
        <v>744</v>
      </c>
      <c r="F93" s="1430" t="s">
        <v>843</v>
      </c>
      <c r="G93" s="1431"/>
      <c r="H93" s="1431"/>
      <c r="I93" s="1431"/>
      <c r="J93" s="1431"/>
      <c r="K93" s="1431"/>
      <c r="L93" s="1431"/>
      <c r="M93" s="1432"/>
    </row>
    <row r="94" spans="1:13" ht="24" customHeight="1">
      <c r="A94" s="1404"/>
      <c r="B94" s="1484"/>
      <c r="C94" s="1485"/>
      <c r="D94" s="532" t="s">
        <v>743</v>
      </c>
      <c r="E94" s="556" t="s">
        <v>744</v>
      </c>
      <c r="F94" s="1430" t="s">
        <v>844</v>
      </c>
      <c r="G94" s="1431"/>
      <c r="H94" s="1431"/>
      <c r="I94" s="1431"/>
      <c r="J94" s="1431"/>
      <c r="K94" s="1431"/>
      <c r="L94" s="1431"/>
      <c r="M94" s="1432"/>
    </row>
    <row r="95" spans="1:13" ht="12" customHeight="1">
      <c r="A95" s="1404"/>
      <c r="B95" s="1484"/>
      <c r="C95" s="1485"/>
      <c r="D95" s="532" t="s">
        <v>743</v>
      </c>
      <c r="E95" s="556" t="s">
        <v>744</v>
      </c>
      <c r="F95" s="1427" t="s">
        <v>845</v>
      </c>
      <c r="G95" s="1428"/>
      <c r="H95" s="1428"/>
      <c r="I95" s="1428"/>
      <c r="J95" s="1428"/>
      <c r="K95" s="1428"/>
      <c r="L95" s="1428"/>
      <c r="M95" s="1429"/>
    </row>
    <row r="96" spans="1:13" ht="12" customHeight="1">
      <c r="A96" s="1404"/>
      <c r="B96" s="1484"/>
      <c r="C96" s="1485"/>
      <c r="D96" s="532"/>
      <c r="E96" s="556" t="s">
        <v>744</v>
      </c>
      <c r="F96" s="1430" t="s">
        <v>846</v>
      </c>
      <c r="G96" s="1431"/>
      <c r="H96" s="1431"/>
      <c r="I96" s="1431"/>
      <c r="J96" s="1431"/>
      <c r="K96" s="1431"/>
      <c r="L96" s="1431"/>
      <c r="M96" s="1432"/>
    </row>
    <row r="97" spans="1:13" ht="12" customHeight="1">
      <c r="A97" s="1404"/>
      <c r="B97" s="1484"/>
      <c r="C97" s="1485"/>
      <c r="D97" s="532" t="s">
        <v>743</v>
      </c>
      <c r="E97" s="556" t="s">
        <v>744</v>
      </c>
      <c r="F97" s="1427" t="s">
        <v>847</v>
      </c>
      <c r="G97" s="1428"/>
      <c r="H97" s="1428"/>
      <c r="I97" s="1428"/>
      <c r="J97" s="1428"/>
      <c r="K97" s="1428"/>
      <c r="L97" s="1428"/>
      <c r="M97" s="1429"/>
    </row>
    <row r="98" spans="1:13" ht="12" customHeight="1">
      <c r="A98" s="1404"/>
      <c r="B98" s="1484"/>
      <c r="C98" s="1485"/>
      <c r="D98" s="532" t="s">
        <v>743</v>
      </c>
      <c r="E98" s="556" t="s">
        <v>744</v>
      </c>
      <c r="F98" s="1427" t="s">
        <v>848</v>
      </c>
      <c r="G98" s="1428"/>
      <c r="H98" s="1428"/>
      <c r="I98" s="1428"/>
      <c r="J98" s="1428"/>
      <c r="K98" s="1428"/>
      <c r="L98" s="1428"/>
      <c r="M98" s="1429"/>
    </row>
    <row r="99" spans="1:13" ht="24" customHeight="1">
      <c r="A99" s="1404"/>
      <c r="B99" s="1484"/>
      <c r="C99" s="1485"/>
      <c r="D99" s="532" t="s">
        <v>743</v>
      </c>
      <c r="E99" s="556" t="s">
        <v>744</v>
      </c>
      <c r="F99" s="1427" t="s">
        <v>849</v>
      </c>
      <c r="G99" s="1428"/>
      <c r="H99" s="1428"/>
      <c r="I99" s="1428"/>
      <c r="J99" s="1428"/>
      <c r="K99" s="1428"/>
      <c r="L99" s="1428"/>
      <c r="M99" s="1429"/>
    </row>
    <row r="100" spans="1:13" ht="12" customHeight="1">
      <c r="A100" s="1404"/>
      <c r="B100" s="1484"/>
      <c r="C100" s="1485"/>
      <c r="D100" s="532" t="s">
        <v>743</v>
      </c>
      <c r="E100" s="556" t="s">
        <v>744</v>
      </c>
      <c r="F100" s="1427" t="s">
        <v>850</v>
      </c>
      <c r="G100" s="1428"/>
      <c r="H100" s="1428"/>
      <c r="I100" s="1428"/>
      <c r="J100" s="1428"/>
      <c r="K100" s="1428"/>
      <c r="L100" s="1428"/>
      <c r="M100" s="1429"/>
    </row>
    <row r="101" spans="1:13" ht="12" customHeight="1">
      <c r="A101" s="1404"/>
      <c r="B101" s="1484"/>
      <c r="C101" s="1485"/>
      <c r="D101" s="532" t="s">
        <v>743</v>
      </c>
      <c r="E101" s="556" t="s">
        <v>744</v>
      </c>
      <c r="F101" s="1427" t="s">
        <v>851</v>
      </c>
      <c r="G101" s="1428"/>
      <c r="H101" s="1428"/>
      <c r="I101" s="1488" t="s">
        <v>852</v>
      </c>
      <c r="J101" s="1489"/>
      <c r="K101" s="1489"/>
      <c r="L101" s="1489"/>
      <c r="M101" s="1490"/>
    </row>
    <row r="102" spans="1:13" ht="12" customHeight="1">
      <c r="A102" s="1404"/>
      <c r="B102" s="1484"/>
      <c r="C102" s="1485"/>
      <c r="D102" s="532" t="s">
        <v>743</v>
      </c>
      <c r="E102" s="556" t="s">
        <v>744</v>
      </c>
      <c r="F102" s="1427" t="s">
        <v>853</v>
      </c>
      <c r="G102" s="1428"/>
      <c r="H102" s="1428"/>
      <c r="I102" s="1491"/>
      <c r="J102" s="1492"/>
      <c r="K102" s="1492"/>
      <c r="L102" s="1492"/>
      <c r="M102" s="1493"/>
    </row>
    <row r="103" spans="1:13" ht="12" customHeight="1">
      <c r="A103" s="1404"/>
      <c r="B103" s="1484"/>
      <c r="C103" s="1485"/>
      <c r="D103" s="532" t="s">
        <v>743</v>
      </c>
      <c r="E103" s="556" t="s">
        <v>744</v>
      </c>
      <c r="F103" s="1427" t="s">
        <v>854</v>
      </c>
      <c r="G103" s="1428"/>
      <c r="H103" s="1428"/>
      <c r="I103" s="1428"/>
      <c r="J103" s="1428"/>
      <c r="K103" s="1428"/>
      <c r="L103" s="1428"/>
      <c r="M103" s="1429"/>
    </row>
    <row r="104" spans="1:13" ht="12" customHeight="1">
      <c r="A104" s="1404"/>
      <c r="B104" s="1484"/>
      <c r="C104" s="1485"/>
      <c r="D104" s="532" t="s">
        <v>743</v>
      </c>
      <c r="E104" s="556" t="s">
        <v>744</v>
      </c>
      <c r="F104" s="1427" t="s">
        <v>855</v>
      </c>
      <c r="G104" s="1428"/>
      <c r="H104" s="1428"/>
      <c r="I104" s="1428"/>
      <c r="J104" s="1428"/>
      <c r="K104" s="1428"/>
      <c r="L104" s="1428"/>
      <c r="M104" s="1429"/>
    </row>
    <row r="105" spans="1:13" ht="12" customHeight="1">
      <c r="A105" s="1404"/>
      <c r="B105" s="1484"/>
      <c r="C105" s="1485"/>
      <c r="D105" s="532" t="s">
        <v>743</v>
      </c>
      <c r="E105" s="556" t="s">
        <v>744</v>
      </c>
      <c r="F105" s="1427" t="s">
        <v>856</v>
      </c>
      <c r="G105" s="1428"/>
      <c r="H105" s="1428"/>
      <c r="I105" s="1428"/>
      <c r="J105" s="1428"/>
      <c r="K105" s="1428"/>
      <c r="L105" s="1428"/>
      <c r="M105" s="1429"/>
    </row>
    <row r="106" spans="1:13" ht="12" customHeight="1">
      <c r="A106" s="1404"/>
      <c r="B106" s="1484"/>
      <c r="C106" s="1485"/>
      <c r="D106" s="532" t="s">
        <v>743</v>
      </c>
      <c r="E106" s="556" t="s">
        <v>744</v>
      </c>
      <c r="F106" s="1427" t="s">
        <v>857</v>
      </c>
      <c r="G106" s="1428"/>
      <c r="H106" s="1428"/>
      <c r="I106" s="1428"/>
      <c r="J106" s="1428"/>
      <c r="K106" s="1428"/>
      <c r="L106" s="1428"/>
      <c r="M106" s="1429"/>
    </row>
    <row r="107" spans="1:13" ht="12" customHeight="1">
      <c r="A107" s="1404"/>
      <c r="B107" s="1484"/>
      <c r="C107" s="1485"/>
      <c r="D107" s="635" t="s">
        <v>743</v>
      </c>
      <c r="E107" s="636" t="s">
        <v>744</v>
      </c>
      <c r="F107" s="1430" t="s">
        <v>1120</v>
      </c>
      <c r="G107" s="1431"/>
      <c r="H107" s="1431"/>
      <c r="I107" s="1431"/>
      <c r="J107" s="1431"/>
      <c r="K107" s="1431"/>
      <c r="L107" s="1431"/>
      <c r="M107" s="1432"/>
    </row>
    <row r="108" spans="1:13" ht="12" customHeight="1">
      <c r="A108" s="1404"/>
      <c r="B108" s="1484"/>
      <c r="C108" s="1485"/>
      <c r="D108" s="532" t="s">
        <v>743</v>
      </c>
      <c r="E108" s="556" t="s">
        <v>744</v>
      </c>
      <c r="F108" s="565" t="s">
        <v>858</v>
      </c>
      <c r="G108" s="566"/>
      <c r="H108" s="566"/>
      <c r="I108" s="566"/>
      <c r="J108" s="566"/>
      <c r="K108" s="566"/>
      <c r="L108" s="566"/>
      <c r="M108" s="567"/>
    </row>
    <row r="109" spans="1:13" ht="12" customHeight="1">
      <c r="A109" s="1405"/>
      <c r="B109" s="1486"/>
      <c r="C109" s="1487"/>
      <c r="D109" s="532"/>
      <c r="E109" s="556" t="s">
        <v>744</v>
      </c>
      <c r="F109" s="1479" t="s">
        <v>859</v>
      </c>
      <c r="G109" s="1480"/>
      <c r="H109" s="1480"/>
      <c r="I109" s="1480"/>
      <c r="J109" s="1480"/>
      <c r="K109" s="1480"/>
      <c r="L109" s="1480"/>
      <c r="M109" s="1481"/>
    </row>
    <row r="110" spans="1:13" ht="12.6" customHeight="1">
      <c r="A110" s="1403">
        <v>8</v>
      </c>
      <c r="B110" s="1444" t="s">
        <v>860</v>
      </c>
      <c r="C110" s="1445"/>
      <c r="D110" s="532" t="s">
        <v>743</v>
      </c>
      <c r="E110" s="556" t="s">
        <v>744</v>
      </c>
      <c r="F110" s="1430" t="s">
        <v>1125</v>
      </c>
      <c r="G110" s="1431"/>
      <c r="H110" s="1431"/>
      <c r="I110" s="1431"/>
      <c r="J110" s="1431"/>
      <c r="K110" s="1431"/>
      <c r="L110" s="1431"/>
      <c r="M110" s="1432"/>
    </row>
    <row r="111" spans="1:13" ht="12.6" customHeight="1">
      <c r="A111" s="1404"/>
      <c r="B111" s="1446"/>
      <c r="C111" s="1447"/>
      <c r="D111" s="532" t="s">
        <v>743</v>
      </c>
      <c r="E111" s="556" t="s">
        <v>744</v>
      </c>
      <c r="F111" s="1427" t="s">
        <v>861</v>
      </c>
      <c r="G111" s="1428"/>
      <c r="H111" s="1428"/>
      <c r="I111" s="1428"/>
      <c r="J111" s="1428"/>
      <c r="K111" s="1428"/>
      <c r="L111" s="1428"/>
      <c r="M111" s="1429"/>
    </row>
    <row r="112" spans="1:13" ht="11.25" customHeight="1">
      <c r="A112" s="1405"/>
      <c r="B112" s="1448"/>
      <c r="C112" s="1449"/>
      <c r="D112" s="532" t="s">
        <v>743</v>
      </c>
      <c r="E112" s="556" t="s">
        <v>744</v>
      </c>
      <c r="F112" s="1427" t="s">
        <v>862</v>
      </c>
      <c r="G112" s="1428"/>
      <c r="H112" s="1428"/>
      <c r="I112" s="1428"/>
      <c r="J112" s="1428"/>
      <c r="K112" s="1428"/>
      <c r="L112" s="1428"/>
      <c r="M112" s="1429"/>
    </row>
    <row r="113" spans="1:13" ht="12" customHeight="1">
      <c r="A113" s="1403">
        <v>9</v>
      </c>
      <c r="B113" s="1444" t="s">
        <v>863</v>
      </c>
      <c r="C113" s="1445"/>
      <c r="D113" s="532" t="s">
        <v>743</v>
      </c>
      <c r="E113" s="556" t="s">
        <v>744</v>
      </c>
      <c r="F113" s="1427" t="s">
        <v>864</v>
      </c>
      <c r="G113" s="1428"/>
      <c r="H113" s="1428"/>
      <c r="I113" s="1428"/>
      <c r="J113" s="1428"/>
      <c r="K113" s="1428"/>
      <c r="L113" s="1428"/>
      <c r="M113" s="1429"/>
    </row>
    <row r="114" spans="1:13" ht="12" customHeight="1">
      <c r="A114" s="1405"/>
      <c r="B114" s="1448"/>
      <c r="C114" s="1449"/>
      <c r="D114" s="532" t="s">
        <v>743</v>
      </c>
      <c r="E114" s="556" t="s">
        <v>744</v>
      </c>
      <c r="F114" s="1475" t="s">
        <v>865</v>
      </c>
      <c r="G114" s="1476"/>
      <c r="H114" s="1476"/>
      <c r="I114" s="1476"/>
      <c r="J114" s="1476"/>
      <c r="K114" s="1476"/>
      <c r="L114" s="1476"/>
      <c r="M114" s="1477"/>
    </row>
    <row r="115" spans="1:13">
      <c r="F115" s="1470"/>
      <c r="G115" s="1470"/>
      <c r="H115" s="1470"/>
      <c r="I115" s="1470"/>
    </row>
    <row r="116" spans="1:13">
      <c r="A116" s="568" t="s">
        <v>866</v>
      </c>
      <c r="F116" s="569"/>
      <c r="G116" s="569"/>
      <c r="H116" s="569"/>
      <c r="I116" s="569"/>
    </row>
    <row r="117" spans="1:13" s="575" customFormat="1">
      <c r="A117" s="570" t="s">
        <v>867</v>
      </c>
      <c r="B117" s="571"/>
      <c r="C117" s="572"/>
      <c r="D117" s="573"/>
      <c r="E117" s="572"/>
      <c r="F117" s="574"/>
      <c r="G117" s="574"/>
      <c r="H117" s="574"/>
      <c r="I117" s="574"/>
    </row>
    <row r="118" spans="1:13" s="578" customFormat="1" ht="10.5">
      <c r="A118" s="1478" t="s">
        <v>868</v>
      </c>
      <c r="B118" s="1478"/>
      <c r="C118" s="576"/>
      <c r="D118" s="576"/>
      <c r="E118" s="576"/>
      <c r="F118" s="577"/>
      <c r="G118" s="577"/>
      <c r="H118" s="577"/>
      <c r="I118" s="577"/>
    </row>
    <row r="119" spans="1:13" s="578" customFormat="1" ht="31.5" customHeight="1">
      <c r="A119" s="579"/>
      <c r="B119" s="580" t="s">
        <v>869</v>
      </c>
      <c r="C119" s="1494" t="s">
        <v>870</v>
      </c>
      <c r="D119" s="1494"/>
      <c r="E119" s="1494"/>
      <c r="F119" s="1494"/>
      <c r="G119" s="1494"/>
      <c r="H119" s="1494"/>
      <c r="I119" s="1494"/>
      <c r="J119" s="1494"/>
      <c r="K119" s="1494"/>
      <c r="L119" s="1494"/>
      <c r="M119" s="1494"/>
    </row>
    <row r="120" spans="1:13" s="578" customFormat="1" ht="21" customHeight="1">
      <c r="A120" s="579"/>
      <c r="B120" s="580" t="s">
        <v>871</v>
      </c>
      <c r="C120" s="1494" t="s">
        <v>872</v>
      </c>
      <c r="D120" s="1494"/>
      <c r="E120" s="1494"/>
      <c r="F120" s="1494"/>
      <c r="G120" s="1494"/>
      <c r="H120" s="1494"/>
      <c r="I120" s="1494"/>
      <c r="J120" s="1494"/>
      <c r="K120" s="1494"/>
      <c r="L120" s="1494"/>
      <c r="M120" s="1494"/>
    </row>
    <row r="121" spans="1:13" s="578" customFormat="1" ht="9.75" customHeight="1">
      <c r="A121" s="579"/>
      <c r="B121" s="580" t="s">
        <v>873</v>
      </c>
      <c r="C121" s="1494" t="s">
        <v>874</v>
      </c>
      <c r="D121" s="1494"/>
      <c r="E121" s="1494"/>
      <c r="F121" s="1494"/>
      <c r="G121" s="1494"/>
      <c r="H121" s="1494"/>
      <c r="I121" s="1494"/>
      <c r="J121" s="1494"/>
      <c r="K121" s="1494"/>
      <c r="L121" s="1494"/>
      <c r="M121" s="1494"/>
    </row>
    <row r="122" spans="1:13" s="578" customFormat="1" ht="10.5">
      <c r="A122" s="579"/>
      <c r="B122" s="579"/>
      <c r="C122" s="579" t="s">
        <v>380</v>
      </c>
      <c r="D122" s="1495" t="s">
        <v>875</v>
      </c>
      <c r="E122" s="1495"/>
      <c r="F122" s="1495"/>
      <c r="G122" s="1495"/>
      <c r="H122" s="1495"/>
      <c r="I122" s="1495"/>
      <c r="J122" s="1495"/>
      <c r="K122" s="1495"/>
      <c r="L122" s="1495"/>
      <c r="M122" s="1495"/>
    </row>
    <row r="123" spans="1:13" s="578" customFormat="1" ht="10.5">
      <c r="A123" s="579"/>
      <c r="B123" s="579"/>
      <c r="C123" s="579"/>
      <c r="D123" s="1495" t="s">
        <v>876</v>
      </c>
      <c r="E123" s="1495"/>
      <c r="F123" s="1495"/>
      <c r="G123" s="1495"/>
      <c r="H123" s="1495"/>
      <c r="I123" s="1495"/>
      <c r="J123" s="1495"/>
      <c r="K123" s="1495"/>
      <c r="L123" s="1495"/>
      <c r="M123" s="1495"/>
    </row>
    <row r="124" spans="1:13" s="578" customFormat="1" ht="10.5">
      <c r="A124" s="581"/>
      <c r="B124" s="580"/>
      <c r="C124" s="580"/>
      <c r="D124" s="1494" t="s">
        <v>877</v>
      </c>
      <c r="E124" s="1494"/>
      <c r="F124" s="1494"/>
      <c r="G124" s="1494"/>
      <c r="H124" s="1494"/>
      <c r="I124" s="1494"/>
      <c r="J124" s="1494"/>
      <c r="K124" s="1494"/>
      <c r="L124" s="1494"/>
      <c r="M124" s="1494"/>
    </row>
    <row r="125" spans="1:13" s="578" customFormat="1" ht="10.5">
      <c r="A125" s="581"/>
      <c r="B125" s="580"/>
      <c r="C125" s="580"/>
      <c r="D125" s="580"/>
      <c r="E125" s="1494" t="s">
        <v>878</v>
      </c>
      <c r="F125" s="1494"/>
      <c r="G125" s="1494"/>
      <c r="H125" s="1494"/>
      <c r="I125" s="1494"/>
      <c r="J125" s="1494"/>
      <c r="K125" s="1494"/>
      <c r="L125" s="1494"/>
      <c r="M125" s="1494"/>
    </row>
    <row r="126" spans="1:13" s="578" customFormat="1" ht="10.5">
      <c r="A126" s="581"/>
      <c r="B126" s="580"/>
      <c r="C126" s="580"/>
      <c r="D126" s="580"/>
      <c r="E126" s="1494" t="s">
        <v>879</v>
      </c>
      <c r="F126" s="1494"/>
      <c r="G126" s="1494"/>
      <c r="H126" s="1494"/>
      <c r="I126" s="1494"/>
      <c r="J126" s="1494"/>
      <c r="K126" s="1494"/>
      <c r="L126" s="1494"/>
      <c r="M126" s="1494"/>
    </row>
    <row r="127" spans="1:13" s="578" customFormat="1" ht="21" customHeight="1">
      <c r="A127" s="581"/>
      <c r="B127" s="580"/>
      <c r="C127" s="580" t="s">
        <v>880</v>
      </c>
      <c r="D127" s="1494" t="s">
        <v>881</v>
      </c>
      <c r="E127" s="1494"/>
      <c r="F127" s="1494"/>
      <c r="G127" s="1494"/>
      <c r="H127" s="1494"/>
      <c r="I127" s="1494"/>
      <c r="J127" s="1494"/>
      <c r="K127" s="1494"/>
      <c r="L127" s="1494"/>
      <c r="M127" s="1494"/>
    </row>
    <row r="128" spans="1:13" s="578" customFormat="1" ht="10.5">
      <c r="A128" s="579"/>
      <c r="B128" s="579" t="s">
        <v>882</v>
      </c>
      <c r="C128" s="1495" t="s">
        <v>883</v>
      </c>
      <c r="D128" s="1495"/>
      <c r="E128" s="1495"/>
      <c r="F128" s="1495"/>
      <c r="G128" s="1495"/>
      <c r="H128" s="1495"/>
      <c r="I128" s="1495"/>
      <c r="J128" s="1495"/>
      <c r="K128" s="1495"/>
      <c r="L128" s="1495"/>
      <c r="M128" s="1495"/>
    </row>
    <row r="129" spans="1:13" s="578" customFormat="1" ht="10.5">
      <c r="A129" s="579"/>
      <c r="B129" s="580"/>
      <c r="C129" s="581" t="s">
        <v>380</v>
      </c>
      <c r="D129" s="1495" t="s">
        <v>884</v>
      </c>
      <c r="E129" s="1495"/>
      <c r="F129" s="1495"/>
      <c r="G129" s="1495"/>
      <c r="H129" s="1495"/>
      <c r="I129" s="1495"/>
      <c r="J129" s="1495"/>
      <c r="K129" s="1495"/>
      <c r="L129" s="1495"/>
      <c r="M129" s="1495"/>
    </row>
    <row r="130" spans="1:13" s="578" customFormat="1" ht="21" customHeight="1">
      <c r="A130" s="579"/>
      <c r="B130" s="580"/>
      <c r="C130" s="581" t="s">
        <v>885</v>
      </c>
      <c r="D130" s="1494" t="s">
        <v>886</v>
      </c>
      <c r="E130" s="1494"/>
      <c r="F130" s="1494"/>
      <c r="G130" s="1494"/>
      <c r="H130" s="1494"/>
      <c r="I130" s="1494"/>
      <c r="J130" s="1494"/>
      <c r="K130" s="1494"/>
      <c r="L130" s="1494"/>
      <c r="M130" s="1494"/>
    </row>
    <row r="131" spans="1:13" s="578" customFormat="1" ht="10.5">
      <c r="A131" s="579"/>
      <c r="B131" s="580"/>
      <c r="C131" s="582"/>
      <c r="D131" s="582"/>
      <c r="E131" s="582"/>
      <c r="F131" s="579"/>
      <c r="G131" s="579"/>
      <c r="H131" s="579"/>
      <c r="I131" s="579"/>
      <c r="J131" s="579"/>
      <c r="K131" s="579"/>
      <c r="L131" s="579"/>
      <c r="M131" s="579"/>
    </row>
    <row r="132" spans="1:13" s="578" customFormat="1" ht="12" customHeight="1">
      <c r="A132" s="579" t="s">
        <v>887</v>
      </c>
      <c r="B132" s="580"/>
      <c r="C132" s="582"/>
      <c r="D132" s="582"/>
      <c r="E132" s="582"/>
      <c r="F132" s="579"/>
      <c r="G132" s="579"/>
      <c r="H132" s="579"/>
      <c r="I132" s="579"/>
      <c r="J132" s="579"/>
      <c r="K132" s="579"/>
      <c r="L132" s="579"/>
      <c r="M132" s="579"/>
    </row>
    <row r="133" spans="1:13" s="583" customFormat="1" ht="63" customHeight="1">
      <c r="A133" s="1494" t="s">
        <v>888</v>
      </c>
      <c r="B133" s="1494"/>
      <c r="C133" s="1497" t="s">
        <v>889</v>
      </c>
      <c r="D133" s="1497"/>
      <c r="E133" s="1497"/>
      <c r="F133" s="1497"/>
      <c r="G133" s="1497"/>
      <c r="H133" s="1497"/>
      <c r="I133" s="1497"/>
      <c r="J133" s="1497"/>
      <c r="K133" s="1497"/>
      <c r="L133" s="1497"/>
      <c r="M133" s="1497"/>
    </row>
    <row r="134" spans="1:13" s="583" customFormat="1" ht="13.5" customHeight="1">
      <c r="A134" s="579"/>
      <c r="B134" s="580"/>
      <c r="C134" s="584" t="s">
        <v>890</v>
      </c>
      <c r="D134" s="1498" t="s">
        <v>891</v>
      </c>
      <c r="E134" s="1498"/>
      <c r="F134" s="1498"/>
      <c r="G134" s="1498"/>
      <c r="H134" s="1498"/>
      <c r="I134" s="1498"/>
      <c r="J134" s="1498"/>
      <c r="K134" s="1498"/>
      <c r="L134" s="1498"/>
      <c r="M134" s="1498"/>
    </row>
    <row r="135" spans="1:13" s="583" customFormat="1" ht="21" customHeight="1">
      <c r="A135" s="579"/>
      <c r="B135" s="580"/>
      <c r="C135" s="584" t="s">
        <v>892</v>
      </c>
      <c r="D135" s="1497" t="s">
        <v>893</v>
      </c>
      <c r="E135" s="1497"/>
      <c r="F135" s="1497"/>
      <c r="G135" s="1497"/>
      <c r="H135" s="1497"/>
      <c r="I135" s="1497"/>
      <c r="J135" s="1497"/>
      <c r="K135" s="1497"/>
      <c r="L135" s="1497"/>
      <c r="M135" s="1497"/>
    </row>
    <row r="136" spans="1:13" s="583" customFormat="1" ht="21" customHeight="1">
      <c r="A136" s="1494" t="s">
        <v>894</v>
      </c>
      <c r="B136" s="1494"/>
      <c r="C136" s="1494" t="s">
        <v>895</v>
      </c>
      <c r="D136" s="1494"/>
      <c r="E136" s="1494"/>
      <c r="F136" s="1494"/>
      <c r="G136" s="1494"/>
      <c r="H136" s="1494"/>
      <c r="I136" s="1494"/>
      <c r="J136" s="1494"/>
      <c r="K136" s="1494"/>
      <c r="L136" s="1494"/>
      <c r="M136" s="1494"/>
    </row>
    <row r="137" spans="1:13" s="583" customFormat="1" ht="21" customHeight="1">
      <c r="A137" s="579"/>
      <c r="B137" s="580"/>
      <c r="C137" s="584"/>
      <c r="D137" s="580" t="s">
        <v>896</v>
      </c>
      <c r="E137" s="1494" t="s">
        <v>897</v>
      </c>
      <c r="F137" s="1494"/>
      <c r="G137" s="1494"/>
      <c r="H137" s="1494"/>
      <c r="I137" s="1494"/>
      <c r="J137" s="1494"/>
      <c r="K137" s="1494"/>
      <c r="L137" s="1494"/>
      <c r="M137" s="1494"/>
    </row>
    <row r="138" spans="1:13" s="583" customFormat="1" ht="21" customHeight="1">
      <c r="A138" s="579"/>
      <c r="B138" s="580"/>
      <c r="C138" s="585"/>
      <c r="D138" s="586" t="s">
        <v>380</v>
      </c>
      <c r="E138" s="1494" t="s">
        <v>898</v>
      </c>
      <c r="F138" s="1494"/>
      <c r="G138" s="1494"/>
      <c r="H138" s="1494"/>
      <c r="I138" s="1494"/>
      <c r="J138" s="1494"/>
      <c r="K138" s="1494"/>
      <c r="L138" s="1494"/>
      <c r="M138" s="1494"/>
    </row>
    <row r="139" spans="1:13" s="583" customFormat="1" ht="10.5" customHeight="1">
      <c r="A139" s="579"/>
      <c r="B139" s="580"/>
      <c r="C139" s="585"/>
      <c r="D139" s="586"/>
      <c r="E139" s="1496" t="s">
        <v>899</v>
      </c>
      <c r="F139" s="587" t="s">
        <v>900</v>
      </c>
      <c r="G139" s="580"/>
      <c r="H139" s="580"/>
      <c r="I139" s="580"/>
      <c r="J139" s="580"/>
      <c r="K139" s="580"/>
      <c r="L139" s="580"/>
      <c r="M139" s="580"/>
    </row>
    <row r="140" spans="1:13" s="583" customFormat="1" ht="10.5" customHeight="1">
      <c r="A140" s="579"/>
      <c r="B140" s="580"/>
      <c r="C140" s="585"/>
      <c r="D140" s="586"/>
      <c r="E140" s="1496"/>
      <c r="F140" s="587" t="s">
        <v>901</v>
      </c>
      <c r="G140" s="580"/>
      <c r="H140" s="580"/>
      <c r="I140" s="580"/>
      <c r="J140" s="580"/>
      <c r="K140" s="580"/>
      <c r="L140" s="580"/>
      <c r="M140" s="580"/>
    </row>
    <row r="141" spans="1:13" s="583" customFormat="1" ht="10.5" customHeight="1">
      <c r="A141" s="579"/>
      <c r="B141" s="580"/>
      <c r="C141" s="585"/>
      <c r="D141" s="586"/>
      <c r="E141" s="588" t="s">
        <v>902</v>
      </c>
      <c r="F141" s="587" t="s">
        <v>903</v>
      </c>
      <c r="G141" s="580"/>
      <c r="H141" s="580"/>
      <c r="I141" s="580"/>
      <c r="J141" s="580"/>
      <c r="K141" s="580"/>
      <c r="L141" s="580"/>
      <c r="M141" s="580"/>
    </row>
    <row r="142" spans="1:13" s="583" customFormat="1" ht="10.5" customHeight="1">
      <c r="A142" s="579"/>
      <c r="B142" s="580"/>
      <c r="C142" s="585"/>
      <c r="D142" s="586"/>
      <c r="E142" s="588" t="s">
        <v>904</v>
      </c>
      <c r="F142" s="587" t="s">
        <v>903</v>
      </c>
      <c r="G142" s="580"/>
      <c r="H142" s="580"/>
      <c r="I142" s="580"/>
      <c r="J142" s="580"/>
      <c r="K142" s="580"/>
      <c r="L142" s="580"/>
      <c r="M142" s="580"/>
    </row>
    <row r="143" spans="1:13" s="583" customFormat="1" ht="10.5" customHeight="1">
      <c r="A143" s="579"/>
      <c r="B143" s="580"/>
      <c r="C143" s="585"/>
      <c r="D143" s="586"/>
      <c r="E143" s="589" t="s">
        <v>905</v>
      </c>
      <c r="F143" s="587" t="s">
        <v>906</v>
      </c>
      <c r="G143" s="580"/>
      <c r="H143" s="580"/>
      <c r="I143" s="580"/>
      <c r="J143" s="580"/>
      <c r="K143" s="580"/>
      <c r="L143" s="580"/>
      <c r="M143" s="580"/>
    </row>
    <row r="144" spans="1:13" s="583" customFormat="1" ht="21" customHeight="1">
      <c r="A144" s="579"/>
      <c r="B144" s="580"/>
      <c r="C144" s="585"/>
      <c r="D144" s="586" t="s">
        <v>885</v>
      </c>
      <c r="E144" s="1494" t="s">
        <v>907</v>
      </c>
      <c r="F144" s="1494"/>
      <c r="G144" s="1494"/>
      <c r="H144" s="1494"/>
      <c r="I144" s="1494"/>
      <c r="J144" s="1494"/>
      <c r="K144" s="1494"/>
      <c r="L144" s="1494"/>
      <c r="M144" s="1494"/>
    </row>
    <row r="145" spans="1:13" s="583" customFormat="1" ht="21" customHeight="1">
      <c r="A145" s="579"/>
      <c r="B145" s="580"/>
      <c r="C145" s="585"/>
      <c r="D145" s="586" t="s">
        <v>908</v>
      </c>
      <c r="E145" s="1494" t="s">
        <v>909</v>
      </c>
      <c r="F145" s="1494"/>
      <c r="G145" s="1494"/>
      <c r="H145" s="1494"/>
      <c r="I145" s="1494"/>
      <c r="J145" s="1494"/>
      <c r="K145" s="1494"/>
      <c r="L145" s="1494"/>
      <c r="M145" s="1494"/>
    </row>
    <row r="146" spans="1:13" s="583" customFormat="1" ht="10.5" customHeight="1">
      <c r="A146" s="584" t="s">
        <v>910</v>
      </c>
      <c r="B146" s="580"/>
      <c r="C146" s="584" t="s">
        <v>911</v>
      </c>
      <c r="D146" s="1494" t="s">
        <v>912</v>
      </c>
      <c r="E146" s="1494"/>
      <c r="F146" s="1494"/>
      <c r="G146" s="1494"/>
      <c r="H146" s="1494"/>
      <c r="I146" s="1494"/>
      <c r="J146" s="1494"/>
      <c r="K146" s="1494"/>
      <c r="L146" s="1494"/>
      <c r="M146" s="1494"/>
    </row>
    <row r="147" spans="1:13" s="583" customFormat="1" ht="10.5" customHeight="1">
      <c r="A147" s="590"/>
      <c r="B147" s="580"/>
      <c r="C147" s="585"/>
      <c r="D147" s="579" t="s">
        <v>896</v>
      </c>
      <c r="E147" s="1494" t="s">
        <v>913</v>
      </c>
      <c r="F147" s="1494"/>
      <c r="G147" s="1494"/>
      <c r="H147" s="1494"/>
      <c r="I147" s="1494"/>
      <c r="J147" s="1494"/>
      <c r="K147" s="1494"/>
      <c r="L147" s="1494"/>
      <c r="M147" s="1494"/>
    </row>
    <row r="148" spans="1:13" s="583" customFormat="1" ht="21" customHeight="1">
      <c r="A148" s="579"/>
      <c r="B148" s="580"/>
      <c r="C148" s="585"/>
      <c r="D148" s="579" t="s">
        <v>914</v>
      </c>
      <c r="E148" s="1494" t="s">
        <v>915</v>
      </c>
      <c r="F148" s="1494"/>
      <c r="G148" s="1494"/>
      <c r="H148" s="1494"/>
      <c r="I148" s="1494"/>
      <c r="J148" s="1494"/>
      <c r="K148" s="1494"/>
      <c r="L148" s="1494"/>
      <c r="M148" s="1494"/>
    </row>
    <row r="149" spans="1:13" s="583" customFormat="1" ht="9.75" customHeight="1">
      <c r="A149" s="579"/>
      <c r="B149" s="580"/>
      <c r="C149" s="585"/>
      <c r="D149" s="579" t="s">
        <v>916</v>
      </c>
      <c r="E149" s="1494" t="s">
        <v>917</v>
      </c>
      <c r="F149" s="1494"/>
      <c r="G149" s="1494"/>
      <c r="H149" s="1494"/>
      <c r="I149" s="1494"/>
      <c r="J149" s="1494"/>
      <c r="K149" s="1494"/>
      <c r="L149" s="1494"/>
      <c r="M149" s="1494"/>
    </row>
    <row r="150" spans="1:13" s="583" customFormat="1" ht="31.5" customHeight="1">
      <c r="A150" s="584"/>
      <c r="B150" s="580"/>
      <c r="C150" s="591"/>
      <c r="D150" s="579" t="s">
        <v>918</v>
      </c>
      <c r="E150" s="1494" t="s">
        <v>919</v>
      </c>
      <c r="F150" s="1494"/>
      <c r="G150" s="1494"/>
      <c r="H150" s="1494"/>
      <c r="I150" s="1494"/>
      <c r="J150" s="1494"/>
      <c r="K150" s="1494"/>
      <c r="L150" s="1494"/>
      <c r="M150" s="1494"/>
    </row>
    <row r="151" spans="1:13" s="583" customFormat="1" ht="21" customHeight="1">
      <c r="A151" s="584"/>
      <c r="B151" s="580"/>
      <c r="C151" s="591"/>
      <c r="D151" s="579" t="s">
        <v>920</v>
      </c>
      <c r="E151" s="1494" t="s">
        <v>921</v>
      </c>
      <c r="F151" s="1494"/>
      <c r="G151" s="1494"/>
      <c r="H151" s="1494"/>
      <c r="I151" s="1494"/>
      <c r="J151" s="1494"/>
      <c r="K151" s="1494"/>
      <c r="L151" s="1494"/>
      <c r="M151" s="1494"/>
    </row>
    <row r="152" spans="1:13" s="583" customFormat="1" ht="21" customHeight="1">
      <c r="A152" s="584"/>
      <c r="B152" s="580"/>
      <c r="C152" s="591"/>
      <c r="D152" s="579" t="s">
        <v>922</v>
      </c>
      <c r="E152" s="1494" t="s">
        <v>923</v>
      </c>
      <c r="F152" s="1494"/>
      <c r="G152" s="1494"/>
      <c r="H152" s="1494"/>
      <c r="I152" s="1494"/>
      <c r="J152" s="1494"/>
      <c r="K152" s="1494"/>
      <c r="L152" s="1494"/>
      <c r="M152" s="1494"/>
    </row>
    <row r="153" spans="1:13" s="583" customFormat="1" ht="10.5" customHeight="1">
      <c r="A153" s="579"/>
      <c r="B153" s="580"/>
      <c r="C153" s="592"/>
      <c r="D153" s="579" t="s">
        <v>924</v>
      </c>
      <c r="E153" s="1498" t="s">
        <v>925</v>
      </c>
      <c r="F153" s="1498"/>
      <c r="G153" s="1498"/>
      <c r="H153" s="1498"/>
      <c r="I153" s="1498"/>
      <c r="J153" s="1498"/>
      <c r="K153" s="1498"/>
      <c r="L153" s="1498"/>
      <c r="M153" s="1498"/>
    </row>
    <row r="154" spans="1:13" s="583" customFormat="1" ht="10.5">
      <c r="A154" s="579"/>
      <c r="B154" s="580"/>
      <c r="C154" s="584" t="s">
        <v>926</v>
      </c>
      <c r="D154" s="1498" t="s">
        <v>927</v>
      </c>
      <c r="E154" s="1498"/>
      <c r="F154" s="1498"/>
      <c r="G154" s="1498"/>
      <c r="H154" s="1498"/>
      <c r="I154" s="1498"/>
      <c r="J154" s="1498"/>
      <c r="K154" s="1498"/>
      <c r="L154" s="1498"/>
      <c r="M154" s="1498"/>
    </row>
    <row r="155" spans="1:13" s="583" customFormat="1" ht="21" customHeight="1">
      <c r="A155" s="579"/>
      <c r="B155" s="580"/>
      <c r="C155" s="592"/>
      <c r="D155" s="579" t="s">
        <v>896</v>
      </c>
      <c r="E155" s="1494" t="s">
        <v>928</v>
      </c>
      <c r="F155" s="1494"/>
      <c r="G155" s="1494"/>
      <c r="H155" s="1494"/>
      <c r="I155" s="1494"/>
      <c r="J155" s="1494"/>
      <c r="K155" s="1494"/>
      <c r="L155" s="1494"/>
      <c r="M155" s="1494"/>
    </row>
    <row r="156" spans="1:13" s="583" customFormat="1" ht="10.5">
      <c r="A156" s="579"/>
      <c r="B156" s="580"/>
      <c r="C156" s="592"/>
      <c r="D156" s="579" t="s">
        <v>914</v>
      </c>
      <c r="E156" s="1494" t="s">
        <v>929</v>
      </c>
      <c r="F156" s="1494"/>
      <c r="G156" s="1494"/>
      <c r="H156" s="1494"/>
      <c r="I156" s="1494"/>
      <c r="J156" s="1494"/>
      <c r="K156" s="1494"/>
      <c r="L156" s="1494"/>
      <c r="M156" s="1494"/>
    </row>
    <row r="157" spans="1:13" s="583" customFormat="1" ht="10.5">
      <c r="A157" s="579"/>
      <c r="B157" s="580"/>
      <c r="C157" s="592"/>
      <c r="D157" s="579" t="s">
        <v>916</v>
      </c>
      <c r="E157" s="1494" t="s">
        <v>930</v>
      </c>
      <c r="F157" s="1494"/>
      <c r="G157" s="1494"/>
      <c r="H157" s="1494"/>
      <c r="I157" s="1494"/>
      <c r="J157" s="1494"/>
      <c r="K157" s="1494"/>
      <c r="L157" s="1494"/>
      <c r="M157" s="1494"/>
    </row>
    <row r="158" spans="1:13" s="583" customFormat="1" ht="10.5">
      <c r="A158" s="579"/>
      <c r="B158" s="580"/>
      <c r="C158" s="584" t="s">
        <v>931</v>
      </c>
      <c r="D158" s="1495" t="s">
        <v>932</v>
      </c>
      <c r="E158" s="1495"/>
      <c r="F158" s="1495"/>
      <c r="G158" s="1495"/>
      <c r="H158" s="1495"/>
      <c r="I158" s="1495"/>
      <c r="J158" s="1495"/>
      <c r="K158" s="1495"/>
      <c r="L158" s="1495"/>
      <c r="M158" s="1495"/>
    </row>
    <row r="159" spans="1:13" s="583" customFormat="1" ht="21" customHeight="1">
      <c r="A159" s="579"/>
      <c r="B159" s="580"/>
      <c r="C159" s="592"/>
      <c r="D159" s="579" t="s">
        <v>896</v>
      </c>
      <c r="E159" s="1494" t="s">
        <v>933</v>
      </c>
      <c r="F159" s="1494"/>
      <c r="G159" s="1494"/>
      <c r="H159" s="1494"/>
      <c r="I159" s="1494"/>
      <c r="J159" s="1494"/>
      <c r="K159" s="1494"/>
      <c r="L159" s="1494"/>
      <c r="M159" s="1494"/>
    </row>
    <row r="160" spans="1:13" s="583" customFormat="1" ht="21" customHeight="1">
      <c r="A160" s="579"/>
      <c r="B160" s="580"/>
      <c r="C160" s="592"/>
      <c r="D160" s="579" t="s">
        <v>914</v>
      </c>
      <c r="E160" s="1494" t="s">
        <v>934</v>
      </c>
      <c r="F160" s="1494"/>
      <c r="G160" s="1494"/>
      <c r="H160" s="1494"/>
      <c r="I160" s="1494"/>
      <c r="J160" s="1494"/>
      <c r="K160" s="1494"/>
      <c r="L160" s="1494"/>
      <c r="M160" s="1494"/>
    </row>
    <row r="161" spans="1:13" s="583" customFormat="1" ht="10.5">
      <c r="A161" s="579"/>
      <c r="B161" s="580"/>
      <c r="C161" s="592"/>
      <c r="D161" s="579" t="s">
        <v>916</v>
      </c>
      <c r="E161" s="1494" t="s">
        <v>935</v>
      </c>
      <c r="F161" s="1494"/>
      <c r="G161" s="1494"/>
      <c r="H161" s="1494"/>
      <c r="I161" s="1494"/>
      <c r="J161" s="1494"/>
      <c r="K161" s="1494"/>
      <c r="L161" s="1494"/>
      <c r="M161" s="1494"/>
    </row>
    <row r="162" spans="1:13" s="583" customFormat="1" ht="10.5">
      <c r="A162" s="579"/>
      <c r="B162" s="580"/>
      <c r="C162" s="592"/>
      <c r="D162" s="579" t="s">
        <v>918</v>
      </c>
      <c r="E162" s="1494" t="s">
        <v>936</v>
      </c>
      <c r="F162" s="1494"/>
      <c r="G162" s="1494"/>
      <c r="H162" s="1494"/>
      <c r="I162" s="1494"/>
      <c r="J162" s="1494"/>
      <c r="K162" s="1494"/>
      <c r="L162" s="1494"/>
      <c r="M162" s="1494"/>
    </row>
    <row r="163" spans="1:13" s="583" customFormat="1" ht="42" customHeight="1">
      <c r="A163" s="579"/>
      <c r="B163" s="580"/>
      <c r="C163" s="592"/>
      <c r="D163" s="579" t="s">
        <v>920</v>
      </c>
      <c r="E163" s="1494" t="s">
        <v>937</v>
      </c>
      <c r="F163" s="1494"/>
      <c r="G163" s="1494"/>
      <c r="H163" s="1494"/>
      <c r="I163" s="1494"/>
      <c r="J163" s="1494"/>
      <c r="K163" s="1494"/>
      <c r="L163" s="1494"/>
      <c r="M163" s="1494"/>
    </row>
    <row r="164" spans="1:13" s="583" customFormat="1" ht="10.5">
      <c r="A164" s="579"/>
      <c r="B164" s="580"/>
      <c r="C164" s="592"/>
      <c r="D164" s="579" t="s">
        <v>922</v>
      </c>
      <c r="E164" s="1494" t="s">
        <v>938</v>
      </c>
      <c r="F164" s="1494"/>
      <c r="G164" s="1494"/>
      <c r="H164" s="1494"/>
      <c r="I164" s="1494"/>
      <c r="J164" s="1494"/>
      <c r="K164" s="1494"/>
      <c r="L164" s="1494"/>
      <c r="M164" s="1494"/>
    </row>
    <row r="165" spans="1:13" s="583" customFormat="1" ht="10.5">
      <c r="A165" s="579"/>
      <c r="B165" s="580"/>
      <c r="C165" s="592"/>
      <c r="D165" s="579" t="s">
        <v>924</v>
      </c>
      <c r="E165" s="1494" t="s">
        <v>939</v>
      </c>
      <c r="F165" s="1494"/>
      <c r="G165" s="1494"/>
      <c r="H165" s="1494"/>
      <c r="I165" s="1494"/>
      <c r="J165" s="1494"/>
      <c r="K165" s="1494"/>
      <c r="L165" s="1494"/>
      <c r="M165" s="1494"/>
    </row>
    <row r="166" spans="1:13" s="583" customFormat="1" ht="10.5">
      <c r="A166" s="579"/>
      <c r="B166" s="580"/>
      <c r="C166" s="592"/>
      <c r="D166" s="579" t="s">
        <v>940</v>
      </c>
      <c r="E166" s="1494" t="s">
        <v>941</v>
      </c>
      <c r="F166" s="1494"/>
      <c r="G166" s="1494"/>
      <c r="H166" s="1494"/>
      <c r="I166" s="1494"/>
      <c r="J166" s="1494"/>
      <c r="K166" s="1494"/>
      <c r="L166" s="1494"/>
      <c r="M166" s="1494"/>
    </row>
    <row r="167" spans="1:13" s="583" customFormat="1" ht="10.5">
      <c r="A167" s="579"/>
      <c r="B167" s="580"/>
      <c r="C167" s="592"/>
      <c r="D167" s="579" t="s">
        <v>942</v>
      </c>
      <c r="E167" s="1494" t="s">
        <v>943</v>
      </c>
      <c r="F167" s="1494"/>
      <c r="G167" s="1494"/>
      <c r="H167" s="1494"/>
      <c r="I167" s="1494"/>
      <c r="J167" s="1494"/>
      <c r="K167" s="1494"/>
      <c r="L167" s="1494"/>
      <c r="M167" s="1494"/>
    </row>
    <row r="168" spans="1:13" s="583" customFormat="1" ht="10.5">
      <c r="A168" s="579"/>
      <c r="B168" s="580"/>
      <c r="C168" s="592"/>
      <c r="D168" s="579" t="s">
        <v>944</v>
      </c>
      <c r="E168" s="1494" t="s">
        <v>925</v>
      </c>
      <c r="F168" s="1494"/>
      <c r="G168" s="1494"/>
      <c r="H168" s="1494"/>
      <c r="I168" s="1494"/>
      <c r="J168" s="1494"/>
      <c r="K168" s="1494"/>
      <c r="L168" s="1494"/>
      <c r="M168" s="1494"/>
    </row>
    <row r="169" spans="1:13" s="583" customFormat="1" ht="31.5" customHeight="1">
      <c r="A169" s="579"/>
      <c r="B169" s="580"/>
      <c r="C169" s="592"/>
      <c r="D169" s="579" t="s">
        <v>945</v>
      </c>
      <c r="E169" s="1494" t="s">
        <v>946</v>
      </c>
      <c r="F169" s="1494"/>
      <c r="G169" s="1494"/>
      <c r="H169" s="1494"/>
      <c r="I169" s="1494"/>
      <c r="J169" s="1494"/>
      <c r="K169" s="1494"/>
      <c r="L169" s="1494"/>
      <c r="M169" s="1494"/>
    </row>
    <row r="1048576" ht="7.5" customHeight="1"/>
  </sheetData>
  <mergeCells count="203">
    <mergeCell ref="E165:M165"/>
    <mergeCell ref="E166:M166"/>
    <mergeCell ref="E167:M167"/>
    <mergeCell ref="E168:M168"/>
    <mergeCell ref="E169:M169"/>
    <mergeCell ref="L1:M1"/>
    <mergeCell ref="E159:M159"/>
    <mergeCell ref="E160:M160"/>
    <mergeCell ref="E161:M161"/>
    <mergeCell ref="E162:M162"/>
    <mergeCell ref="E163:M163"/>
    <mergeCell ref="E164:M164"/>
    <mergeCell ref="E153:M153"/>
    <mergeCell ref="D154:M154"/>
    <mergeCell ref="E155:M155"/>
    <mergeCell ref="E156:M156"/>
    <mergeCell ref="E157:M157"/>
    <mergeCell ref="D158:M158"/>
    <mergeCell ref="E147:M147"/>
    <mergeCell ref="E148:M148"/>
    <mergeCell ref="E149:M149"/>
    <mergeCell ref="E150:M150"/>
    <mergeCell ref="E151:M151"/>
    <mergeCell ref="E152:M152"/>
    <mergeCell ref="E137:M137"/>
    <mergeCell ref="E138:M138"/>
    <mergeCell ref="E139:E140"/>
    <mergeCell ref="E144:M144"/>
    <mergeCell ref="E145:M145"/>
    <mergeCell ref="D146:M146"/>
    <mergeCell ref="A133:B133"/>
    <mergeCell ref="C133:M133"/>
    <mergeCell ref="D134:M134"/>
    <mergeCell ref="D135:M135"/>
    <mergeCell ref="A136:B136"/>
    <mergeCell ref="C136:M136"/>
    <mergeCell ref="E125:M125"/>
    <mergeCell ref="E126:M126"/>
    <mergeCell ref="D127:M127"/>
    <mergeCell ref="C128:M128"/>
    <mergeCell ref="D129:M129"/>
    <mergeCell ref="D130:M130"/>
    <mergeCell ref="C119:M119"/>
    <mergeCell ref="C120:M120"/>
    <mergeCell ref="C121:M121"/>
    <mergeCell ref="D122:M122"/>
    <mergeCell ref="D123:M123"/>
    <mergeCell ref="D124:M124"/>
    <mergeCell ref="A113:A114"/>
    <mergeCell ref="B113:C114"/>
    <mergeCell ref="F113:M113"/>
    <mergeCell ref="F114:M114"/>
    <mergeCell ref="F115:I115"/>
    <mergeCell ref="A118:B118"/>
    <mergeCell ref="F106:M106"/>
    <mergeCell ref="F107:M107"/>
    <mergeCell ref="F109:M109"/>
    <mergeCell ref="A110:A112"/>
    <mergeCell ref="B110:C112"/>
    <mergeCell ref="F110:M110"/>
    <mergeCell ref="F111:M111"/>
    <mergeCell ref="F112:M112"/>
    <mergeCell ref="A91:A109"/>
    <mergeCell ref="B91:C109"/>
    <mergeCell ref="F91:M91"/>
    <mergeCell ref="F92:M92"/>
    <mergeCell ref="F93:M93"/>
    <mergeCell ref="F94:M94"/>
    <mergeCell ref="F101:H101"/>
    <mergeCell ref="I101:M102"/>
    <mergeCell ref="F102:H102"/>
    <mergeCell ref="F103:M103"/>
    <mergeCell ref="F104:M104"/>
    <mergeCell ref="F105:M105"/>
    <mergeCell ref="F95:M95"/>
    <mergeCell ref="F96:M96"/>
    <mergeCell ref="F97:M97"/>
    <mergeCell ref="F98:M98"/>
    <mergeCell ref="F99:M99"/>
    <mergeCell ref="F100:M100"/>
    <mergeCell ref="A80:A90"/>
    <mergeCell ref="B80:C90"/>
    <mergeCell ref="F80:M80"/>
    <mergeCell ref="F81:M81"/>
    <mergeCell ref="F82:M82"/>
    <mergeCell ref="F83:M83"/>
    <mergeCell ref="F84:M84"/>
    <mergeCell ref="F85:M85"/>
    <mergeCell ref="F86:M86"/>
    <mergeCell ref="F87:M87"/>
    <mergeCell ref="F88:M88"/>
    <mergeCell ref="F89:M89"/>
    <mergeCell ref="F90:M90"/>
    <mergeCell ref="A67:A79"/>
    <mergeCell ref="B67:B79"/>
    <mergeCell ref="C67:C71"/>
    <mergeCell ref="F67:M67"/>
    <mergeCell ref="F68:M68"/>
    <mergeCell ref="F69:M69"/>
    <mergeCell ref="A40:A66"/>
    <mergeCell ref="B40:B66"/>
    <mergeCell ref="C40:I40"/>
    <mergeCell ref="J40:K40"/>
    <mergeCell ref="L40:M40"/>
    <mergeCell ref="F70:M70"/>
    <mergeCell ref="F71:M71"/>
    <mergeCell ref="C72:C79"/>
    <mergeCell ref="F72:M72"/>
    <mergeCell ref="F73:M73"/>
    <mergeCell ref="F74:M74"/>
    <mergeCell ref="F75:M75"/>
    <mergeCell ref="F76:M76"/>
    <mergeCell ref="F77:M77"/>
    <mergeCell ref="F78:M78"/>
    <mergeCell ref="F79:M79"/>
    <mergeCell ref="C57:C66"/>
    <mergeCell ref="F57:M57"/>
    <mergeCell ref="F58:M58"/>
    <mergeCell ref="F59:M59"/>
    <mergeCell ref="F60:M60"/>
    <mergeCell ref="F61:M61"/>
    <mergeCell ref="F62:M62"/>
    <mergeCell ref="F63:M63"/>
    <mergeCell ref="F64:M64"/>
    <mergeCell ref="F65:M65"/>
    <mergeCell ref="F66:M66"/>
    <mergeCell ref="F45:M45"/>
    <mergeCell ref="F46:M46"/>
    <mergeCell ref="C47:C56"/>
    <mergeCell ref="F47:M47"/>
    <mergeCell ref="F48:M48"/>
    <mergeCell ref="F49:M49"/>
    <mergeCell ref="F50:M50"/>
    <mergeCell ref="F51:M51"/>
    <mergeCell ref="F52:M52"/>
    <mergeCell ref="F53:M53"/>
    <mergeCell ref="C41:C46"/>
    <mergeCell ref="F41:M41"/>
    <mergeCell ref="F42:M42"/>
    <mergeCell ref="F43:M43"/>
    <mergeCell ref="F44:M44"/>
    <mergeCell ref="F54:M54"/>
    <mergeCell ref="F55:M55"/>
    <mergeCell ref="F56:M56"/>
    <mergeCell ref="A34:A39"/>
    <mergeCell ref="B34:C39"/>
    <mergeCell ref="F34:M34"/>
    <mergeCell ref="F35:M35"/>
    <mergeCell ref="F36:M36"/>
    <mergeCell ref="F37:M37"/>
    <mergeCell ref="F38:M38"/>
    <mergeCell ref="F39:M39"/>
    <mergeCell ref="C29:C33"/>
    <mergeCell ref="F29:M29"/>
    <mergeCell ref="F30:M30"/>
    <mergeCell ref="F31:M31"/>
    <mergeCell ref="F32:M32"/>
    <mergeCell ref="F33:M33"/>
    <mergeCell ref="A18:A33"/>
    <mergeCell ref="B18:B33"/>
    <mergeCell ref="K8:K11"/>
    <mergeCell ref="L8:L11"/>
    <mergeCell ref="F23:M23"/>
    <mergeCell ref="C24:C28"/>
    <mergeCell ref="F24:G24"/>
    <mergeCell ref="I24:J24"/>
    <mergeCell ref="L24:M24"/>
    <mergeCell ref="F25:M25"/>
    <mergeCell ref="F26:M26"/>
    <mergeCell ref="F27:M27"/>
    <mergeCell ref="F28:M28"/>
    <mergeCell ref="C18:C23"/>
    <mergeCell ref="F18:G18"/>
    <mergeCell ref="I18:J18"/>
    <mergeCell ref="L18:M18"/>
    <mergeCell ref="F19:M19"/>
    <mergeCell ref="F20:M20"/>
    <mergeCell ref="F21:M21"/>
    <mergeCell ref="F22:M22"/>
    <mergeCell ref="A6:A17"/>
    <mergeCell ref="B6:C17"/>
    <mergeCell ref="D6:D7"/>
    <mergeCell ref="E6:E7"/>
    <mergeCell ref="F6:F7"/>
    <mergeCell ref="G6:G7"/>
    <mergeCell ref="H2:J2"/>
    <mergeCell ref="L2:M2"/>
    <mergeCell ref="A3:F3"/>
    <mergeCell ref="H3:J3"/>
    <mergeCell ref="L3:M3"/>
    <mergeCell ref="A5:C5"/>
    <mergeCell ref="D5:E5"/>
    <mergeCell ref="F5:M5"/>
    <mergeCell ref="M8:M11"/>
    <mergeCell ref="F13:M13"/>
    <mergeCell ref="F14:M14"/>
    <mergeCell ref="F15:M15"/>
    <mergeCell ref="F16:M16"/>
    <mergeCell ref="F17:M17"/>
    <mergeCell ref="H6:H7"/>
    <mergeCell ref="I6:I7"/>
    <mergeCell ref="K6:K7"/>
    <mergeCell ref="J8:J11"/>
  </mergeCells>
  <phoneticPr fontId="6"/>
  <pageMargins left="0.7" right="0.7" top="0.75" bottom="0.75" header="0.3" footer="0.3"/>
  <pageSetup paperSize="9" scale="78" orientation="landscape" r:id="rId1"/>
  <rowBreaks count="2" manualBreakCount="2">
    <brk id="39" max="12" man="1"/>
    <brk id="66" max="12" man="1"/>
  </row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F52"/>
  <sheetViews>
    <sheetView view="pageBreakPreview" zoomScale="70" zoomScaleNormal="69" zoomScaleSheetLayoutView="70" workbookViewId="0">
      <selection activeCell="C40" sqref="C40"/>
    </sheetView>
  </sheetViews>
  <sheetFormatPr defaultColWidth="9" defaultRowHeight="18.75"/>
  <cols>
    <col min="1" max="1" width="11.875" style="345" customWidth="1"/>
    <col min="2" max="2" width="49.25" style="345" customWidth="1"/>
    <col min="3" max="3" width="73.125" style="345" customWidth="1"/>
    <col min="4" max="4" width="255.625" style="346" bestFit="1" customWidth="1"/>
    <col min="5" max="5" width="17" style="345" customWidth="1"/>
    <col min="6" max="16384" width="9" style="345"/>
  </cols>
  <sheetData>
    <row r="1" spans="1:6" ht="21.75" thickBot="1">
      <c r="E1" s="349" t="s">
        <v>653</v>
      </c>
    </row>
    <row r="2" spans="1:6" s="347" customFormat="1" ht="33.75" customHeight="1" thickBot="1">
      <c r="A2" s="350" t="s">
        <v>379</v>
      </c>
      <c r="B2" s="351"/>
      <c r="C2" s="351"/>
      <c r="D2" s="348"/>
      <c r="F2" s="352" t="s">
        <v>272</v>
      </c>
    </row>
    <row r="3" spans="1:6" s="347" customFormat="1" ht="98.25" customHeight="1" thickBot="1">
      <c r="A3" s="353" t="s">
        <v>273</v>
      </c>
      <c r="B3" s="354" t="s">
        <v>274</v>
      </c>
      <c r="C3" s="355" t="s">
        <v>275</v>
      </c>
      <c r="D3" s="356" t="s">
        <v>276</v>
      </c>
      <c r="E3" s="357" t="s">
        <v>277</v>
      </c>
    </row>
    <row r="4" spans="1:6" s="347" customFormat="1" ht="64.5" customHeight="1">
      <c r="A4" s="1501" t="s">
        <v>278</v>
      </c>
      <c r="B4" s="1504" t="s">
        <v>279</v>
      </c>
      <c r="C4" s="358" t="s">
        <v>280</v>
      </c>
      <c r="D4" s="359" t="s">
        <v>281</v>
      </c>
      <c r="E4" s="360"/>
    </row>
    <row r="5" spans="1:6" s="347" customFormat="1" ht="64.5" customHeight="1">
      <c r="A5" s="1502"/>
      <c r="B5" s="1505"/>
      <c r="C5" s="361" t="s">
        <v>282</v>
      </c>
      <c r="D5" s="362" t="s">
        <v>283</v>
      </c>
      <c r="E5" s="363"/>
    </row>
    <row r="6" spans="1:6" s="347" customFormat="1" ht="63" customHeight="1">
      <c r="A6" s="1502"/>
      <c r="B6" s="1505"/>
      <c r="C6" s="361" t="s">
        <v>284</v>
      </c>
      <c r="D6" s="362" t="s">
        <v>285</v>
      </c>
      <c r="E6" s="363"/>
    </row>
    <row r="7" spans="1:6" s="347" customFormat="1" ht="59.25" customHeight="1">
      <c r="A7" s="1502"/>
      <c r="B7" s="1505"/>
      <c r="C7" s="361" t="s">
        <v>286</v>
      </c>
      <c r="D7" s="362" t="s">
        <v>287</v>
      </c>
      <c r="E7" s="363"/>
    </row>
    <row r="8" spans="1:6" s="347" customFormat="1" ht="60.75" customHeight="1">
      <c r="A8" s="1502"/>
      <c r="B8" s="1505"/>
      <c r="C8" s="361" t="s">
        <v>288</v>
      </c>
      <c r="D8" s="362" t="s">
        <v>289</v>
      </c>
      <c r="E8" s="363"/>
    </row>
    <row r="9" spans="1:6" s="347" customFormat="1" ht="60.75" customHeight="1">
      <c r="A9" s="1502"/>
      <c r="B9" s="1506"/>
      <c r="C9" s="361" t="s">
        <v>290</v>
      </c>
      <c r="D9" s="362" t="s">
        <v>291</v>
      </c>
      <c r="E9" s="363"/>
    </row>
    <row r="10" spans="1:6" s="347" customFormat="1" ht="60.75" customHeight="1">
      <c r="A10" s="1502"/>
      <c r="B10" s="1507" t="s">
        <v>292</v>
      </c>
      <c r="C10" s="364" t="s">
        <v>293</v>
      </c>
      <c r="D10" s="365" t="s">
        <v>294</v>
      </c>
      <c r="E10" s="366"/>
    </row>
    <row r="11" spans="1:6" s="347" customFormat="1" ht="60.75" customHeight="1">
      <c r="A11" s="1502"/>
      <c r="B11" s="1505"/>
      <c r="C11" s="361" t="s">
        <v>295</v>
      </c>
      <c r="D11" s="362" t="s">
        <v>296</v>
      </c>
      <c r="E11" s="363"/>
    </row>
    <row r="12" spans="1:6" s="347" customFormat="1" ht="72" customHeight="1">
      <c r="A12" s="1502"/>
      <c r="B12" s="1505"/>
      <c r="C12" s="361" t="s">
        <v>297</v>
      </c>
      <c r="D12" s="362" t="s">
        <v>298</v>
      </c>
      <c r="E12" s="363"/>
    </row>
    <row r="13" spans="1:6" s="347" customFormat="1" ht="72" customHeight="1">
      <c r="A13" s="1502"/>
      <c r="B13" s="1505"/>
      <c r="C13" s="361" t="s">
        <v>299</v>
      </c>
      <c r="D13" s="362" t="s">
        <v>300</v>
      </c>
      <c r="E13" s="363"/>
    </row>
    <row r="14" spans="1:6" s="347" customFormat="1" ht="38.25" customHeight="1">
      <c r="A14" s="1502"/>
      <c r="B14" s="1505"/>
      <c r="C14" s="361" t="s">
        <v>301</v>
      </c>
      <c r="D14" s="362" t="s">
        <v>302</v>
      </c>
      <c r="E14" s="363"/>
    </row>
    <row r="15" spans="1:6" s="347" customFormat="1" ht="38.25" customHeight="1">
      <c r="A15" s="1502"/>
      <c r="B15" s="1506"/>
      <c r="C15" s="361" t="s">
        <v>303</v>
      </c>
      <c r="D15" s="362" t="s">
        <v>304</v>
      </c>
      <c r="E15" s="363"/>
    </row>
    <row r="16" spans="1:6" s="347" customFormat="1" ht="81.75" customHeight="1">
      <c r="A16" s="1502"/>
      <c r="B16" s="1507" t="s">
        <v>305</v>
      </c>
      <c r="C16" s="364" t="s">
        <v>306</v>
      </c>
      <c r="D16" s="365" t="s">
        <v>307</v>
      </c>
      <c r="E16" s="366"/>
    </row>
    <row r="17" spans="1:5" s="347" customFormat="1" ht="81.75" customHeight="1">
      <c r="A17" s="1502"/>
      <c r="B17" s="1505"/>
      <c r="C17" s="361" t="s">
        <v>308</v>
      </c>
      <c r="D17" s="362" t="s">
        <v>309</v>
      </c>
      <c r="E17" s="363"/>
    </row>
    <row r="18" spans="1:5" s="347" customFormat="1" ht="81.75" customHeight="1">
      <c r="A18" s="1502"/>
      <c r="B18" s="1505"/>
      <c r="C18" s="361" t="s">
        <v>310</v>
      </c>
      <c r="D18" s="362" t="s">
        <v>311</v>
      </c>
      <c r="E18" s="363"/>
    </row>
    <row r="19" spans="1:5" s="347" customFormat="1" ht="53.25" customHeight="1">
      <c r="A19" s="1502"/>
      <c r="B19" s="1505"/>
      <c r="C19" s="361" t="s">
        <v>312</v>
      </c>
      <c r="D19" s="362" t="s">
        <v>313</v>
      </c>
      <c r="E19" s="363"/>
    </row>
    <row r="20" spans="1:5" s="347" customFormat="1" ht="81.75" customHeight="1" thickBot="1">
      <c r="A20" s="1503"/>
      <c r="B20" s="1508"/>
      <c r="C20" s="361" t="s">
        <v>314</v>
      </c>
      <c r="D20" s="362" t="s">
        <v>315</v>
      </c>
      <c r="E20" s="363"/>
    </row>
    <row r="21" spans="1:5" s="347" customFormat="1" ht="44.25" customHeight="1">
      <c r="A21" s="1509" t="s">
        <v>316</v>
      </c>
      <c r="B21" s="1504" t="s">
        <v>317</v>
      </c>
      <c r="C21" s="367" t="s">
        <v>318</v>
      </c>
      <c r="D21" s="368" t="s">
        <v>319</v>
      </c>
      <c r="E21" s="369"/>
    </row>
    <row r="22" spans="1:5" s="347" customFormat="1" ht="44.25" customHeight="1">
      <c r="A22" s="1510"/>
      <c r="B22" s="1505"/>
      <c r="C22" s="361" t="s">
        <v>320</v>
      </c>
      <c r="D22" s="362" t="s">
        <v>321</v>
      </c>
      <c r="E22" s="363"/>
    </row>
    <row r="23" spans="1:5" s="347" customFormat="1" ht="87" customHeight="1">
      <c r="A23" s="1510"/>
      <c r="B23" s="1506"/>
      <c r="C23" s="361" t="s">
        <v>322</v>
      </c>
      <c r="D23" s="362" t="s">
        <v>1109</v>
      </c>
      <c r="E23" s="363"/>
    </row>
    <row r="24" spans="1:5" s="347" customFormat="1" ht="120" customHeight="1">
      <c r="A24" s="1510"/>
      <c r="B24" s="1507" t="s">
        <v>323</v>
      </c>
      <c r="C24" s="364" t="s">
        <v>324</v>
      </c>
      <c r="D24" s="593" t="s">
        <v>1110</v>
      </c>
      <c r="E24" s="366"/>
    </row>
    <row r="25" spans="1:5" s="347" customFormat="1" ht="49.5" customHeight="1">
      <c r="A25" s="1510"/>
      <c r="B25" s="1506"/>
      <c r="C25" s="361" t="s">
        <v>325</v>
      </c>
      <c r="D25" s="526" t="s">
        <v>1111</v>
      </c>
      <c r="E25" s="363"/>
    </row>
    <row r="26" spans="1:5" s="347" customFormat="1" ht="57" customHeight="1">
      <c r="A26" s="1510"/>
      <c r="B26" s="1507" t="s">
        <v>326</v>
      </c>
      <c r="C26" s="364" t="s">
        <v>327</v>
      </c>
      <c r="D26" s="365" t="s">
        <v>328</v>
      </c>
      <c r="E26" s="366"/>
    </row>
    <row r="27" spans="1:5" s="347" customFormat="1" ht="129.75" customHeight="1" thickBot="1">
      <c r="A27" s="1511"/>
      <c r="B27" s="1508"/>
      <c r="C27" s="370" t="s">
        <v>329</v>
      </c>
      <c r="D27" s="594" t="s">
        <v>1112</v>
      </c>
      <c r="E27" s="372"/>
    </row>
    <row r="28" spans="1:5" s="347" customFormat="1" ht="63" customHeight="1">
      <c r="A28" s="1509" t="s">
        <v>330</v>
      </c>
      <c r="B28" s="1504" t="s">
        <v>331</v>
      </c>
      <c r="C28" s="367" t="s">
        <v>332</v>
      </c>
      <c r="D28" s="368" t="s">
        <v>333</v>
      </c>
      <c r="E28" s="369"/>
    </row>
    <row r="29" spans="1:5" s="347" customFormat="1" ht="63" customHeight="1">
      <c r="A29" s="1510"/>
      <c r="B29" s="1505"/>
      <c r="C29" s="361" t="s">
        <v>334</v>
      </c>
      <c r="D29" s="362" t="s">
        <v>335</v>
      </c>
      <c r="E29" s="363"/>
    </row>
    <row r="30" spans="1:5" s="347" customFormat="1" ht="63" customHeight="1">
      <c r="A30" s="1510"/>
      <c r="B30" s="1505"/>
      <c r="C30" s="361" t="s">
        <v>336</v>
      </c>
      <c r="D30" s="362" t="s">
        <v>337</v>
      </c>
      <c r="E30" s="363"/>
    </row>
    <row r="31" spans="1:5" s="347" customFormat="1" ht="63" customHeight="1">
      <c r="A31" s="1510"/>
      <c r="B31" s="1505"/>
      <c r="C31" s="361" t="s">
        <v>338</v>
      </c>
      <c r="D31" s="362" t="s">
        <v>339</v>
      </c>
      <c r="E31" s="363"/>
    </row>
    <row r="32" spans="1:5" s="347" customFormat="1" ht="63" customHeight="1">
      <c r="A32" s="1510"/>
      <c r="B32" s="1505"/>
      <c r="C32" s="361" t="s">
        <v>340</v>
      </c>
      <c r="D32" s="362" t="s">
        <v>341</v>
      </c>
      <c r="E32" s="363"/>
    </row>
    <row r="33" spans="1:5" s="347" customFormat="1" ht="63" customHeight="1">
      <c r="A33" s="1510"/>
      <c r="B33" s="1505"/>
      <c r="C33" s="361" t="s">
        <v>342</v>
      </c>
      <c r="D33" s="362" t="s">
        <v>343</v>
      </c>
      <c r="E33" s="363"/>
    </row>
    <row r="34" spans="1:5" s="347" customFormat="1" ht="63" customHeight="1">
      <c r="A34" s="1510"/>
      <c r="B34" s="1505"/>
      <c r="C34" s="361" t="s">
        <v>344</v>
      </c>
      <c r="D34" s="362" t="s">
        <v>345</v>
      </c>
      <c r="E34" s="363"/>
    </row>
    <row r="35" spans="1:5" s="347" customFormat="1" ht="63" customHeight="1">
      <c r="A35" s="1510"/>
      <c r="B35" s="1505"/>
      <c r="C35" s="361" t="s">
        <v>346</v>
      </c>
      <c r="D35" s="362" t="s">
        <v>347</v>
      </c>
      <c r="E35" s="363"/>
    </row>
    <row r="36" spans="1:5" s="347" customFormat="1" ht="63" customHeight="1">
      <c r="A36" s="1510"/>
      <c r="B36" s="1505"/>
      <c r="C36" s="361" t="s">
        <v>348</v>
      </c>
      <c r="D36" s="362" t="s">
        <v>349</v>
      </c>
      <c r="E36" s="363"/>
    </row>
    <row r="37" spans="1:5" s="347" customFormat="1" ht="63" customHeight="1">
      <c r="A37" s="1510"/>
      <c r="B37" s="1506"/>
      <c r="C37" s="361" t="s">
        <v>350</v>
      </c>
      <c r="D37" s="362" t="s">
        <v>351</v>
      </c>
      <c r="E37" s="363"/>
    </row>
    <row r="38" spans="1:5" s="347" customFormat="1" ht="80.25" customHeight="1">
      <c r="A38" s="1510"/>
      <c r="B38" s="1507" t="s">
        <v>352</v>
      </c>
      <c r="C38" s="364" t="s">
        <v>353</v>
      </c>
      <c r="D38" s="365" t="s">
        <v>354</v>
      </c>
      <c r="E38" s="366"/>
    </row>
    <row r="39" spans="1:5" s="347" customFormat="1" ht="80.25" customHeight="1">
      <c r="A39" s="1510"/>
      <c r="B39" s="1505"/>
      <c r="C39" s="361" t="s">
        <v>355</v>
      </c>
      <c r="D39" s="362" t="s">
        <v>356</v>
      </c>
      <c r="E39" s="363"/>
    </row>
    <row r="40" spans="1:5" s="347" customFormat="1" ht="80.25" customHeight="1" thickBot="1">
      <c r="A40" s="1511"/>
      <c r="B40" s="1508"/>
      <c r="C40" s="361" t="s">
        <v>357</v>
      </c>
      <c r="D40" s="362" t="s">
        <v>1113</v>
      </c>
      <c r="E40" s="363"/>
    </row>
    <row r="41" spans="1:5" s="347" customFormat="1" ht="63" customHeight="1">
      <c r="A41" s="1509" t="s">
        <v>358</v>
      </c>
      <c r="B41" s="1504" t="s">
        <v>359</v>
      </c>
      <c r="C41" s="367" t="s">
        <v>360</v>
      </c>
      <c r="D41" s="368" t="s">
        <v>361</v>
      </c>
      <c r="E41" s="369"/>
    </row>
    <row r="42" spans="1:5" s="347" customFormat="1" ht="93" customHeight="1">
      <c r="A42" s="1510"/>
      <c r="B42" s="1505"/>
      <c r="C42" s="361" t="s">
        <v>362</v>
      </c>
      <c r="D42" s="362" t="s">
        <v>363</v>
      </c>
      <c r="E42" s="363"/>
    </row>
    <row r="43" spans="1:5" s="347" customFormat="1" ht="63" customHeight="1">
      <c r="A43" s="1510"/>
      <c r="B43" s="1505"/>
      <c r="C43" s="361" t="s">
        <v>364</v>
      </c>
      <c r="D43" s="362" t="s">
        <v>365</v>
      </c>
      <c r="E43" s="363"/>
    </row>
    <row r="44" spans="1:5" s="347" customFormat="1" ht="63" customHeight="1">
      <c r="A44" s="1510"/>
      <c r="B44" s="1506"/>
      <c r="C44" s="361" t="s">
        <v>366</v>
      </c>
      <c r="D44" s="362" t="s">
        <v>367</v>
      </c>
      <c r="E44" s="363"/>
    </row>
    <row r="45" spans="1:5" s="347" customFormat="1" ht="63" customHeight="1">
      <c r="A45" s="1510"/>
      <c r="B45" s="1507" t="s">
        <v>368</v>
      </c>
      <c r="C45" s="364" t="s">
        <v>369</v>
      </c>
      <c r="D45" s="365" t="s">
        <v>370</v>
      </c>
      <c r="E45" s="366"/>
    </row>
    <row r="46" spans="1:5" s="347" customFormat="1" ht="63" customHeight="1" thickBot="1">
      <c r="A46" s="1511"/>
      <c r="B46" s="1508"/>
      <c r="C46" s="370" t="s">
        <v>371</v>
      </c>
      <c r="D46" s="371" t="s">
        <v>372</v>
      </c>
      <c r="E46" s="372"/>
    </row>
    <row r="47" spans="1:5" s="347" customFormat="1" ht="38.25" customHeight="1">
      <c r="A47" s="351" t="s">
        <v>373</v>
      </c>
      <c r="B47" s="373"/>
      <c r="C47" s="374"/>
      <c r="D47" s="373"/>
      <c r="E47" s="373"/>
    </row>
    <row r="48" spans="1:5" s="347" customFormat="1" ht="39.75" customHeight="1">
      <c r="A48" s="375" t="s">
        <v>374</v>
      </c>
      <c r="B48" s="375"/>
      <c r="C48" s="376"/>
      <c r="D48" s="348"/>
    </row>
    <row r="49" spans="1:6" s="347" customFormat="1" ht="39.75" customHeight="1">
      <c r="A49" s="375" t="s">
        <v>375</v>
      </c>
      <c r="D49" s="348"/>
    </row>
    <row r="50" spans="1:6" s="348" customFormat="1" ht="39.75" customHeight="1">
      <c r="A50" s="375" t="s">
        <v>376</v>
      </c>
      <c r="B50" s="375"/>
      <c r="C50" s="377"/>
      <c r="E50" s="347"/>
      <c r="F50" s="347"/>
    </row>
    <row r="51" spans="1:6" s="348" customFormat="1" ht="39.75" customHeight="1">
      <c r="A51" s="375" t="s">
        <v>377</v>
      </c>
      <c r="B51" s="375"/>
      <c r="C51" s="377"/>
      <c r="E51" s="347"/>
      <c r="F51" s="347"/>
    </row>
    <row r="52" spans="1:6" s="348" customFormat="1" ht="39.75" customHeight="1">
      <c r="A52" s="375" t="s">
        <v>378</v>
      </c>
      <c r="B52" s="375"/>
      <c r="C52" s="377"/>
      <c r="E52" s="347"/>
      <c r="F52" s="347"/>
    </row>
  </sheetData>
  <mergeCells count="14">
    <mergeCell ref="A28:A40"/>
    <mergeCell ref="B28:B37"/>
    <mergeCell ref="B38:B40"/>
    <mergeCell ref="A41:A46"/>
    <mergeCell ref="B41:B44"/>
    <mergeCell ref="B45:B46"/>
    <mergeCell ref="A4:A20"/>
    <mergeCell ref="B4:B9"/>
    <mergeCell ref="B10:B15"/>
    <mergeCell ref="B16:B20"/>
    <mergeCell ref="A21:A27"/>
    <mergeCell ref="B21:B23"/>
    <mergeCell ref="B24:B25"/>
    <mergeCell ref="B26:B27"/>
  </mergeCells>
  <phoneticPr fontId="6"/>
  <dataValidations count="1">
    <dataValidation type="list" allowBlank="1" showInputMessage="1" showErrorMessage="1" sqref="E4:E46" xr:uid="{00000000-0002-0000-2200-000000000000}">
      <formula1>F$2</formula1>
    </dataValidation>
  </dataValidations>
  <pageMargins left="0.82677165354330717" right="0.23622047244094491" top="0.55118110236220474" bottom="0.74803149606299213" header="0.31496062992125984" footer="0.31496062992125984"/>
  <pageSetup paperSize="9" scale="29" orientation="landscape" r:id="rId1"/>
  <rowBreaks count="1" manualBreakCount="1">
    <brk id="27" max="4" man="1"/>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38"/>
  <sheetViews>
    <sheetView view="pageBreakPreview" zoomScale="80" zoomScaleNormal="100" zoomScaleSheetLayoutView="80" workbookViewId="0">
      <selection activeCell="B29" sqref="B29:B30"/>
    </sheetView>
  </sheetViews>
  <sheetFormatPr defaultColWidth="9" defaultRowHeight="14.25"/>
  <cols>
    <col min="1" max="1" width="3.625" style="59" customWidth="1"/>
    <col min="2" max="2" width="88.875" style="59" customWidth="1"/>
    <col min="3" max="3" width="12.625" style="59" customWidth="1"/>
    <col min="4" max="4" width="11.875" style="59" customWidth="1"/>
    <col min="5" max="16384" width="9" style="59"/>
  </cols>
  <sheetData>
    <row r="1" spans="1:3" ht="15" thickBot="1">
      <c r="C1" s="436" t="s">
        <v>629</v>
      </c>
    </row>
    <row r="2" spans="1:3" ht="23.25" customHeight="1">
      <c r="B2" s="432" t="s">
        <v>630</v>
      </c>
    </row>
    <row r="3" spans="1:3" ht="26.25" customHeight="1">
      <c r="A3" s="59" t="s">
        <v>1214</v>
      </c>
      <c r="B3" s="435"/>
    </row>
    <row r="4" spans="1:3" ht="26.25" customHeight="1">
      <c r="A4" s="435" t="s">
        <v>1202</v>
      </c>
    </row>
    <row r="5" spans="1:3" ht="26.25" customHeight="1">
      <c r="A5" s="435" t="s">
        <v>1203</v>
      </c>
    </row>
    <row r="6" spans="1:3" ht="26.25" customHeight="1">
      <c r="A6" s="435" t="s">
        <v>1213</v>
      </c>
    </row>
    <row r="7" spans="1:3" ht="26.25" customHeight="1">
      <c r="A7" s="435" t="s">
        <v>1215</v>
      </c>
    </row>
    <row r="8" spans="1:3" ht="26.25" customHeight="1">
      <c r="A8" s="59" t="s">
        <v>1216</v>
      </c>
      <c r="B8" s="435"/>
    </row>
    <row r="9" spans="1:3" ht="45" customHeight="1">
      <c r="A9" s="838" t="s">
        <v>613</v>
      </c>
      <c r="B9" s="1515"/>
      <c r="C9" s="63" t="s">
        <v>614</v>
      </c>
    </row>
    <row r="10" spans="1:3" ht="23.25" customHeight="1">
      <c r="A10" s="1516" t="s">
        <v>1201</v>
      </c>
      <c r="B10" s="595" t="s">
        <v>1199</v>
      </c>
      <c r="C10" s="803"/>
    </row>
    <row r="11" spans="1:3" ht="23.25" customHeight="1">
      <c r="A11" s="1513"/>
      <c r="B11" s="596" t="s">
        <v>657</v>
      </c>
      <c r="C11" s="803"/>
    </row>
    <row r="12" spans="1:3" ht="23.25" customHeight="1">
      <c r="A12" s="1513"/>
      <c r="B12" s="595" t="s">
        <v>615</v>
      </c>
      <c r="C12" s="803"/>
    </row>
    <row r="13" spans="1:3" ht="36" customHeight="1">
      <c r="A13" s="1513"/>
      <c r="B13" s="596" t="s">
        <v>656</v>
      </c>
      <c r="C13" s="803"/>
    </row>
    <row r="14" spans="1:3" ht="21.95" customHeight="1">
      <c r="A14" s="1513"/>
      <c r="B14" s="595" t="s">
        <v>616</v>
      </c>
      <c r="C14" s="803"/>
    </row>
    <row r="15" spans="1:3" ht="24" customHeight="1">
      <c r="A15" s="1513"/>
      <c r="B15" s="596" t="s">
        <v>658</v>
      </c>
      <c r="C15" s="803"/>
    </row>
    <row r="16" spans="1:3" ht="24" customHeight="1">
      <c r="A16" s="1513"/>
      <c r="B16" s="595" t="s">
        <v>617</v>
      </c>
      <c r="C16" s="803"/>
    </row>
    <row r="17" spans="1:3" ht="24" customHeight="1">
      <c r="A17" s="1513"/>
      <c r="B17" s="596" t="s">
        <v>659</v>
      </c>
      <c r="C17" s="803"/>
    </row>
    <row r="18" spans="1:3" ht="24" customHeight="1">
      <c r="A18" s="1513"/>
      <c r="B18" s="595" t="s">
        <v>1106</v>
      </c>
      <c r="C18" s="1277"/>
    </row>
    <row r="19" spans="1:3" ht="39.75" customHeight="1">
      <c r="A19" s="1513"/>
      <c r="B19" s="596" t="s">
        <v>1107</v>
      </c>
      <c r="C19" s="1523"/>
    </row>
    <row r="20" spans="1:3" ht="24" customHeight="1">
      <c r="A20" s="1513"/>
      <c r="B20" s="595" t="s">
        <v>618</v>
      </c>
      <c r="C20" s="803"/>
    </row>
    <row r="21" spans="1:3" ht="24" customHeight="1">
      <c r="A21" s="1513"/>
      <c r="B21" s="596" t="s">
        <v>660</v>
      </c>
      <c r="C21" s="803"/>
    </row>
    <row r="22" spans="1:3" ht="24" customHeight="1">
      <c r="A22" s="1513"/>
      <c r="B22" s="595" t="s">
        <v>619</v>
      </c>
      <c r="C22" s="803"/>
    </row>
    <row r="23" spans="1:3" ht="36" customHeight="1">
      <c r="A23" s="1513"/>
      <c r="B23" s="596" t="s">
        <v>661</v>
      </c>
      <c r="C23" s="803"/>
    </row>
    <row r="24" spans="1:3" ht="24.75" customHeight="1">
      <c r="A24" s="1513"/>
      <c r="B24" s="595" t="s">
        <v>620</v>
      </c>
      <c r="C24" s="803"/>
    </row>
    <row r="25" spans="1:3" ht="52.5" customHeight="1">
      <c r="A25" s="1513"/>
      <c r="B25" s="596" t="s">
        <v>662</v>
      </c>
      <c r="C25" s="803"/>
    </row>
    <row r="26" spans="1:3" ht="24" customHeight="1">
      <c r="A26" s="1513"/>
      <c r="B26" s="595" t="s">
        <v>621</v>
      </c>
      <c r="C26" s="803"/>
    </row>
    <row r="27" spans="1:3" ht="24" customHeight="1">
      <c r="A27" s="1513"/>
      <c r="B27" s="596" t="s">
        <v>1108</v>
      </c>
      <c r="C27" s="803"/>
    </row>
    <row r="28" spans="1:3" ht="24.75" customHeight="1">
      <c r="A28" s="1513"/>
      <c r="B28" s="597" t="s">
        <v>625</v>
      </c>
      <c r="C28" s="803"/>
    </row>
    <row r="29" spans="1:3" ht="34.9" customHeight="1">
      <c r="A29" s="1513"/>
      <c r="B29" s="1518"/>
      <c r="C29" s="803"/>
    </row>
    <row r="30" spans="1:3" ht="33.6" customHeight="1" thickBot="1">
      <c r="A30" s="1517"/>
      <c r="B30" s="1519"/>
      <c r="C30" s="1277"/>
    </row>
    <row r="31" spans="1:3" ht="24" customHeight="1" thickTop="1">
      <c r="A31" s="1512" t="s">
        <v>1200</v>
      </c>
      <c r="B31" s="638" t="s">
        <v>622</v>
      </c>
      <c r="C31" s="1520"/>
    </row>
    <row r="32" spans="1:3" ht="36" customHeight="1">
      <c r="A32" s="1513"/>
      <c r="B32" s="637" t="s">
        <v>663</v>
      </c>
      <c r="C32" s="1521"/>
    </row>
    <row r="33" spans="1:4" ht="24" customHeight="1">
      <c r="A33" s="1513"/>
      <c r="B33" s="637" t="s">
        <v>623</v>
      </c>
      <c r="C33" s="1522"/>
    </row>
    <row r="34" spans="1:4" ht="24" customHeight="1">
      <c r="A34" s="1513"/>
      <c r="B34" s="637" t="s">
        <v>664</v>
      </c>
      <c r="C34" s="1522"/>
    </row>
    <row r="35" spans="1:4" ht="24" customHeight="1">
      <c r="A35" s="1513"/>
      <c r="B35" s="637" t="s">
        <v>624</v>
      </c>
      <c r="C35" s="1341"/>
    </row>
    <row r="36" spans="1:4" ht="36" customHeight="1">
      <c r="A36" s="1514"/>
      <c r="B36" s="596" t="s">
        <v>665</v>
      </c>
      <c r="C36" s="834"/>
    </row>
    <row r="37" spans="1:4" ht="21" customHeight="1">
      <c r="B37" s="765" t="s">
        <v>1128</v>
      </c>
      <c r="C37" s="765"/>
    </row>
    <row r="38" spans="1:4" ht="19.5" customHeight="1">
      <c r="B38" s="772" t="s">
        <v>691</v>
      </c>
      <c r="C38" s="772"/>
      <c r="D38" s="772"/>
    </row>
  </sheetData>
  <mergeCells count="19">
    <mergeCell ref="C33:C34"/>
    <mergeCell ref="C35:C36"/>
    <mergeCell ref="C18:C19"/>
    <mergeCell ref="A31:A36"/>
    <mergeCell ref="A9:B9"/>
    <mergeCell ref="A10:A30"/>
    <mergeCell ref="B38:D38"/>
    <mergeCell ref="B37:C37"/>
    <mergeCell ref="B29:B30"/>
    <mergeCell ref="C28:C30"/>
    <mergeCell ref="C10:C11"/>
    <mergeCell ref="C12:C13"/>
    <mergeCell ref="C14:C15"/>
    <mergeCell ref="C16:C17"/>
    <mergeCell ref="C20:C21"/>
    <mergeCell ref="C22:C23"/>
    <mergeCell ref="C24:C25"/>
    <mergeCell ref="C26:C27"/>
    <mergeCell ref="C31:C32"/>
  </mergeCells>
  <phoneticPr fontId="6"/>
  <pageMargins left="0.7" right="0.7" top="0.75" bottom="0.75" header="0.3" footer="0.3"/>
  <pageSetup paperSize="9" scale="74"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33828" r:id="rId4" name="Check Box 4">
              <controlPr defaultSize="0" autoFill="0" autoLine="0" autoPict="0">
                <anchor moveWithCells="1">
                  <from>
                    <xdr:col>2</xdr:col>
                    <xdr:colOff>371475</xdr:colOff>
                    <xdr:row>13</xdr:row>
                    <xdr:rowOff>66675</xdr:rowOff>
                  </from>
                  <to>
                    <xdr:col>3</xdr:col>
                    <xdr:colOff>19050</xdr:colOff>
                    <xdr:row>14</xdr:row>
                    <xdr:rowOff>28575</xdr:rowOff>
                  </to>
                </anchor>
              </controlPr>
            </control>
          </mc:Choice>
        </mc:AlternateContent>
        <mc:AlternateContent xmlns:mc="http://schemas.openxmlformats.org/markup-compatibility/2006">
          <mc:Choice Requires="x14">
            <control shapeId="333830" r:id="rId5" name="Check Box 6">
              <controlPr defaultSize="0" autoFill="0" autoLine="0" autoPict="0">
                <anchor moveWithCells="1">
                  <from>
                    <xdr:col>2</xdr:col>
                    <xdr:colOff>361950</xdr:colOff>
                    <xdr:row>9</xdr:row>
                    <xdr:rowOff>47625</xdr:rowOff>
                  </from>
                  <to>
                    <xdr:col>3</xdr:col>
                    <xdr:colOff>9525</xdr:colOff>
                    <xdr:row>9</xdr:row>
                    <xdr:rowOff>285750</xdr:rowOff>
                  </to>
                </anchor>
              </controlPr>
            </control>
          </mc:Choice>
        </mc:AlternateContent>
        <mc:AlternateContent xmlns:mc="http://schemas.openxmlformats.org/markup-compatibility/2006">
          <mc:Choice Requires="x14">
            <control shapeId="333831" r:id="rId6" name="Check Box 7">
              <controlPr defaultSize="0" autoFill="0" autoLine="0" autoPict="0">
                <anchor moveWithCells="1">
                  <from>
                    <xdr:col>2</xdr:col>
                    <xdr:colOff>361950</xdr:colOff>
                    <xdr:row>11</xdr:row>
                    <xdr:rowOff>47625</xdr:rowOff>
                  </from>
                  <to>
                    <xdr:col>3</xdr:col>
                    <xdr:colOff>9525</xdr:colOff>
                    <xdr:row>11</xdr:row>
                    <xdr:rowOff>285750</xdr:rowOff>
                  </to>
                </anchor>
              </controlPr>
            </control>
          </mc:Choice>
        </mc:AlternateContent>
        <mc:AlternateContent xmlns:mc="http://schemas.openxmlformats.org/markup-compatibility/2006">
          <mc:Choice Requires="x14">
            <control shapeId="333832" r:id="rId7" name="Check Box 8">
              <controlPr defaultSize="0" autoFill="0" autoLine="0" autoPict="0">
                <anchor moveWithCells="1">
                  <from>
                    <xdr:col>2</xdr:col>
                    <xdr:colOff>371475</xdr:colOff>
                    <xdr:row>15</xdr:row>
                    <xdr:rowOff>66675</xdr:rowOff>
                  </from>
                  <to>
                    <xdr:col>3</xdr:col>
                    <xdr:colOff>19050</xdr:colOff>
                    <xdr:row>16</xdr:row>
                    <xdr:rowOff>0</xdr:rowOff>
                  </to>
                </anchor>
              </controlPr>
            </control>
          </mc:Choice>
        </mc:AlternateContent>
        <mc:AlternateContent xmlns:mc="http://schemas.openxmlformats.org/markup-compatibility/2006">
          <mc:Choice Requires="x14">
            <control shapeId="333833" r:id="rId8" name="Check Box 9">
              <controlPr defaultSize="0" autoFill="0" autoLine="0" autoPict="0">
                <anchor moveWithCells="1">
                  <from>
                    <xdr:col>2</xdr:col>
                    <xdr:colOff>371475</xdr:colOff>
                    <xdr:row>19</xdr:row>
                    <xdr:rowOff>66675</xdr:rowOff>
                  </from>
                  <to>
                    <xdr:col>3</xdr:col>
                    <xdr:colOff>19050</xdr:colOff>
                    <xdr:row>20</xdr:row>
                    <xdr:rowOff>0</xdr:rowOff>
                  </to>
                </anchor>
              </controlPr>
            </control>
          </mc:Choice>
        </mc:AlternateContent>
        <mc:AlternateContent xmlns:mc="http://schemas.openxmlformats.org/markup-compatibility/2006">
          <mc:Choice Requires="x14">
            <control shapeId="333834" r:id="rId9" name="Check Box 10">
              <controlPr defaultSize="0" autoFill="0" autoLine="0" autoPict="0">
                <anchor moveWithCells="1">
                  <from>
                    <xdr:col>2</xdr:col>
                    <xdr:colOff>371475</xdr:colOff>
                    <xdr:row>21</xdr:row>
                    <xdr:rowOff>66675</xdr:rowOff>
                  </from>
                  <to>
                    <xdr:col>3</xdr:col>
                    <xdr:colOff>19050</xdr:colOff>
                    <xdr:row>22</xdr:row>
                    <xdr:rowOff>0</xdr:rowOff>
                  </to>
                </anchor>
              </controlPr>
            </control>
          </mc:Choice>
        </mc:AlternateContent>
        <mc:AlternateContent xmlns:mc="http://schemas.openxmlformats.org/markup-compatibility/2006">
          <mc:Choice Requires="x14">
            <control shapeId="333835" r:id="rId10" name="Check Box 11">
              <controlPr defaultSize="0" autoFill="0" autoLine="0" autoPict="0">
                <anchor moveWithCells="1">
                  <from>
                    <xdr:col>2</xdr:col>
                    <xdr:colOff>371475</xdr:colOff>
                    <xdr:row>24</xdr:row>
                    <xdr:rowOff>85725</xdr:rowOff>
                  </from>
                  <to>
                    <xdr:col>3</xdr:col>
                    <xdr:colOff>19050</xdr:colOff>
                    <xdr:row>24</xdr:row>
                    <xdr:rowOff>466725</xdr:rowOff>
                  </to>
                </anchor>
              </controlPr>
            </control>
          </mc:Choice>
        </mc:AlternateContent>
        <mc:AlternateContent xmlns:mc="http://schemas.openxmlformats.org/markup-compatibility/2006">
          <mc:Choice Requires="x14">
            <control shapeId="333836" r:id="rId11" name="Check Box 12">
              <controlPr defaultSize="0" autoFill="0" autoLine="0" autoPict="0">
                <anchor moveWithCells="1">
                  <from>
                    <xdr:col>2</xdr:col>
                    <xdr:colOff>371475</xdr:colOff>
                    <xdr:row>25</xdr:row>
                    <xdr:rowOff>66675</xdr:rowOff>
                  </from>
                  <to>
                    <xdr:col>3</xdr:col>
                    <xdr:colOff>19050</xdr:colOff>
                    <xdr:row>26</xdr:row>
                    <xdr:rowOff>0</xdr:rowOff>
                  </to>
                </anchor>
              </controlPr>
            </control>
          </mc:Choice>
        </mc:AlternateContent>
        <mc:AlternateContent xmlns:mc="http://schemas.openxmlformats.org/markup-compatibility/2006">
          <mc:Choice Requires="x14">
            <control shapeId="333838" r:id="rId12" name="Check Box 14">
              <controlPr defaultSize="0" autoFill="0" autoLine="0" autoPict="0">
                <anchor moveWithCells="1">
                  <from>
                    <xdr:col>2</xdr:col>
                    <xdr:colOff>371475</xdr:colOff>
                    <xdr:row>32</xdr:row>
                    <xdr:rowOff>66675</xdr:rowOff>
                  </from>
                  <to>
                    <xdr:col>3</xdr:col>
                    <xdr:colOff>19050</xdr:colOff>
                    <xdr:row>33</xdr:row>
                    <xdr:rowOff>0</xdr:rowOff>
                  </to>
                </anchor>
              </controlPr>
            </control>
          </mc:Choice>
        </mc:AlternateContent>
        <mc:AlternateContent xmlns:mc="http://schemas.openxmlformats.org/markup-compatibility/2006">
          <mc:Choice Requires="x14">
            <control shapeId="333840" r:id="rId13" name="Check Box 16">
              <controlPr defaultSize="0" autoFill="0" autoLine="0" autoPict="0">
                <anchor moveWithCells="1">
                  <from>
                    <xdr:col>2</xdr:col>
                    <xdr:colOff>361950</xdr:colOff>
                    <xdr:row>28</xdr:row>
                    <xdr:rowOff>28575</xdr:rowOff>
                  </from>
                  <to>
                    <xdr:col>3</xdr:col>
                    <xdr:colOff>9525</xdr:colOff>
                    <xdr:row>28</xdr:row>
                    <xdr:rowOff>266700</xdr:rowOff>
                  </to>
                </anchor>
              </controlPr>
            </control>
          </mc:Choice>
        </mc:AlternateContent>
        <mc:AlternateContent xmlns:mc="http://schemas.openxmlformats.org/markup-compatibility/2006">
          <mc:Choice Requires="x14">
            <control shapeId="333841" r:id="rId14" name="Check Box 17">
              <controlPr defaultSize="0" autoFill="0" autoLine="0" autoPict="0">
                <anchor moveWithCells="1">
                  <from>
                    <xdr:col>2</xdr:col>
                    <xdr:colOff>361950</xdr:colOff>
                    <xdr:row>17</xdr:row>
                    <xdr:rowOff>47625</xdr:rowOff>
                  </from>
                  <to>
                    <xdr:col>3</xdr:col>
                    <xdr:colOff>9525</xdr:colOff>
                    <xdr:row>17</xdr:row>
                    <xdr:rowOff>285750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L15"/>
  <sheetViews>
    <sheetView view="pageBreakPreview" zoomScale="80" zoomScaleNormal="100" zoomScaleSheetLayoutView="80" workbookViewId="0">
      <selection activeCell="A14" sqref="A14"/>
    </sheetView>
  </sheetViews>
  <sheetFormatPr defaultColWidth="9" defaultRowHeight="36.75" customHeight="1"/>
  <cols>
    <col min="1" max="7" width="9" style="59"/>
    <col min="8" max="8" width="9" style="59" customWidth="1"/>
    <col min="9" max="9" width="9" style="59"/>
    <col min="10" max="10" width="16.375" style="59" customWidth="1"/>
    <col min="11" max="11" width="9" style="59" customWidth="1"/>
    <col min="12" max="16384" width="9" style="59"/>
  </cols>
  <sheetData>
    <row r="1" spans="1:12" ht="36.75" customHeight="1">
      <c r="K1" s="809" t="s">
        <v>968</v>
      </c>
      <c r="L1" s="810"/>
    </row>
    <row r="3" spans="1:12" ht="36.75" customHeight="1">
      <c r="B3" s="737" t="s">
        <v>447</v>
      </c>
      <c r="C3" s="737"/>
      <c r="D3" s="737"/>
      <c r="E3" s="737"/>
      <c r="F3" s="737"/>
      <c r="G3" s="737"/>
      <c r="H3" s="737"/>
      <c r="I3" s="737"/>
      <c r="J3" s="737"/>
    </row>
    <row r="5" spans="1:12" ht="36.75" customHeight="1">
      <c r="H5" s="1524">
        <f>提出日</f>
        <v>46192</v>
      </c>
      <c r="I5" s="1524"/>
      <c r="J5" s="1524"/>
      <c r="K5" s="1524"/>
    </row>
    <row r="6" spans="1:12" ht="36.75" customHeight="1">
      <c r="E6" s="279"/>
      <c r="F6" s="279"/>
    </row>
    <row r="7" spans="1:12" ht="36.75" customHeight="1">
      <c r="A7" s="401" t="s">
        <v>392</v>
      </c>
    </row>
    <row r="8" spans="1:12" ht="58.5" customHeight="1">
      <c r="F8" s="402" t="str">
        <f>"所在地　　　　"&amp;団体所在地</f>
        <v>所在地　　　　和歌山市小松原通１丁目１番地</v>
      </c>
      <c r="G8" s="42"/>
      <c r="H8" s="1525" t="str">
        <f>団体所在地</f>
        <v>和歌山市小松原通１丁目１番地</v>
      </c>
      <c r="I8" s="1525"/>
      <c r="J8" s="1525"/>
      <c r="K8" s="1525"/>
      <c r="L8" s="1525"/>
    </row>
    <row r="9" spans="1:12" ht="49.5" customHeight="1">
      <c r="F9" s="402" t="str">
        <f>"団体名　　　　"&amp;団体名</f>
        <v>団体名　　　　和歌山委託訓練センター</v>
      </c>
      <c r="G9" s="42"/>
      <c r="H9" s="1525" t="str">
        <f>団体名</f>
        <v>和歌山委託訓練センター</v>
      </c>
      <c r="I9" s="1525"/>
      <c r="J9" s="1525"/>
      <c r="K9" s="1525"/>
      <c r="L9" s="1525"/>
    </row>
    <row r="10" spans="1:12" ht="36.75" customHeight="1">
      <c r="F10" s="402" t="str">
        <f>"代表者職氏名　"&amp;代表者職氏名</f>
        <v>代表者職氏名　代表取締役　和歌山　太郎</v>
      </c>
      <c r="G10" s="42"/>
      <c r="H10" s="331" t="str">
        <f>代表者職氏名</f>
        <v>代表取締役　和歌山　太郎</v>
      </c>
      <c r="I10" s="26"/>
      <c r="J10" s="227"/>
      <c r="K10" s="26"/>
      <c r="L10" s="142"/>
    </row>
    <row r="14" spans="1:12" s="401" customFormat="1" ht="36.75" customHeight="1">
      <c r="A14" s="401" t="s">
        <v>493</v>
      </c>
    </row>
    <row r="15" spans="1:12" s="401" customFormat="1" ht="36.75" customHeight="1">
      <c r="A15" s="401" t="s">
        <v>448</v>
      </c>
    </row>
  </sheetData>
  <mergeCells count="5">
    <mergeCell ref="H5:K5"/>
    <mergeCell ref="H8:L8"/>
    <mergeCell ref="H9:L9"/>
    <mergeCell ref="B3:J3"/>
    <mergeCell ref="K1:L1"/>
  </mergeCells>
  <phoneticPr fontId="6"/>
  <pageMargins left="0.70866141732283472" right="0.70866141732283472" top="0.74803149606299213" bottom="0.74803149606299213" header="0.31496062992125984" footer="0.31496062992125984"/>
  <pageSetup paperSize="9" scale="76" orientation="portrait" r:id="rId1"/>
  <colBreaks count="1" manualBreakCount="1">
    <brk id="1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B1:AX135"/>
  <sheetViews>
    <sheetView view="pageBreakPreview" zoomScale="80" zoomScaleNormal="85" zoomScaleSheetLayoutView="80" workbookViewId="0">
      <selection activeCell="BG9" sqref="BG9"/>
    </sheetView>
  </sheetViews>
  <sheetFormatPr defaultColWidth="9" defaultRowHeight="14.25"/>
  <cols>
    <col min="1" max="1" width="1" style="59" customWidth="1"/>
    <col min="2" max="50" width="1.875" style="59" customWidth="1"/>
    <col min="51" max="51" width="0.875" style="59" customWidth="1"/>
    <col min="52" max="16384" width="9" style="59"/>
  </cols>
  <sheetData>
    <row r="1" spans="2:50" ht="7.5" customHeight="1" thickBot="1"/>
    <row r="2" spans="2:50" ht="15" thickBot="1">
      <c r="B2" s="86"/>
      <c r="AQ2" s="734" t="s">
        <v>130</v>
      </c>
      <c r="AR2" s="735"/>
      <c r="AS2" s="735"/>
      <c r="AT2" s="735"/>
      <c r="AU2" s="735"/>
      <c r="AV2" s="735"/>
      <c r="AW2" s="735"/>
      <c r="AX2" s="736"/>
    </row>
    <row r="3" spans="2:50" ht="7.5" customHeight="1">
      <c r="B3" s="86"/>
    </row>
    <row r="4" spans="2:50" ht="26.25" customHeight="1">
      <c r="B4" s="1526" t="s">
        <v>107</v>
      </c>
      <c r="C4" s="1527"/>
      <c r="D4" s="1527"/>
      <c r="E4" s="1527"/>
      <c r="F4" s="1527"/>
      <c r="G4" s="1527"/>
      <c r="H4" s="1527"/>
      <c r="I4" s="1527"/>
      <c r="J4" s="1527"/>
      <c r="K4" s="1527"/>
      <c r="L4" s="1527"/>
      <c r="M4" s="1527"/>
      <c r="N4" s="1527"/>
      <c r="O4" s="1527"/>
      <c r="P4" s="1527"/>
      <c r="Q4" s="1527"/>
      <c r="R4" s="1527"/>
      <c r="S4" s="1527"/>
      <c r="T4" s="1527"/>
      <c r="U4" s="1527"/>
      <c r="V4" s="1527"/>
      <c r="W4" s="1527"/>
      <c r="X4" s="1527"/>
      <c r="Y4" s="1527"/>
      <c r="Z4" s="1527"/>
      <c r="AA4" s="1527"/>
      <c r="AB4" s="1527"/>
      <c r="AC4" s="1527"/>
      <c r="AD4" s="1527"/>
      <c r="AE4" s="1527"/>
      <c r="AF4" s="1527"/>
      <c r="AG4" s="1527"/>
      <c r="AH4" s="1527"/>
      <c r="AI4" s="1527"/>
      <c r="AJ4" s="1527"/>
      <c r="AK4" s="1527"/>
      <c r="AL4" s="1527"/>
      <c r="AM4" s="1527"/>
      <c r="AN4" s="1527"/>
      <c r="AO4" s="1527"/>
      <c r="AP4" s="1527"/>
      <c r="AQ4" s="1527"/>
      <c r="AR4" s="1527"/>
      <c r="AS4" s="1527"/>
      <c r="AT4" s="1527"/>
      <c r="AU4" s="1527"/>
      <c r="AV4" s="1527"/>
      <c r="AW4" s="1527"/>
      <c r="AX4" s="1527"/>
    </row>
    <row r="5" spans="2:50" ht="18.75" customHeight="1">
      <c r="B5" s="59" t="s">
        <v>601</v>
      </c>
    </row>
    <row r="6" spans="2:50" ht="18.75" customHeight="1">
      <c r="B6" s="59" t="s">
        <v>602</v>
      </c>
    </row>
    <row r="7" spans="2:50" ht="15" customHeight="1">
      <c r="B7" s="138"/>
    </row>
    <row r="8" spans="2:50" s="86" customFormat="1" ht="18.75" customHeight="1" thickBot="1">
      <c r="B8" s="280" t="s">
        <v>11</v>
      </c>
    </row>
    <row r="9" spans="2:50" ht="357.75" customHeight="1" thickBot="1">
      <c r="B9" s="281"/>
      <c r="C9" s="1107" t="s">
        <v>13</v>
      </c>
      <c r="D9" s="744"/>
      <c r="E9" s="744"/>
      <c r="F9" s="744"/>
      <c r="G9" s="744"/>
      <c r="H9" s="744"/>
      <c r="I9" s="744"/>
      <c r="J9" s="744"/>
      <c r="K9" s="744"/>
      <c r="L9" s="744"/>
      <c r="M9" s="744"/>
      <c r="N9" s="744"/>
      <c r="O9" s="744"/>
      <c r="P9" s="744"/>
      <c r="Q9" s="744"/>
      <c r="R9" s="744"/>
      <c r="S9" s="744"/>
      <c r="T9" s="744"/>
      <c r="U9" s="744"/>
      <c r="V9" s="744"/>
      <c r="W9" s="744"/>
      <c r="X9" s="744"/>
      <c r="Y9" s="744"/>
      <c r="Z9" s="744"/>
      <c r="AA9" s="744"/>
      <c r="AB9" s="744"/>
      <c r="AC9" s="744"/>
      <c r="AD9" s="744"/>
      <c r="AE9" s="744"/>
      <c r="AF9" s="744"/>
      <c r="AG9" s="744"/>
      <c r="AH9" s="744"/>
      <c r="AI9" s="744"/>
      <c r="AJ9" s="744"/>
      <c r="AK9" s="744"/>
      <c r="AL9" s="744"/>
      <c r="AM9" s="744"/>
      <c r="AN9" s="744"/>
      <c r="AO9" s="744"/>
      <c r="AP9" s="744"/>
      <c r="AQ9" s="744"/>
      <c r="AR9" s="744"/>
      <c r="AS9" s="744"/>
      <c r="AT9" s="744"/>
      <c r="AU9" s="744"/>
      <c r="AV9" s="744"/>
      <c r="AW9" s="744"/>
      <c r="AX9" s="746"/>
    </row>
    <row r="10" spans="2:50" ht="18.75" customHeight="1">
      <c r="B10" s="281"/>
      <c r="D10" s="137"/>
    </row>
    <row r="11" spans="2:50" s="86" customFormat="1" ht="18.75" customHeight="1" thickBot="1">
      <c r="B11" s="280" t="s">
        <v>12</v>
      </c>
    </row>
    <row r="12" spans="2:50" ht="356.25" customHeight="1" thickBot="1">
      <c r="B12" s="281"/>
      <c r="C12" s="1107" t="s">
        <v>13</v>
      </c>
      <c r="D12" s="744"/>
      <c r="E12" s="744"/>
      <c r="F12" s="744"/>
      <c r="G12" s="744"/>
      <c r="H12" s="744"/>
      <c r="I12" s="744"/>
      <c r="J12" s="744"/>
      <c r="K12" s="744"/>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4"/>
      <c r="AI12" s="744"/>
      <c r="AJ12" s="744"/>
      <c r="AK12" s="744"/>
      <c r="AL12" s="744"/>
      <c r="AM12" s="744"/>
      <c r="AN12" s="744"/>
      <c r="AO12" s="744"/>
      <c r="AP12" s="744"/>
      <c r="AQ12" s="744"/>
      <c r="AR12" s="744"/>
      <c r="AS12" s="744"/>
      <c r="AT12" s="744"/>
      <c r="AU12" s="744"/>
      <c r="AV12" s="744"/>
      <c r="AW12" s="744"/>
      <c r="AX12" s="746"/>
    </row>
    <row r="13" spans="2:50" ht="11.25" customHeight="1">
      <c r="B13" s="281"/>
    </row>
    <row r="14" spans="2:50" ht="18.75" customHeight="1">
      <c r="B14" s="281"/>
      <c r="D14" s="137"/>
      <c r="V14" s="137"/>
    </row>
    <row r="15" spans="2:50" ht="18.75" customHeight="1">
      <c r="B15" s="281"/>
      <c r="D15" s="137"/>
      <c r="V15" s="137"/>
    </row>
    <row r="16" spans="2:50" ht="18.75" customHeight="1">
      <c r="B16" s="281"/>
    </row>
    <row r="17" spans="2:50" s="86" customFormat="1" ht="18.75" customHeight="1" thickBot="1">
      <c r="B17" s="282" t="s">
        <v>141</v>
      </c>
    </row>
    <row r="18" spans="2:50" ht="357.75" customHeight="1" thickBot="1">
      <c r="B18" s="281"/>
      <c r="C18" s="1107" t="s">
        <v>13</v>
      </c>
      <c r="D18" s="744"/>
      <c r="E18" s="744"/>
      <c r="F18" s="744"/>
      <c r="G18" s="744"/>
      <c r="H18" s="744"/>
      <c r="I18" s="744"/>
      <c r="J18" s="744"/>
      <c r="K18" s="744"/>
      <c r="L18" s="744"/>
      <c r="M18" s="744"/>
      <c r="N18" s="744"/>
      <c r="O18" s="744"/>
      <c r="P18" s="744"/>
      <c r="Q18" s="744"/>
      <c r="R18" s="744"/>
      <c r="S18" s="744"/>
      <c r="T18" s="744"/>
      <c r="U18" s="744"/>
      <c r="V18" s="744"/>
      <c r="W18" s="744"/>
      <c r="X18" s="744"/>
      <c r="Y18" s="744"/>
      <c r="Z18" s="744"/>
      <c r="AA18" s="744"/>
      <c r="AB18" s="744"/>
      <c r="AC18" s="744"/>
      <c r="AD18" s="744"/>
      <c r="AE18" s="744"/>
      <c r="AF18" s="744"/>
      <c r="AG18" s="744"/>
      <c r="AH18" s="744"/>
      <c r="AI18" s="744"/>
      <c r="AJ18" s="744"/>
      <c r="AK18" s="744"/>
      <c r="AL18" s="744"/>
      <c r="AM18" s="744"/>
      <c r="AN18" s="744"/>
      <c r="AO18" s="744"/>
      <c r="AP18" s="744"/>
      <c r="AQ18" s="744"/>
      <c r="AR18" s="744"/>
      <c r="AS18" s="744"/>
      <c r="AT18" s="744"/>
      <c r="AU18" s="744"/>
      <c r="AV18" s="744"/>
      <c r="AW18" s="744"/>
      <c r="AX18" s="746"/>
    </row>
    <row r="19" spans="2:50" ht="18.75" customHeight="1">
      <c r="B19" s="281"/>
      <c r="D19" s="137"/>
    </row>
    <row r="20" spans="2:50" s="86" customFormat="1" ht="18.75" customHeight="1" thickBot="1">
      <c r="B20" s="282" t="s">
        <v>142</v>
      </c>
    </row>
    <row r="21" spans="2:50" ht="356.25" customHeight="1" thickBot="1">
      <c r="B21" s="281"/>
      <c r="C21" s="1107" t="s">
        <v>13</v>
      </c>
      <c r="D21" s="744"/>
      <c r="E21" s="744"/>
      <c r="F21" s="744"/>
      <c r="G21" s="744"/>
      <c r="H21" s="744"/>
      <c r="I21" s="744"/>
      <c r="J21" s="744"/>
      <c r="K21" s="744"/>
      <c r="L21" s="744"/>
      <c r="M21" s="744"/>
      <c r="N21" s="744"/>
      <c r="O21" s="744"/>
      <c r="P21" s="744"/>
      <c r="Q21" s="744"/>
      <c r="R21" s="744"/>
      <c r="S21" s="744"/>
      <c r="T21" s="744"/>
      <c r="U21" s="744"/>
      <c r="V21" s="744"/>
      <c r="W21" s="744"/>
      <c r="X21" s="744"/>
      <c r="Y21" s="744"/>
      <c r="Z21" s="744"/>
      <c r="AA21" s="744"/>
      <c r="AB21" s="744"/>
      <c r="AC21" s="744"/>
      <c r="AD21" s="744"/>
      <c r="AE21" s="744"/>
      <c r="AF21" s="744"/>
      <c r="AG21" s="744"/>
      <c r="AH21" s="744"/>
      <c r="AI21" s="744"/>
      <c r="AJ21" s="744"/>
      <c r="AK21" s="744"/>
      <c r="AL21" s="744"/>
      <c r="AM21" s="744"/>
      <c r="AN21" s="744"/>
      <c r="AO21" s="744"/>
      <c r="AP21" s="744"/>
      <c r="AQ21" s="744"/>
      <c r="AR21" s="744"/>
      <c r="AS21" s="744"/>
      <c r="AT21" s="744"/>
      <c r="AU21" s="744"/>
      <c r="AV21" s="744"/>
      <c r="AW21" s="744"/>
      <c r="AX21" s="746"/>
    </row>
    <row r="22" spans="2:50" ht="18.75" customHeight="1"/>
    <row r="23" spans="2:50" ht="18.75" customHeight="1">
      <c r="B23" s="281"/>
      <c r="D23" s="137"/>
      <c r="V23" s="137"/>
    </row>
    <row r="24" spans="2:50" ht="18.75" customHeight="1">
      <c r="B24" s="281"/>
      <c r="D24" s="137"/>
      <c r="V24" s="137"/>
    </row>
    <row r="25" spans="2:50" ht="18.75" customHeight="1">
      <c r="B25" s="281"/>
    </row>
    <row r="26" spans="2:50" s="86" customFormat="1" ht="18.75" customHeight="1" thickBot="1">
      <c r="B26" s="282" t="s">
        <v>175</v>
      </c>
    </row>
    <row r="27" spans="2:50" ht="357.75" customHeight="1" thickBot="1">
      <c r="B27" s="281"/>
      <c r="C27" s="1107" t="s">
        <v>13</v>
      </c>
      <c r="D27" s="744"/>
      <c r="E27" s="744"/>
      <c r="F27" s="744"/>
      <c r="G27" s="744"/>
      <c r="H27" s="744"/>
      <c r="I27" s="744"/>
      <c r="J27" s="744"/>
      <c r="K27" s="744"/>
      <c r="L27" s="744"/>
      <c r="M27" s="744"/>
      <c r="N27" s="744"/>
      <c r="O27" s="744"/>
      <c r="P27" s="744"/>
      <c r="Q27" s="744"/>
      <c r="R27" s="744"/>
      <c r="S27" s="744"/>
      <c r="T27" s="744"/>
      <c r="U27" s="744"/>
      <c r="V27" s="744"/>
      <c r="W27" s="744"/>
      <c r="X27" s="744"/>
      <c r="Y27" s="744"/>
      <c r="Z27" s="744"/>
      <c r="AA27" s="744"/>
      <c r="AB27" s="744"/>
      <c r="AC27" s="744"/>
      <c r="AD27" s="744"/>
      <c r="AE27" s="744"/>
      <c r="AF27" s="744"/>
      <c r="AG27" s="744"/>
      <c r="AH27" s="744"/>
      <c r="AI27" s="744"/>
      <c r="AJ27" s="744"/>
      <c r="AK27" s="744"/>
      <c r="AL27" s="744"/>
      <c r="AM27" s="744"/>
      <c r="AN27" s="744"/>
      <c r="AO27" s="744"/>
      <c r="AP27" s="744"/>
      <c r="AQ27" s="744"/>
      <c r="AR27" s="744"/>
      <c r="AS27" s="744"/>
      <c r="AT27" s="744"/>
      <c r="AU27" s="744"/>
      <c r="AV27" s="744"/>
      <c r="AW27" s="744"/>
      <c r="AX27" s="746"/>
    </row>
    <row r="28" spans="2:50" ht="18.75" customHeight="1">
      <c r="B28" s="281"/>
      <c r="D28" s="137"/>
    </row>
    <row r="29" spans="2:50" s="86" customFormat="1" ht="18.75" customHeight="1" thickBot="1">
      <c r="B29" s="282" t="s">
        <v>194</v>
      </c>
    </row>
    <row r="30" spans="2:50" ht="356.25" customHeight="1" thickBot="1">
      <c r="B30" s="281"/>
      <c r="C30" s="1107" t="s">
        <v>13</v>
      </c>
      <c r="D30" s="744"/>
      <c r="E30" s="744"/>
      <c r="F30" s="744"/>
      <c r="G30" s="744"/>
      <c r="H30" s="744"/>
      <c r="I30" s="744"/>
      <c r="J30" s="744"/>
      <c r="K30" s="744"/>
      <c r="L30" s="744"/>
      <c r="M30" s="744"/>
      <c r="N30" s="744"/>
      <c r="O30" s="744"/>
      <c r="P30" s="744"/>
      <c r="Q30" s="744"/>
      <c r="R30" s="744"/>
      <c r="S30" s="744"/>
      <c r="T30" s="744"/>
      <c r="U30" s="744"/>
      <c r="V30" s="744"/>
      <c r="W30" s="744"/>
      <c r="X30" s="744"/>
      <c r="Y30" s="744"/>
      <c r="Z30" s="744"/>
      <c r="AA30" s="744"/>
      <c r="AB30" s="744"/>
      <c r="AC30" s="744"/>
      <c r="AD30" s="744"/>
      <c r="AE30" s="744"/>
      <c r="AF30" s="744"/>
      <c r="AG30" s="744"/>
      <c r="AH30" s="744"/>
      <c r="AI30" s="744"/>
      <c r="AJ30" s="744"/>
      <c r="AK30" s="744"/>
      <c r="AL30" s="744"/>
      <c r="AM30" s="744"/>
      <c r="AN30" s="744"/>
      <c r="AO30" s="744"/>
      <c r="AP30" s="744"/>
      <c r="AQ30" s="744"/>
      <c r="AR30" s="744"/>
      <c r="AS30" s="744"/>
      <c r="AT30" s="744"/>
      <c r="AU30" s="744"/>
      <c r="AV30" s="744"/>
      <c r="AW30" s="744"/>
      <c r="AX30" s="746"/>
    </row>
    <row r="31" spans="2:50" ht="18.75" customHeight="1"/>
    <row r="32" spans="2:50" ht="18.75" customHeight="1"/>
    <row r="33" spans="2:50" ht="18.75" customHeight="1">
      <c r="B33" s="281"/>
      <c r="D33" s="137"/>
      <c r="V33" s="137"/>
    </row>
    <row r="34" spans="2:50" ht="18.75" customHeight="1">
      <c r="B34" s="281"/>
    </row>
    <row r="35" spans="2:50" s="86" customFormat="1" ht="18.75" customHeight="1" thickBot="1">
      <c r="B35" s="282" t="s">
        <v>195</v>
      </c>
    </row>
    <row r="36" spans="2:50" ht="357.75" customHeight="1" thickBot="1">
      <c r="B36" s="281"/>
      <c r="C36" s="1107" t="s">
        <v>13</v>
      </c>
      <c r="D36" s="744"/>
      <c r="E36" s="744"/>
      <c r="F36" s="744"/>
      <c r="G36" s="744"/>
      <c r="H36" s="744"/>
      <c r="I36" s="744"/>
      <c r="J36" s="744"/>
      <c r="K36" s="744"/>
      <c r="L36" s="744"/>
      <c r="M36" s="744"/>
      <c r="N36" s="744"/>
      <c r="O36" s="744"/>
      <c r="P36" s="744"/>
      <c r="Q36" s="744"/>
      <c r="R36" s="744"/>
      <c r="S36" s="744"/>
      <c r="T36" s="744"/>
      <c r="U36" s="744"/>
      <c r="V36" s="744"/>
      <c r="W36" s="744"/>
      <c r="X36" s="744"/>
      <c r="Y36" s="744"/>
      <c r="Z36" s="744"/>
      <c r="AA36" s="744"/>
      <c r="AB36" s="744"/>
      <c r="AC36" s="744"/>
      <c r="AD36" s="744"/>
      <c r="AE36" s="744"/>
      <c r="AF36" s="744"/>
      <c r="AG36" s="744"/>
      <c r="AH36" s="744"/>
      <c r="AI36" s="744"/>
      <c r="AJ36" s="744"/>
      <c r="AK36" s="744"/>
      <c r="AL36" s="744"/>
      <c r="AM36" s="744"/>
      <c r="AN36" s="744"/>
      <c r="AO36" s="744"/>
      <c r="AP36" s="744"/>
      <c r="AQ36" s="744"/>
      <c r="AR36" s="744"/>
      <c r="AS36" s="744"/>
      <c r="AT36" s="744"/>
      <c r="AU36" s="744"/>
      <c r="AV36" s="744"/>
      <c r="AW36" s="744"/>
      <c r="AX36" s="746"/>
    </row>
    <row r="37" spans="2:50" ht="18.75" customHeight="1">
      <c r="B37" s="281"/>
      <c r="D37" s="137"/>
    </row>
    <row r="38" spans="2:50" s="86" customFormat="1" ht="18.75" customHeight="1" thickBot="1">
      <c r="B38" s="282" t="s">
        <v>196</v>
      </c>
    </row>
    <row r="39" spans="2:50" ht="356.25" customHeight="1" thickBot="1">
      <c r="B39" s="281"/>
      <c r="C39" s="1107" t="s">
        <v>13</v>
      </c>
      <c r="D39" s="744"/>
      <c r="E39" s="744"/>
      <c r="F39" s="744"/>
      <c r="G39" s="744"/>
      <c r="H39" s="744"/>
      <c r="I39" s="744"/>
      <c r="J39" s="744"/>
      <c r="K39" s="744"/>
      <c r="L39" s="744"/>
      <c r="M39" s="744"/>
      <c r="N39" s="744"/>
      <c r="O39" s="744"/>
      <c r="P39" s="744"/>
      <c r="Q39" s="744"/>
      <c r="R39" s="744"/>
      <c r="S39" s="744"/>
      <c r="T39" s="744"/>
      <c r="U39" s="744"/>
      <c r="V39" s="744"/>
      <c r="W39" s="744"/>
      <c r="X39" s="744"/>
      <c r="Y39" s="744"/>
      <c r="Z39" s="744"/>
      <c r="AA39" s="744"/>
      <c r="AB39" s="744"/>
      <c r="AC39" s="744"/>
      <c r="AD39" s="744"/>
      <c r="AE39" s="744"/>
      <c r="AF39" s="744"/>
      <c r="AG39" s="744"/>
      <c r="AH39" s="744"/>
      <c r="AI39" s="744"/>
      <c r="AJ39" s="744"/>
      <c r="AK39" s="744"/>
      <c r="AL39" s="744"/>
      <c r="AM39" s="744"/>
      <c r="AN39" s="744"/>
      <c r="AO39" s="744"/>
      <c r="AP39" s="744"/>
      <c r="AQ39" s="744"/>
      <c r="AR39" s="744"/>
      <c r="AS39" s="744"/>
      <c r="AT39" s="744"/>
      <c r="AU39" s="744"/>
      <c r="AV39" s="744"/>
      <c r="AW39" s="744"/>
      <c r="AX39" s="746"/>
    </row>
    <row r="40" spans="2:50" ht="18.75" customHeight="1"/>
    <row r="41" spans="2:50" ht="18.75" customHeight="1"/>
    <row r="42" spans="2:50" ht="18.75" customHeight="1">
      <c r="B42" s="281"/>
      <c r="D42" s="137"/>
      <c r="V42" s="137"/>
    </row>
    <row r="43" spans="2:50" ht="18.75" customHeight="1">
      <c r="B43" s="281"/>
    </row>
    <row r="44" spans="2:50" s="86" customFormat="1" ht="18.75" customHeight="1" thickBot="1">
      <c r="B44" s="283" t="s">
        <v>186</v>
      </c>
    </row>
    <row r="45" spans="2:50" ht="357.75" customHeight="1" thickBot="1">
      <c r="B45" s="281"/>
      <c r="C45" s="1107" t="s">
        <v>13</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744"/>
      <c r="AM45" s="744"/>
      <c r="AN45" s="744"/>
      <c r="AO45" s="744"/>
      <c r="AP45" s="744"/>
      <c r="AQ45" s="744"/>
      <c r="AR45" s="744"/>
      <c r="AS45" s="744"/>
      <c r="AT45" s="744"/>
      <c r="AU45" s="744"/>
      <c r="AV45" s="744"/>
      <c r="AW45" s="744"/>
      <c r="AX45" s="746"/>
    </row>
    <row r="46" spans="2:50" ht="18.75" customHeight="1">
      <c r="B46" s="281"/>
      <c r="D46" s="137"/>
    </row>
    <row r="47" spans="2:50" s="86" customFormat="1" ht="18.75" customHeight="1" thickBot="1">
      <c r="B47" s="283" t="s">
        <v>187</v>
      </c>
    </row>
    <row r="48" spans="2:50" ht="356.25" customHeight="1" thickBot="1">
      <c r="B48" s="281"/>
      <c r="C48" s="1107" t="s">
        <v>13</v>
      </c>
      <c r="D48" s="744"/>
      <c r="E48" s="744"/>
      <c r="F48" s="744"/>
      <c r="G48" s="744"/>
      <c r="H48" s="744"/>
      <c r="I48" s="744"/>
      <c r="J48" s="744"/>
      <c r="K48" s="744"/>
      <c r="L48" s="744"/>
      <c r="M48" s="744"/>
      <c r="N48" s="744"/>
      <c r="O48" s="744"/>
      <c r="P48" s="744"/>
      <c r="Q48" s="744"/>
      <c r="R48" s="744"/>
      <c r="S48" s="744"/>
      <c r="T48" s="744"/>
      <c r="U48" s="744"/>
      <c r="V48" s="744"/>
      <c r="W48" s="744"/>
      <c r="X48" s="744"/>
      <c r="Y48" s="744"/>
      <c r="Z48" s="744"/>
      <c r="AA48" s="744"/>
      <c r="AB48" s="744"/>
      <c r="AC48" s="744"/>
      <c r="AD48" s="744"/>
      <c r="AE48" s="744"/>
      <c r="AF48" s="744"/>
      <c r="AG48" s="744"/>
      <c r="AH48" s="744"/>
      <c r="AI48" s="744"/>
      <c r="AJ48" s="744"/>
      <c r="AK48" s="744"/>
      <c r="AL48" s="744"/>
      <c r="AM48" s="744"/>
      <c r="AN48" s="744"/>
      <c r="AO48" s="744"/>
      <c r="AP48" s="744"/>
      <c r="AQ48" s="744"/>
      <c r="AR48" s="744"/>
      <c r="AS48" s="744"/>
      <c r="AT48" s="744"/>
      <c r="AU48" s="744"/>
      <c r="AV48" s="744"/>
      <c r="AW48" s="744"/>
      <c r="AX48" s="746"/>
    </row>
    <row r="49" spans="2:50" ht="18.75" customHeight="1"/>
    <row r="50" spans="2:50" ht="18.75" customHeight="1"/>
    <row r="51" spans="2:50" ht="18.75" customHeight="1">
      <c r="B51" s="84"/>
      <c r="C51" s="137"/>
      <c r="D51" s="137"/>
      <c r="E51" s="137"/>
      <c r="F51" s="137"/>
      <c r="G51" s="137"/>
      <c r="H51" s="137"/>
      <c r="I51" s="137"/>
      <c r="J51" s="137"/>
      <c r="K51" s="137"/>
      <c r="L51" s="137"/>
      <c r="M51" s="137"/>
      <c r="N51" s="137"/>
      <c r="O51" s="137"/>
      <c r="P51" s="137"/>
      <c r="Q51" s="137"/>
      <c r="R51" s="137"/>
      <c r="S51" s="137"/>
      <c r="T51" s="137"/>
      <c r="U51" s="137"/>
      <c r="V51" s="137"/>
      <c r="W51" s="137"/>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row>
    <row r="52" spans="2:50" ht="18.75" customHeight="1">
      <c r="B52" s="84"/>
      <c r="C52" s="137"/>
      <c r="D52" s="137"/>
      <c r="E52" s="137"/>
      <c r="F52" s="137"/>
      <c r="G52" s="137"/>
      <c r="H52" s="137"/>
      <c r="I52" s="137"/>
      <c r="J52" s="137"/>
      <c r="K52" s="137"/>
      <c r="L52" s="137"/>
      <c r="M52" s="137"/>
      <c r="N52" s="137"/>
      <c r="O52" s="137"/>
      <c r="P52" s="137"/>
      <c r="Q52" s="137"/>
      <c r="R52" s="137"/>
      <c r="S52" s="137"/>
      <c r="T52" s="137"/>
      <c r="U52" s="137"/>
      <c r="V52" s="137"/>
      <c r="W52" s="137"/>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row>
    <row r="53" spans="2:50" ht="18.75" customHeight="1">
      <c r="B53" s="84"/>
      <c r="C53" s="137"/>
      <c r="D53" s="137"/>
      <c r="E53" s="137"/>
      <c r="F53" s="137"/>
      <c r="G53" s="137"/>
      <c r="H53" s="137"/>
      <c r="I53" s="137"/>
      <c r="J53" s="137"/>
      <c r="K53" s="137"/>
      <c r="L53" s="137"/>
      <c r="M53" s="137"/>
      <c r="N53" s="137"/>
      <c r="O53" s="137"/>
      <c r="P53" s="137"/>
      <c r="Q53" s="137"/>
      <c r="R53" s="137"/>
      <c r="S53" s="137"/>
      <c r="T53" s="137"/>
      <c r="U53" s="137"/>
      <c r="V53" s="137"/>
      <c r="W53" s="137"/>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row>
    <row r="54" spans="2:50" ht="18.75" customHeight="1"/>
    <row r="55" spans="2:50" ht="18.75" customHeight="1">
      <c r="B55" s="138"/>
    </row>
    <row r="56" spans="2:50" ht="18.75" customHeight="1">
      <c r="C56" s="137"/>
      <c r="AK56" s="199"/>
      <c r="AL56" s="199"/>
      <c r="AM56" s="199"/>
      <c r="AN56" s="199"/>
    </row>
    <row r="57" spans="2:50" ht="18.75" customHeight="1"/>
    <row r="58" spans="2:50" ht="18.75" customHeight="1">
      <c r="C58" s="137"/>
      <c r="D58" s="137"/>
      <c r="E58" s="137"/>
      <c r="F58" s="137"/>
      <c r="G58" s="137"/>
      <c r="H58" s="137"/>
      <c r="I58" s="137"/>
      <c r="J58" s="137"/>
      <c r="K58" s="137"/>
      <c r="AK58" s="199"/>
      <c r="AL58" s="199"/>
      <c r="AM58" s="199"/>
      <c r="AN58" s="199"/>
    </row>
    <row r="59" spans="2:50" ht="18.75" customHeight="1">
      <c r="C59" s="137"/>
      <c r="D59" s="137"/>
      <c r="E59" s="137"/>
      <c r="F59" s="137"/>
      <c r="G59" s="137"/>
      <c r="H59" s="137"/>
      <c r="I59" s="137"/>
      <c r="J59" s="137"/>
      <c r="K59" s="137"/>
    </row>
    <row r="60" spans="2:50" ht="18.75" customHeight="1">
      <c r="C60" s="137"/>
      <c r="D60" s="137"/>
      <c r="E60" s="137"/>
      <c r="F60" s="137"/>
      <c r="G60" s="137"/>
      <c r="H60" s="137"/>
      <c r="I60" s="137"/>
      <c r="J60" s="137"/>
      <c r="K60" s="137"/>
      <c r="AK60" s="199"/>
      <c r="AL60" s="199"/>
      <c r="AM60" s="199"/>
      <c r="AN60" s="199"/>
    </row>
    <row r="61" spans="2:50" ht="18.75" customHeight="1">
      <c r="C61" s="137"/>
      <c r="D61" s="137"/>
      <c r="E61" s="137"/>
      <c r="F61" s="137"/>
      <c r="G61" s="137"/>
      <c r="H61" s="137"/>
      <c r="I61" s="137"/>
      <c r="J61" s="137"/>
      <c r="K61" s="137"/>
    </row>
    <row r="62" spans="2:50" ht="18.75" customHeight="1">
      <c r="C62" s="137"/>
      <c r="AK62" s="199"/>
      <c r="AL62" s="199"/>
      <c r="AM62" s="199"/>
      <c r="AN62" s="199"/>
    </row>
    <row r="63" spans="2:50" ht="18.75" customHeight="1"/>
    <row r="64" spans="2:50" ht="18.75" customHeight="1">
      <c r="C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row>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sheetData>
  <mergeCells count="12">
    <mergeCell ref="C12:AX12"/>
    <mergeCell ref="AQ2:AX2"/>
    <mergeCell ref="B4:AX4"/>
    <mergeCell ref="C9:AX9"/>
    <mergeCell ref="C45:AX45"/>
    <mergeCell ref="C48:AX48"/>
    <mergeCell ref="C18:AX18"/>
    <mergeCell ref="C21:AX21"/>
    <mergeCell ref="C27:AX27"/>
    <mergeCell ref="C30:AX30"/>
    <mergeCell ref="C36:AX36"/>
    <mergeCell ref="C39:AX39"/>
  </mergeCells>
  <phoneticPr fontId="6"/>
  <printOptions horizontalCentered="1" verticalCentered="1"/>
  <pageMargins left="0.51181102362204722" right="0.31496062992125984" top="0.55118110236220474" bottom="0.35433070866141736" header="0" footer="0"/>
  <pageSetup paperSize="9" scale="92" orientation="portrait" cellComments="asDisplayed" r:id="rId1"/>
  <rowBreaks count="4" manualBreakCount="4">
    <brk id="13" max="50" man="1"/>
    <brk id="23" max="50" man="1"/>
    <brk id="32" max="50" man="1"/>
    <brk id="41" max="5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46"/>
  <sheetViews>
    <sheetView view="pageBreakPreview" zoomScale="80" zoomScaleNormal="100" zoomScaleSheetLayoutView="80" workbookViewId="0">
      <selection activeCell="B20" sqref="B20"/>
    </sheetView>
  </sheetViews>
  <sheetFormatPr defaultColWidth="9" defaultRowHeight="14.25"/>
  <cols>
    <col min="1" max="1" width="4.625" style="2" customWidth="1"/>
    <col min="2" max="2" width="56.25" style="2" bestFit="1" customWidth="1"/>
    <col min="3" max="3" width="23.25" style="2" bestFit="1" customWidth="1"/>
    <col min="4" max="4" width="81" style="2" customWidth="1"/>
    <col min="5" max="5" width="10.375" style="2" customWidth="1"/>
    <col min="6" max="16384" width="9" style="2"/>
  </cols>
  <sheetData>
    <row r="1" spans="1:5">
      <c r="A1" s="697" t="s">
        <v>523</v>
      </c>
      <c r="B1" s="697"/>
      <c r="C1" s="697"/>
      <c r="D1" s="697"/>
    </row>
    <row r="2" spans="1:5">
      <c r="A2" s="697"/>
      <c r="B2" s="697"/>
      <c r="C2" s="697"/>
      <c r="D2" s="697"/>
    </row>
    <row r="4" spans="1:5" s="333" customFormat="1" ht="30" customHeight="1">
      <c r="A4" s="705" t="str">
        <f>"訓練科名　　　："&amp;科名</f>
        <v>訓練科名　　　：あいうえお＊あいうえお＊あいうえお＊あいうえお＊あいうえお＊あいう</v>
      </c>
      <c r="B4" s="705"/>
      <c r="C4" s="705"/>
      <c r="D4" s="705"/>
    </row>
    <row r="5" spans="1:5" s="333" customFormat="1" ht="30" customHeight="1">
      <c r="A5" s="331"/>
      <c r="B5" s="312" t="str">
        <f>"  　　　    "&amp;提案左括弧&amp;提案科名&amp;提案右括弧</f>
        <v xml:space="preserve">  　　　    （アイウエオ＊アイウエオ＊アイウエオ＊アイウエオ＊アイウエオ＊アイウ）</v>
      </c>
      <c r="C5" s="331"/>
      <c r="D5" s="331"/>
    </row>
    <row r="6" spans="1:5" s="333" customFormat="1" ht="30" customHeight="1">
      <c r="A6" s="331" t="str">
        <f>"訓練期間："&amp;TEXT(開講日,"ggge")&amp;"年"&amp;TEXT(開講日,"m")&amp;"月"&amp;TEXT(開講日,"d")&amp;"日"&amp;"～"&amp;TEXT(修了日,"ggge")&amp;"年"&amp;TEXT(修了日,"m")&amp;"月"&amp;TEXT(修了日,"d")&amp;"日"</f>
        <v>訓練期間：令和8年10月21日～令和9年1月20日</v>
      </c>
      <c r="B6" s="312"/>
      <c r="C6" s="331"/>
      <c r="D6" s="331"/>
    </row>
    <row r="7" spans="1:5" s="333" customFormat="1" ht="30" customHeight="1">
      <c r="A7" s="331" t="str">
        <f>"受託希望機関名："&amp;団体名</f>
        <v>受託希望機関名：和歌山委託訓練センター</v>
      </c>
      <c r="B7" s="331"/>
      <c r="C7" s="331"/>
    </row>
    <row r="8" spans="1:5" s="333" customFormat="1" ht="30" customHeight="1">
      <c r="A8" s="331" t="str">
        <f>"提出年月日　　："&amp;TEXT(提出日,"ggge")&amp;"年"&amp;TEXT(提出日,"m")&amp;"月"&amp;TEXT(提出日,"d")&amp;"日"</f>
        <v>提出年月日　　：令和8年6月19日</v>
      </c>
      <c r="B8" s="331"/>
      <c r="C8" s="331"/>
    </row>
    <row r="9" spans="1:5" ht="61.5" customHeight="1">
      <c r="A9" s="698" t="s">
        <v>642</v>
      </c>
      <c r="B9" s="698"/>
      <c r="C9" s="698"/>
      <c r="D9" s="698"/>
    </row>
    <row r="10" spans="1:5" ht="30" customHeight="1">
      <c r="A10" s="3" t="s">
        <v>541</v>
      </c>
      <c r="B10" s="3"/>
    </row>
    <row r="11" spans="1:5" ht="30" customHeight="1">
      <c r="A11" s="68" t="s">
        <v>494</v>
      </c>
      <c r="B11" s="68" t="s">
        <v>229</v>
      </c>
      <c r="C11" s="68" t="s">
        <v>495</v>
      </c>
      <c r="D11" s="68" t="s">
        <v>230</v>
      </c>
      <c r="E11" s="69" t="s">
        <v>496</v>
      </c>
    </row>
    <row r="12" spans="1:5" ht="21" customHeight="1">
      <c r="A12" s="70">
        <v>1</v>
      </c>
      <c r="B12" s="71" t="s">
        <v>497</v>
      </c>
      <c r="C12" s="71" t="s">
        <v>948</v>
      </c>
      <c r="D12" s="73" t="s">
        <v>947</v>
      </c>
      <c r="E12" s="71"/>
    </row>
    <row r="13" spans="1:5" ht="21" customHeight="1">
      <c r="A13" s="699">
        <v>2</v>
      </c>
      <c r="B13" s="71" t="s">
        <v>498</v>
      </c>
      <c r="C13" s="71" t="s">
        <v>108</v>
      </c>
      <c r="D13" s="71"/>
      <c r="E13" s="71"/>
    </row>
    <row r="14" spans="1:5" ht="21" customHeight="1">
      <c r="A14" s="700"/>
      <c r="B14" s="71" t="s">
        <v>231</v>
      </c>
      <c r="C14" s="71" t="s">
        <v>499</v>
      </c>
      <c r="D14" s="71" t="s">
        <v>500</v>
      </c>
      <c r="E14" s="71"/>
    </row>
    <row r="15" spans="1:5" ht="21" customHeight="1">
      <c r="A15" s="701"/>
      <c r="B15" s="71" t="s">
        <v>501</v>
      </c>
      <c r="C15" s="71" t="s">
        <v>502</v>
      </c>
      <c r="D15" s="19" t="s">
        <v>554</v>
      </c>
      <c r="E15" s="71"/>
    </row>
    <row r="16" spans="1:5" ht="21" customHeight="1">
      <c r="A16" s="72">
        <v>3</v>
      </c>
      <c r="B16" s="71" t="s">
        <v>58</v>
      </c>
      <c r="C16" s="71" t="s">
        <v>109</v>
      </c>
      <c r="D16" s="71"/>
      <c r="E16" s="71"/>
    </row>
    <row r="17" spans="1:5" ht="21" customHeight="1">
      <c r="A17" s="70">
        <v>4</v>
      </c>
      <c r="B17" s="71" t="s">
        <v>503</v>
      </c>
      <c r="C17" s="71" t="s">
        <v>110</v>
      </c>
      <c r="D17" s="71"/>
      <c r="E17" s="71"/>
    </row>
    <row r="18" spans="1:5" ht="21" customHeight="1">
      <c r="A18" s="70">
        <v>5</v>
      </c>
      <c r="B18" s="71" t="s">
        <v>504</v>
      </c>
      <c r="C18" s="71" t="s">
        <v>111</v>
      </c>
      <c r="D18" s="73"/>
      <c r="E18" s="71"/>
    </row>
    <row r="19" spans="1:5" ht="21" customHeight="1">
      <c r="A19" s="70">
        <v>6</v>
      </c>
      <c r="B19" s="71" t="s">
        <v>505</v>
      </c>
      <c r="C19" s="71" t="s">
        <v>949</v>
      </c>
      <c r="D19" s="73" t="s">
        <v>950</v>
      </c>
      <c r="E19" s="71"/>
    </row>
    <row r="20" spans="1:5" ht="24" customHeight="1">
      <c r="A20" s="70">
        <v>7</v>
      </c>
      <c r="B20" s="71" t="s">
        <v>637</v>
      </c>
      <c r="C20" s="71" t="s">
        <v>112</v>
      </c>
      <c r="D20" s="74"/>
      <c r="E20" s="71"/>
    </row>
    <row r="21" spans="1:5" ht="137.1" customHeight="1">
      <c r="A21" s="70">
        <v>8</v>
      </c>
      <c r="B21" s="71" t="s">
        <v>506</v>
      </c>
      <c r="C21" s="75" t="s">
        <v>1176</v>
      </c>
      <c r="D21" s="415" t="s">
        <v>1177</v>
      </c>
      <c r="E21" s="71"/>
    </row>
    <row r="22" spans="1:5" ht="36" customHeight="1">
      <c r="A22" s="699">
        <v>9</v>
      </c>
      <c r="B22" s="607" t="s">
        <v>1152</v>
      </c>
      <c r="C22" s="608" t="s">
        <v>1151</v>
      </c>
      <c r="D22" s="603" t="s">
        <v>1178</v>
      </c>
      <c r="E22" s="607"/>
    </row>
    <row r="23" spans="1:5" ht="41.25" customHeight="1">
      <c r="A23" s="708"/>
      <c r="B23" s="609" t="s">
        <v>1153</v>
      </c>
      <c r="C23" s="611" t="s">
        <v>1155</v>
      </c>
      <c r="D23" s="610" t="s">
        <v>1154</v>
      </c>
      <c r="E23" s="609"/>
    </row>
    <row r="24" spans="1:5" ht="65.25" customHeight="1">
      <c r="A24" s="70">
        <v>10</v>
      </c>
      <c r="B24" s="71" t="s">
        <v>524</v>
      </c>
      <c r="C24" s="71" t="s">
        <v>966</v>
      </c>
      <c r="D24" s="76" t="s">
        <v>1185</v>
      </c>
      <c r="E24" s="71"/>
    </row>
    <row r="25" spans="1:5" ht="33.6" customHeight="1">
      <c r="A25" s="70">
        <v>11</v>
      </c>
      <c r="B25" s="71" t="s">
        <v>507</v>
      </c>
      <c r="C25" s="75" t="s">
        <v>1208</v>
      </c>
      <c r="D25" s="73"/>
      <c r="E25" s="71"/>
    </row>
    <row r="26" spans="1:5" s="463" customFormat="1" ht="24.75" customHeight="1">
      <c r="A26" s="70">
        <v>12</v>
      </c>
      <c r="B26" s="71" t="s">
        <v>962</v>
      </c>
      <c r="C26" s="71" t="s">
        <v>967</v>
      </c>
      <c r="D26" s="706" t="s">
        <v>963</v>
      </c>
      <c r="E26" s="462"/>
    </row>
    <row r="27" spans="1:5" s="463" customFormat="1" ht="27" customHeight="1">
      <c r="A27" s="70">
        <v>13</v>
      </c>
      <c r="B27" s="71" t="s">
        <v>964</v>
      </c>
      <c r="C27" s="71" t="s">
        <v>651</v>
      </c>
      <c r="D27" s="707"/>
      <c r="E27" s="462"/>
    </row>
    <row r="28" spans="1:5" ht="30" customHeight="1">
      <c r="A28" s="70">
        <v>14</v>
      </c>
      <c r="B28" s="71" t="s">
        <v>508</v>
      </c>
      <c r="C28" s="71" t="s">
        <v>652</v>
      </c>
      <c r="D28" s="77" t="s">
        <v>540</v>
      </c>
      <c r="E28" s="71"/>
    </row>
    <row r="29" spans="1:5" ht="30" customHeight="1">
      <c r="A29" s="70">
        <v>15</v>
      </c>
      <c r="B29" s="341" t="s">
        <v>612</v>
      </c>
      <c r="C29" s="71" t="s">
        <v>611</v>
      </c>
      <c r="D29" s="421"/>
      <c r="E29" s="71"/>
    </row>
    <row r="30" spans="1:5" ht="30" customHeight="1">
      <c r="A30" s="70">
        <v>16</v>
      </c>
      <c r="B30" s="341" t="s">
        <v>510</v>
      </c>
      <c r="C30" s="71" t="s">
        <v>968</v>
      </c>
      <c r="D30" s="75"/>
      <c r="E30" s="71"/>
    </row>
    <row r="31" spans="1:5" ht="45" customHeight="1">
      <c r="A31" s="70">
        <v>17</v>
      </c>
      <c r="B31" s="157" t="s">
        <v>509</v>
      </c>
      <c r="C31" s="75"/>
      <c r="D31" s="155" t="s">
        <v>552</v>
      </c>
      <c r="E31" s="71"/>
    </row>
    <row r="32" spans="1:5" s="3" customFormat="1" ht="30" customHeight="1">
      <c r="A32" s="3" t="s">
        <v>542</v>
      </c>
    </row>
    <row r="33" spans="1:5" ht="38.25" customHeight="1">
      <c r="A33" s="68" t="s">
        <v>494</v>
      </c>
      <c r="B33" s="702" t="s">
        <v>229</v>
      </c>
      <c r="C33" s="703"/>
      <c r="D33" s="68" t="s">
        <v>511</v>
      </c>
      <c r="E33" s="69" t="s">
        <v>496</v>
      </c>
    </row>
    <row r="34" spans="1:5" ht="30" customHeight="1">
      <c r="A34" s="70">
        <v>1</v>
      </c>
      <c r="B34" s="704" t="s">
        <v>512</v>
      </c>
      <c r="C34" s="704"/>
      <c r="D34" s="73" t="s">
        <v>513</v>
      </c>
      <c r="E34" s="73"/>
    </row>
    <row r="35" spans="1:5" ht="23.25" customHeight="1">
      <c r="A35" s="709">
        <v>2</v>
      </c>
      <c r="B35" s="704" t="s">
        <v>633</v>
      </c>
      <c r="C35" s="704"/>
      <c r="D35" s="79" t="s">
        <v>514</v>
      </c>
      <c r="E35" s="71"/>
    </row>
    <row r="36" spans="1:5" ht="23.25" customHeight="1">
      <c r="A36" s="709"/>
      <c r="B36" s="710" t="s">
        <v>515</v>
      </c>
      <c r="C36" s="710"/>
      <c r="D36" s="74" t="s">
        <v>516</v>
      </c>
      <c r="E36" s="71"/>
    </row>
    <row r="37" spans="1:5" ht="23.25" customHeight="1">
      <c r="A37" s="709"/>
      <c r="B37" s="710" t="s">
        <v>517</v>
      </c>
      <c r="C37" s="710"/>
      <c r="D37" s="74" t="s">
        <v>518</v>
      </c>
      <c r="E37" s="71"/>
    </row>
    <row r="38" spans="1:5" ht="23.25" customHeight="1">
      <c r="A38" s="709"/>
      <c r="B38" s="710" t="s">
        <v>519</v>
      </c>
      <c r="C38" s="710"/>
      <c r="D38" s="74" t="s">
        <v>232</v>
      </c>
      <c r="E38" s="71"/>
    </row>
    <row r="39" spans="1:5" ht="32.25" customHeight="1">
      <c r="A39" s="72">
        <v>3</v>
      </c>
      <c r="B39" s="711" t="s">
        <v>525</v>
      </c>
      <c r="C39" s="711"/>
      <c r="D39" s="716" t="s">
        <v>965</v>
      </c>
      <c r="E39" s="71"/>
    </row>
    <row r="40" spans="1:5" s="80" customFormat="1" ht="32.25" customHeight="1">
      <c r="A40" s="70">
        <v>4</v>
      </c>
      <c r="B40" s="719" t="s">
        <v>526</v>
      </c>
      <c r="C40" s="719"/>
      <c r="D40" s="717"/>
      <c r="E40" s="76"/>
    </row>
    <row r="41" spans="1:5" ht="32.25" customHeight="1">
      <c r="A41" s="70">
        <v>5</v>
      </c>
      <c r="B41" s="719" t="s">
        <v>527</v>
      </c>
      <c r="C41" s="719"/>
      <c r="D41" s="718"/>
      <c r="E41" s="71"/>
    </row>
    <row r="42" spans="1:5" ht="33.75" customHeight="1">
      <c r="A42" s="70">
        <v>6</v>
      </c>
      <c r="B42" s="704" t="s">
        <v>520</v>
      </c>
      <c r="C42" s="704"/>
      <c r="D42" s="720" t="s">
        <v>681</v>
      </c>
      <c r="E42" s="71"/>
    </row>
    <row r="43" spans="1:5" ht="33.75" customHeight="1">
      <c r="A43" s="70">
        <v>7</v>
      </c>
      <c r="B43" s="722" t="s">
        <v>692</v>
      </c>
      <c r="C43" s="723"/>
      <c r="D43" s="721"/>
      <c r="E43" s="71"/>
    </row>
    <row r="44" spans="1:5" ht="56.45" customHeight="1">
      <c r="A44" s="70">
        <v>8</v>
      </c>
      <c r="B44" s="711" t="s">
        <v>680</v>
      </c>
      <c r="C44" s="711"/>
      <c r="D44" s="415" t="s">
        <v>643</v>
      </c>
      <c r="E44" s="71"/>
    </row>
    <row r="45" spans="1:5" ht="39" customHeight="1">
      <c r="A45" s="70">
        <v>9</v>
      </c>
      <c r="B45" s="712" t="s">
        <v>521</v>
      </c>
      <c r="C45" s="713"/>
      <c r="D45" s="74"/>
      <c r="E45" s="71"/>
    </row>
    <row r="46" spans="1:5" ht="81" customHeight="1">
      <c r="A46" s="70">
        <v>10</v>
      </c>
      <c r="B46" s="714" t="s">
        <v>522</v>
      </c>
      <c r="C46" s="715"/>
      <c r="D46" s="74" t="s">
        <v>243</v>
      </c>
      <c r="E46" s="71"/>
    </row>
  </sheetData>
  <mergeCells count="23">
    <mergeCell ref="B44:C44"/>
    <mergeCell ref="B45:C45"/>
    <mergeCell ref="B46:C46"/>
    <mergeCell ref="D39:D41"/>
    <mergeCell ref="B40:C40"/>
    <mergeCell ref="B41:C41"/>
    <mergeCell ref="B42:C42"/>
    <mergeCell ref="D42:D43"/>
    <mergeCell ref="B43:C43"/>
    <mergeCell ref="B39:C39"/>
    <mergeCell ref="A35:A38"/>
    <mergeCell ref="B35:C35"/>
    <mergeCell ref="B36:C36"/>
    <mergeCell ref="B37:C37"/>
    <mergeCell ref="B38:C38"/>
    <mergeCell ref="A1:D2"/>
    <mergeCell ref="A9:D9"/>
    <mergeCell ref="A13:A15"/>
    <mergeCell ref="B33:C33"/>
    <mergeCell ref="B34:C34"/>
    <mergeCell ref="A4:D4"/>
    <mergeCell ref="D26:D27"/>
    <mergeCell ref="A22:A23"/>
  </mergeCells>
  <phoneticPr fontId="6"/>
  <pageMargins left="0.7" right="0.7" top="0.75" bottom="0.75" header="0.3" footer="0.3"/>
  <pageSetup paperSize="9" scale="5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Y154"/>
  <sheetViews>
    <sheetView showGridLines="0" view="pageBreakPreview" zoomScale="80" zoomScaleNormal="100" zoomScaleSheetLayoutView="80" workbookViewId="0">
      <selection activeCell="C17" sqref="C17"/>
    </sheetView>
  </sheetViews>
  <sheetFormatPr defaultColWidth="9" defaultRowHeight="14.25"/>
  <cols>
    <col min="1" max="1" width="0.625" style="2" customWidth="1"/>
    <col min="2" max="11" width="1.875" style="2" customWidth="1"/>
    <col min="12" max="12" width="3.5" style="2" customWidth="1"/>
    <col min="13" max="14" width="1.875" style="2" customWidth="1"/>
    <col min="15" max="15" width="3.875" style="2" customWidth="1"/>
    <col min="16" max="18" width="1.875" style="2" customWidth="1"/>
    <col min="19" max="27" width="2.5" style="2" customWidth="1"/>
    <col min="28" max="30" width="1.875" style="2" customWidth="1"/>
    <col min="31" max="32" width="3.125" style="2" customWidth="1"/>
    <col min="33" max="33" width="3" style="2" customWidth="1"/>
    <col min="34" max="48" width="1.875" style="2" customWidth="1"/>
    <col min="49" max="49" width="0.625" style="2" customWidth="1"/>
    <col min="50" max="16384" width="9" style="2"/>
  </cols>
  <sheetData>
    <row r="1" spans="2:51" ht="23.25" customHeight="1" thickBot="1"/>
    <row r="2" spans="2:51" ht="18.75" customHeight="1" thickBot="1">
      <c r="AP2" s="725" t="s">
        <v>1115</v>
      </c>
      <c r="AQ2" s="726"/>
      <c r="AR2" s="726"/>
      <c r="AS2" s="726"/>
      <c r="AT2" s="726"/>
      <c r="AU2" s="726"/>
      <c r="AV2" s="727"/>
    </row>
    <row r="3" spans="2:51" ht="22.5" customHeight="1"/>
    <row r="4" spans="2:51" ht="18.75" customHeight="1">
      <c r="AG4" s="661">
        <f>提出日</f>
        <v>46192</v>
      </c>
      <c r="AH4" s="661"/>
      <c r="AI4" s="661"/>
      <c r="AJ4" s="661"/>
      <c r="AK4" s="661"/>
      <c r="AL4" s="661"/>
      <c r="AM4" s="661"/>
      <c r="AN4" s="661"/>
      <c r="AO4" s="661"/>
      <c r="AP4" s="661"/>
      <c r="AQ4" s="661"/>
      <c r="AR4" s="661"/>
      <c r="AS4" s="661"/>
      <c r="AT4" s="661"/>
      <c r="AU4" s="661"/>
      <c r="AV4" s="4"/>
    </row>
    <row r="5" spans="2:51" ht="11.25" customHeight="1"/>
    <row r="6" spans="2:51" ht="18.75" customHeight="1">
      <c r="C6" s="2" t="s">
        <v>171</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2:51" ht="18.75" customHeight="1">
      <c r="AQ7" s="4"/>
      <c r="AR7" s="4"/>
      <c r="AS7" s="4"/>
      <c r="AT7" s="4"/>
      <c r="AU7" s="4"/>
      <c r="AV7" s="4"/>
    </row>
    <row r="8" spans="2:51" ht="11.25" customHeight="1">
      <c r="B8" s="25"/>
    </row>
    <row r="9" spans="2:51" ht="18.75" customHeight="1">
      <c r="B9" s="5"/>
      <c r="S9" s="673" t="s">
        <v>33</v>
      </c>
      <c r="T9" s="673"/>
      <c r="U9" s="673"/>
      <c r="V9" s="673"/>
      <c r="W9" s="673"/>
      <c r="X9" s="673"/>
      <c r="Y9" s="673"/>
      <c r="Z9" s="673"/>
      <c r="AA9" s="673"/>
      <c r="AC9" s="26" t="str">
        <f>団体所在地</f>
        <v>和歌山市小松原通１丁目１番地</v>
      </c>
      <c r="AD9" s="26"/>
      <c r="AE9" s="26"/>
      <c r="AF9" s="26"/>
      <c r="AG9" s="26"/>
      <c r="AH9" s="26"/>
      <c r="AI9" s="26"/>
      <c r="AJ9" s="26"/>
      <c r="AK9" s="26"/>
      <c r="AL9" s="26"/>
      <c r="AM9" s="26"/>
      <c r="AN9" s="26"/>
      <c r="AO9" s="26"/>
      <c r="AP9" s="26"/>
      <c r="AQ9" s="26"/>
      <c r="AR9" s="26"/>
      <c r="AS9" s="26"/>
      <c r="AT9" s="26"/>
      <c r="AU9" s="26"/>
      <c r="AV9" s="26"/>
      <c r="AW9" s="26"/>
      <c r="AX9" s="26"/>
      <c r="AY9" s="26"/>
    </row>
    <row r="10" spans="2:51" ht="7.5" customHeight="1">
      <c r="B10" s="6"/>
      <c r="D10" s="19"/>
      <c r="S10" s="61"/>
      <c r="T10" s="61"/>
      <c r="U10" s="81"/>
      <c r="V10" s="61"/>
      <c r="W10" s="61"/>
      <c r="X10" s="61"/>
      <c r="Y10" s="61"/>
      <c r="Z10" s="61"/>
      <c r="AA10" s="61"/>
    </row>
    <row r="11" spans="2:51" ht="18.75" customHeight="1">
      <c r="B11" s="6"/>
      <c r="D11" s="19"/>
      <c r="S11" s="673" t="s">
        <v>34</v>
      </c>
      <c r="T11" s="673"/>
      <c r="U11" s="673"/>
      <c r="V11" s="673"/>
      <c r="W11" s="673"/>
      <c r="X11" s="673"/>
      <c r="Y11" s="673"/>
      <c r="Z11" s="673"/>
      <c r="AA11" s="673"/>
      <c r="AC11" s="26" t="str">
        <f>団体名</f>
        <v>和歌山委託訓練センター</v>
      </c>
      <c r="AD11" s="26"/>
      <c r="AE11" s="26"/>
      <c r="AF11" s="26"/>
      <c r="AG11" s="26"/>
      <c r="AH11" s="26"/>
      <c r="AI11" s="26"/>
      <c r="AJ11" s="26"/>
      <c r="AK11" s="26"/>
      <c r="AL11" s="26"/>
      <c r="AM11" s="26"/>
      <c r="AN11" s="26"/>
      <c r="AO11" s="26"/>
      <c r="AP11" s="26"/>
      <c r="AQ11" s="26"/>
      <c r="AR11" s="26"/>
      <c r="AS11" s="26"/>
      <c r="AT11" s="26"/>
      <c r="AU11" s="26"/>
      <c r="AV11" s="26"/>
    </row>
    <row r="12" spans="2:51" ht="7.5" customHeight="1">
      <c r="B12" s="6"/>
      <c r="D12" s="19"/>
      <c r="S12" s="61"/>
      <c r="T12" s="61"/>
      <c r="U12" s="81"/>
      <c r="V12" s="61"/>
      <c r="W12" s="61"/>
      <c r="X12" s="61"/>
      <c r="Y12" s="61"/>
      <c r="Z12" s="61"/>
      <c r="AA12" s="61"/>
    </row>
    <row r="13" spans="2:51" ht="18.75" customHeight="1">
      <c r="B13" s="6"/>
      <c r="S13" s="673" t="s">
        <v>394</v>
      </c>
      <c r="T13" s="673"/>
      <c r="U13" s="673"/>
      <c r="V13" s="673"/>
      <c r="W13" s="673"/>
      <c r="X13" s="673"/>
      <c r="Y13" s="673"/>
      <c r="Z13" s="673"/>
      <c r="AA13" s="673"/>
      <c r="AC13" s="728" t="str">
        <f>代表者職氏名</f>
        <v>代表取締役　和歌山　太郎</v>
      </c>
      <c r="AD13" s="728"/>
      <c r="AE13" s="728"/>
      <c r="AF13" s="728"/>
      <c r="AG13" s="728"/>
      <c r="AH13" s="728"/>
      <c r="AI13" s="728"/>
      <c r="AJ13" s="728"/>
      <c r="AK13" s="728"/>
      <c r="AL13" s="728"/>
      <c r="AM13" s="728"/>
      <c r="AN13" s="728"/>
      <c r="AO13" s="728"/>
      <c r="AP13" s="728"/>
      <c r="AQ13" s="728"/>
      <c r="AR13" s="728"/>
      <c r="AS13" s="728"/>
      <c r="AT13" s="728"/>
      <c r="AU13" s="728"/>
      <c r="AV13" s="728"/>
    </row>
    <row r="14" spans="2:51" ht="33.75" customHeight="1">
      <c r="B14" s="6"/>
      <c r="D14" s="19"/>
      <c r="U14" s="19"/>
    </row>
    <row r="15" spans="2:51" ht="18.75" customHeight="1">
      <c r="B15" s="697" t="s">
        <v>244</v>
      </c>
      <c r="C15" s="697"/>
      <c r="D15" s="697"/>
      <c r="E15" s="697"/>
      <c r="F15" s="697"/>
      <c r="G15" s="697"/>
      <c r="H15" s="697"/>
      <c r="I15" s="697"/>
      <c r="J15" s="697"/>
      <c r="K15" s="697"/>
      <c r="L15" s="697"/>
      <c r="M15" s="697"/>
      <c r="N15" s="697"/>
      <c r="O15" s="697"/>
      <c r="P15" s="697"/>
      <c r="Q15" s="697"/>
      <c r="R15" s="697"/>
      <c r="S15" s="697"/>
      <c r="T15" s="697"/>
      <c r="U15" s="697"/>
      <c r="V15" s="697"/>
      <c r="W15" s="697"/>
      <c r="X15" s="697"/>
      <c r="Y15" s="697"/>
      <c r="Z15" s="697"/>
      <c r="AA15" s="697"/>
      <c r="AB15" s="697"/>
      <c r="AC15" s="697"/>
      <c r="AD15" s="697"/>
      <c r="AE15" s="697"/>
      <c r="AF15" s="697"/>
      <c r="AG15" s="697"/>
      <c r="AH15" s="697"/>
      <c r="AI15" s="697"/>
      <c r="AJ15" s="697"/>
      <c r="AK15" s="697"/>
      <c r="AL15" s="697"/>
      <c r="AM15" s="697"/>
      <c r="AN15" s="697"/>
      <c r="AO15" s="697"/>
      <c r="AP15" s="697"/>
      <c r="AQ15" s="697"/>
      <c r="AR15" s="697"/>
      <c r="AS15" s="697"/>
      <c r="AT15" s="697"/>
      <c r="AU15" s="697"/>
      <c r="AV15" s="697"/>
    </row>
    <row r="16" spans="2:51" ht="31.5" customHeight="1">
      <c r="B16" s="6"/>
      <c r="D16" s="19"/>
      <c r="U16" s="19"/>
    </row>
    <row r="17" spans="1:49" ht="18.75" customHeight="1">
      <c r="C17" s="26" t="str">
        <f>実施年度&amp;"和歌山県立"</f>
        <v>令和８年度和歌山県立</v>
      </c>
      <c r="D17" s="82"/>
      <c r="E17" s="82"/>
      <c r="F17" s="82"/>
      <c r="G17" s="82"/>
      <c r="H17" s="82"/>
      <c r="I17" s="19"/>
      <c r="J17" s="19"/>
      <c r="K17" s="19"/>
      <c r="L17" s="19"/>
      <c r="M17" s="19"/>
      <c r="N17" s="730" t="str">
        <f>学院名</f>
        <v>和歌山</v>
      </c>
      <c r="O17" s="730"/>
      <c r="P17" s="730"/>
      <c r="Q17" s="730"/>
      <c r="R17" s="2" t="s">
        <v>458</v>
      </c>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row>
    <row r="18" spans="1:49" ht="18.75" customHeight="1">
      <c r="A18" s="2" t="s">
        <v>459</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row>
    <row r="19" spans="1:49" ht="15" customHeight="1">
      <c r="B19" s="6"/>
      <c r="D19" s="19"/>
      <c r="U19" s="19"/>
    </row>
    <row r="20" spans="1:49" ht="18.75" customHeight="1">
      <c r="B20" s="674" t="s">
        <v>14</v>
      </c>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row>
    <row r="21" spans="1:49" ht="15" customHeight="1"/>
    <row r="22" spans="1:49" ht="7.5" customHeight="1"/>
    <row r="23" spans="1:49" ht="25.5" customHeight="1">
      <c r="C23" s="2">
        <v>1</v>
      </c>
      <c r="E23" s="2" t="s">
        <v>65</v>
      </c>
      <c r="K23" s="26" t="str">
        <f>科名</f>
        <v>あいうえお＊あいうえお＊あいうえお＊あいうえお＊あいうえお＊あいう</v>
      </c>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row>
    <row r="24" spans="1:49" ht="25.5" customHeight="1">
      <c r="K24" s="26" t="str">
        <f>提案左括弧&amp;提案科名&amp;提案右括弧</f>
        <v>（アイウエオ＊アイウエオ＊アイウエオ＊アイウエオ＊アイウエオ＊アイウ）</v>
      </c>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1:49" ht="13.5" customHeight="1"/>
    <row r="26" spans="1:49" ht="18.75" customHeight="1">
      <c r="E26" s="2" t="s">
        <v>239</v>
      </c>
      <c r="K26" s="729">
        <f>定員</f>
        <v>15</v>
      </c>
      <c r="L26" s="729"/>
      <c r="M26" s="729"/>
      <c r="N26" s="729"/>
      <c r="O26" s="729"/>
      <c r="P26" s="729"/>
      <c r="Q26" s="729"/>
      <c r="R26" s="729"/>
      <c r="S26" s="729"/>
      <c r="T26" s="729"/>
      <c r="U26" s="729"/>
      <c r="V26" s="729"/>
      <c r="W26" s="5" t="s">
        <v>386</v>
      </c>
      <c r="X26" s="28" t="s">
        <v>88</v>
      </c>
      <c r="Y26" s="5"/>
      <c r="Z26" s="5"/>
      <c r="AA26" s="5"/>
      <c r="AB26" s="5"/>
      <c r="AC26" s="5"/>
      <c r="AD26" s="5"/>
      <c r="AE26" s="5"/>
      <c r="AF26" s="729">
        <f>最低人員</f>
        <v>5</v>
      </c>
      <c r="AG26" s="729"/>
      <c r="AH26" s="2" t="s">
        <v>89</v>
      </c>
    </row>
    <row r="27" spans="1:49" ht="13.5" customHeight="1"/>
    <row r="28" spans="1:49" ht="18.75" customHeight="1">
      <c r="E28" s="2" t="s">
        <v>53</v>
      </c>
      <c r="K28" s="661">
        <f>開講日</f>
        <v>46316</v>
      </c>
      <c r="L28" s="661"/>
      <c r="M28" s="661"/>
      <c r="N28" s="661"/>
      <c r="O28" s="661"/>
      <c r="P28" s="661"/>
      <c r="Q28" s="661"/>
      <c r="R28" s="661"/>
      <c r="S28" s="661"/>
      <c r="T28" s="661"/>
      <c r="U28" s="661"/>
      <c r="V28" s="661"/>
      <c r="W28" s="40"/>
      <c r="X28" s="724" t="s">
        <v>434</v>
      </c>
      <c r="Y28" s="724"/>
      <c r="Z28" s="40"/>
      <c r="AA28" s="661">
        <f>修了日</f>
        <v>46407</v>
      </c>
      <c r="AB28" s="661"/>
      <c r="AC28" s="661"/>
      <c r="AD28" s="661"/>
      <c r="AE28" s="661"/>
      <c r="AF28" s="661"/>
      <c r="AG28" s="661"/>
      <c r="AH28" s="661"/>
      <c r="AI28" s="661"/>
      <c r="AJ28" s="661"/>
      <c r="AK28" s="661"/>
      <c r="AL28" s="661"/>
      <c r="AM28" s="40"/>
      <c r="AN28" s="40"/>
      <c r="AO28" s="40"/>
      <c r="AP28" s="40"/>
      <c r="AQ28" s="40"/>
      <c r="AR28" s="42"/>
      <c r="AS28" s="42"/>
    </row>
    <row r="29" spans="1:49" ht="18.75" customHeight="1">
      <c r="O29" s="674"/>
      <c r="P29" s="674"/>
      <c r="U29" s="674"/>
      <c r="V29" s="674"/>
      <c r="AA29" s="674"/>
      <c r="AB29" s="674"/>
    </row>
    <row r="30" spans="1:49" ht="7.5" customHeight="1"/>
    <row r="31" spans="1:49" ht="21.75" customHeight="1">
      <c r="C31" s="2" t="s">
        <v>246</v>
      </c>
    </row>
    <row r="32" spans="1:49" ht="21.75" customHeight="1">
      <c r="E32" s="2" t="s">
        <v>247</v>
      </c>
      <c r="M32" s="728" t="str">
        <f>実施施設名</f>
        <v>和産技訓練センター小倉分室</v>
      </c>
      <c r="N32" s="728"/>
      <c r="O32" s="728"/>
      <c r="P32" s="728"/>
      <c r="Q32" s="728"/>
      <c r="R32" s="728"/>
      <c r="S32" s="728"/>
      <c r="T32" s="728"/>
      <c r="U32" s="728"/>
      <c r="V32" s="728"/>
      <c r="W32" s="728"/>
      <c r="X32" s="728"/>
      <c r="Y32" s="728"/>
      <c r="Z32" s="728"/>
      <c r="AA32" s="728"/>
      <c r="AB32" s="728"/>
      <c r="AC32" s="728"/>
      <c r="AD32" s="728"/>
      <c r="AE32" s="728"/>
      <c r="AF32" s="728"/>
      <c r="AG32" s="728"/>
      <c r="AH32" s="728"/>
      <c r="AI32" s="728"/>
      <c r="AJ32" s="728"/>
      <c r="AK32" s="728"/>
      <c r="AL32" s="728"/>
      <c r="AM32" s="728"/>
      <c r="AN32" s="728"/>
      <c r="AO32" s="728"/>
      <c r="AP32" s="728"/>
      <c r="AQ32" s="728"/>
      <c r="AR32" s="728"/>
    </row>
    <row r="33" spans="2:48" ht="21.75" customHeight="1">
      <c r="E33" s="2" t="s">
        <v>0</v>
      </c>
      <c r="M33" s="728" t="str">
        <f>実施施設住所</f>
        <v>和歌山市小倉９０</v>
      </c>
      <c r="N33" s="728"/>
      <c r="O33" s="728"/>
      <c r="P33" s="728"/>
      <c r="Q33" s="728"/>
      <c r="R33" s="728"/>
      <c r="S33" s="728"/>
      <c r="T33" s="728"/>
      <c r="U33" s="728"/>
      <c r="V33" s="728"/>
      <c r="W33" s="728"/>
      <c r="X33" s="728"/>
      <c r="Y33" s="728"/>
      <c r="Z33" s="728"/>
      <c r="AA33" s="728"/>
      <c r="AB33" s="728"/>
      <c r="AC33" s="728"/>
      <c r="AD33" s="728"/>
      <c r="AE33" s="728"/>
      <c r="AF33" s="728"/>
      <c r="AG33" s="728"/>
      <c r="AH33" s="728"/>
      <c r="AI33" s="728"/>
      <c r="AJ33" s="728"/>
      <c r="AK33" s="728"/>
      <c r="AL33" s="728"/>
      <c r="AM33" s="728"/>
      <c r="AN33" s="728"/>
      <c r="AO33" s="728"/>
      <c r="AP33" s="728"/>
      <c r="AQ33" s="728"/>
      <c r="AR33" s="728"/>
    </row>
    <row r="34" spans="2:48" ht="21.75" customHeight="1"/>
    <row r="35" spans="2:48" ht="18.75" customHeight="1">
      <c r="C35" s="83" t="s">
        <v>492</v>
      </c>
      <c r="D35" s="28"/>
    </row>
    <row r="36" spans="2:48" ht="7.5" customHeight="1"/>
    <row r="37" spans="2:48" ht="16.5" customHeight="1"/>
    <row r="38" spans="2:48" ht="7.5" customHeight="1"/>
    <row r="39" spans="2:48" ht="3.75" customHeight="1">
      <c r="B39" s="5"/>
      <c r="C39" s="19"/>
      <c r="D39" s="19"/>
      <c r="E39" s="19"/>
      <c r="F39" s="19"/>
      <c r="G39" s="19"/>
      <c r="H39" s="19"/>
      <c r="I39" s="19"/>
      <c r="J39" s="19"/>
      <c r="K39" s="19"/>
      <c r="L39" s="19"/>
      <c r="M39" s="19"/>
      <c r="N39" s="19"/>
      <c r="O39" s="19"/>
      <c r="P39" s="19"/>
      <c r="Q39" s="19"/>
      <c r="R39" s="19"/>
      <c r="S39" s="19"/>
      <c r="T39" s="19"/>
      <c r="U39" s="19"/>
      <c r="V39" s="19"/>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2:48" ht="18.75" customHeight="1">
      <c r="B40" s="5"/>
      <c r="C40" s="19"/>
      <c r="D40" s="19"/>
      <c r="E40" s="19"/>
      <c r="F40" s="19"/>
      <c r="G40" s="19"/>
      <c r="H40" s="19"/>
      <c r="I40" s="19"/>
      <c r="J40" s="19"/>
      <c r="K40" s="19"/>
      <c r="L40" s="19"/>
      <c r="M40" s="19"/>
      <c r="N40" s="19"/>
      <c r="O40" s="19"/>
      <c r="P40" s="19"/>
      <c r="Q40" s="19"/>
      <c r="R40" s="19"/>
      <c r="S40" s="19"/>
      <c r="T40" s="19"/>
      <c r="U40" s="19"/>
      <c r="V40" s="19"/>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2:48" ht="18.75" customHeight="1"/>
    <row r="42" spans="2:48" ht="18.75" customHeight="1">
      <c r="B42" s="25"/>
    </row>
    <row r="43" spans="2:48" ht="18.75" customHeight="1">
      <c r="C43" s="19"/>
      <c r="AI43" s="23"/>
      <c r="AJ43" s="23"/>
      <c r="AK43" s="23"/>
      <c r="AL43" s="23"/>
    </row>
    <row r="44" spans="2:48" ht="18.75" customHeight="1"/>
    <row r="45" spans="2:48" ht="18.75" customHeight="1">
      <c r="C45" s="19"/>
      <c r="D45" s="19"/>
      <c r="E45" s="19"/>
      <c r="F45" s="19"/>
      <c r="G45" s="19"/>
      <c r="H45" s="19"/>
      <c r="I45" s="19"/>
      <c r="J45" s="19"/>
      <c r="K45" s="19"/>
      <c r="AI45" s="23"/>
      <c r="AJ45" s="23"/>
      <c r="AK45" s="23"/>
      <c r="AL45" s="23"/>
    </row>
    <row r="46" spans="2:48" ht="18.75" customHeight="1">
      <c r="C46" s="19"/>
      <c r="D46" s="19"/>
      <c r="E46" s="19"/>
      <c r="F46" s="19"/>
      <c r="G46" s="19"/>
      <c r="H46" s="19"/>
      <c r="I46" s="19"/>
      <c r="J46" s="19"/>
      <c r="K46" s="19"/>
    </row>
    <row r="47" spans="2:48" ht="18.75" customHeight="1">
      <c r="C47" s="19"/>
      <c r="D47" s="19"/>
      <c r="E47" s="19"/>
      <c r="F47" s="19"/>
      <c r="G47" s="19"/>
      <c r="H47" s="19"/>
      <c r="I47" s="19"/>
      <c r="J47" s="19"/>
      <c r="K47" s="19"/>
      <c r="AI47" s="23"/>
      <c r="AJ47" s="23"/>
      <c r="AK47" s="23"/>
      <c r="AL47" s="23"/>
    </row>
    <row r="48" spans="2:48" ht="18.75" customHeight="1">
      <c r="C48" s="19"/>
      <c r="D48" s="19"/>
      <c r="E48" s="19"/>
      <c r="F48" s="19"/>
      <c r="G48" s="19"/>
      <c r="H48" s="19"/>
      <c r="I48" s="19"/>
      <c r="J48" s="19"/>
      <c r="K48" s="19"/>
    </row>
    <row r="49" spans="3:48" ht="18.75" customHeight="1">
      <c r="C49" s="19"/>
      <c r="AI49" s="23"/>
      <c r="AJ49" s="23"/>
      <c r="AK49" s="23"/>
      <c r="AL49" s="23"/>
    </row>
    <row r="50" spans="3:48" ht="18.75" customHeight="1"/>
    <row r="51" spans="3:48" ht="18.75" customHeight="1">
      <c r="C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row>
    <row r="52" spans="3:48" ht="18.75" customHeight="1"/>
    <row r="53" spans="3:48" ht="18.75" customHeight="1"/>
    <row r="54" spans="3:48" ht="18.75" customHeight="1"/>
    <row r="55" spans="3:48" ht="18.75" customHeight="1"/>
    <row r="56" spans="3:48" ht="18.75" customHeight="1"/>
    <row r="57" spans="3:48" ht="18.75" customHeight="1"/>
    <row r="58" spans="3:48" ht="18.75" customHeight="1"/>
    <row r="59" spans="3:48" ht="18.75" customHeight="1"/>
    <row r="60" spans="3:48" ht="18.75" customHeight="1"/>
    <row r="61" spans="3:48" ht="18.75" customHeight="1"/>
    <row r="62" spans="3:48" ht="18.75" customHeight="1"/>
    <row r="63" spans="3:48" ht="18.75" customHeight="1"/>
    <row r="64" spans="3:4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sheetData>
  <mergeCells count="19">
    <mergeCell ref="M32:AR32"/>
    <mergeCell ref="M33:AR33"/>
    <mergeCell ref="O29:P29"/>
    <mergeCell ref="U29:V29"/>
    <mergeCell ref="AA29:AB29"/>
    <mergeCell ref="K28:V28"/>
    <mergeCell ref="AA28:AL28"/>
    <mergeCell ref="X28:Y28"/>
    <mergeCell ref="B20:AV20"/>
    <mergeCell ref="AP2:AV2"/>
    <mergeCell ref="S9:AA9"/>
    <mergeCell ref="S11:AA11"/>
    <mergeCell ref="AG4:AU4"/>
    <mergeCell ref="S13:AA13"/>
    <mergeCell ref="B15:AV15"/>
    <mergeCell ref="AC13:AV13"/>
    <mergeCell ref="K26:V26"/>
    <mergeCell ref="AF26:AG26"/>
    <mergeCell ref="N17:Q17"/>
  </mergeCells>
  <phoneticPr fontId="6"/>
  <printOptions horizontalCentered="1"/>
  <pageMargins left="0.78740157480314965" right="0.31496062992125984" top="0.94488188976377963" bottom="0.35433070866141736" header="0" footer="0"/>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154"/>
  <sheetViews>
    <sheetView showGridLines="0" view="pageBreakPreview" zoomScale="80" zoomScaleNormal="100" zoomScaleSheetLayoutView="80" workbookViewId="0">
      <selection activeCell="AX7" sqref="AX7"/>
    </sheetView>
  </sheetViews>
  <sheetFormatPr defaultColWidth="9" defaultRowHeight="14.25"/>
  <cols>
    <col min="1" max="1" width="0.625" style="2" customWidth="1"/>
    <col min="2" max="11" width="1.875" style="2" customWidth="1"/>
    <col min="12" max="12" width="3.625" style="2" customWidth="1"/>
    <col min="13" max="14" width="1.875" style="2" customWidth="1"/>
    <col min="15" max="15" width="4.125" style="2" customWidth="1"/>
    <col min="16" max="18" width="1.875" style="2" customWidth="1"/>
    <col min="19" max="27" width="2.5" style="2" customWidth="1"/>
    <col min="28" max="30" width="1.875" style="2" customWidth="1"/>
    <col min="31" max="32" width="3.125" style="2" customWidth="1"/>
    <col min="33" max="33" width="3" style="2" customWidth="1"/>
    <col min="34" max="48" width="1.875" style="2" customWidth="1"/>
    <col min="49" max="49" width="0.625" style="2" customWidth="1"/>
    <col min="50" max="16384" width="9" style="2"/>
  </cols>
  <sheetData>
    <row r="1" spans="2:51" ht="23.25" customHeight="1" thickBot="1"/>
    <row r="2" spans="2:51" ht="18.75" customHeight="1" thickBot="1">
      <c r="AP2" s="725" t="s">
        <v>693</v>
      </c>
      <c r="AQ2" s="726"/>
      <c r="AR2" s="726"/>
      <c r="AS2" s="726"/>
      <c r="AT2" s="726"/>
      <c r="AU2" s="726"/>
      <c r="AV2" s="727"/>
    </row>
    <row r="3" spans="2:51" ht="22.5" customHeight="1"/>
    <row r="4" spans="2:51" ht="18.75" customHeight="1">
      <c r="AG4" s="661">
        <f>提出日</f>
        <v>46192</v>
      </c>
      <c r="AH4" s="661"/>
      <c r="AI4" s="661"/>
      <c r="AJ4" s="661"/>
      <c r="AK4" s="661"/>
      <c r="AL4" s="661"/>
      <c r="AM4" s="661"/>
      <c r="AN4" s="661"/>
      <c r="AO4" s="661"/>
      <c r="AP4" s="661"/>
      <c r="AQ4" s="661"/>
      <c r="AR4" s="661"/>
      <c r="AS4" s="661"/>
      <c r="AT4" s="661"/>
      <c r="AU4" s="661"/>
      <c r="AV4" s="4"/>
    </row>
    <row r="5" spans="2:51" ht="11.25" customHeight="1"/>
    <row r="6" spans="2:51" ht="18.75" customHeight="1">
      <c r="C6" s="2" t="s">
        <v>171</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2:51" ht="18.75" customHeight="1">
      <c r="AQ7" s="4"/>
      <c r="AR7" s="4"/>
      <c r="AS7" s="4"/>
      <c r="AT7" s="4"/>
      <c r="AU7" s="4"/>
      <c r="AV7" s="4"/>
    </row>
    <row r="8" spans="2:51" ht="11.25" customHeight="1">
      <c r="B8" s="25"/>
    </row>
    <row r="9" spans="2:51" ht="18.75" customHeight="1">
      <c r="B9" s="5"/>
      <c r="S9" s="673" t="s">
        <v>33</v>
      </c>
      <c r="T9" s="673"/>
      <c r="U9" s="673"/>
      <c r="V9" s="673"/>
      <c r="W9" s="673"/>
      <c r="X9" s="673"/>
      <c r="Y9" s="673"/>
      <c r="Z9" s="673"/>
      <c r="AA9" s="673"/>
      <c r="AC9" s="26" t="str">
        <f>団体所在地</f>
        <v>和歌山市小松原通１丁目１番地</v>
      </c>
      <c r="AD9" s="26"/>
      <c r="AE9" s="26"/>
      <c r="AF9" s="26"/>
      <c r="AG9" s="26"/>
      <c r="AH9" s="26"/>
      <c r="AI9" s="26"/>
      <c r="AJ9" s="26"/>
      <c r="AK9" s="26"/>
      <c r="AL9" s="26"/>
      <c r="AM9" s="26"/>
      <c r="AN9" s="26"/>
      <c r="AO9" s="26"/>
      <c r="AP9" s="26"/>
      <c r="AQ9" s="26"/>
      <c r="AR9" s="26"/>
      <c r="AS9" s="26"/>
      <c r="AT9" s="26"/>
      <c r="AU9" s="26"/>
      <c r="AV9" s="26"/>
      <c r="AW9" s="26"/>
      <c r="AX9" s="26"/>
      <c r="AY9" s="26"/>
    </row>
    <row r="10" spans="2:51" ht="7.5" customHeight="1">
      <c r="B10" s="6"/>
      <c r="D10" s="19"/>
      <c r="S10" s="61"/>
      <c r="T10" s="61"/>
      <c r="U10" s="81"/>
      <c r="V10" s="61"/>
      <c r="W10" s="61"/>
      <c r="X10" s="61"/>
      <c r="Y10" s="61"/>
      <c r="Z10" s="61"/>
      <c r="AA10" s="61"/>
    </row>
    <row r="11" spans="2:51" ht="18.75" customHeight="1">
      <c r="B11" s="6"/>
      <c r="D11" s="19"/>
      <c r="S11" s="673" t="s">
        <v>34</v>
      </c>
      <c r="T11" s="673"/>
      <c r="U11" s="673"/>
      <c r="V11" s="673"/>
      <c r="W11" s="673"/>
      <c r="X11" s="673"/>
      <c r="Y11" s="673"/>
      <c r="Z11" s="673"/>
      <c r="AA11" s="673"/>
      <c r="AC11" s="26" t="str">
        <f>団体名</f>
        <v>和歌山委託訓練センター</v>
      </c>
      <c r="AD11" s="26"/>
      <c r="AE11" s="26"/>
      <c r="AF11" s="26"/>
      <c r="AG11" s="26"/>
      <c r="AH11" s="26"/>
      <c r="AI11" s="26"/>
      <c r="AJ11" s="26"/>
      <c r="AK11" s="26"/>
      <c r="AL11" s="26"/>
      <c r="AM11" s="26"/>
      <c r="AN11" s="26"/>
      <c r="AO11" s="26"/>
      <c r="AP11" s="26"/>
      <c r="AQ11" s="26"/>
      <c r="AR11" s="26"/>
      <c r="AS11" s="26"/>
      <c r="AT11" s="26"/>
      <c r="AU11" s="26"/>
      <c r="AV11" s="26"/>
    </row>
    <row r="12" spans="2:51" ht="7.5" customHeight="1">
      <c r="B12" s="6"/>
      <c r="D12" s="19"/>
      <c r="S12" s="61"/>
      <c r="T12" s="61"/>
      <c r="U12" s="81"/>
      <c r="V12" s="61"/>
      <c r="W12" s="61"/>
      <c r="X12" s="61"/>
      <c r="Y12" s="61"/>
      <c r="Z12" s="61"/>
      <c r="AA12" s="61"/>
    </row>
    <row r="13" spans="2:51" ht="18.75" customHeight="1">
      <c r="B13" s="6"/>
      <c r="S13" s="673" t="s">
        <v>394</v>
      </c>
      <c r="T13" s="673"/>
      <c r="U13" s="673"/>
      <c r="V13" s="673"/>
      <c r="W13" s="673"/>
      <c r="X13" s="673"/>
      <c r="Y13" s="673"/>
      <c r="Z13" s="673"/>
      <c r="AA13" s="673"/>
      <c r="AC13" s="728" t="str">
        <f>代表者職氏名</f>
        <v>代表取締役　和歌山　太郎</v>
      </c>
      <c r="AD13" s="728"/>
      <c r="AE13" s="728"/>
      <c r="AF13" s="728"/>
      <c r="AG13" s="728"/>
      <c r="AH13" s="728"/>
      <c r="AI13" s="728"/>
      <c r="AJ13" s="728"/>
      <c r="AK13" s="728"/>
      <c r="AL13" s="728"/>
      <c r="AM13" s="728"/>
      <c r="AN13" s="728"/>
      <c r="AO13" s="728"/>
      <c r="AP13" s="728"/>
      <c r="AQ13" s="728"/>
      <c r="AR13" s="728"/>
      <c r="AS13" s="728"/>
      <c r="AT13" s="728"/>
      <c r="AU13" s="728"/>
      <c r="AV13" s="728"/>
    </row>
    <row r="14" spans="2:51" ht="33.75" customHeight="1">
      <c r="B14" s="6"/>
      <c r="D14" s="19"/>
      <c r="U14" s="19"/>
    </row>
    <row r="15" spans="2:51" ht="18.75" customHeight="1">
      <c r="B15" s="697" t="s">
        <v>244</v>
      </c>
      <c r="C15" s="697"/>
      <c r="D15" s="697"/>
      <c r="E15" s="697"/>
      <c r="F15" s="697"/>
      <c r="G15" s="697"/>
      <c r="H15" s="697"/>
      <c r="I15" s="697"/>
      <c r="J15" s="697"/>
      <c r="K15" s="697"/>
      <c r="L15" s="697"/>
      <c r="M15" s="697"/>
      <c r="N15" s="697"/>
      <c r="O15" s="697"/>
      <c r="P15" s="697"/>
      <c r="Q15" s="697"/>
      <c r="R15" s="697"/>
      <c r="S15" s="697"/>
      <c r="T15" s="697"/>
      <c r="U15" s="697"/>
      <c r="V15" s="697"/>
      <c r="W15" s="697"/>
      <c r="X15" s="697"/>
      <c r="Y15" s="697"/>
      <c r="Z15" s="697"/>
      <c r="AA15" s="697"/>
      <c r="AB15" s="697"/>
      <c r="AC15" s="697"/>
      <c r="AD15" s="697"/>
      <c r="AE15" s="697"/>
      <c r="AF15" s="697"/>
      <c r="AG15" s="697"/>
      <c r="AH15" s="697"/>
      <c r="AI15" s="697"/>
      <c r="AJ15" s="697"/>
      <c r="AK15" s="697"/>
      <c r="AL15" s="697"/>
      <c r="AM15" s="697"/>
      <c r="AN15" s="697"/>
      <c r="AO15" s="697"/>
      <c r="AP15" s="697"/>
      <c r="AQ15" s="697"/>
      <c r="AR15" s="697"/>
      <c r="AS15" s="697"/>
      <c r="AT15" s="697"/>
      <c r="AU15" s="697"/>
      <c r="AV15" s="697"/>
    </row>
    <row r="16" spans="2:51" ht="31.5" customHeight="1">
      <c r="B16" s="6"/>
      <c r="D16" s="19"/>
      <c r="U16" s="19"/>
    </row>
    <row r="17" spans="1:49" ht="18.75" customHeight="1">
      <c r="C17" s="26" t="str">
        <f>実施年度&amp;"和歌山県立"</f>
        <v>令和８年度和歌山県立</v>
      </c>
      <c r="D17" s="82"/>
      <c r="E17" s="82"/>
      <c r="F17" s="82"/>
      <c r="G17" s="82"/>
      <c r="H17" s="82"/>
      <c r="I17" s="19"/>
      <c r="J17" s="19"/>
      <c r="K17" s="19"/>
      <c r="L17" s="19"/>
      <c r="M17" s="19"/>
      <c r="N17" s="730" t="str">
        <f>学院名</f>
        <v>和歌山</v>
      </c>
      <c r="O17" s="730"/>
      <c r="P17" s="730"/>
      <c r="Q17" s="730"/>
      <c r="R17" s="2" t="s">
        <v>458</v>
      </c>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row>
    <row r="18" spans="1:49" ht="18.75" customHeight="1">
      <c r="A18" s="2" t="s">
        <v>459</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row>
    <row r="19" spans="1:49" ht="15" customHeight="1">
      <c r="B19" s="6"/>
      <c r="D19" s="19"/>
      <c r="U19" s="19"/>
    </row>
    <row r="20" spans="1:49" ht="18.75" customHeight="1">
      <c r="B20" s="674" t="s">
        <v>14</v>
      </c>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row>
    <row r="21" spans="1:49" ht="15" customHeight="1"/>
    <row r="22" spans="1:49" ht="7.5" customHeight="1"/>
    <row r="23" spans="1:49" ht="25.5" customHeight="1">
      <c r="C23" s="2">
        <v>1</v>
      </c>
      <c r="E23" s="2" t="s">
        <v>65</v>
      </c>
      <c r="K23" s="26" t="str">
        <f>科名</f>
        <v>あいうえお＊あいうえお＊あいうえお＊あいうえお＊あいうえお＊あいう</v>
      </c>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row>
    <row r="24" spans="1:49" ht="25.5" customHeight="1">
      <c r="K24" s="26" t="str">
        <f>提案左括弧&amp;提案科名&amp;提案右括弧</f>
        <v>（アイウエオ＊アイウエオ＊アイウエオ＊アイウエオ＊アイウエオ＊アイウ）</v>
      </c>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row>
    <row r="25" spans="1:49" ht="13.5" customHeight="1"/>
    <row r="26" spans="1:49" ht="18.75" customHeight="1">
      <c r="E26" s="2" t="s">
        <v>239</v>
      </c>
      <c r="K26" s="729">
        <f>定員</f>
        <v>15</v>
      </c>
      <c r="L26" s="729"/>
      <c r="M26" s="729"/>
      <c r="N26" s="729"/>
      <c r="O26" s="729"/>
      <c r="P26" s="729"/>
      <c r="Q26" s="729"/>
      <c r="R26" s="729"/>
      <c r="S26" s="729"/>
      <c r="T26" s="729"/>
      <c r="U26" s="729"/>
      <c r="V26" s="729"/>
      <c r="W26" s="5" t="s">
        <v>8</v>
      </c>
      <c r="X26" s="28" t="s">
        <v>88</v>
      </c>
      <c r="Y26" s="5"/>
      <c r="Z26" s="5"/>
      <c r="AA26" s="5"/>
      <c r="AB26" s="5"/>
      <c r="AC26" s="5"/>
      <c r="AD26" s="5"/>
      <c r="AE26" s="5"/>
      <c r="AF26" s="729">
        <f>最低人員</f>
        <v>5</v>
      </c>
      <c r="AG26" s="729"/>
      <c r="AH26" s="2" t="s">
        <v>89</v>
      </c>
    </row>
    <row r="27" spans="1:49" ht="13.5" customHeight="1"/>
    <row r="28" spans="1:49" ht="18.75" customHeight="1">
      <c r="E28" s="2" t="s">
        <v>53</v>
      </c>
      <c r="K28" s="661">
        <f>準備講習開始日</f>
        <v>46437</v>
      </c>
      <c r="L28" s="661"/>
      <c r="M28" s="661"/>
      <c r="N28" s="661"/>
      <c r="O28" s="661"/>
      <c r="P28" s="661"/>
      <c r="Q28" s="661"/>
      <c r="R28" s="661"/>
      <c r="S28" s="661"/>
      <c r="T28" s="661"/>
      <c r="U28" s="661"/>
      <c r="V28" s="661"/>
      <c r="W28" s="40"/>
      <c r="X28" s="724" t="s">
        <v>82</v>
      </c>
      <c r="Y28" s="724"/>
      <c r="Z28" s="40"/>
      <c r="AA28" s="661">
        <f>準備講習終了日</f>
        <v>46437</v>
      </c>
      <c r="AB28" s="661"/>
      <c r="AC28" s="661"/>
      <c r="AD28" s="661"/>
      <c r="AE28" s="661"/>
      <c r="AF28" s="661"/>
      <c r="AG28" s="661"/>
      <c r="AH28" s="661"/>
      <c r="AI28" s="661"/>
      <c r="AJ28" s="661"/>
      <c r="AK28" s="661"/>
      <c r="AL28" s="661"/>
      <c r="AM28" s="62" t="s">
        <v>694</v>
      </c>
      <c r="AN28" s="40"/>
      <c r="AO28" s="40"/>
      <c r="AP28" s="40"/>
      <c r="AQ28" s="40"/>
      <c r="AR28" s="42"/>
      <c r="AS28" s="42"/>
    </row>
    <row r="29" spans="1:49" ht="18.75" customHeight="1">
      <c r="K29" s="661">
        <f>開講日</f>
        <v>46316</v>
      </c>
      <c r="L29" s="661"/>
      <c r="M29" s="661"/>
      <c r="N29" s="661"/>
      <c r="O29" s="661"/>
      <c r="P29" s="661"/>
      <c r="Q29" s="661"/>
      <c r="R29" s="661"/>
      <c r="S29" s="661"/>
      <c r="T29" s="661"/>
      <c r="U29" s="661"/>
      <c r="V29" s="661"/>
      <c r="W29" s="40"/>
      <c r="X29" s="724" t="s">
        <v>82</v>
      </c>
      <c r="Y29" s="724"/>
      <c r="Z29" s="40"/>
      <c r="AA29" s="661">
        <f>修了日</f>
        <v>46407</v>
      </c>
      <c r="AB29" s="661"/>
      <c r="AC29" s="661"/>
      <c r="AD29" s="661"/>
      <c r="AE29" s="661"/>
      <c r="AF29" s="661"/>
      <c r="AG29" s="661"/>
      <c r="AH29" s="661"/>
      <c r="AI29" s="661"/>
      <c r="AJ29" s="661"/>
      <c r="AK29" s="661"/>
      <c r="AL29" s="661"/>
      <c r="AM29" s="2" t="s">
        <v>695</v>
      </c>
    </row>
    <row r="30" spans="1:49" ht="7.5" customHeight="1"/>
    <row r="31" spans="1:49" ht="21.75" customHeight="1">
      <c r="C31" s="2" t="s">
        <v>246</v>
      </c>
    </row>
    <row r="32" spans="1:49" ht="21.75" customHeight="1">
      <c r="E32" s="2" t="s">
        <v>247</v>
      </c>
      <c r="M32" s="728" t="str">
        <f>実施施設名</f>
        <v>和産技訓練センター小倉分室</v>
      </c>
      <c r="N32" s="728"/>
      <c r="O32" s="728"/>
      <c r="P32" s="728"/>
      <c r="Q32" s="728"/>
      <c r="R32" s="728"/>
      <c r="S32" s="728"/>
      <c r="T32" s="728"/>
      <c r="U32" s="728"/>
      <c r="V32" s="728"/>
      <c r="W32" s="728"/>
      <c r="X32" s="728"/>
      <c r="Y32" s="728"/>
      <c r="Z32" s="728"/>
      <c r="AA32" s="728"/>
      <c r="AB32" s="728"/>
      <c r="AC32" s="728"/>
      <c r="AD32" s="728"/>
      <c r="AE32" s="728"/>
      <c r="AF32" s="728"/>
      <c r="AG32" s="728"/>
      <c r="AH32" s="728"/>
      <c r="AI32" s="728"/>
      <c r="AJ32" s="728"/>
      <c r="AK32" s="728"/>
      <c r="AL32" s="728"/>
      <c r="AM32" s="728"/>
      <c r="AN32" s="728"/>
      <c r="AO32" s="728"/>
      <c r="AP32" s="728"/>
      <c r="AQ32" s="728"/>
      <c r="AR32" s="728"/>
    </row>
    <row r="33" spans="2:48" ht="21.75" customHeight="1">
      <c r="E33" s="2" t="s">
        <v>0</v>
      </c>
      <c r="M33" s="728" t="str">
        <f>実施施設住所</f>
        <v>和歌山市小倉９０</v>
      </c>
      <c r="N33" s="728"/>
      <c r="O33" s="728"/>
      <c r="P33" s="728"/>
      <c r="Q33" s="728"/>
      <c r="R33" s="728"/>
      <c r="S33" s="728"/>
      <c r="T33" s="728"/>
      <c r="U33" s="728"/>
      <c r="V33" s="728"/>
      <c r="W33" s="728"/>
      <c r="X33" s="728"/>
      <c r="Y33" s="728"/>
      <c r="Z33" s="728"/>
      <c r="AA33" s="728"/>
      <c r="AB33" s="728"/>
      <c r="AC33" s="728"/>
      <c r="AD33" s="728"/>
      <c r="AE33" s="728"/>
      <c r="AF33" s="728"/>
      <c r="AG33" s="728"/>
      <c r="AH33" s="728"/>
      <c r="AI33" s="728"/>
      <c r="AJ33" s="728"/>
      <c r="AK33" s="728"/>
      <c r="AL33" s="728"/>
      <c r="AM33" s="728"/>
      <c r="AN33" s="728"/>
      <c r="AO33" s="728"/>
      <c r="AP33" s="728"/>
      <c r="AQ33" s="728"/>
      <c r="AR33" s="728"/>
    </row>
    <row r="34" spans="2:48" ht="21.75" customHeight="1"/>
    <row r="35" spans="2:48" ht="18.75" customHeight="1">
      <c r="C35" s="83" t="s">
        <v>492</v>
      </c>
      <c r="D35" s="28"/>
    </row>
    <row r="36" spans="2:48" ht="7.5" customHeight="1"/>
    <row r="37" spans="2:48" ht="16.5" customHeight="1"/>
    <row r="38" spans="2:48" ht="7.5" customHeight="1"/>
    <row r="39" spans="2:48" ht="3.75" customHeight="1">
      <c r="B39" s="5"/>
      <c r="C39" s="19"/>
      <c r="D39" s="19"/>
      <c r="E39" s="19"/>
      <c r="F39" s="19"/>
      <c r="G39" s="19"/>
      <c r="H39" s="19"/>
      <c r="I39" s="19"/>
      <c r="J39" s="19"/>
      <c r="K39" s="19"/>
      <c r="L39" s="19"/>
      <c r="M39" s="19"/>
      <c r="N39" s="19"/>
      <c r="O39" s="19"/>
      <c r="P39" s="19"/>
      <c r="Q39" s="19"/>
      <c r="R39" s="19"/>
      <c r="S39" s="19"/>
      <c r="T39" s="19"/>
      <c r="U39" s="19"/>
      <c r="V39" s="19"/>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2:48" ht="18.75" customHeight="1">
      <c r="B40" s="5"/>
      <c r="C40" s="19"/>
      <c r="D40" s="19"/>
      <c r="E40" s="19"/>
      <c r="F40" s="19"/>
      <c r="G40" s="19"/>
      <c r="H40" s="19"/>
      <c r="I40" s="19"/>
      <c r="J40" s="19"/>
      <c r="K40" s="19"/>
      <c r="L40" s="19"/>
      <c r="M40" s="19"/>
      <c r="N40" s="19"/>
      <c r="O40" s="19"/>
      <c r="P40" s="19"/>
      <c r="Q40" s="19"/>
      <c r="R40" s="19"/>
      <c r="S40" s="19"/>
      <c r="T40" s="19"/>
      <c r="U40" s="19"/>
      <c r="V40" s="19"/>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2:48" ht="18.75" customHeight="1"/>
    <row r="42" spans="2:48" ht="18.75" customHeight="1">
      <c r="B42" s="25"/>
    </row>
    <row r="43" spans="2:48" ht="18.75" customHeight="1">
      <c r="C43" s="19"/>
      <c r="AI43" s="23"/>
      <c r="AJ43" s="23"/>
      <c r="AK43" s="23"/>
      <c r="AL43" s="23"/>
    </row>
    <row r="44" spans="2:48" ht="18.75" customHeight="1"/>
    <row r="45" spans="2:48" ht="18.75" customHeight="1">
      <c r="C45" s="19"/>
      <c r="D45" s="19"/>
      <c r="E45" s="19"/>
      <c r="F45" s="19"/>
      <c r="G45" s="19"/>
      <c r="H45" s="19"/>
      <c r="I45" s="19"/>
      <c r="J45" s="19"/>
      <c r="K45" s="19"/>
      <c r="AI45" s="23"/>
      <c r="AJ45" s="23"/>
      <c r="AK45" s="23"/>
      <c r="AL45" s="23"/>
    </row>
    <row r="46" spans="2:48" ht="18.75" customHeight="1">
      <c r="C46" s="19"/>
      <c r="D46" s="19"/>
      <c r="E46" s="19"/>
      <c r="F46" s="19"/>
      <c r="G46" s="19"/>
      <c r="H46" s="19"/>
      <c r="I46" s="19"/>
      <c r="J46" s="19"/>
      <c r="K46" s="19"/>
    </row>
    <row r="47" spans="2:48" ht="18.75" customHeight="1">
      <c r="C47" s="19"/>
      <c r="D47" s="19"/>
      <c r="E47" s="19"/>
      <c r="F47" s="19"/>
      <c r="G47" s="19"/>
      <c r="H47" s="19"/>
      <c r="I47" s="19"/>
      <c r="J47" s="19"/>
      <c r="K47" s="19"/>
      <c r="AI47" s="23"/>
      <c r="AJ47" s="23"/>
      <c r="AK47" s="23"/>
      <c r="AL47" s="23"/>
    </row>
    <row r="48" spans="2:48" ht="18.75" customHeight="1">
      <c r="C48" s="19"/>
      <c r="D48" s="19"/>
      <c r="E48" s="19"/>
      <c r="F48" s="19"/>
      <c r="G48" s="19"/>
      <c r="H48" s="19"/>
      <c r="I48" s="19"/>
      <c r="J48" s="19"/>
      <c r="K48" s="19"/>
    </row>
    <row r="49" spans="3:48" ht="18.75" customHeight="1">
      <c r="C49" s="19"/>
      <c r="AI49" s="23"/>
      <c r="AJ49" s="23"/>
      <c r="AK49" s="23"/>
      <c r="AL49" s="23"/>
    </row>
    <row r="50" spans="3:48" ht="18.75" customHeight="1"/>
    <row r="51" spans="3:48" ht="18.75" customHeight="1">
      <c r="C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row>
    <row r="52" spans="3:48" ht="18.75" customHeight="1"/>
    <row r="53" spans="3:48" ht="18.75" customHeight="1"/>
    <row r="54" spans="3:48" ht="18.75" customHeight="1"/>
    <row r="55" spans="3:48" ht="18.75" customHeight="1"/>
    <row r="56" spans="3:48" ht="18.75" customHeight="1"/>
    <row r="57" spans="3:48" ht="18.75" customHeight="1"/>
    <row r="58" spans="3:48" ht="18.75" customHeight="1"/>
    <row r="59" spans="3:48" ht="18.75" customHeight="1"/>
    <row r="60" spans="3:48" ht="18.75" customHeight="1"/>
    <row r="61" spans="3:48" ht="18.75" customHeight="1"/>
    <row r="62" spans="3:48" ht="18.75" customHeight="1"/>
    <row r="63" spans="3:48" ht="18.75" customHeight="1"/>
    <row r="64" spans="3:4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sheetData>
  <mergeCells count="19">
    <mergeCell ref="K28:V28"/>
    <mergeCell ref="X28:Y28"/>
    <mergeCell ref="AA28:AL28"/>
    <mergeCell ref="AP2:AV2"/>
    <mergeCell ref="AG4:AU4"/>
    <mergeCell ref="S9:AA9"/>
    <mergeCell ref="S11:AA11"/>
    <mergeCell ref="S13:AA13"/>
    <mergeCell ref="AC13:AV13"/>
    <mergeCell ref="B15:AV15"/>
    <mergeCell ref="N17:Q17"/>
    <mergeCell ref="B20:AV20"/>
    <mergeCell ref="K26:V26"/>
    <mergeCell ref="AF26:AG26"/>
    <mergeCell ref="M32:AR32"/>
    <mergeCell ref="M33:AR33"/>
    <mergeCell ref="K29:V29"/>
    <mergeCell ref="X29:Y29"/>
    <mergeCell ref="AA29:AL29"/>
  </mergeCells>
  <phoneticPr fontId="6"/>
  <printOptions horizontalCentered="1"/>
  <pageMargins left="0.78740157480314965" right="0.31496062992125984" top="0.94488188976377963" bottom="0.35433070866141736" header="0" footer="0"/>
  <pageSetup paperSize="9" scale="77"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1:BG41"/>
  <sheetViews>
    <sheetView view="pageBreakPreview" topLeftCell="R1" zoomScale="80" zoomScaleNormal="100" zoomScaleSheetLayoutView="80" workbookViewId="0">
      <selection activeCell="Y36" sqref="Y36"/>
    </sheetView>
  </sheetViews>
  <sheetFormatPr defaultColWidth="9" defaultRowHeight="14.25"/>
  <cols>
    <col min="1" max="1" width="1" style="59" customWidth="1"/>
    <col min="2" max="2" width="4.375" style="84" customWidth="1"/>
    <col min="3" max="3" width="5.125" style="59" customWidth="1"/>
    <col min="4" max="20" width="1.875" style="59" customWidth="1"/>
    <col min="21" max="22" width="3.25" style="59" customWidth="1"/>
    <col min="23" max="32" width="1.875" style="59" customWidth="1"/>
    <col min="33" max="33" width="3.125" style="59" customWidth="1"/>
    <col min="34" max="34" width="2.625" style="59" customWidth="1"/>
    <col min="35" max="35" width="3.375" style="59" customWidth="1"/>
    <col min="36" max="38" width="1.875" style="59" customWidth="1"/>
    <col min="39" max="39" width="3.5" style="59" customWidth="1"/>
    <col min="40" max="43" width="1.875" style="59" customWidth="1"/>
    <col min="44" max="44" width="3.25" style="59" customWidth="1"/>
    <col min="45" max="49" width="1.875" style="59" customWidth="1"/>
    <col min="50" max="50" width="3.625" style="59" customWidth="1"/>
    <col min="51" max="51" width="3" style="59" customWidth="1"/>
    <col min="52" max="52" width="1.875" style="59" customWidth="1"/>
    <col min="53" max="53" width="4.25" style="59" customWidth="1"/>
    <col min="54" max="54" width="4.625" style="59" customWidth="1"/>
    <col min="55" max="55" width="3.25" style="59" customWidth="1"/>
    <col min="56" max="56" width="9.625" style="59" customWidth="1"/>
    <col min="57" max="57" width="1.875" style="59" customWidth="1"/>
    <col min="58" max="58" width="3.875" style="59" customWidth="1"/>
    <col min="59" max="59" width="1.875" style="59" customWidth="1"/>
    <col min="60" max="16384" width="9" style="59"/>
  </cols>
  <sheetData>
    <row r="1" spans="2:59" ht="15" thickBot="1">
      <c r="BB1" s="734" t="s">
        <v>108</v>
      </c>
      <c r="BC1" s="735"/>
      <c r="BD1" s="735"/>
      <c r="BE1" s="735"/>
      <c r="BF1" s="736"/>
    </row>
    <row r="2" spans="2:59" ht="22.5" customHeight="1">
      <c r="B2" s="737" t="s">
        <v>176</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c r="AM2" s="737"/>
      <c r="AN2" s="737"/>
      <c r="AO2" s="737"/>
      <c r="AP2" s="737"/>
      <c r="AQ2" s="737"/>
      <c r="AR2" s="737"/>
      <c r="AS2" s="737"/>
      <c r="AT2" s="737"/>
      <c r="AU2" s="737"/>
      <c r="AV2" s="737"/>
      <c r="AW2" s="737"/>
      <c r="AX2" s="737"/>
      <c r="AY2" s="737"/>
      <c r="AZ2" s="737"/>
      <c r="BA2" s="737"/>
      <c r="BB2" s="737"/>
      <c r="BC2" s="737"/>
      <c r="BD2" s="737"/>
      <c r="BE2" s="737"/>
      <c r="BF2" s="737"/>
    </row>
    <row r="3" spans="2:59" ht="24" customHeight="1">
      <c r="AS3" s="84"/>
      <c r="AU3" s="383"/>
      <c r="AV3" s="383"/>
      <c r="AW3" s="383"/>
      <c r="AX3" s="383"/>
      <c r="AY3" s="383"/>
      <c r="AZ3" s="383"/>
      <c r="BA3" s="383"/>
      <c r="BB3" s="383"/>
      <c r="BC3" s="383"/>
      <c r="BD3" s="383"/>
      <c r="BE3" s="383"/>
      <c r="BF3" s="165"/>
    </row>
    <row r="4" spans="2:59" ht="33" customHeight="1">
      <c r="B4" s="738" t="s">
        <v>37</v>
      </c>
      <c r="C4" s="738"/>
      <c r="D4" s="738"/>
      <c r="E4" s="738"/>
      <c r="F4" s="738"/>
      <c r="G4" s="738"/>
      <c r="H4" s="738"/>
      <c r="I4" s="738"/>
      <c r="J4" s="84" t="s">
        <v>233</v>
      </c>
      <c r="K4" s="312" t="str">
        <f>団体名</f>
        <v>和歌山委託訓練センター</v>
      </c>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54"/>
      <c r="AK4" s="54"/>
      <c r="AL4" s="54"/>
      <c r="AM4" s="54"/>
      <c r="AN4" s="54"/>
      <c r="AO4" s="52"/>
      <c r="AP4" s="54"/>
      <c r="AQ4" s="54"/>
      <c r="AR4" s="54"/>
      <c r="AS4" s="54"/>
      <c r="AT4" s="54"/>
      <c r="AU4" s="54"/>
      <c r="AV4" s="54"/>
      <c r="AW4" s="54"/>
      <c r="AX4" s="54"/>
      <c r="AY4" s="54"/>
      <c r="AZ4" s="54"/>
      <c r="BA4" s="54"/>
      <c r="BB4" s="54"/>
      <c r="BC4" s="54"/>
      <c r="BD4" s="54"/>
      <c r="BE4" s="54"/>
      <c r="BF4" s="84"/>
    </row>
    <row r="5" spans="2:59" ht="33" customHeight="1">
      <c r="B5" s="738" t="s">
        <v>435</v>
      </c>
      <c r="C5" s="738"/>
      <c r="D5" s="738"/>
      <c r="E5" s="738"/>
      <c r="F5" s="738"/>
      <c r="G5" s="738"/>
      <c r="H5" s="738"/>
      <c r="I5" s="738"/>
      <c r="J5" s="84" t="s">
        <v>7</v>
      </c>
      <c r="K5" s="312" t="str">
        <f>科名</f>
        <v>あいうえお＊あいうえお＊あいうえお＊あいうえお＊あいうえお＊あいう</v>
      </c>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84"/>
    </row>
    <row r="6" spans="2:59" ht="33" customHeight="1">
      <c r="B6" s="738"/>
      <c r="C6" s="738"/>
      <c r="D6" s="738"/>
      <c r="E6" s="738"/>
      <c r="F6" s="738"/>
      <c r="G6" s="738"/>
      <c r="H6" s="738"/>
      <c r="I6" s="738"/>
      <c r="J6" s="84"/>
      <c r="K6" s="312" t="str">
        <f>提案左括弧&amp;提案科名&amp;提案右括弧</f>
        <v>（アイウエオ＊アイウエオ＊アイウエオ＊アイウエオ＊アイウエオ＊アイウ）</v>
      </c>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84"/>
    </row>
    <row r="7" spans="2:59" s="333" customFormat="1" ht="30" customHeight="1">
      <c r="B7" s="738" t="s">
        <v>53</v>
      </c>
      <c r="C7" s="738"/>
      <c r="D7" s="738"/>
      <c r="E7" s="738"/>
      <c r="F7" s="738"/>
      <c r="G7" s="738"/>
      <c r="H7" s="738"/>
      <c r="I7" s="738"/>
      <c r="J7" s="84" t="s">
        <v>7</v>
      </c>
      <c r="K7" s="312" t="str">
        <f>TEXT(開講日,"ggge")&amp;"年"&amp;TEXT(開講日,"m")&amp;"月"&amp;TEXT(開講日,"d")&amp;"日"&amp;"～"&amp;TEXT(修了日,"ggge")&amp;"年"&amp;TEXT(修了日,"m")&amp;"月"&amp;TEXT(修了日,"d")&amp;"日"</f>
        <v>令和8年10月21日～令和9年1月20日</v>
      </c>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row>
    <row r="8" spans="2:59" ht="15" customHeight="1" thickBot="1">
      <c r="C8" s="86"/>
    </row>
    <row r="9" spans="2:59" ht="26.25" customHeight="1" thickBot="1">
      <c r="B9" s="741"/>
      <c r="C9" s="742"/>
      <c r="D9" s="743" t="s">
        <v>15</v>
      </c>
      <c r="E9" s="744"/>
      <c r="F9" s="744"/>
      <c r="G9" s="744"/>
      <c r="H9" s="744"/>
      <c r="I9" s="744"/>
      <c r="J9" s="744"/>
      <c r="K9" s="744"/>
      <c r="L9" s="744"/>
      <c r="M9" s="744"/>
      <c r="N9" s="744"/>
      <c r="O9" s="744"/>
      <c r="P9" s="744"/>
      <c r="Q9" s="744"/>
      <c r="R9" s="744"/>
      <c r="S9" s="744"/>
      <c r="T9" s="744"/>
      <c r="U9" s="744"/>
      <c r="V9" s="745"/>
      <c r="W9" s="743" t="s">
        <v>160</v>
      </c>
      <c r="X9" s="744"/>
      <c r="Y9" s="744"/>
      <c r="Z9" s="744"/>
      <c r="AA9" s="744"/>
      <c r="AB9" s="744"/>
      <c r="AC9" s="744"/>
      <c r="AD9" s="744"/>
      <c r="AE9" s="744"/>
      <c r="AF9" s="744"/>
      <c r="AG9" s="744"/>
      <c r="AH9" s="744"/>
      <c r="AI9" s="744"/>
      <c r="AJ9" s="744"/>
      <c r="AK9" s="744"/>
      <c r="AL9" s="744"/>
      <c r="AM9" s="744"/>
      <c r="AN9" s="744"/>
      <c r="AO9" s="744"/>
      <c r="AP9" s="744"/>
      <c r="AQ9" s="744"/>
      <c r="AR9" s="744"/>
      <c r="AS9" s="744"/>
      <c r="AT9" s="744"/>
      <c r="AU9" s="744"/>
      <c r="AV9" s="744"/>
      <c r="AW9" s="744"/>
      <c r="AX9" s="744"/>
      <c r="AY9" s="744"/>
      <c r="AZ9" s="744"/>
      <c r="BA9" s="744"/>
      <c r="BB9" s="744"/>
      <c r="BC9" s="744"/>
      <c r="BD9" s="746"/>
      <c r="BE9" s="739"/>
      <c r="BF9" s="740"/>
      <c r="BG9" s="740"/>
    </row>
    <row r="10" spans="2:59" ht="34.5" customHeight="1">
      <c r="B10" s="87">
        <v>1</v>
      </c>
      <c r="C10" s="731" t="s">
        <v>90</v>
      </c>
      <c r="D10" s="88"/>
      <c r="E10" s="747" t="s">
        <v>2</v>
      </c>
      <c r="F10" s="747"/>
      <c r="G10" s="747"/>
      <c r="H10" s="747"/>
      <c r="I10" s="747"/>
      <c r="J10" s="747"/>
      <c r="K10" s="747"/>
      <c r="L10" s="747"/>
      <c r="M10" s="747"/>
      <c r="N10" s="747"/>
      <c r="O10" s="747"/>
      <c r="P10" s="747"/>
      <c r="Q10" s="747"/>
      <c r="R10" s="747"/>
      <c r="S10" s="747"/>
      <c r="T10" s="747"/>
      <c r="U10" s="747"/>
      <c r="V10" s="748"/>
      <c r="W10" s="88"/>
      <c r="X10" s="747" t="s">
        <v>16</v>
      </c>
      <c r="Y10" s="747"/>
      <c r="Z10" s="747"/>
      <c r="AA10" s="747"/>
      <c r="AB10" s="747"/>
      <c r="AC10" s="747"/>
      <c r="AD10" s="747"/>
      <c r="AE10" s="747"/>
      <c r="AF10" s="747"/>
      <c r="AG10" s="747"/>
      <c r="AH10" s="747"/>
      <c r="AI10" s="89"/>
      <c r="AJ10" s="89"/>
      <c r="AK10" s="89"/>
      <c r="AL10" s="747" t="s">
        <v>17</v>
      </c>
      <c r="AM10" s="747"/>
      <c r="AN10" s="747"/>
      <c r="AO10" s="747"/>
      <c r="AP10" s="747"/>
      <c r="AQ10" s="747"/>
      <c r="AR10" s="747"/>
      <c r="AS10" s="747"/>
      <c r="AT10" s="747"/>
      <c r="AU10" s="747"/>
      <c r="AV10" s="747"/>
      <c r="AW10" s="747"/>
      <c r="AX10" s="747"/>
      <c r="AY10" s="89"/>
      <c r="AZ10" s="89"/>
      <c r="BA10" s="89"/>
      <c r="BB10" s="89"/>
      <c r="BC10" s="89"/>
      <c r="BD10" s="90"/>
    </row>
    <row r="11" spans="2:59" ht="34.5" customHeight="1">
      <c r="B11" s="91">
        <v>2</v>
      </c>
      <c r="C11" s="732"/>
      <c r="D11" s="92"/>
      <c r="E11" s="751" t="s">
        <v>23</v>
      </c>
      <c r="F11" s="751"/>
      <c r="G11" s="751"/>
      <c r="H11" s="751"/>
      <c r="I11" s="751"/>
      <c r="J11" s="751"/>
      <c r="K11" s="751"/>
      <c r="L11" s="751"/>
      <c r="M11" s="751"/>
      <c r="N11" s="751"/>
      <c r="O11" s="751"/>
      <c r="P11" s="751"/>
      <c r="Q11" s="751"/>
      <c r="R11" s="751"/>
      <c r="S11" s="751"/>
      <c r="T11" s="751"/>
      <c r="U11" s="751"/>
      <c r="V11" s="752"/>
      <c r="W11" s="92"/>
      <c r="X11" s="93" t="s">
        <v>20</v>
      </c>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4"/>
      <c r="BE11" s="84"/>
      <c r="BF11" s="84"/>
    </row>
    <row r="12" spans="2:59" ht="34.5" customHeight="1" thickBot="1">
      <c r="B12" s="95">
        <v>3</v>
      </c>
      <c r="C12" s="733"/>
      <c r="D12" s="96"/>
      <c r="E12" s="749" t="s">
        <v>91</v>
      </c>
      <c r="F12" s="749"/>
      <c r="G12" s="749"/>
      <c r="H12" s="749"/>
      <c r="I12" s="749"/>
      <c r="J12" s="749"/>
      <c r="K12" s="749"/>
      <c r="L12" s="749"/>
      <c r="M12" s="749"/>
      <c r="N12" s="749"/>
      <c r="O12" s="749"/>
      <c r="P12" s="749"/>
      <c r="Q12" s="749"/>
      <c r="R12" s="749"/>
      <c r="S12" s="749"/>
      <c r="T12" s="749"/>
      <c r="U12" s="749"/>
      <c r="V12" s="750"/>
      <c r="W12" s="96"/>
      <c r="X12" s="97" t="s">
        <v>92</v>
      </c>
      <c r="Y12" s="97"/>
      <c r="Z12" s="97"/>
      <c r="AA12" s="97"/>
      <c r="AB12" s="97"/>
      <c r="AC12" s="97"/>
      <c r="AD12" s="97"/>
      <c r="AE12" s="97"/>
      <c r="AF12" s="97"/>
      <c r="AG12" s="97"/>
      <c r="AH12" s="97"/>
      <c r="AI12" s="97"/>
      <c r="AJ12" s="97"/>
      <c r="AK12" s="97"/>
      <c r="AL12" s="97" t="s">
        <v>93</v>
      </c>
      <c r="AM12" s="97"/>
      <c r="AN12" s="97"/>
      <c r="AO12" s="97"/>
      <c r="AP12" s="97"/>
      <c r="AQ12" s="97"/>
      <c r="AR12" s="97"/>
      <c r="AS12" s="97"/>
      <c r="AT12" s="97"/>
      <c r="AU12" s="97"/>
      <c r="AV12" s="97"/>
      <c r="AW12" s="97"/>
      <c r="AX12" s="97"/>
      <c r="AY12" s="97"/>
      <c r="AZ12" s="97"/>
      <c r="BA12" s="97"/>
      <c r="BB12" s="97"/>
      <c r="BC12" s="97"/>
      <c r="BD12" s="98"/>
      <c r="BE12" s="84"/>
      <c r="BF12" s="84"/>
    </row>
    <row r="13" spans="2:59" ht="30" customHeight="1">
      <c r="B13" s="99">
        <v>4</v>
      </c>
      <c r="C13" s="731" t="s">
        <v>94</v>
      </c>
      <c r="D13" s="100"/>
      <c r="E13" s="785" t="s">
        <v>21</v>
      </c>
      <c r="F13" s="785"/>
      <c r="G13" s="785"/>
      <c r="H13" s="785"/>
      <c r="I13" s="785"/>
      <c r="J13" s="785"/>
      <c r="K13" s="785"/>
      <c r="L13" s="785"/>
      <c r="M13" s="785"/>
      <c r="N13" s="785"/>
      <c r="O13" s="785"/>
      <c r="P13" s="785"/>
      <c r="Q13" s="785"/>
      <c r="R13" s="785"/>
      <c r="S13" s="785"/>
      <c r="T13" s="785"/>
      <c r="U13" s="785"/>
      <c r="V13" s="786"/>
      <c r="W13" s="88"/>
      <c r="X13" s="794" t="s">
        <v>269</v>
      </c>
      <c r="Y13" s="794"/>
      <c r="Z13" s="794"/>
      <c r="AA13" s="794"/>
      <c r="AB13" s="794"/>
      <c r="AC13" s="794"/>
      <c r="AD13" s="794"/>
      <c r="AE13" s="794"/>
      <c r="AF13" s="794"/>
      <c r="AG13" s="794"/>
      <c r="AH13" s="794"/>
      <c r="AI13" s="794"/>
      <c r="AJ13" s="794"/>
      <c r="AK13" s="794"/>
      <c r="AL13" s="794"/>
      <c r="AM13" s="794"/>
      <c r="AN13" s="794"/>
      <c r="AO13" s="794"/>
      <c r="AP13" s="794"/>
      <c r="AQ13" s="794"/>
      <c r="AR13" s="794"/>
      <c r="AS13" s="794"/>
      <c r="AT13" s="794"/>
      <c r="AU13" s="794"/>
      <c r="AV13" s="794"/>
      <c r="AW13" s="794"/>
      <c r="AX13" s="794"/>
      <c r="AY13" s="794"/>
      <c r="AZ13" s="794"/>
      <c r="BA13" s="794"/>
      <c r="BB13" s="794"/>
      <c r="BC13" s="794"/>
      <c r="BD13" s="795"/>
      <c r="BE13" s="84"/>
      <c r="BF13" s="84"/>
    </row>
    <row r="14" spans="2:59" ht="30" customHeight="1">
      <c r="B14" s="101">
        <v>5</v>
      </c>
      <c r="C14" s="732"/>
      <c r="D14" s="92"/>
      <c r="E14" s="763" t="s">
        <v>27</v>
      </c>
      <c r="F14" s="763"/>
      <c r="G14" s="763"/>
      <c r="H14" s="763"/>
      <c r="I14" s="763"/>
      <c r="J14" s="763"/>
      <c r="K14" s="763"/>
      <c r="L14" s="763"/>
      <c r="M14" s="763"/>
      <c r="N14" s="763"/>
      <c r="O14" s="763"/>
      <c r="P14" s="763"/>
      <c r="Q14" s="763"/>
      <c r="R14" s="763"/>
      <c r="S14" s="763"/>
      <c r="T14" s="763"/>
      <c r="U14" s="763"/>
      <c r="V14" s="764"/>
      <c r="W14" s="102"/>
      <c r="X14" s="796" t="s">
        <v>270</v>
      </c>
      <c r="Y14" s="796"/>
      <c r="Z14" s="796"/>
      <c r="AA14" s="796"/>
      <c r="AB14" s="796"/>
      <c r="AC14" s="796"/>
      <c r="AD14" s="796"/>
      <c r="AE14" s="796"/>
      <c r="AF14" s="796"/>
      <c r="AG14" s="796"/>
      <c r="AH14" s="796"/>
      <c r="AI14" s="796"/>
      <c r="AJ14" s="796"/>
      <c r="AK14" s="796"/>
      <c r="AL14" s="796"/>
      <c r="AM14" s="796"/>
      <c r="AN14" s="796"/>
      <c r="AO14" s="796"/>
      <c r="AP14" s="796"/>
      <c r="AQ14" s="796"/>
      <c r="AR14" s="796"/>
      <c r="AS14" s="796"/>
      <c r="AT14" s="796"/>
      <c r="AU14" s="796"/>
      <c r="AV14" s="796"/>
      <c r="AW14" s="796"/>
      <c r="AX14" s="796"/>
      <c r="AY14" s="796"/>
      <c r="AZ14" s="796"/>
      <c r="BA14" s="796"/>
      <c r="BB14" s="796"/>
      <c r="BC14" s="796"/>
      <c r="BD14" s="797"/>
      <c r="BE14" s="84"/>
      <c r="BF14" s="84"/>
    </row>
    <row r="15" spans="2:59" ht="36.75" customHeight="1">
      <c r="B15" s="103">
        <v>6</v>
      </c>
      <c r="C15" s="732"/>
      <c r="D15" s="104"/>
      <c r="E15" s="751" t="s">
        <v>234</v>
      </c>
      <c r="F15" s="751"/>
      <c r="G15" s="751"/>
      <c r="H15" s="751"/>
      <c r="I15" s="751"/>
      <c r="J15" s="751"/>
      <c r="K15" s="751"/>
      <c r="L15" s="751"/>
      <c r="M15" s="751"/>
      <c r="N15" s="751"/>
      <c r="O15" s="751"/>
      <c r="P15" s="751"/>
      <c r="Q15" s="751"/>
      <c r="R15" s="751"/>
      <c r="S15" s="751"/>
      <c r="T15" s="751"/>
      <c r="U15" s="751"/>
      <c r="V15" s="752"/>
      <c r="W15" s="105"/>
      <c r="X15" s="59" t="s">
        <v>558</v>
      </c>
      <c r="AE15" s="59" t="s">
        <v>36</v>
      </c>
      <c r="AI15" s="771"/>
      <c r="AJ15" s="771"/>
      <c r="AK15" s="771"/>
      <c r="AL15" s="59" t="s">
        <v>19</v>
      </c>
      <c r="AO15" s="59" t="s">
        <v>235</v>
      </c>
      <c r="AQ15" s="59" t="s">
        <v>35</v>
      </c>
      <c r="AU15" s="771"/>
      <c r="AV15" s="771"/>
      <c r="AW15" s="771"/>
      <c r="AX15" s="59" t="s">
        <v>19</v>
      </c>
      <c r="BC15" s="59" t="s">
        <v>152</v>
      </c>
      <c r="BD15" s="106"/>
      <c r="BE15" s="84"/>
      <c r="BF15" s="84"/>
    </row>
    <row r="16" spans="2:59" ht="36.75" customHeight="1">
      <c r="B16" s="101">
        <v>7</v>
      </c>
      <c r="C16" s="732"/>
      <c r="D16" s="195"/>
      <c r="E16" s="772" t="s">
        <v>26</v>
      </c>
      <c r="F16" s="772"/>
      <c r="G16" s="772"/>
      <c r="H16" s="772"/>
      <c r="I16" s="772"/>
      <c r="J16" s="772"/>
      <c r="K16" s="772"/>
      <c r="L16" s="772"/>
      <c r="M16" s="772"/>
      <c r="N16" s="772"/>
      <c r="O16" s="772"/>
      <c r="P16" s="772"/>
      <c r="Q16" s="772"/>
      <c r="R16" s="772"/>
      <c r="S16" s="772"/>
      <c r="T16" s="772"/>
      <c r="U16" s="772"/>
      <c r="V16" s="773"/>
      <c r="W16" s="92"/>
      <c r="X16" s="93" t="s">
        <v>236</v>
      </c>
      <c r="Y16" s="93"/>
      <c r="Z16" s="93"/>
      <c r="AA16" s="93"/>
      <c r="AB16" s="93"/>
      <c r="AC16" s="93"/>
      <c r="AD16" s="93"/>
      <c r="AE16" s="108"/>
      <c r="AF16" s="108"/>
      <c r="AG16" s="93"/>
      <c r="AH16" s="189"/>
      <c r="AI16" s="667"/>
      <c r="AJ16" s="667"/>
      <c r="AK16" s="667"/>
      <c r="AL16" s="667"/>
      <c r="AM16" s="667"/>
      <c r="AN16" s="93" t="s">
        <v>24</v>
      </c>
      <c r="AO16" s="93"/>
      <c r="AP16" s="93"/>
      <c r="AQ16" s="792"/>
      <c r="AR16" s="792"/>
      <c r="AS16" s="792"/>
      <c r="AT16" s="792"/>
      <c r="AU16" s="792"/>
      <c r="AV16" s="792"/>
      <c r="AW16" s="792"/>
      <c r="AX16" s="93" t="s">
        <v>582</v>
      </c>
      <c r="AY16" s="798" t="s">
        <v>1219</v>
      </c>
      <c r="AZ16" s="798"/>
      <c r="BA16" s="798"/>
      <c r="BB16" s="667"/>
      <c r="BC16" s="667"/>
      <c r="BD16" s="94" t="s">
        <v>25</v>
      </c>
      <c r="BE16" s="84"/>
      <c r="BF16" s="84"/>
    </row>
    <row r="17" spans="2:56" ht="28.5" customHeight="1">
      <c r="B17" s="109">
        <v>8</v>
      </c>
      <c r="C17" s="732"/>
      <c r="D17" s="92"/>
      <c r="E17" s="763" t="s">
        <v>3</v>
      </c>
      <c r="F17" s="763"/>
      <c r="G17" s="763"/>
      <c r="H17" s="763"/>
      <c r="I17" s="763"/>
      <c r="J17" s="763"/>
      <c r="K17" s="763"/>
      <c r="L17" s="763"/>
      <c r="M17" s="763"/>
      <c r="N17" s="763"/>
      <c r="O17" s="763"/>
      <c r="P17" s="763"/>
      <c r="Q17" s="763"/>
      <c r="R17" s="763"/>
      <c r="S17" s="763"/>
      <c r="T17" s="763"/>
      <c r="U17" s="763"/>
      <c r="V17" s="764"/>
      <c r="W17" s="105"/>
      <c r="X17" s="769" t="s">
        <v>18</v>
      </c>
      <c r="Y17" s="769"/>
      <c r="Z17" s="769"/>
      <c r="AF17" s="111" t="s">
        <v>152</v>
      </c>
      <c r="AJ17" s="111"/>
      <c r="AK17" s="111"/>
      <c r="BD17" s="106"/>
    </row>
    <row r="18" spans="2:56" ht="28.5" customHeight="1">
      <c r="B18" s="110">
        <v>9</v>
      </c>
      <c r="C18" s="732"/>
      <c r="D18" s="92"/>
      <c r="E18" s="763" t="s">
        <v>4</v>
      </c>
      <c r="F18" s="763"/>
      <c r="G18" s="763"/>
      <c r="H18" s="763"/>
      <c r="I18" s="763"/>
      <c r="J18" s="763"/>
      <c r="K18" s="763"/>
      <c r="L18" s="763"/>
      <c r="M18" s="763"/>
      <c r="N18" s="763"/>
      <c r="O18" s="763"/>
      <c r="P18" s="763"/>
      <c r="Q18" s="763"/>
      <c r="R18" s="763"/>
      <c r="S18" s="763"/>
      <c r="T18" s="763"/>
      <c r="U18" s="763"/>
      <c r="V18" s="764"/>
      <c r="W18" s="92"/>
      <c r="X18" s="763" t="s">
        <v>18</v>
      </c>
      <c r="Y18" s="763"/>
      <c r="Z18" s="763"/>
      <c r="AA18" s="93"/>
      <c r="AB18" s="93"/>
      <c r="AC18" s="93"/>
      <c r="AD18" s="93"/>
      <c r="AE18" s="93"/>
      <c r="AF18" s="93" t="s">
        <v>152</v>
      </c>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4"/>
    </row>
    <row r="19" spans="2:56" ht="28.5" customHeight="1">
      <c r="B19" s="774">
        <v>10</v>
      </c>
      <c r="C19" s="732"/>
      <c r="D19" s="113"/>
      <c r="E19" s="765" t="s">
        <v>174</v>
      </c>
      <c r="F19" s="765"/>
      <c r="G19" s="765"/>
      <c r="H19" s="765"/>
      <c r="I19" s="765"/>
      <c r="J19" s="765"/>
      <c r="K19" s="765"/>
      <c r="L19" s="765"/>
      <c r="M19" s="765"/>
      <c r="N19" s="765"/>
      <c r="O19" s="765"/>
      <c r="P19" s="765"/>
      <c r="Q19" s="765"/>
      <c r="R19" s="765"/>
      <c r="S19" s="765"/>
      <c r="T19" s="765"/>
      <c r="U19" s="765"/>
      <c r="V19" s="766"/>
      <c r="W19" s="113"/>
      <c r="X19" s="114"/>
      <c r="Y19" s="114"/>
      <c r="Z19" s="114"/>
      <c r="AA19" s="114" t="s">
        <v>586</v>
      </c>
      <c r="AB19" s="114"/>
      <c r="AC19" s="114"/>
      <c r="AD19" s="114"/>
      <c r="AE19" s="114"/>
      <c r="AF19" s="114"/>
      <c r="AG19" s="114"/>
      <c r="AH19" s="114"/>
      <c r="AI19" s="249"/>
      <c r="AJ19" s="249"/>
      <c r="AK19" s="249"/>
      <c r="AL19" s="249"/>
      <c r="AM19" s="249"/>
      <c r="AN19" s="249"/>
      <c r="AO19" s="249"/>
      <c r="AP19" s="114"/>
      <c r="AQ19" s="249"/>
      <c r="AR19" s="249"/>
      <c r="AS19" s="249"/>
      <c r="AT19" s="249"/>
      <c r="AU19" s="249"/>
      <c r="AV19" s="249"/>
      <c r="AW19" s="249"/>
      <c r="AX19" s="249"/>
      <c r="AY19" s="249"/>
      <c r="AZ19" s="249"/>
      <c r="BA19" s="249"/>
      <c r="BB19" s="249"/>
      <c r="BC19" s="249"/>
      <c r="BD19" s="309"/>
    </row>
    <row r="20" spans="2:56" ht="28.5" customHeight="1">
      <c r="B20" s="776"/>
      <c r="C20" s="732"/>
      <c r="D20" s="102"/>
      <c r="E20" s="769"/>
      <c r="F20" s="769"/>
      <c r="G20" s="769"/>
      <c r="H20" s="769"/>
      <c r="I20" s="769"/>
      <c r="J20" s="769"/>
      <c r="K20" s="769"/>
      <c r="L20" s="769"/>
      <c r="M20" s="769"/>
      <c r="N20" s="769"/>
      <c r="O20" s="769"/>
      <c r="P20" s="769"/>
      <c r="Q20" s="769"/>
      <c r="R20" s="769"/>
      <c r="S20" s="769"/>
      <c r="T20" s="769"/>
      <c r="U20" s="769"/>
      <c r="V20" s="770"/>
      <c r="W20" s="102"/>
      <c r="X20" s="111" t="s">
        <v>18</v>
      </c>
      <c r="Y20" s="111"/>
      <c r="Z20" s="111"/>
      <c r="AA20" s="111"/>
      <c r="AB20" s="111"/>
      <c r="AC20" s="111"/>
      <c r="AD20" s="111"/>
      <c r="AE20" s="111"/>
      <c r="AF20" s="111" t="s">
        <v>152</v>
      </c>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310"/>
    </row>
    <row r="21" spans="2:56" ht="28.5" customHeight="1">
      <c r="B21" s="774">
        <v>11</v>
      </c>
      <c r="C21" s="732"/>
      <c r="D21" s="112"/>
      <c r="E21" s="757" t="s">
        <v>163</v>
      </c>
      <c r="F21" s="757"/>
      <c r="G21" s="757"/>
      <c r="H21" s="757"/>
      <c r="I21" s="757"/>
      <c r="J21" s="757"/>
      <c r="K21" s="757"/>
      <c r="L21" s="757"/>
      <c r="M21" s="757"/>
      <c r="N21" s="757"/>
      <c r="O21" s="757"/>
      <c r="P21" s="757"/>
      <c r="Q21" s="757"/>
      <c r="R21" s="757"/>
      <c r="S21" s="757"/>
      <c r="T21" s="757"/>
      <c r="U21" s="757"/>
      <c r="V21" s="758"/>
      <c r="W21" s="113"/>
      <c r="X21" s="114"/>
      <c r="Y21" s="114"/>
      <c r="Z21" s="114"/>
      <c r="AA21" s="114" t="s">
        <v>556</v>
      </c>
      <c r="AB21" s="114"/>
      <c r="AC21" s="114"/>
      <c r="AD21" s="114"/>
      <c r="AE21" s="114"/>
      <c r="AF21" s="114"/>
      <c r="AG21" s="114"/>
      <c r="AH21" s="114"/>
      <c r="AI21" s="114"/>
      <c r="AJ21" s="114"/>
      <c r="AK21" s="117"/>
      <c r="AL21" s="115"/>
      <c r="AM21" s="793"/>
      <c r="AN21" s="793"/>
      <c r="AO21" s="793"/>
      <c r="AP21" s="793"/>
      <c r="AQ21" s="116"/>
      <c r="AR21" s="116"/>
      <c r="AS21" s="114"/>
      <c r="AT21" s="116"/>
      <c r="AU21" s="116"/>
      <c r="AV21" s="114"/>
      <c r="AW21" s="114"/>
      <c r="AX21" s="117"/>
      <c r="AY21" s="117"/>
      <c r="AZ21" s="117"/>
      <c r="BA21" s="114"/>
      <c r="BB21" s="117"/>
      <c r="BC21" s="117"/>
      <c r="BD21" s="118"/>
    </row>
    <row r="22" spans="2:56" ht="28.5" customHeight="1">
      <c r="B22" s="775"/>
      <c r="C22" s="732"/>
      <c r="D22" s="119"/>
      <c r="E22" s="759"/>
      <c r="F22" s="759"/>
      <c r="G22" s="759"/>
      <c r="H22" s="759"/>
      <c r="I22" s="759"/>
      <c r="J22" s="759"/>
      <c r="K22" s="759"/>
      <c r="L22" s="759"/>
      <c r="M22" s="759"/>
      <c r="N22" s="759"/>
      <c r="O22" s="759"/>
      <c r="P22" s="759"/>
      <c r="Q22" s="759"/>
      <c r="R22" s="759"/>
      <c r="S22" s="759"/>
      <c r="T22" s="759"/>
      <c r="U22" s="759"/>
      <c r="V22" s="760"/>
      <c r="W22" s="105"/>
      <c r="X22" s="59" t="s">
        <v>557</v>
      </c>
      <c r="Y22" s="86"/>
      <c r="Z22" s="302"/>
      <c r="AA22" s="787"/>
      <c r="AB22" s="787"/>
      <c r="AC22" s="787"/>
      <c r="AD22" s="787"/>
      <c r="AE22" s="303"/>
      <c r="AF22" s="59" t="s">
        <v>143</v>
      </c>
      <c r="AH22" s="303"/>
      <c r="AI22" s="303"/>
      <c r="AX22" s="86"/>
      <c r="AY22" s="86"/>
      <c r="AZ22" s="86"/>
      <c r="BB22" s="86"/>
      <c r="BC22" s="86"/>
      <c r="BD22" s="304"/>
    </row>
    <row r="23" spans="2:56" ht="28.5" customHeight="1">
      <c r="B23" s="775"/>
      <c r="C23" s="732"/>
      <c r="D23" s="119"/>
      <c r="E23" s="759"/>
      <c r="F23" s="759"/>
      <c r="G23" s="759"/>
      <c r="H23" s="759"/>
      <c r="I23" s="759"/>
      <c r="J23" s="759"/>
      <c r="K23" s="759"/>
      <c r="L23" s="759"/>
      <c r="M23" s="759"/>
      <c r="N23" s="759"/>
      <c r="O23" s="759"/>
      <c r="P23" s="759"/>
      <c r="Q23" s="759"/>
      <c r="R23" s="759"/>
      <c r="S23" s="759"/>
      <c r="T23" s="759"/>
      <c r="U23" s="759"/>
      <c r="V23" s="760"/>
      <c r="W23" s="313"/>
      <c r="X23" s="314"/>
      <c r="Y23" s="314"/>
      <c r="Z23" s="314"/>
      <c r="AA23" s="314" t="s">
        <v>583</v>
      </c>
      <c r="AB23" s="314"/>
      <c r="AC23" s="314"/>
      <c r="AD23" s="314"/>
      <c r="AE23" s="314"/>
      <c r="AF23" s="314"/>
      <c r="AG23" s="314"/>
      <c r="AH23" s="314"/>
      <c r="AI23" s="314"/>
      <c r="AJ23" s="314"/>
      <c r="AK23" s="314"/>
      <c r="AL23" s="314"/>
      <c r="AM23" s="314"/>
      <c r="AN23" s="314"/>
      <c r="AO23" s="314"/>
      <c r="AP23" s="314"/>
      <c r="AQ23" s="314"/>
      <c r="AR23" s="314"/>
      <c r="AS23" s="314"/>
      <c r="AT23" s="314"/>
      <c r="AU23" s="314"/>
      <c r="AV23" s="314"/>
      <c r="AW23" s="314"/>
      <c r="AX23" s="314"/>
      <c r="AY23" s="314"/>
      <c r="AZ23" s="314"/>
      <c r="BA23" s="314"/>
      <c r="BB23" s="314"/>
      <c r="BC23" s="314"/>
      <c r="BD23" s="315"/>
    </row>
    <row r="24" spans="2:56" ht="28.5" customHeight="1">
      <c r="B24" s="775"/>
      <c r="C24" s="732"/>
      <c r="D24" s="119"/>
      <c r="E24" s="759"/>
      <c r="F24" s="759"/>
      <c r="G24" s="759"/>
      <c r="H24" s="759"/>
      <c r="I24" s="759"/>
      <c r="J24" s="759"/>
      <c r="K24" s="759"/>
      <c r="L24" s="759"/>
      <c r="M24" s="759"/>
      <c r="N24" s="759"/>
      <c r="O24" s="759"/>
      <c r="P24" s="759"/>
      <c r="Q24" s="759"/>
      <c r="R24" s="759"/>
      <c r="S24" s="759"/>
      <c r="T24" s="759"/>
      <c r="U24" s="759"/>
      <c r="V24" s="760"/>
      <c r="W24" s="316"/>
      <c r="X24" s="317" t="s">
        <v>557</v>
      </c>
      <c r="Y24" s="318"/>
      <c r="Z24" s="319"/>
      <c r="AA24" s="788"/>
      <c r="AB24" s="788"/>
      <c r="AC24" s="788"/>
      <c r="AD24" s="788"/>
      <c r="AE24" s="320"/>
      <c r="AF24" s="317" t="s">
        <v>152</v>
      </c>
      <c r="AG24" s="317"/>
      <c r="AH24" s="320"/>
      <c r="AI24" s="320"/>
      <c r="AJ24" s="317"/>
      <c r="AK24" s="317"/>
      <c r="AL24" s="317"/>
      <c r="AM24" s="317"/>
      <c r="AN24" s="317"/>
      <c r="AO24" s="317"/>
      <c r="AP24" s="317"/>
      <c r="AQ24" s="317"/>
      <c r="AR24" s="317"/>
      <c r="AS24" s="317"/>
      <c r="AT24" s="317"/>
      <c r="AU24" s="317"/>
      <c r="AV24" s="317"/>
      <c r="AW24" s="317"/>
      <c r="AX24" s="318"/>
      <c r="AY24" s="318"/>
      <c r="AZ24" s="318"/>
      <c r="BA24" s="317"/>
      <c r="BB24" s="318"/>
      <c r="BC24" s="318"/>
      <c r="BD24" s="321"/>
    </row>
    <row r="25" spans="2:56" ht="28.5" customHeight="1">
      <c r="B25" s="775"/>
      <c r="C25" s="732"/>
      <c r="D25" s="119"/>
      <c r="E25" s="759"/>
      <c r="F25" s="759"/>
      <c r="G25" s="759"/>
      <c r="H25" s="759"/>
      <c r="I25" s="759"/>
      <c r="J25" s="759"/>
      <c r="K25" s="759"/>
      <c r="L25" s="759"/>
      <c r="M25" s="759"/>
      <c r="N25" s="759"/>
      <c r="O25" s="759"/>
      <c r="P25" s="759"/>
      <c r="Q25" s="759"/>
      <c r="R25" s="759"/>
      <c r="S25" s="759"/>
      <c r="T25" s="759"/>
      <c r="U25" s="759"/>
      <c r="V25" s="760"/>
      <c r="W25" s="105"/>
      <c r="Y25" s="59" t="s">
        <v>588</v>
      </c>
      <c r="BD25" s="106"/>
    </row>
    <row r="26" spans="2:56" ht="28.5" customHeight="1">
      <c r="B26" s="776"/>
      <c r="C26" s="732"/>
      <c r="D26" s="269"/>
      <c r="E26" s="790"/>
      <c r="F26" s="790"/>
      <c r="G26" s="790"/>
      <c r="H26" s="790"/>
      <c r="I26" s="790"/>
      <c r="J26" s="790"/>
      <c r="K26" s="790"/>
      <c r="L26" s="790"/>
      <c r="M26" s="790"/>
      <c r="N26" s="790"/>
      <c r="O26" s="790"/>
      <c r="P26" s="790"/>
      <c r="Q26" s="790"/>
      <c r="R26" s="790"/>
      <c r="S26" s="790"/>
      <c r="T26" s="790"/>
      <c r="U26" s="790"/>
      <c r="V26" s="791"/>
      <c r="W26" s="102"/>
      <c r="X26" s="111" t="s">
        <v>584</v>
      </c>
      <c r="Y26" s="305"/>
      <c r="Z26" s="306"/>
      <c r="AA26" s="789"/>
      <c r="AB26" s="789"/>
      <c r="AC26" s="789"/>
      <c r="AD26" s="789"/>
      <c r="AE26" s="307"/>
      <c r="AF26" s="111" t="s">
        <v>585</v>
      </c>
      <c r="AG26" s="111"/>
      <c r="AH26" s="307"/>
      <c r="AI26" s="307"/>
      <c r="AJ26" s="111"/>
      <c r="AK26" s="111"/>
      <c r="AL26" s="111"/>
      <c r="AM26" s="111"/>
      <c r="AN26" s="111"/>
      <c r="AO26" s="111"/>
      <c r="AP26" s="111"/>
      <c r="AQ26" s="111"/>
      <c r="AR26" s="111"/>
      <c r="AS26" s="111"/>
      <c r="AT26" s="111"/>
      <c r="AU26" s="111"/>
      <c r="AV26" s="111"/>
      <c r="AW26" s="111"/>
      <c r="AX26" s="305"/>
      <c r="AY26" s="305"/>
      <c r="AZ26" s="305"/>
      <c r="BA26" s="111"/>
      <c r="BB26" s="305"/>
      <c r="BC26" s="305"/>
      <c r="BD26" s="308"/>
    </row>
    <row r="27" spans="2:56" ht="36.75" customHeight="1">
      <c r="B27" s="101">
        <v>12</v>
      </c>
      <c r="C27" s="732"/>
      <c r="D27" s="92"/>
      <c r="E27" s="755" t="s">
        <v>559</v>
      </c>
      <c r="F27" s="756"/>
      <c r="G27" s="756"/>
      <c r="H27" s="756"/>
      <c r="I27" s="756"/>
      <c r="J27" s="756"/>
      <c r="K27" s="756"/>
      <c r="L27" s="756"/>
      <c r="M27" s="756"/>
      <c r="N27" s="756"/>
      <c r="O27" s="93"/>
      <c r="P27" s="751" t="s">
        <v>74</v>
      </c>
      <c r="Q27" s="751"/>
      <c r="R27" s="751"/>
      <c r="S27" s="751"/>
      <c r="T27" s="751"/>
      <c r="U27" s="751"/>
      <c r="V27" s="752"/>
      <c r="W27" s="92"/>
      <c r="X27" s="93" t="s">
        <v>560</v>
      </c>
      <c r="Y27" s="93"/>
      <c r="Z27" s="93"/>
      <c r="AA27" s="93"/>
      <c r="AB27" s="93"/>
      <c r="AC27" s="93"/>
      <c r="AD27" s="93"/>
      <c r="AE27" s="93"/>
      <c r="AF27" s="93"/>
      <c r="AG27" s="93"/>
      <c r="AH27" s="93"/>
      <c r="AI27" s="93"/>
      <c r="AJ27" s="93"/>
      <c r="AK27" s="93"/>
      <c r="AL27" s="93"/>
      <c r="AM27" s="93"/>
      <c r="AN27" s="93"/>
      <c r="AO27" s="93" t="s">
        <v>29</v>
      </c>
      <c r="AP27" s="120"/>
      <c r="AQ27" s="120"/>
      <c r="AR27" s="120"/>
      <c r="AS27" s="120"/>
      <c r="AT27" s="120"/>
      <c r="AU27" s="120"/>
      <c r="AV27" s="120"/>
      <c r="AW27" s="120"/>
      <c r="AX27" s="120"/>
      <c r="AY27" s="120"/>
      <c r="AZ27" s="120"/>
      <c r="BA27" s="93"/>
      <c r="BB27" s="93"/>
      <c r="BC27" s="93"/>
      <c r="BD27" s="94"/>
    </row>
    <row r="28" spans="2:56" ht="30" customHeight="1">
      <c r="B28" s="774">
        <v>13</v>
      </c>
      <c r="C28" s="732"/>
      <c r="D28" s="105"/>
      <c r="E28" s="765" t="s">
        <v>135</v>
      </c>
      <c r="F28" s="765"/>
      <c r="G28" s="765"/>
      <c r="H28" s="765"/>
      <c r="I28" s="765"/>
      <c r="J28" s="765"/>
      <c r="K28" s="765"/>
      <c r="L28" s="765"/>
      <c r="M28" s="765"/>
      <c r="N28" s="765"/>
      <c r="O28" s="765"/>
      <c r="P28" s="765"/>
      <c r="Q28" s="765"/>
      <c r="R28" s="765"/>
      <c r="S28" s="765"/>
      <c r="T28" s="765"/>
      <c r="U28" s="765"/>
      <c r="V28" s="766"/>
      <c r="W28" s="113"/>
      <c r="X28" s="114" t="s">
        <v>144</v>
      </c>
      <c r="Y28" s="114"/>
      <c r="Z28" s="114"/>
      <c r="AA28" s="114"/>
      <c r="AB28" s="114"/>
      <c r="AC28" s="114"/>
      <c r="AD28" s="114"/>
      <c r="AE28" s="114"/>
      <c r="AF28" s="114"/>
      <c r="AG28" s="114"/>
      <c r="AH28" s="114"/>
      <c r="AI28" s="114"/>
      <c r="AJ28" s="114"/>
      <c r="AK28" s="114"/>
      <c r="AL28" s="114"/>
      <c r="AM28" s="114"/>
      <c r="AN28" s="114"/>
      <c r="AO28" s="114"/>
      <c r="AP28" s="121"/>
      <c r="AQ28" s="121"/>
      <c r="AR28" s="121"/>
      <c r="AS28" s="121"/>
      <c r="AT28" s="121"/>
      <c r="AU28" s="121"/>
      <c r="AV28" s="121"/>
      <c r="AW28" s="121"/>
      <c r="AX28" s="121"/>
      <c r="AY28" s="121"/>
      <c r="AZ28" s="121"/>
      <c r="BA28" s="114"/>
      <c r="BB28" s="114"/>
      <c r="BC28" s="114"/>
      <c r="BD28" s="122"/>
    </row>
    <row r="29" spans="2:56" ht="30" customHeight="1">
      <c r="B29" s="775"/>
      <c r="C29" s="732"/>
      <c r="D29" s="105"/>
      <c r="E29" s="767"/>
      <c r="F29" s="767"/>
      <c r="G29" s="767"/>
      <c r="H29" s="767"/>
      <c r="I29" s="767"/>
      <c r="J29" s="767"/>
      <c r="K29" s="767"/>
      <c r="L29" s="767"/>
      <c r="M29" s="767"/>
      <c r="N29" s="767"/>
      <c r="O29" s="767"/>
      <c r="P29" s="767"/>
      <c r="Q29" s="767"/>
      <c r="R29" s="767"/>
      <c r="S29" s="767"/>
      <c r="T29" s="767"/>
      <c r="U29" s="767"/>
      <c r="V29" s="768"/>
      <c r="W29" s="105"/>
      <c r="X29" s="59" t="s">
        <v>145</v>
      </c>
      <c r="AP29" s="123"/>
      <c r="AQ29" s="123"/>
      <c r="AR29" s="123"/>
      <c r="AS29" s="123"/>
      <c r="AT29" s="123"/>
      <c r="AU29" s="123"/>
      <c r="AV29" s="123"/>
      <c r="AW29" s="123"/>
      <c r="AX29" s="123"/>
      <c r="AY29" s="123"/>
      <c r="AZ29" s="123"/>
      <c r="BD29" s="106"/>
    </row>
    <row r="30" spans="2:56" ht="30" customHeight="1">
      <c r="B30" s="776"/>
      <c r="C30" s="732"/>
      <c r="D30" s="102"/>
      <c r="E30" s="769"/>
      <c r="F30" s="769"/>
      <c r="G30" s="769"/>
      <c r="H30" s="769"/>
      <c r="I30" s="769"/>
      <c r="J30" s="769"/>
      <c r="K30" s="769"/>
      <c r="L30" s="769"/>
      <c r="M30" s="769"/>
      <c r="N30" s="769"/>
      <c r="O30" s="769"/>
      <c r="P30" s="769"/>
      <c r="Q30" s="769"/>
      <c r="R30" s="769"/>
      <c r="S30" s="769"/>
      <c r="T30" s="769"/>
      <c r="U30" s="769"/>
      <c r="V30" s="770"/>
      <c r="W30" s="102"/>
      <c r="X30" s="111" t="s">
        <v>143</v>
      </c>
      <c r="Y30" s="111"/>
      <c r="Z30" s="111"/>
      <c r="AA30" s="111"/>
      <c r="AB30" s="111"/>
      <c r="AC30" s="111"/>
      <c r="AD30" s="111"/>
      <c r="AE30" s="111"/>
      <c r="AF30" s="111"/>
      <c r="AG30" s="111"/>
      <c r="AH30" s="111"/>
      <c r="AI30" s="111"/>
      <c r="AJ30" s="111"/>
      <c r="AK30" s="111"/>
      <c r="AL30" s="111"/>
      <c r="AM30" s="111"/>
      <c r="AN30" s="111"/>
      <c r="AO30" s="111"/>
      <c r="AP30" s="124"/>
      <c r="AQ30" s="124"/>
      <c r="AR30" s="124"/>
      <c r="AS30" s="124"/>
      <c r="AT30" s="124"/>
      <c r="AU30" s="124"/>
      <c r="AV30" s="124"/>
      <c r="AW30" s="124"/>
      <c r="AX30" s="124"/>
      <c r="AY30" s="124"/>
      <c r="AZ30" s="124"/>
      <c r="BA30" s="111"/>
      <c r="BB30" s="111"/>
      <c r="BD30" s="106"/>
    </row>
    <row r="31" spans="2:56" ht="30" customHeight="1">
      <c r="B31" s="774">
        <v>14</v>
      </c>
      <c r="C31" s="732"/>
      <c r="D31" s="105"/>
      <c r="E31" s="757" t="s">
        <v>136</v>
      </c>
      <c r="F31" s="757"/>
      <c r="G31" s="757"/>
      <c r="H31" s="757"/>
      <c r="I31" s="757"/>
      <c r="J31" s="757"/>
      <c r="K31" s="757"/>
      <c r="L31" s="757"/>
      <c r="M31" s="757"/>
      <c r="N31" s="757"/>
      <c r="O31" s="757"/>
      <c r="P31" s="757"/>
      <c r="Q31" s="757"/>
      <c r="R31" s="757"/>
      <c r="S31" s="757"/>
      <c r="T31" s="757"/>
      <c r="U31" s="757"/>
      <c r="V31" s="758"/>
      <c r="W31" s="105"/>
      <c r="X31" s="59" t="s">
        <v>134</v>
      </c>
      <c r="AN31" s="114"/>
      <c r="AO31" s="114"/>
      <c r="AP31" s="121"/>
      <c r="AQ31" s="121"/>
      <c r="AR31" s="121"/>
      <c r="AS31" s="121"/>
      <c r="AT31" s="121"/>
      <c r="AU31" s="121"/>
      <c r="AV31" s="121"/>
      <c r="AW31" s="121"/>
      <c r="AX31" s="121"/>
      <c r="AY31" s="121"/>
      <c r="AZ31" s="121"/>
      <c r="BA31" s="114"/>
      <c r="BB31" s="114"/>
      <c r="BC31" s="114"/>
      <c r="BD31" s="122"/>
    </row>
    <row r="32" spans="2:56" ht="30" customHeight="1">
      <c r="B32" s="775"/>
      <c r="C32" s="732"/>
      <c r="D32" s="105"/>
      <c r="E32" s="759"/>
      <c r="F32" s="759"/>
      <c r="G32" s="759"/>
      <c r="H32" s="759"/>
      <c r="I32" s="759"/>
      <c r="J32" s="759"/>
      <c r="K32" s="759"/>
      <c r="L32" s="759"/>
      <c r="M32" s="759"/>
      <c r="N32" s="759"/>
      <c r="O32" s="759"/>
      <c r="P32" s="759"/>
      <c r="Q32" s="759"/>
      <c r="R32" s="759"/>
      <c r="S32" s="759"/>
      <c r="T32" s="759"/>
      <c r="U32" s="759"/>
      <c r="V32" s="760"/>
      <c r="W32" s="105"/>
      <c r="X32" s="59" t="s">
        <v>146</v>
      </c>
      <c r="AP32" s="123"/>
      <c r="AQ32" s="123"/>
      <c r="AR32" s="123"/>
      <c r="AS32" s="123"/>
      <c r="AT32" s="123"/>
      <c r="AU32" s="123"/>
      <c r="AV32" s="123"/>
      <c r="AW32" s="123"/>
      <c r="AX32" s="123"/>
      <c r="AY32" s="123"/>
      <c r="AZ32" s="123"/>
      <c r="BD32" s="106"/>
    </row>
    <row r="33" spans="2:56" ht="30" customHeight="1" thickBot="1">
      <c r="B33" s="777"/>
      <c r="C33" s="733"/>
      <c r="D33" s="125"/>
      <c r="E33" s="761"/>
      <c r="F33" s="761"/>
      <c r="G33" s="761"/>
      <c r="H33" s="761"/>
      <c r="I33" s="761"/>
      <c r="J33" s="761"/>
      <c r="K33" s="761"/>
      <c r="L33" s="761"/>
      <c r="M33" s="761"/>
      <c r="N33" s="761"/>
      <c r="O33" s="761"/>
      <c r="P33" s="761"/>
      <c r="Q33" s="761"/>
      <c r="R33" s="761"/>
      <c r="S33" s="761"/>
      <c r="T33" s="761"/>
      <c r="U33" s="761"/>
      <c r="V33" s="762"/>
      <c r="W33" s="125"/>
      <c r="X33" s="85" t="s">
        <v>143</v>
      </c>
      <c r="Y33" s="85"/>
      <c r="Z33" s="85"/>
      <c r="AA33" s="85"/>
      <c r="AB33" s="85"/>
      <c r="AC33" s="85"/>
      <c r="AD33" s="85"/>
      <c r="AE33" s="85"/>
      <c r="AF33" s="85"/>
      <c r="AG33" s="85"/>
      <c r="AH33" s="85"/>
      <c r="AI33" s="85"/>
      <c r="AJ33" s="85"/>
      <c r="AK33" s="85"/>
      <c r="AL33" s="85"/>
      <c r="AM33" s="85"/>
      <c r="AN33" s="85"/>
      <c r="AO33" s="85"/>
      <c r="AP33" s="126"/>
      <c r="AQ33" s="126"/>
      <c r="AR33" s="126"/>
      <c r="AS33" s="126"/>
      <c r="AT33" s="126"/>
      <c r="AU33" s="126"/>
      <c r="AV33" s="126"/>
      <c r="AW33" s="126"/>
      <c r="AX33" s="126"/>
      <c r="AY33" s="126"/>
      <c r="AZ33" s="126"/>
      <c r="BA33" s="85"/>
      <c r="BB33" s="85"/>
      <c r="BC33" s="85"/>
      <c r="BD33" s="127"/>
    </row>
    <row r="34" spans="2:56" ht="39.75" customHeight="1">
      <c r="B34" s="128">
        <v>15</v>
      </c>
      <c r="C34" s="732" t="s">
        <v>442</v>
      </c>
      <c r="D34" s="112"/>
      <c r="E34" s="763" t="s">
        <v>5</v>
      </c>
      <c r="F34" s="763"/>
      <c r="G34" s="763"/>
      <c r="H34" s="763"/>
      <c r="I34" s="763"/>
      <c r="J34" s="763"/>
      <c r="K34" s="763"/>
      <c r="L34" s="763"/>
      <c r="M34" s="763"/>
      <c r="N34" s="763"/>
      <c r="O34" s="763"/>
      <c r="P34" s="763"/>
      <c r="Q34" s="763"/>
      <c r="R34" s="763"/>
      <c r="S34" s="763"/>
      <c r="T34" s="763"/>
      <c r="U34" s="763"/>
      <c r="V34" s="764"/>
      <c r="W34" s="113"/>
      <c r="X34" s="93" t="s">
        <v>561</v>
      </c>
      <c r="Y34" s="93"/>
      <c r="Z34" s="93"/>
      <c r="AA34" s="93"/>
      <c r="AB34" s="93"/>
      <c r="AC34" s="93"/>
      <c r="AD34" s="93"/>
      <c r="AE34" s="93"/>
      <c r="AF34" s="93"/>
      <c r="AG34" s="93"/>
      <c r="AH34" s="93"/>
      <c r="AI34" s="93"/>
      <c r="AJ34" s="93"/>
      <c r="AK34" s="93"/>
      <c r="AL34" s="93"/>
      <c r="AM34" s="93"/>
      <c r="AN34" s="93"/>
      <c r="AO34" s="93" t="s">
        <v>161</v>
      </c>
      <c r="AP34" s="120"/>
      <c r="AQ34" s="120"/>
      <c r="AR34" s="120"/>
      <c r="AS34" s="120"/>
      <c r="AT34" s="120"/>
      <c r="AU34" s="120"/>
      <c r="AV34" s="120"/>
      <c r="AW34" s="120"/>
      <c r="AX34" s="120"/>
      <c r="AY34" s="120"/>
      <c r="AZ34" s="120"/>
      <c r="BA34" s="114"/>
      <c r="BB34" s="114"/>
      <c r="BC34" s="114"/>
      <c r="BD34" s="122"/>
    </row>
    <row r="35" spans="2:56" ht="33.75" customHeight="1">
      <c r="B35" s="774">
        <v>16</v>
      </c>
      <c r="C35" s="732"/>
      <c r="D35" s="781"/>
      <c r="E35" s="765" t="s">
        <v>22</v>
      </c>
      <c r="F35" s="765"/>
      <c r="G35" s="765"/>
      <c r="H35" s="765"/>
      <c r="I35" s="765"/>
      <c r="J35" s="765"/>
      <c r="K35" s="765"/>
      <c r="L35" s="765"/>
      <c r="M35" s="765"/>
      <c r="N35" s="765"/>
      <c r="O35" s="765"/>
      <c r="P35" s="765"/>
      <c r="Q35" s="765"/>
      <c r="R35" s="765"/>
      <c r="S35" s="765"/>
      <c r="T35" s="765"/>
      <c r="U35" s="765"/>
      <c r="V35" s="766"/>
      <c r="W35" s="113"/>
      <c r="X35" s="114" t="s">
        <v>30</v>
      </c>
      <c r="Y35" s="114"/>
      <c r="Z35" s="114"/>
      <c r="AA35" s="114"/>
      <c r="AB35" s="114"/>
      <c r="AC35" s="114"/>
      <c r="AD35" s="114"/>
      <c r="AE35" s="114"/>
      <c r="AF35" s="114"/>
      <c r="AG35" s="114"/>
      <c r="AH35" s="114"/>
      <c r="AI35" s="114"/>
      <c r="AJ35" s="753"/>
      <c r="AK35" s="753"/>
      <c r="AL35" s="753"/>
      <c r="AM35" s="114" t="s">
        <v>28</v>
      </c>
      <c r="AN35" s="114"/>
      <c r="AO35" s="114"/>
      <c r="AP35" s="121" t="s">
        <v>587</v>
      </c>
      <c r="AQ35" s="121"/>
      <c r="AR35" s="121"/>
      <c r="AS35" s="121"/>
      <c r="AT35" s="121"/>
      <c r="AU35" s="121"/>
      <c r="AV35" s="121"/>
      <c r="AW35" s="121"/>
      <c r="AX35" s="632" t="s">
        <v>1186</v>
      </c>
      <c r="AY35" s="753"/>
      <c r="AZ35" s="753"/>
      <c r="BA35" s="753"/>
      <c r="BB35" s="114" t="s">
        <v>28</v>
      </c>
      <c r="BC35" s="114"/>
      <c r="BD35" s="122"/>
    </row>
    <row r="36" spans="2:56" ht="33.75" customHeight="1" thickBot="1">
      <c r="B36" s="777"/>
      <c r="C36" s="733"/>
      <c r="D36" s="782"/>
      <c r="E36" s="783"/>
      <c r="F36" s="783"/>
      <c r="G36" s="783"/>
      <c r="H36" s="783"/>
      <c r="I36" s="783"/>
      <c r="J36" s="783"/>
      <c r="K36" s="783"/>
      <c r="L36" s="783"/>
      <c r="M36" s="783"/>
      <c r="N36" s="783"/>
      <c r="O36" s="783"/>
      <c r="P36" s="783"/>
      <c r="Q36" s="783"/>
      <c r="R36" s="783"/>
      <c r="S36" s="783"/>
      <c r="T36" s="783"/>
      <c r="U36" s="783"/>
      <c r="V36" s="784"/>
      <c r="W36" s="125"/>
      <c r="X36" s="85" t="s">
        <v>31</v>
      </c>
      <c r="Y36" s="85"/>
      <c r="Z36" s="85"/>
      <c r="AA36" s="85"/>
      <c r="AB36" s="85"/>
      <c r="AC36" s="85"/>
      <c r="AD36" s="85"/>
      <c r="AE36" s="85"/>
      <c r="AF36" s="85"/>
      <c r="AG36" s="85"/>
      <c r="AH36" s="85"/>
      <c r="AI36" s="754"/>
      <c r="AJ36" s="754"/>
      <c r="AK36" s="754"/>
      <c r="AL36" s="311"/>
      <c r="AM36" s="85" t="s">
        <v>28</v>
      </c>
      <c r="AN36" s="85"/>
      <c r="AO36" s="85"/>
      <c r="AP36" s="85"/>
      <c r="AQ36" s="85"/>
      <c r="AR36" s="85"/>
      <c r="AS36" s="85"/>
      <c r="AT36" s="85"/>
      <c r="AU36" s="85"/>
      <c r="AV36" s="85"/>
      <c r="AW36" s="85"/>
      <c r="AX36" s="85"/>
      <c r="AY36" s="85"/>
      <c r="AZ36" s="85"/>
      <c r="BA36" s="85"/>
      <c r="BB36" s="85"/>
      <c r="BC36" s="85"/>
      <c r="BD36" s="127"/>
    </row>
    <row r="37" spans="2:56" ht="44.25" customHeight="1">
      <c r="B37" s="87">
        <v>17</v>
      </c>
      <c r="C37" s="731" t="s">
        <v>237</v>
      </c>
      <c r="D37" s="129"/>
      <c r="E37" s="747" t="s">
        <v>95</v>
      </c>
      <c r="F37" s="747"/>
      <c r="G37" s="747"/>
      <c r="H37" s="747"/>
      <c r="I37" s="747"/>
      <c r="J37" s="747"/>
      <c r="K37" s="747"/>
      <c r="L37" s="747"/>
      <c r="M37" s="747"/>
      <c r="N37" s="747"/>
      <c r="O37" s="747"/>
      <c r="P37" s="747"/>
      <c r="Q37" s="747"/>
      <c r="R37" s="747"/>
      <c r="S37" s="747"/>
      <c r="T37" s="747"/>
      <c r="U37" s="747"/>
      <c r="V37" s="747"/>
      <c r="W37" s="130"/>
      <c r="X37" s="89" t="s">
        <v>127</v>
      </c>
      <c r="Y37" s="89"/>
      <c r="Z37" s="89"/>
      <c r="AA37" s="89"/>
      <c r="AB37" s="89"/>
      <c r="AC37" s="89"/>
      <c r="AD37" s="89"/>
      <c r="AE37" s="89"/>
      <c r="AF37" s="89"/>
      <c r="AG37" s="89"/>
      <c r="AH37" s="89" t="s">
        <v>580</v>
      </c>
      <c r="AI37" s="131"/>
      <c r="AJ37" s="131"/>
      <c r="AK37" s="131"/>
      <c r="AL37" s="131"/>
      <c r="AM37" s="131"/>
      <c r="AN37" s="131"/>
      <c r="AO37" s="131"/>
      <c r="AP37" s="89"/>
      <c r="AQ37" s="89"/>
      <c r="AR37" s="89" t="s">
        <v>96</v>
      </c>
      <c r="AS37" s="89"/>
      <c r="AT37" s="89"/>
      <c r="AU37" s="89"/>
      <c r="AV37" s="89"/>
      <c r="AW37" s="89"/>
      <c r="AX37" s="89"/>
      <c r="AY37" s="89"/>
      <c r="AZ37" s="89"/>
      <c r="BA37" s="89" t="s">
        <v>169</v>
      </c>
      <c r="BB37" s="131"/>
      <c r="BC37" s="131"/>
      <c r="BD37" s="301"/>
    </row>
    <row r="38" spans="2:56" ht="117" customHeight="1" thickBot="1">
      <c r="B38" s="132">
        <v>18</v>
      </c>
      <c r="C38" s="733"/>
      <c r="D38" s="778" t="s">
        <v>248</v>
      </c>
      <c r="E38" s="779"/>
      <c r="F38" s="779"/>
      <c r="G38" s="779"/>
      <c r="H38" s="779"/>
      <c r="I38" s="779"/>
      <c r="J38" s="779"/>
      <c r="K38" s="779"/>
      <c r="L38" s="779"/>
      <c r="M38" s="779"/>
      <c r="N38" s="779"/>
      <c r="O38" s="779"/>
      <c r="P38" s="779"/>
      <c r="Q38" s="779"/>
      <c r="R38" s="779"/>
      <c r="S38" s="779"/>
      <c r="T38" s="779"/>
      <c r="U38" s="779"/>
      <c r="V38" s="780"/>
      <c r="W38" s="125"/>
      <c r="X38" s="133" t="s">
        <v>581</v>
      </c>
      <c r="Y38" s="60"/>
      <c r="Z38" s="60"/>
      <c r="AA38" s="60"/>
      <c r="AB38" s="60"/>
      <c r="AC38" s="60"/>
      <c r="AD38" s="60"/>
      <c r="AE38" s="60"/>
      <c r="AF38" s="60"/>
      <c r="AG38" s="60"/>
      <c r="AH38" s="60"/>
      <c r="AI38" s="134"/>
      <c r="AJ38" s="134"/>
      <c r="AK38" s="134"/>
      <c r="AL38" s="134"/>
      <c r="AM38" s="134"/>
      <c r="AN38" s="134"/>
      <c r="AO38" s="134"/>
      <c r="AP38" s="134"/>
      <c r="AQ38" s="134"/>
      <c r="AR38" s="134"/>
      <c r="AS38" s="134"/>
      <c r="AT38" s="134"/>
      <c r="AU38" s="134"/>
      <c r="AV38" s="134"/>
      <c r="AW38" s="134"/>
      <c r="AX38" s="134"/>
      <c r="AY38" s="134"/>
      <c r="AZ38" s="134"/>
      <c r="BA38" s="134"/>
      <c r="BB38" s="135"/>
      <c r="BC38" s="135"/>
      <c r="BD38" s="136"/>
    </row>
    <row r="39" spans="2:56" ht="11.25" customHeight="1"/>
    <row r="40" spans="2:56" ht="19.5" customHeight="1">
      <c r="B40" s="83" t="s">
        <v>639</v>
      </c>
    </row>
    <row r="41" spans="2:56" ht="19.5" customHeight="1"/>
  </sheetData>
  <mergeCells count="58">
    <mergeCell ref="BB16:BC16"/>
    <mergeCell ref="AQ16:AW16"/>
    <mergeCell ref="AM21:AP21"/>
    <mergeCell ref="X13:BD13"/>
    <mergeCell ref="X14:BD14"/>
    <mergeCell ref="AI15:AK15"/>
    <mergeCell ref="X18:Z18"/>
    <mergeCell ref="AY16:BA16"/>
    <mergeCell ref="B19:B20"/>
    <mergeCell ref="B21:B26"/>
    <mergeCell ref="AA22:AD22"/>
    <mergeCell ref="AA24:AD24"/>
    <mergeCell ref="AA26:AD26"/>
    <mergeCell ref="E21:V26"/>
    <mergeCell ref="E19:V20"/>
    <mergeCell ref="B28:B30"/>
    <mergeCell ref="B5:I5"/>
    <mergeCell ref="B31:B33"/>
    <mergeCell ref="C37:C38"/>
    <mergeCell ref="E37:V37"/>
    <mergeCell ref="D38:V38"/>
    <mergeCell ref="B35:B36"/>
    <mergeCell ref="D35:D36"/>
    <mergeCell ref="E35:V36"/>
    <mergeCell ref="C34:C36"/>
    <mergeCell ref="C13:C33"/>
    <mergeCell ref="E13:V13"/>
    <mergeCell ref="E14:V14"/>
    <mergeCell ref="E15:V15"/>
    <mergeCell ref="E18:V18"/>
    <mergeCell ref="B6:I6"/>
    <mergeCell ref="E17:V17"/>
    <mergeCell ref="X17:Z17"/>
    <mergeCell ref="AU15:AW15"/>
    <mergeCell ref="E16:V16"/>
    <mergeCell ref="AI16:AM16"/>
    <mergeCell ref="AJ35:AL35"/>
    <mergeCell ref="AY35:BA35"/>
    <mergeCell ref="AI36:AK36"/>
    <mergeCell ref="E27:N27"/>
    <mergeCell ref="P27:V27"/>
    <mergeCell ref="E31:V33"/>
    <mergeCell ref="E34:V34"/>
    <mergeCell ref="E28:V30"/>
    <mergeCell ref="C10:C12"/>
    <mergeCell ref="BB1:BF1"/>
    <mergeCell ref="B2:BF2"/>
    <mergeCell ref="B4:I4"/>
    <mergeCell ref="BE9:BG9"/>
    <mergeCell ref="B9:C9"/>
    <mergeCell ref="D9:V9"/>
    <mergeCell ref="W9:BD9"/>
    <mergeCell ref="E10:V10"/>
    <mergeCell ref="X10:AH10"/>
    <mergeCell ref="AL10:AX10"/>
    <mergeCell ref="E12:V12"/>
    <mergeCell ref="E11:V11"/>
    <mergeCell ref="B7:I7"/>
  </mergeCells>
  <phoneticPr fontId="6"/>
  <printOptions horizontalCentered="1"/>
  <pageMargins left="0.9055118110236221" right="0.31496062992125984" top="0.55118110236220474" bottom="0.35433070866141736" header="0" footer="0"/>
  <pageSetup paperSize="9" scale="6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F48"/>
  <sheetViews>
    <sheetView showGridLines="0" view="pageBreakPreview" zoomScale="80" zoomScaleNormal="100" zoomScaleSheetLayoutView="80" workbookViewId="0">
      <selection activeCell="G14" sqref="G14:I14"/>
    </sheetView>
  </sheetViews>
  <sheetFormatPr defaultColWidth="9" defaultRowHeight="14.25"/>
  <cols>
    <col min="1" max="1" width="3.125" style="84" customWidth="1"/>
    <col min="2" max="2" width="17.75" style="59" customWidth="1"/>
    <col min="3" max="3" width="24.5" style="59" customWidth="1"/>
    <col min="4" max="4" width="5.375" style="59" customWidth="1"/>
    <col min="5" max="5" width="23" style="138" customWidth="1"/>
    <col min="6" max="6" width="10.625" style="59" customWidth="1"/>
    <col min="7" max="7" width="5.625" style="59" customWidth="1"/>
    <col min="8" max="8" width="19.625" style="59" customWidth="1"/>
    <col min="9" max="9" width="5.625" style="59" customWidth="1"/>
    <col min="10" max="57" width="1.875" style="59" customWidth="1"/>
    <col min="58" max="58" width="5" style="59" customWidth="1"/>
    <col min="59" max="59" width="1.875" style="59" customWidth="1"/>
    <col min="60" max="16384" width="9" style="59"/>
  </cols>
  <sheetData>
    <row r="1" spans="1:58" ht="26.25" customHeight="1" thickBot="1">
      <c r="H1" s="734" t="s">
        <v>555</v>
      </c>
      <c r="I1" s="735"/>
      <c r="J1" s="735"/>
      <c r="K1" s="735"/>
      <c r="L1" s="735"/>
      <c r="M1" s="735"/>
      <c r="N1" s="735"/>
      <c r="O1" s="735"/>
      <c r="P1" s="735"/>
      <c r="Q1" s="736"/>
      <c r="AH1" s="139"/>
      <c r="AI1" s="139"/>
      <c r="AJ1" s="139"/>
      <c r="AK1" s="139"/>
      <c r="AL1" s="54"/>
      <c r="AM1" s="54"/>
      <c r="AN1" s="54"/>
      <c r="AO1" s="54"/>
      <c r="AP1" s="54"/>
      <c r="AQ1" s="54"/>
      <c r="AR1" s="54"/>
      <c r="AS1" s="54"/>
      <c r="AT1" s="54"/>
      <c r="AU1" s="54"/>
      <c r="AV1" s="54"/>
      <c r="AW1" s="54"/>
      <c r="AX1" s="54"/>
      <c r="AY1" s="54"/>
      <c r="AZ1" s="54"/>
      <c r="BA1" s="54"/>
      <c r="BB1" s="54"/>
      <c r="BC1" s="54"/>
    </row>
    <row r="2" spans="1:58" ht="40.5" customHeight="1">
      <c r="H2" s="173"/>
      <c r="I2" s="173"/>
      <c r="J2" s="173"/>
      <c r="K2" s="173"/>
      <c r="L2" s="173"/>
      <c r="M2" s="173"/>
      <c r="N2" s="173"/>
      <c r="O2" s="173"/>
      <c r="P2" s="173"/>
      <c r="Q2" s="173"/>
      <c r="AH2" s="139"/>
      <c r="AI2" s="139"/>
      <c r="AJ2" s="139"/>
      <c r="AK2" s="139"/>
      <c r="AL2" s="54"/>
      <c r="AM2" s="54"/>
      <c r="AN2" s="54"/>
      <c r="AO2" s="54"/>
      <c r="AP2" s="54"/>
      <c r="AQ2" s="54"/>
      <c r="AR2" s="54"/>
      <c r="AS2" s="54"/>
      <c r="AT2" s="54"/>
      <c r="AU2" s="54"/>
      <c r="AV2" s="54"/>
      <c r="AW2" s="54"/>
      <c r="AX2" s="54"/>
      <c r="AY2" s="54"/>
      <c r="AZ2" s="54"/>
      <c r="BA2" s="54"/>
      <c r="BB2" s="54"/>
      <c r="BC2" s="54"/>
    </row>
    <row r="3" spans="1:58" ht="37.5" customHeight="1">
      <c r="A3" s="59"/>
      <c r="B3" s="737" t="s">
        <v>231</v>
      </c>
      <c r="C3" s="737"/>
      <c r="D3" s="737"/>
      <c r="E3" s="737"/>
      <c r="F3" s="737"/>
      <c r="G3" s="737"/>
      <c r="H3" s="737"/>
      <c r="I3" s="737"/>
      <c r="J3" s="737"/>
      <c r="K3" s="737"/>
      <c r="L3" s="737"/>
      <c r="M3" s="737"/>
      <c r="N3" s="737"/>
      <c r="O3" s="737"/>
      <c r="P3" s="737"/>
      <c r="AE3" s="84"/>
      <c r="AF3" s="84"/>
      <c r="AG3" s="84"/>
      <c r="AH3" s="52"/>
      <c r="AI3" s="52"/>
      <c r="AJ3" s="52"/>
      <c r="AK3" s="52"/>
      <c r="AL3" s="52"/>
      <c r="AM3" s="52"/>
      <c r="AN3" s="53"/>
      <c r="AO3" s="53"/>
      <c r="AP3" s="53"/>
      <c r="AQ3" s="53"/>
      <c r="AR3" s="53"/>
      <c r="AS3" s="53"/>
      <c r="AT3" s="53"/>
      <c r="AU3" s="53"/>
      <c r="AV3" s="53"/>
      <c r="AW3" s="53"/>
      <c r="AX3" s="53"/>
      <c r="AY3" s="53"/>
      <c r="AZ3" s="53"/>
      <c r="BA3" s="53"/>
      <c r="BB3" s="53"/>
      <c r="BC3" s="53"/>
      <c r="BF3" s="84"/>
    </row>
    <row r="4" spans="1:58" ht="38.25" customHeight="1">
      <c r="B4" s="86"/>
      <c r="F4" s="378"/>
      <c r="G4" s="378"/>
      <c r="H4" s="378"/>
      <c r="I4" s="378"/>
      <c r="J4" s="378"/>
      <c r="K4" s="378"/>
      <c r="L4" s="378"/>
      <c r="M4" s="378"/>
      <c r="N4" s="378"/>
      <c r="O4" s="378"/>
      <c r="P4" s="165"/>
      <c r="Q4" s="54"/>
    </row>
    <row r="5" spans="1:58" ht="32.25" customHeight="1">
      <c r="A5" s="86"/>
      <c r="B5" s="59" t="s">
        <v>436</v>
      </c>
      <c r="C5" s="312" t="str">
        <f>団体名</f>
        <v>和歌山委託訓練センター</v>
      </c>
      <c r="D5" s="312"/>
      <c r="E5" s="312"/>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row>
    <row r="6" spans="1:58" s="54" customFormat="1" ht="32.25" customHeight="1">
      <c r="A6" s="140"/>
      <c r="B6" s="141" t="s">
        <v>437</v>
      </c>
      <c r="C6" s="312" t="str">
        <f>科名</f>
        <v>あいうえお＊あいうえお＊あいうえお＊あいうえお＊あいうえお＊あいう</v>
      </c>
      <c r="D6" s="322"/>
      <c r="E6" s="323"/>
      <c r="F6" s="143"/>
      <c r="G6" s="145"/>
      <c r="H6" s="145"/>
      <c r="I6" s="145"/>
      <c r="J6" s="145"/>
      <c r="K6" s="145"/>
      <c r="L6" s="145"/>
      <c r="M6" s="145"/>
      <c r="N6" s="145"/>
      <c r="O6" s="145"/>
      <c r="P6" s="52"/>
      <c r="Q6" s="52"/>
      <c r="R6" s="52"/>
      <c r="S6" s="52"/>
      <c r="T6" s="52"/>
      <c r="U6" s="52"/>
      <c r="V6" s="52"/>
      <c r="BE6" s="146"/>
    </row>
    <row r="7" spans="1:58" s="54" customFormat="1" ht="32.25" customHeight="1">
      <c r="A7" s="140"/>
      <c r="B7" s="141"/>
      <c r="C7" s="312" t="str">
        <f>提案左括弧&amp;提案科名&amp;提案右括弧</f>
        <v>（アイウエオ＊アイウエオ＊アイウエオ＊アイウエオ＊アイウエオ＊アイウ）</v>
      </c>
      <c r="D7" s="322"/>
      <c r="E7" s="323"/>
      <c r="F7" s="143"/>
      <c r="G7" s="145"/>
      <c r="H7" s="145"/>
      <c r="I7" s="145"/>
      <c r="J7" s="145"/>
      <c r="K7" s="145"/>
      <c r="L7" s="145"/>
      <c r="M7" s="145"/>
      <c r="N7" s="145"/>
      <c r="O7" s="145"/>
      <c r="P7" s="52"/>
      <c r="Q7" s="52"/>
      <c r="R7" s="52"/>
      <c r="S7" s="52"/>
      <c r="T7" s="52"/>
      <c r="U7" s="52"/>
      <c r="V7" s="52"/>
      <c r="BE7" s="146"/>
    </row>
    <row r="8" spans="1:58" s="54" customFormat="1" ht="32.25" customHeight="1">
      <c r="A8" s="140"/>
      <c r="B8" s="141" t="s">
        <v>1136</v>
      </c>
      <c r="C8" s="312" t="str">
        <f>TEXT(開講日,"ggge")&amp;"年"&amp;TEXT(開講日,"m")&amp;"月"&amp;TEXT(開講日,"d")&amp;"日"&amp;"～"&amp;TEXT(修了日,"ggge")&amp;"年"&amp;TEXT(修了日,"m")&amp;"月"&amp;TEXT(修了日,"d")&amp;"日"</f>
        <v>令和8年10月21日～令和9年1月20日</v>
      </c>
      <c r="D8" s="322"/>
      <c r="E8" s="323"/>
      <c r="F8" s="143"/>
      <c r="G8" s="145"/>
      <c r="H8" s="145"/>
      <c r="I8" s="145"/>
      <c r="J8" s="145"/>
      <c r="K8" s="145"/>
      <c r="L8" s="145"/>
      <c r="M8" s="145"/>
      <c r="N8" s="145"/>
      <c r="O8" s="145"/>
      <c r="P8" s="52"/>
      <c r="Q8" s="52"/>
      <c r="R8" s="52"/>
      <c r="S8" s="52"/>
      <c r="T8" s="52"/>
      <c r="U8" s="52"/>
      <c r="V8" s="52"/>
      <c r="BE8" s="146"/>
    </row>
    <row r="9" spans="1:58" s="54" customFormat="1" ht="32.25" customHeight="1">
      <c r="A9" s="140"/>
      <c r="B9" s="141" t="s">
        <v>528</v>
      </c>
      <c r="C9" s="312" t="str">
        <f>定員&amp;"名"</f>
        <v>15名</v>
      </c>
      <c r="D9" s="380"/>
      <c r="E9" s="381"/>
      <c r="F9" s="382"/>
      <c r="G9" s="52"/>
      <c r="H9" s="52"/>
      <c r="I9" s="52"/>
      <c r="J9" s="52"/>
      <c r="K9" s="52"/>
      <c r="L9" s="52"/>
      <c r="M9" s="52"/>
      <c r="N9" s="52"/>
      <c r="O9" s="52"/>
      <c r="P9" s="52"/>
      <c r="Q9" s="52"/>
      <c r="R9" s="52"/>
      <c r="S9" s="52"/>
      <c r="T9" s="52"/>
      <c r="U9" s="52"/>
      <c r="V9" s="52"/>
      <c r="BE9" s="146"/>
    </row>
    <row r="10" spans="1:58" s="54" customFormat="1" ht="20.25" customHeight="1">
      <c r="A10" s="140"/>
      <c r="B10" s="141"/>
      <c r="C10" s="379"/>
      <c r="D10" s="380"/>
      <c r="E10" s="381"/>
      <c r="F10" s="382"/>
      <c r="G10" s="52"/>
      <c r="H10" s="52"/>
      <c r="I10" s="52"/>
      <c r="J10" s="52"/>
      <c r="K10" s="52"/>
      <c r="L10" s="52"/>
      <c r="M10" s="52"/>
      <c r="N10" s="52"/>
      <c r="O10" s="52"/>
      <c r="P10" s="52"/>
      <c r="Q10" s="52"/>
      <c r="R10" s="52"/>
      <c r="S10" s="52"/>
      <c r="T10" s="52"/>
      <c r="U10" s="52"/>
      <c r="V10" s="52"/>
      <c r="BE10" s="146"/>
    </row>
    <row r="11" spans="1:58" s="54" customFormat="1" ht="13.5" customHeight="1">
      <c r="A11" s="140"/>
      <c r="B11" s="141"/>
      <c r="C11" s="379"/>
      <c r="D11" s="380"/>
      <c r="E11" s="381"/>
      <c r="F11" s="382"/>
      <c r="G11" s="52"/>
      <c r="H11" s="52"/>
      <c r="I11" s="52"/>
      <c r="J11" s="52"/>
      <c r="K11" s="52"/>
      <c r="L11" s="52"/>
      <c r="M11" s="52"/>
      <c r="N11" s="52"/>
      <c r="O11" s="52"/>
      <c r="P11" s="52"/>
      <c r="Q11" s="52"/>
      <c r="R11" s="52"/>
      <c r="S11" s="52"/>
      <c r="T11" s="52"/>
      <c r="U11" s="52"/>
      <c r="V11" s="52"/>
      <c r="BE11" s="146"/>
    </row>
    <row r="12" spans="1:58" s="54" customFormat="1" ht="30" customHeight="1">
      <c r="B12" s="83" t="s">
        <v>402</v>
      </c>
      <c r="C12" s="83"/>
      <c r="D12" s="83"/>
      <c r="E12" s="138"/>
      <c r="F12" s="83"/>
      <c r="G12" s="83"/>
      <c r="H12" s="83"/>
      <c r="I12" s="53"/>
      <c r="J12" s="53"/>
      <c r="K12" s="53"/>
      <c r="L12" s="53"/>
      <c r="M12" s="53"/>
      <c r="N12" s="53"/>
      <c r="O12" s="53"/>
      <c r="P12" s="53"/>
      <c r="Q12" s="53"/>
      <c r="R12" s="53"/>
      <c r="S12" s="53"/>
      <c r="T12" s="53"/>
      <c r="U12" s="53"/>
      <c r="V12" s="53"/>
    </row>
    <row r="13" spans="1:58" s="54" customFormat="1" ht="48" customHeight="1">
      <c r="B13" s="63" t="s">
        <v>403</v>
      </c>
      <c r="C13" s="804" t="s">
        <v>404</v>
      </c>
      <c r="D13" s="755"/>
      <c r="E13" s="755"/>
      <c r="F13" s="755"/>
      <c r="G13" s="755"/>
      <c r="H13" s="755"/>
      <c r="I13" s="805"/>
      <c r="O13" s="147"/>
      <c r="P13" s="147"/>
      <c r="Q13" s="147"/>
      <c r="R13" s="147"/>
      <c r="S13" s="147"/>
      <c r="T13" s="147"/>
      <c r="U13" s="147"/>
      <c r="V13" s="147"/>
      <c r="BE13" s="52"/>
      <c r="BF13" s="52"/>
    </row>
    <row r="14" spans="1:58" s="54" customFormat="1" ht="48" customHeight="1">
      <c r="B14" s="148" t="s">
        <v>405</v>
      </c>
      <c r="C14" s="63" t="s">
        <v>406</v>
      </c>
      <c r="D14" s="803" t="s">
        <v>610</v>
      </c>
      <c r="E14" s="803"/>
      <c r="F14" s="803"/>
      <c r="G14" s="804" t="s">
        <v>1187</v>
      </c>
      <c r="H14" s="755"/>
      <c r="I14" s="805"/>
      <c r="M14" s="802"/>
      <c r="N14" s="802"/>
      <c r="O14" s="147"/>
      <c r="P14" s="147"/>
      <c r="Q14" s="147"/>
      <c r="R14" s="147"/>
      <c r="S14" s="147"/>
      <c r="T14" s="147"/>
      <c r="U14" s="147"/>
      <c r="V14" s="147"/>
      <c r="BE14" s="52"/>
      <c r="BF14" s="52"/>
    </row>
    <row r="15" spans="1:58" s="54" customFormat="1" ht="54.75" customHeight="1">
      <c r="B15" s="149"/>
      <c r="C15" s="150"/>
      <c r="D15" s="64"/>
      <c r="E15" s="627"/>
      <c r="F15" s="65" t="s">
        <v>529</v>
      </c>
      <c r="G15" s="64"/>
      <c r="H15" s="325" t="str">
        <f>IF(E15="","",ROUNDDOWN(E15/定員,1))</f>
        <v/>
      </c>
      <c r="I15" s="65" t="s">
        <v>529</v>
      </c>
      <c r="O15" s="53"/>
      <c r="P15" s="53"/>
      <c r="Q15" s="53"/>
      <c r="R15" s="53"/>
      <c r="S15" s="53"/>
      <c r="T15" s="53"/>
      <c r="U15" s="53"/>
      <c r="V15" s="53"/>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52"/>
      <c r="BF15" s="52"/>
    </row>
    <row r="16" spans="1:58" s="54" customFormat="1" ht="54.75" customHeight="1">
      <c r="B16" s="149"/>
      <c r="C16" s="151"/>
      <c r="D16" s="152"/>
      <c r="E16" s="628"/>
      <c r="F16" s="153" t="s">
        <v>530</v>
      </c>
      <c r="G16" s="152"/>
      <c r="H16" s="326" t="str">
        <f>IF(E16="","",ROUND(E16/定員,1))</f>
        <v/>
      </c>
      <c r="I16" s="153" t="s">
        <v>529</v>
      </c>
      <c r="O16" s="147"/>
      <c r="P16" s="147"/>
      <c r="Q16" s="147"/>
      <c r="R16" s="147"/>
      <c r="S16" s="147"/>
      <c r="T16" s="147"/>
      <c r="U16" s="147"/>
      <c r="V16" s="147"/>
      <c r="AI16" s="154"/>
      <c r="AJ16" s="154"/>
      <c r="AK16" s="154"/>
      <c r="AU16" s="154"/>
      <c r="AV16" s="154"/>
      <c r="AW16" s="154"/>
      <c r="BE16" s="52"/>
      <c r="BF16" s="52"/>
    </row>
    <row r="17" spans="1:58" s="54" customFormat="1" ht="54.75" customHeight="1">
      <c r="B17" s="149"/>
      <c r="C17" s="151"/>
      <c r="D17" s="152"/>
      <c r="E17" s="628"/>
      <c r="F17" s="153" t="s">
        <v>530</v>
      </c>
      <c r="G17" s="152"/>
      <c r="H17" s="326" t="str">
        <f>IF(E17="","",ROUND(E17/定員,1))</f>
        <v/>
      </c>
      <c r="I17" s="153" t="s">
        <v>529</v>
      </c>
      <c r="O17" s="147"/>
      <c r="P17" s="147"/>
      <c r="Q17" s="147"/>
      <c r="R17" s="147"/>
      <c r="S17" s="147"/>
      <c r="T17" s="147"/>
      <c r="U17" s="147"/>
      <c r="V17" s="147"/>
      <c r="AE17" s="52"/>
      <c r="AF17" s="52"/>
      <c r="AQ17" s="154"/>
      <c r="AR17" s="154"/>
      <c r="AS17" s="154"/>
      <c r="AY17" s="154"/>
      <c r="AZ17" s="154"/>
      <c r="BA17" s="154"/>
      <c r="BE17" s="52"/>
      <c r="BF17" s="52"/>
    </row>
    <row r="18" spans="1:58" s="54" customFormat="1" ht="54.75" customHeight="1">
      <c r="B18" s="155"/>
      <c r="C18" s="156"/>
      <c r="D18" s="66"/>
      <c r="E18" s="629"/>
      <c r="F18" s="67" t="s">
        <v>530</v>
      </c>
      <c r="G18" s="66"/>
      <c r="H18" s="327" t="str">
        <f>IF(E18="","",ROUND(E18/定員,1))</f>
        <v/>
      </c>
      <c r="I18" s="67" t="s">
        <v>529</v>
      </c>
      <c r="O18" s="53"/>
      <c r="P18" s="53"/>
      <c r="Q18" s="53"/>
      <c r="R18" s="53"/>
      <c r="S18" s="53"/>
      <c r="T18" s="53"/>
      <c r="U18" s="53"/>
      <c r="V18" s="53"/>
    </row>
    <row r="19" spans="1:58" s="54" customFormat="1" ht="54.75" customHeight="1">
      <c r="B19" s="799" t="s">
        <v>589</v>
      </c>
      <c r="C19" s="800"/>
      <c r="D19" s="800"/>
      <c r="E19" s="800"/>
      <c r="F19" s="801"/>
      <c r="G19" s="158"/>
      <c r="H19" s="403" t="str">
        <f>IFERROR(ROUNDDOWN(AVERAGE(H15:H18),1),"")</f>
        <v/>
      </c>
      <c r="I19" s="67" t="s">
        <v>529</v>
      </c>
      <c r="O19" s="53"/>
      <c r="P19" s="53"/>
      <c r="Q19" s="53"/>
      <c r="R19" s="53"/>
      <c r="S19" s="53"/>
      <c r="T19" s="53"/>
      <c r="U19" s="53"/>
      <c r="V19" s="53"/>
    </row>
    <row r="20" spans="1:58" s="54" customFormat="1" ht="38.25" customHeight="1">
      <c r="B20" s="59" t="s">
        <v>1180</v>
      </c>
      <c r="C20" s="198"/>
      <c r="D20" s="198"/>
      <c r="E20" s="198"/>
      <c r="F20" s="198"/>
      <c r="G20" s="137"/>
      <c r="H20" s="324"/>
      <c r="I20" s="107"/>
      <c r="O20" s="53"/>
      <c r="P20" s="53"/>
      <c r="Q20" s="53"/>
      <c r="R20" s="53"/>
      <c r="S20" s="53"/>
      <c r="T20" s="53"/>
      <c r="U20" s="53"/>
      <c r="V20" s="53"/>
    </row>
    <row r="21" spans="1:58" s="54" customFormat="1" ht="38.25" customHeight="1">
      <c r="B21" s="59" t="s">
        <v>1188</v>
      </c>
      <c r="C21" s="198"/>
      <c r="D21" s="198"/>
      <c r="E21" s="198"/>
      <c r="F21" s="198"/>
      <c r="G21" s="137"/>
      <c r="H21" s="324"/>
      <c r="I21" s="107"/>
      <c r="O21" s="53"/>
      <c r="P21" s="53"/>
      <c r="Q21" s="53"/>
      <c r="R21" s="53"/>
      <c r="S21" s="53"/>
      <c r="T21" s="53"/>
      <c r="U21" s="53"/>
      <c r="V21" s="53"/>
    </row>
    <row r="22" spans="1:58" s="54" customFormat="1" ht="38.25" customHeight="1">
      <c r="B22" s="59" t="s">
        <v>1189</v>
      </c>
      <c r="C22" s="198"/>
      <c r="D22" s="198"/>
      <c r="E22" s="198"/>
      <c r="F22" s="198"/>
      <c r="G22" s="137"/>
      <c r="H22" s="324"/>
      <c r="I22" s="107"/>
      <c r="O22" s="53"/>
      <c r="P22" s="53"/>
      <c r="Q22" s="53"/>
      <c r="R22" s="53"/>
      <c r="S22" s="53"/>
      <c r="T22" s="53"/>
      <c r="U22" s="53"/>
      <c r="V22" s="53"/>
    </row>
    <row r="23" spans="1:58" s="54" customFormat="1" ht="39.75" customHeight="1">
      <c r="A23" s="159"/>
      <c r="B23" s="83" t="s">
        <v>407</v>
      </c>
      <c r="C23" s="328"/>
      <c r="D23" s="328"/>
      <c r="E23" s="138"/>
      <c r="F23" s="83"/>
      <c r="G23" s="83"/>
      <c r="H23" s="83"/>
      <c r="I23" s="53"/>
      <c r="J23" s="53"/>
      <c r="K23" s="53"/>
      <c r="L23" s="53"/>
      <c r="M23" s="53"/>
      <c r="N23" s="53"/>
      <c r="O23" s="53"/>
      <c r="P23" s="53"/>
      <c r="Q23" s="53"/>
      <c r="R23" s="53"/>
      <c r="S23" s="53"/>
      <c r="T23" s="53"/>
      <c r="U23" s="53"/>
      <c r="V23" s="53"/>
      <c r="AL23" s="146"/>
      <c r="AM23" s="146"/>
      <c r="AN23" s="146"/>
      <c r="AO23" s="146"/>
      <c r="AP23" s="146"/>
      <c r="AQ23" s="146"/>
      <c r="AR23" s="146"/>
      <c r="AS23" s="146"/>
      <c r="AT23" s="146"/>
      <c r="AU23" s="146"/>
      <c r="AV23" s="146"/>
      <c r="AW23" s="146"/>
      <c r="AX23" s="146"/>
      <c r="AY23" s="146"/>
      <c r="AZ23" s="146"/>
      <c r="BA23" s="146"/>
      <c r="BB23" s="146"/>
      <c r="BC23" s="146"/>
      <c r="BD23" s="146"/>
    </row>
    <row r="24" spans="1:58" s="54" customFormat="1" ht="39.75" customHeight="1">
      <c r="A24" s="159"/>
      <c r="B24" s="83" t="s">
        <v>671</v>
      </c>
      <c r="C24" s="83"/>
      <c r="D24" s="83"/>
      <c r="E24" s="138"/>
      <c r="F24" s="83"/>
      <c r="G24" s="83"/>
      <c r="H24" s="83"/>
      <c r="I24" s="160"/>
      <c r="J24" s="160"/>
      <c r="K24" s="160"/>
      <c r="L24" s="160"/>
      <c r="M24" s="160"/>
      <c r="N24" s="160"/>
      <c r="O24" s="160"/>
      <c r="P24" s="160"/>
      <c r="Q24" s="160"/>
      <c r="R24" s="160"/>
      <c r="S24" s="160"/>
      <c r="T24" s="160"/>
      <c r="U24" s="160"/>
      <c r="V24" s="160"/>
      <c r="AL24" s="161"/>
      <c r="AM24" s="162"/>
      <c r="AN24" s="162"/>
      <c r="AO24" s="162"/>
      <c r="AP24" s="162"/>
      <c r="AQ24" s="162"/>
      <c r="AR24" s="162"/>
      <c r="AT24" s="162"/>
      <c r="AU24" s="162"/>
    </row>
    <row r="25" spans="1:58" s="54" customFormat="1" ht="39" customHeight="1">
      <c r="A25" s="83"/>
      <c r="B25" s="83"/>
      <c r="C25" s="83"/>
      <c r="D25" s="83"/>
      <c r="E25" s="138"/>
      <c r="F25" s="83"/>
      <c r="G25" s="83"/>
      <c r="H25" s="83"/>
      <c r="I25" s="160"/>
      <c r="J25" s="160"/>
      <c r="K25" s="160"/>
      <c r="L25" s="160"/>
      <c r="M25" s="160"/>
      <c r="N25" s="160"/>
      <c r="O25" s="160"/>
      <c r="P25" s="160"/>
      <c r="Q25" s="160"/>
      <c r="R25" s="160"/>
      <c r="S25" s="160"/>
      <c r="T25" s="160"/>
      <c r="U25" s="160"/>
      <c r="V25" s="160"/>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row>
    <row r="26" spans="1:58" s="54" customFormat="1" ht="36.75" customHeight="1">
      <c r="A26" s="52"/>
      <c r="B26" s="163"/>
      <c r="E26" s="164"/>
      <c r="G26" s="53"/>
      <c r="H26" s="53"/>
      <c r="I26" s="53"/>
      <c r="J26" s="53"/>
      <c r="K26" s="53"/>
      <c r="L26" s="53"/>
      <c r="M26" s="53"/>
      <c r="N26" s="53"/>
      <c r="P26" s="147"/>
      <c r="Q26" s="147"/>
      <c r="R26" s="147"/>
      <c r="S26" s="147"/>
      <c r="T26" s="147"/>
      <c r="U26" s="147"/>
      <c r="V26" s="147"/>
      <c r="AP26" s="165"/>
      <c r="AQ26" s="165"/>
      <c r="AR26" s="165"/>
      <c r="AS26" s="165"/>
      <c r="AT26" s="165"/>
      <c r="AU26" s="165"/>
      <c r="AV26" s="165"/>
      <c r="AW26" s="165"/>
      <c r="AX26" s="165"/>
      <c r="AY26" s="165"/>
      <c r="AZ26" s="165"/>
    </row>
    <row r="27" spans="1:58" s="54" customFormat="1" ht="30" customHeight="1">
      <c r="A27" s="52"/>
      <c r="B27" s="163"/>
      <c r="E27" s="164"/>
      <c r="G27" s="53"/>
      <c r="H27" s="53"/>
      <c r="I27" s="53"/>
      <c r="J27" s="53"/>
      <c r="K27" s="53"/>
      <c r="L27" s="53"/>
      <c r="M27" s="53"/>
      <c r="N27" s="53"/>
      <c r="P27" s="147"/>
      <c r="Q27" s="147"/>
      <c r="R27" s="147"/>
      <c r="S27" s="147"/>
      <c r="T27" s="147"/>
      <c r="U27" s="147"/>
      <c r="V27" s="147"/>
      <c r="AP27" s="165"/>
      <c r="AQ27" s="165"/>
      <c r="AR27" s="165"/>
      <c r="AS27" s="165"/>
      <c r="AT27" s="165"/>
      <c r="AU27" s="165"/>
      <c r="AV27" s="165"/>
      <c r="AW27" s="165"/>
      <c r="AX27" s="165"/>
      <c r="AY27" s="165"/>
      <c r="AZ27" s="165"/>
    </row>
    <row r="28" spans="1:58" s="54" customFormat="1" ht="30" customHeight="1">
      <c r="A28" s="52"/>
      <c r="B28" s="163"/>
      <c r="E28" s="164"/>
      <c r="G28" s="53"/>
      <c r="H28" s="53"/>
      <c r="I28" s="53"/>
      <c r="J28" s="53"/>
      <c r="K28" s="53"/>
      <c r="L28" s="53"/>
      <c r="M28" s="53"/>
      <c r="N28" s="53"/>
      <c r="P28" s="147"/>
      <c r="Q28" s="147"/>
      <c r="R28" s="147"/>
      <c r="S28" s="147"/>
      <c r="T28" s="147"/>
      <c r="U28" s="147"/>
      <c r="V28" s="147"/>
      <c r="AP28" s="165"/>
      <c r="AQ28" s="165"/>
      <c r="AR28" s="165"/>
      <c r="AS28" s="165"/>
      <c r="AT28" s="165"/>
      <c r="AU28" s="165"/>
      <c r="AV28" s="165"/>
      <c r="AW28" s="165"/>
      <c r="AX28" s="165"/>
      <c r="AY28" s="165"/>
      <c r="AZ28" s="165"/>
    </row>
    <row r="29" spans="1:58" s="54" customFormat="1" ht="30" customHeight="1">
      <c r="A29" s="52"/>
      <c r="B29" s="163"/>
      <c r="E29" s="164"/>
      <c r="G29" s="53"/>
      <c r="H29" s="53"/>
      <c r="I29" s="53"/>
      <c r="J29" s="53"/>
      <c r="K29" s="53"/>
      <c r="L29" s="53"/>
      <c r="M29" s="53"/>
      <c r="N29" s="53"/>
      <c r="P29" s="147"/>
      <c r="Q29" s="147"/>
      <c r="R29" s="147"/>
      <c r="S29" s="147"/>
      <c r="T29" s="147"/>
      <c r="U29" s="147"/>
      <c r="V29" s="147"/>
      <c r="AP29" s="165"/>
      <c r="AQ29" s="165"/>
      <c r="AR29" s="165"/>
      <c r="AS29" s="165"/>
      <c r="AT29" s="165"/>
      <c r="AU29" s="165"/>
      <c r="AV29" s="165"/>
      <c r="AW29" s="165"/>
      <c r="AX29" s="165"/>
      <c r="AY29" s="165"/>
      <c r="AZ29" s="165"/>
    </row>
    <row r="30" spans="1:58" s="54" customFormat="1" ht="30" customHeight="1">
      <c r="A30" s="52"/>
      <c r="B30" s="163"/>
      <c r="E30" s="164"/>
      <c r="G30" s="160"/>
      <c r="H30" s="160"/>
      <c r="I30" s="160"/>
      <c r="J30" s="160"/>
      <c r="K30" s="160"/>
      <c r="L30" s="160"/>
      <c r="M30" s="160"/>
      <c r="N30" s="160"/>
      <c r="O30" s="160"/>
      <c r="P30" s="160"/>
      <c r="Q30" s="160"/>
      <c r="R30" s="160"/>
      <c r="S30" s="160"/>
      <c r="T30" s="160"/>
      <c r="U30" s="160"/>
      <c r="V30" s="160"/>
      <c r="AP30" s="165"/>
      <c r="AQ30" s="165"/>
      <c r="AR30" s="165"/>
      <c r="AS30" s="165"/>
      <c r="AT30" s="165"/>
      <c r="AU30" s="165"/>
      <c r="AV30" s="165"/>
      <c r="AW30" s="165"/>
      <c r="AX30" s="165"/>
      <c r="AY30" s="165"/>
      <c r="AZ30" s="165"/>
    </row>
    <row r="31" spans="1:58" s="54" customFormat="1" ht="30" customHeight="1">
      <c r="A31" s="52"/>
      <c r="B31" s="163"/>
      <c r="E31" s="164"/>
      <c r="G31" s="160"/>
      <c r="H31" s="160"/>
      <c r="I31" s="160"/>
      <c r="J31" s="160"/>
      <c r="K31" s="160"/>
      <c r="L31" s="160"/>
      <c r="M31" s="160"/>
      <c r="N31" s="160"/>
      <c r="O31" s="160"/>
      <c r="P31" s="160"/>
      <c r="Q31" s="160"/>
      <c r="R31" s="160"/>
      <c r="S31" s="160"/>
      <c r="T31" s="160"/>
      <c r="U31" s="160"/>
      <c r="V31" s="160"/>
      <c r="AP31" s="165"/>
      <c r="AQ31" s="165"/>
      <c r="AR31" s="165"/>
      <c r="AS31" s="165"/>
      <c r="AT31" s="165"/>
      <c r="AU31" s="165"/>
      <c r="AV31" s="165"/>
      <c r="AW31" s="165"/>
      <c r="AX31" s="165"/>
      <c r="AY31" s="165"/>
      <c r="AZ31" s="165"/>
    </row>
    <row r="32" spans="1:58" s="54" customFormat="1" ht="30" customHeight="1">
      <c r="A32" s="52"/>
      <c r="B32" s="163"/>
      <c r="E32" s="164"/>
      <c r="G32" s="160"/>
      <c r="H32" s="160"/>
      <c r="I32" s="160"/>
      <c r="J32" s="160"/>
      <c r="K32" s="160"/>
      <c r="L32" s="160"/>
      <c r="M32" s="160"/>
      <c r="N32" s="160"/>
      <c r="O32" s="160"/>
      <c r="P32" s="160"/>
      <c r="Q32" s="160"/>
      <c r="R32" s="160"/>
      <c r="S32" s="160"/>
      <c r="T32" s="160"/>
      <c r="U32" s="160"/>
      <c r="V32" s="160"/>
      <c r="AP32" s="165"/>
      <c r="AQ32" s="165"/>
      <c r="AR32" s="165"/>
      <c r="AS32" s="165"/>
      <c r="AT32" s="165"/>
      <c r="AU32" s="165"/>
      <c r="AV32" s="165"/>
      <c r="AW32" s="165"/>
      <c r="AX32" s="165"/>
      <c r="AY32" s="165"/>
      <c r="AZ32" s="165"/>
    </row>
    <row r="33" spans="1:58" s="54" customFormat="1" ht="33.75" customHeight="1">
      <c r="A33" s="52"/>
      <c r="B33" s="166"/>
      <c r="C33" s="53"/>
      <c r="D33" s="53"/>
      <c r="E33" s="164"/>
      <c r="F33" s="53"/>
      <c r="AP33" s="165"/>
      <c r="AQ33" s="165"/>
      <c r="AR33" s="165"/>
      <c r="AS33" s="165"/>
      <c r="AT33" s="165"/>
      <c r="AU33" s="165"/>
      <c r="AV33" s="165"/>
      <c r="AW33" s="165"/>
      <c r="AX33" s="165"/>
      <c r="AY33" s="165"/>
      <c r="AZ33" s="165"/>
    </row>
    <row r="34" spans="1:58" s="54" customFormat="1" ht="33.75" customHeight="1">
      <c r="B34" s="166"/>
      <c r="E34" s="164"/>
      <c r="AJ34" s="154"/>
      <c r="AK34" s="154"/>
      <c r="AL34" s="154"/>
      <c r="AP34" s="165"/>
      <c r="AQ34" s="165"/>
      <c r="AR34" s="165"/>
      <c r="AS34" s="165"/>
      <c r="AT34" s="165"/>
      <c r="AU34" s="165"/>
      <c r="AV34" s="165"/>
      <c r="AW34" s="165"/>
      <c r="AX34" s="165"/>
      <c r="AY34" s="154"/>
      <c r="AZ34" s="154"/>
      <c r="BA34" s="154"/>
    </row>
    <row r="35" spans="1:58" s="54" customFormat="1" ht="33.75" customHeight="1">
      <c r="B35" s="166"/>
      <c r="E35" s="164"/>
      <c r="AI35" s="154"/>
      <c r="AJ35" s="154"/>
      <c r="AK35" s="154"/>
    </row>
    <row r="36" spans="1:58" s="54" customFormat="1" ht="44.25" customHeight="1">
      <c r="A36" s="52"/>
      <c r="B36" s="166"/>
      <c r="C36" s="167"/>
      <c r="D36" s="167"/>
      <c r="E36" s="168"/>
      <c r="F36" s="167"/>
      <c r="W36" s="53"/>
      <c r="X36" s="154"/>
      <c r="Y36" s="154"/>
      <c r="Z36" s="154"/>
      <c r="AA36" s="154"/>
      <c r="AB36" s="154"/>
      <c r="AC36" s="154"/>
      <c r="AD36" s="154"/>
      <c r="AE36" s="154"/>
      <c r="AG36" s="154"/>
      <c r="AH36" s="154"/>
      <c r="AI36" s="154"/>
      <c r="AJ36" s="154"/>
      <c r="AK36" s="154"/>
      <c r="AL36" s="154"/>
      <c r="AM36" s="154"/>
      <c r="AN36" s="154"/>
      <c r="AO36" s="154"/>
      <c r="AQ36" s="154"/>
      <c r="AR36" s="154"/>
      <c r="AS36" s="154"/>
      <c r="AT36" s="154"/>
      <c r="AU36" s="154"/>
      <c r="AV36" s="154"/>
      <c r="AW36" s="154"/>
      <c r="AX36" s="154"/>
      <c r="AZ36" s="154"/>
      <c r="BA36" s="154"/>
      <c r="BB36" s="154"/>
      <c r="BC36" s="154"/>
      <c r="BD36" s="154"/>
    </row>
    <row r="37" spans="1:58" s="54" customFormat="1" ht="104.25" customHeight="1">
      <c r="A37" s="52"/>
      <c r="B37" s="166"/>
      <c r="C37" s="169"/>
      <c r="D37" s="169"/>
      <c r="E37" s="170"/>
      <c r="F37" s="169"/>
      <c r="G37" s="169"/>
      <c r="H37" s="169"/>
      <c r="I37" s="169"/>
      <c r="J37" s="169"/>
      <c r="K37" s="169"/>
      <c r="L37" s="169"/>
      <c r="M37" s="169"/>
      <c r="N37" s="169"/>
      <c r="O37" s="169"/>
      <c r="P37" s="169"/>
      <c r="Q37" s="169"/>
      <c r="R37" s="169"/>
      <c r="S37" s="169"/>
      <c r="T37" s="169"/>
      <c r="U37" s="169"/>
      <c r="V37" s="169"/>
      <c r="X37" s="42"/>
      <c r="Y37" s="171"/>
      <c r="Z37" s="171"/>
      <c r="AA37" s="171"/>
      <c r="AB37" s="171"/>
      <c r="AC37" s="171"/>
      <c r="AD37" s="171"/>
      <c r="AE37" s="171"/>
      <c r="AF37" s="171"/>
      <c r="AG37" s="171"/>
      <c r="AH37" s="171"/>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row>
    <row r="38" spans="1:58" s="54" customFormat="1" ht="11.25" customHeight="1">
      <c r="A38" s="52"/>
      <c r="E38" s="164"/>
    </row>
    <row r="39" spans="1:58" s="54" customFormat="1" ht="20.100000000000001" customHeight="1">
      <c r="A39" s="53"/>
      <c r="E39" s="164"/>
      <c r="G39" s="172"/>
      <c r="H39" s="172"/>
      <c r="I39" s="172"/>
      <c r="J39" s="172"/>
      <c r="K39" s="172"/>
      <c r="L39" s="172"/>
      <c r="M39" s="172"/>
      <c r="N39" s="172"/>
      <c r="O39" s="172"/>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row>
    <row r="40" spans="1:58" s="54" customFormat="1" ht="7.5" customHeight="1">
      <c r="A40" s="52"/>
      <c r="E40" s="164"/>
    </row>
    <row r="41" spans="1:58" s="54" customFormat="1" ht="3.75" customHeight="1">
      <c r="A41" s="52"/>
      <c r="B41" s="146"/>
      <c r="E41" s="164"/>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row>
    <row r="42" spans="1:58" s="54" customFormat="1" ht="19.5" customHeight="1">
      <c r="A42" s="52"/>
      <c r="E42" s="164"/>
    </row>
    <row r="43" spans="1:58" ht="19.5" customHeight="1"/>
    <row r="44" spans="1:58" ht="19.5" customHeight="1"/>
    <row r="45" spans="1:58" ht="19.5" customHeight="1"/>
    <row r="46" spans="1:58" ht="19.5" customHeight="1"/>
    <row r="47" spans="1:58" ht="19.5" customHeight="1"/>
    <row r="48" spans="1:58" ht="19.5" customHeight="1"/>
  </sheetData>
  <mergeCells count="7">
    <mergeCell ref="B19:F19"/>
    <mergeCell ref="H1:Q1"/>
    <mergeCell ref="M14:N14"/>
    <mergeCell ref="D14:F14"/>
    <mergeCell ref="G14:I14"/>
    <mergeCell ref="B3:P3"/>
    <mergeCell ref="C13:I13"/>
  </mergeCells>
  <phoneticPr fontId="6"/>
  <printOptions horizontalCentered="1"/>
  <pageMargins left="0.9055118110236221" right="0.31496062992125984" top="0.94488188976377963" bottom="0.35433070866141736" header="0" footer="0"/>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BJ36"/>
  <sheetViews>
    <sheetView showGridLines="0" view="pageBreakPreview" zoomScale="80" zoomScaleNormal="100" zoomScaleSheetLayoutView="80" workbookViewId="0">
      <selection activeCell="C23" sqref="C23"/>
    </sheetView>
  </sheetViews>
  <sheetFormatPr defaultColWidth="9" defaultRowHeight="14.25"/>
  <cols>
    <col min="1" max="1" width="9" style="59"/>
    <col min="2" max="2" width="3.125" style="84" customWidth="1"/>
    <col min="3" max="3" width="33.125" style="59" customWidth="1"/>
    <col min="4" max="4" width="9.625" style="59" customWidth="1"/>
    <col min="5" max="5" width="4.75" style="59" customWidth="1"/>
    <col min="6" max="6" width="14.25" style="138" customWidth="1"/>
    <col min="7" max="7" width="5.5" style="59" customWidth="1"/>
    <col min="8" max="8" width="5.375" style="59" customWidth="1"/>
    <col min="9" max="9" width="6.75" style="138" customWidth="1"/>
    <col min="10" max="10" width="5.5" style="59" customWidth="1"/>
    <col min="11" max="11" width="12.875" style="59" customWidth="1"/>
    <col min="12" max="13" width="12.75" style="59" customWidth="1"/>
    <col min="14" max="61" width="1.875" style="59" customWidth="1"/>
    <col min="62" max="62" width="5" style="59" customWidth="1"/>
    <col min="63" max="63" width="1.875" style="59" customWidth="1"/>
    <col min="64" max="16384" width="9" style="59"/>
  </cols>
  <sheetData>
    <row r="1" spans="1:62" ht="24" customHeight="1" thickBot="1">
      <c r="K1" s="806" t="s">
        <v>408</v>
      </c>
      <c r="L1" s="807"/>
      <c r="M1" s="807"/>
      <c r="N1" s="808"/>
      <c r="AL1" s="139"/>
      <c r="AM1" s="139"/>
      <c r="AN1" s="139"/>
      <c r="AO1" s="139"/>
      <c r="AP1" s="54"/>
      <c r="AQ1" s="54"/>
      <c r="AR1" s="54"/>
      <c r="AS1" s="54"/>
      <c r="AT1" s="54"/>
      <c r="AU1" s="54"/>
      <c r="AV1" s="54"/>
      <c r="AW1" s="54"/>
      <c r="AX1" s="54"/>
      <c r="AY1" s="54"/>
      <c r="AZ1" s="54"/>
      <c r="BA1" s="54"/>
      <c r="BB1" s="54"/>
      <c r="BC1" s="54"/>
      <c r="BD1" s="54"/>
      <c r="BE1" s="54"/>
      <c r="BF1" s="54"/>
      <c r="BG1" s="54"/>
    </row>
    <row r="2" spans="1:62" ht="33.75" customHeight="1">
      <c r="B2" s="86"/>
      <c r="C2" s="737" t="s">
        <v>409</v>
      </c>
      <c r="D2" s="737"/>
      <c r="E2" s="737"/>
      <c r="F2" s="737"/>
      <c r="G2" s="737"/>
      <c r="H2" s="737"/>
      <c r="I2" s="737"/>
      <c r="J2" s="737"/>
      <c r="K2" s="737"/>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row>
    <row r="3" spans="1:62" s="54" customFormat="1" ht="33" customHeight="1">
      <c r="B3" s="140"/>
      <c r="C3" s="737" t="s">
        <v>410</v>
      </c>
      <c r="D3" s="737"/>
      <c r="E3" s="737"/>
      <c r="F3" s="737"/>
      <c r="G3" s="737"/>
      <c r="H3" s="737"/>
      <c r="I3" s="737"/>
      <c r="J3" s="737"/>
      <c r="K3" s="737"/>
      <c r="L3" s="52"/>
      <c r="M3" s="52"/>
      <c r="N3" s="52"/>
      <c r="O3" s="52"/>
      <c r="P3" s="52"/>
      <c r="Q3" s="52"/>
      <c r="R3" s="52"/>
      <c r="S3" s="52"/>
      <c r="T3" s="52"/>
      <c r="U3" s="52"/>
      <c r="V3" s="52"/>
      <c r="W3" s="52"/>
      <c r="X3" s="52"/>
      <c r="Y3" s="52"/>
      <c r="Z3" s="52"/>
      <c r="BI3" s="146"/>
    </row>
    <row r="4" spans="1:62" s="54" customFormat="1" ht="33" customHeight="1">
      <c r="B4" s="140"/>
      <c r="C4" s="173"/>
      <c r="D4" s="173"/>
      <c r="E4" s="173"/>
      <c r="F4" s="173"/>
      <c r="G4" s="173"/>
      <c r="H4" s="173"/>
      <c r="I4" s="173"/>
      <c r="J4" s="173"/>
      <c r="K4" s="173"/>
      <c r="L4" s="52"/>
      <c r="M4" s="52"/>
      <c r="N4" s="52"/>
      <c r="O4" s="52"/>
      <c r="P4" s="52"/>
      <c r="Q4" s="52"/>
      <c r="R4" s="52"/>
      <c r="S4" s="52"/>
      <c r="T4" s="52"/>
      <c r="U4" s="52"/>
      <c r="V4" s="52"/>
      <c r="W4" s="52"/>
      <c r="X4" s="52"/>
      <c r="Y4" s="52"/>
      <c r="Z4" s="52"/>
      <c r="BI4" s="146"/>
    </row>
    <row r="5" spans="1:62" ht="26.25" customHeight="1">
      <c r="C5" s="86"/>
      <c r="I5" s="83"/>
      <c r="J5" s="83"/>
      <c r="K5" s="174"/>
      <c r="L5" s="174"/>
      <c r="M5" s="174"/>
      <c r="N5" s="174"/>
      <c r="O5" s="84"/>
      <c r="P5" s="84"/>
      <c r="Q5" s="165"/>
      <c r="R5" s="165"/>
      <c r="S5" s="165"/>
      <c r="T5" s="165"/>
      <c r="U5" s="165"/>
      <c r="V5" s="165"/>
      <c r="W5" s="165"/>
      <c r="X5" s="165"/>
    </row>
    <row r="6" spans="1:62" ht="26.25" customHeight="1">
      <c r="C6" s="86"/>
      <c r="I6" s="83"/>
      <c r="J6" s="83"/>
      <c r="K6" s="138"/>
      <c r="L6" s="138"/>
      <c r="M6" s="54"/>
      <c r="N6" s="54"/>
      <c r="O6" s="52"/>
      <c r="P6" s="52"/>
      <c r="Q6" s="165"/>
      <c r="R6" s="165"/>
      <c r="S6" s="165"/>
      <c r="T6" s="165"/>
      <c r="U6" s="165"/>
      <c r="V6" s="165"/>
      <c r="W6" s="165"/>
      <c r="X6" s="165"/>
    </row>
    <row r="7" spans="1:62" ht="22.5" customHeight="1">
      <c r="B7" s="86"/>
      <c r="C7" s="175" t="s">
        <v>436</v>
      </c>
      <c r="D7" s="312" t="str">
        <f>団体名</f>
        <v>和歌山委託訓練センター</v>
      </c>
      <c r="E7" s="312"/>
      <c r="F7" s="312"/>
      <c r="G7" s="312"/>
      <c r="H7" s="312"/>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row>
    <row r="8" spans="1:62" s="54" customFormat="1" ht="26.25" customHeight="1">
      <c r="B8" s="140"/>
      <c r="C8" s="141" t="s">
        <v>437</v>
      </c>
      <c r="D8" s="312" t="str">
        <f>科名</f>
        <v>あいうえお＊あいうえお＊あいうえお＊あいうえお＊あいうえお＊あいう</v>
      </c>
      <c r="E8" s="322"/>
      <c r="F8" s="323"/>
      <c r="G8" s="322"/>
      <c r="H8" s="322"/>
      <c r="I8" s="144"/>
      <c r="J8" s="143"/>
      <c r="K8" s="145"/>
      <c r="L8" s="145"/>
      <c r="M8" s="145"/>
      <c r="N8" s="145"/>
      <c r="O8" s="145"/>
      <c r="P8" s="145"/>
      <c r="Q8" s="145"/>
      <c r="R8" s="145"/>
      <c r="S8" s="145"/>
      <c r="T8" s="145"/>
      <c r="U8" s="145"/>
      <c r="V8" s="145"/>
      <c r="W8" s="145"/>
      <c r="X8" s="145"/>
      <c r="Y8" s="52"/>
      <c r="Z8" s="52"/>
      <c r="BI8" s="146"/>
    </row>
    <row r="9" spans="1:62" s="54" customFormat="1" ht="26.25" customHeight="1">
      <c r="B9" s="140"/>
      <c r="C9" s="141"/>
      <c r="D9" s="312" t="str">
        <f>提案左括弧&amp;提案科名&amp;提案右括弧</f>
        <v>（アイウエオ＊アイウエオ＊アイウエオ＊アイウエオ＊アイウエオ＊アイウ）</v>
      </c>
      <c r="E9" s="322"/>
      <c r="F9" s="323"/>
      <c r="G9" s="322"/>
      <c r="H9" s="322"/>
      <c r="I9" s="144"/>
      <c r="J9" s="143"/>
      <c r="K9" s="145"/>
      <c r="L9" s="145"/>
      <c r="M9" s="145"/>
      <c r="N9" s="145"/>
      <c r="O9" s="145"/>
      <c r="P9" s="145"/>
      <c r="Q9" s="145"/>
      <c r="R9" s="145"/>
      <c r="S9" s="145"/>
      <c r="T9" s="145"/>
      <c r="U9" s="145"/>
      <c r="V9" s="145"/>
      <c r="W9" s="145"/>
      <c r="X9" s="145"/>
      <c r="Y9" s="52"/>
      <c r="Z9" s="52"/>
      <c r="BI9" s="146"/>
    </row>
    <row r="10" spans="1:62" s="54" customFormat="1" ht="32.25" customHeight="1">
      <c r="A10" s="140"/>
      <c r="B10" s="141"/>
      <c r="C10" s="141" t="s">
        <v>1137</v>
      </c>
      <c r="D10" s="312" t="str">
        <f>TEXT(開講日,"ggge")&amp;"年"&amp;TEXT(開講日,"m")&amp;"月"&amp;TEXT(開講日,"d")&amp;"日"&amp;"～"&amp;TEXT(修了日,"ggge")&amp;"年"&amp;TEXT(修了日,"m")&amp;"月"&amp;TEXT(修了日,"d")&amp;"日"</f>
        <v>令和8年10月21日～令和9年1月20日</v>
      </c>
      <c r="E10" s="323"/>
      <c r="F10" s="143"/>
      <c r="G10" s="145"/>
      <c r="H10" s="145"/>
      <c r="I10" s="145"/>
      <c r="J10" s="145"/>
      <c r="K10" s="145"/>
      <c r="L10" s="145"/>
      <c r="M10" s="145"/>
      <c r="N10" s="145"/>
      <c r="O10" s="145"/>
      <c r="P10" s="52"/>
      <c r="Q10" s="52"/>
      <c r="R10" s="52"/>
      <c r="S10" s="52"/>
      <c r="T10" s="52"/>
      <c r="U10" s="52"/>
      <c r="V10" s="52"/>
      <c r="BE10" s="146"/>
    </row>
    <row r="11" spans="1:62" s="54" customFormat="1" ht="30" customHeight="1">
      <c r="B11" s="52"/>
      <c r="C11" s="53" t="s">
        <v>411</v>
      </c>
      <c r="F11" s="164"/>
      <c r="I11" s="164"/>
      <c r="K11" s="53"/>
      <c r="L11" s="53"/>
      <c r="M11" s="53"/>
      <c r="N11" s="53"/>
      <c r="O11" s="53"/>
      <c r="P11" s="53"/>
      <c r="Q11" s="53"/>
      <c r="R11" s="53"/>
      <c r="T11" s="147"/>
      <c r="U11" s="147"/>
      <c r="V11" s="147"/>
      <c r="W11" s="147"/>
      <c r="X11" s="147"/>
      <c r="Y11" s="147"/>
      <c r="Z11" s="147"/>
      <c r="AT11" s="165"/>
      <c r="AU11" s="165"/>
      <c r="AV11" s="165"/>
      <c r="AW11" s="165"/>
      <c r="AX11" s="165"/>
      <c r="AY11" s="165"/>
      <c r="AZ11" s="165"/>
      <c r="BA11" s="165"/>
      <c r="BB11" s="165"/>
      <c r="BC11" s="165"/>
      <c r="BD11" s="165"/>
    </row>
    <row r="12" spans="1:62" s="54" customFormat="1" ht="46.5" customHeight="1">
      <c r="B12" s="52"/>
      <c r="C12" s="176" t="s">
        <v>414</v>
      </c>
      <c r="D12" s="642" t="s">
        <v>415</v>
      </c>
      <c r="E12" s="643"/>
      <c r="F12" s="643"/>
      <c r="G12" s="643"/>
      <c r="H12" s="643"/>
      <c r="I12" s="643"/>
      <c r="J12" s="643"/>
      <c r="K12" s="177"/>
      <c r="L12" s="53"/>
      <c r="M12" s="53"/>
      <c r="N12" s="53"/>
      <c r="O12" s="53"/>
      <c r="P12" s="53"/>
      <c r="Q12" s="53"/>
      <c r="R12" s="53"/>
      <c r="T12" s="147"/>
      <c r="U12" s="147"/>
      <c r="V12" s="147"/>
      <c r="W12" s="147"/>
      <c r="X12" s="147"/>
      <c r="Y12" s="147"/>
      <c r="Z12" s="147"/>
      <c r="AT12" s="165"/>
      <c r="AU12" s="165"/>
      <c r="AV12" s="165"/>
      <c r="AW12" s="165"/>
      <c r="AX12" s="165"/>
      <c r="AY12" s="165"/>
      <c r="AZ12" s="165"/>
      <c r="BA12" s="165"/>
      <c r="BB12" s="165"/>
      <c r="BC12" s="165"/>
      <c r="BD12" s="165"/>
    </row>
    <row r="13" spans="1:62" s="54" customFormat="1" ht="46.5" customHeight="1">
      <c r="B13" s="52"/>
      <c r="C13" s="814" t="s">
        <v>413</v>
      </c>
      <c r="D13" s="178"/>
      <c r="E13" s="179" t="s">
        <v>412</v>
      </c>
      <c r="F13" s="180"/>
      <c r="G13" s="179"/>
      <c r="H13" s="179"/>
      <c r="I13" s="180"/>
      <c r="J13" s="179"/>
      <c r="K13" s="181"/>
      <c r="L13" s="160"/>
      <c r="M13" s="160"/>
      <c r="N13" s="160"/>
      <c r="O13" s="160"/>
      <c r="P13" s="160"/>
      <c r="Q13" s="160"/>
      <c r="R13" s="160"/>
      <c r="S13" s="160"/>
      <c r="T13" s="160"/>
      <c r="U13" s="160"/>
      <c r="V13" s="160"/>
      <c r="W13" s="160"/>
      <c r="X13" s="160"/>
      <c r="Y13" s="160"/>
      <c r="Z13" s="160"/>
      <c r="AT13" s="165"/>
      <c r="AU13" s="165"/>
      <c r="AV13" s="165"/>
      <c r="AW13" s="165"/>
      <c r="AX13" s="165"/>
      <c r="AY13" s="165"/>
      <c r="AZ13" s="165"/>
      <c r="BA13" s="165"/>
      <c r="BB13" s="165"/>
      <c r="BC13" s="165"/>
      <c r="BD13" s="165"/>
    </row>
    <row r="14" spans="1:62" s="54" customFormat="1" ht="46.5" customHeight="1">
      <c r="B14" s="52"/>
      <c r="C14" s="815"/>
      <c r="D14" s="182"/>
      <c r="E14" s="183" t="s">
        <v>426</v>
      </c>
      <c r="F14" s="184"/>
      <c r="G14" s="183"/>
      <c r="H14" s="183"/>
      <c r="I14" s="184"/>
      <c r="J14" s="183"/>
      <c r="K14" s="185"/>
      <c r="L14" s="160"/>
      <c r="M14" s="160"/>
      <c r="N14" s="160"/>
      <c r="O14" s="160"/>
      <c r="P14" s="160"/>
      <c r="Q14" s="160"/>
      <c r="R14" s="160"/>
      <c r="S14" s="160"/>
      <c r="T14" s="160"/>
      <c r="U14" s="160"/>
      <c r="V14" s="160"/>
      <c r="W14" s="160"/>
      <c r="X14" s="160"/>
      <c r="Y14" s="160"/>
      <c r="Z14" s="160"/>
      <c r="AT14" s="165"/>
      <c r="AU14" s="165"/>
      <c r="AV14" s="165"/>
      <c r="AW14" s="165"/>
      <c r="AX14" s="165"/>
      <c r="AY14" s="165"/>
      <c r="AZ14" s="165"/>
      <c r="BA14" s="165"/>
      <c r="BB14" s="165"/>
      <c r="BC14" s="165"/>
      <c r="BD14" s="165"/>
    </row>
    <row r="15" spans="1:62" s="54" customFormat="1" ht="46.5" customHeight="1">
      <c r="B15" s="52"/>
      <c r="C15" s="186" t="s">
        <v>416</v>
      </c>
      <c r="D15" s="666" t="s">
        <v>417</v>
      </c>
      <c r="E15" s="667"/>
      <c r="F15" s="667"/>
      <c r="G15" s="667"/>
      <c r="H15" s="667"/>
      <c r="I15" s="667"/>
      <c r="J15" s="667"/>
      <c r="K15" s="177"/>
      <c r="L15" s="53"/>
      <c r="M15" s="53"/>
      <c r="N15" s="53"/>
      <c r="O15" s="53"/>
      <c r="P15" s="53"/>
      <c r="Q15" s="53"/>
      <c r="R15" s="53"/>
      <c r="T15" s="147"/>
      <c r="U15" s="147"/>
      <c r="V15" s="147"/>
      <c r="W15" s="147"/>
      <c r="X15" s="147"/>
      <c r="Y15" s="147"/>
      <c r="Z15" s="147"/>
      <c r="AT15" s="165"/>
      <c r="AU15" s="165"/>
      <c r="AV15" s="165"/>
      <c r="AW15" s="165"/>
      <c r="AX15" s="165"/>
      <c r="AY15" s="165"/>
      <c r="AZ15" s="165"/>
      <c r="BA15" s="165"/>
      <c r="BB15" s="165"/>
      <c r="BC15" s="165"/>
      <c r="BD15" s="165"/>
    </row>
    <row r="16" spans="1:62" s="54" customFormat="1" ht="46.5" customHeight="1">
      <c r="B16" s="52"/>
      <c r="C16" s="186" t="s">
        <v>418</v>
      </c>
      <c r="D16" s="666" t="s">
        <v>417</v>
      </c>
      <c r="E16" s="667"/>
      <c r="F16" s="667"/>
      <c r="G16" s="667"/>
      <c r="H16" s="667"/>
      <c r="I16" s="667"/>
      <c r="J16" s="667"/>
      <c r="K16" s="177"/>
      <c r="L16" s="53"/>
      <c r="M16" s="53"/>
      <c r="N16" s="53"/>
      <c r="O16" s="53"/>
      <c r="P16" s="53"/>
      <c r="Q16" s="53"/>
      <c r="R16" s="53"/>
      <c r="T16" s="147"/>
      <c r="U16" s="147"/>
      <c r="V16" s="147"/>
      <c r="W16" s="147"/>
      <c r="X16" s="147"/>
      <c r="Y16" s="147"/>
      <c r="Z16" s="147"/>
      <c r="AT16" s="165"/>
      <c r="AU16" s="165"/>
      <c r="AV16" s="165"/>
      <c r="AW16" s="165"/>
      <c r="AX16" s="165"/>
      <c r="AY16" s="165"/>
      <c r="AZ16" s="165"/>
      <c r="BA16" s="165"/>
      <c r="BB16" s="165"/>
      <c r="BC16" s="165"/>
      <c r="BD16" s="165"/>
    </row>
    <row r="17" spans="2:60" s="54" customFormat="1" ht="46.5" customHeight="1">
      <c r="C17" s="187" t="s">
        <v>532</v>
      </c>
      <c r="D17" s="188"/>
      <c r="E17" s="189" t="s">
        <v>531</v>
      </c>
      <c r="F17" s="190"/>
      <c r="G17" s="189"/>
      <c r="H17" s="189" t="s">
        <v>419</v>
      </c>
      <c r="I17" s="189"/>
      <c r="J17" s="190"/>
      <c r="K17" s="191"/>
      <c r="AN17" s="154"/>
      <c r="AO17" s="154"/>
      <c r="AP17" s="154"/>
      <c r="AT17" s="165"/>
      <c r="AU17" s="165"/>
      <c r="AV17" s="165"/>
      <c r="AW17" s="165"/>
      <c r="AX17" s="165"/>
      <c r="AY17" s="165"/>
      <c r="AZ17" s="165"/>
      <c r="BA17" s="165"/>
      <c r="BB17" s="165"/>
      <c r="BC17" s="154"/>
      <c r="BD17" s="154"/>
      <c r="BE17" s="154"/>
    </row>
    <row r="18" spans="2:60" s="54" customFormat="1" ht="46.5" customHeight="1">
      <c r="C18" s="329" t="s">
        <v>590</v>
      </c>
      <c r="D18" s="330"/>
      <c r="E18" s="179" t="s">
        <v>531</v>
      </c>
      <c r="F18" s="180"/>
      <c r="G18" s="179"/>
      <c r="H18" s="179" t="s">
        <v>419</v>
      </c>
      <c r="J18" s="180"/>
      <c r="K18" s="191"/>
      <c r="AN18" s="154"/>
      <c r="AO18" s="154"/>
      <c r="AP18" s="154"/>
      <c r="AT18" s="165"/>
      <c r="AU18" s="165"/>
      <c r="AV18" s="165"/>
      <c r="AW18" s="165"/>
      <c r="AX18" s="165"/>
      <c r="AY18" s="165"/>
      <c r="AZ18" s="165"/>
      <c r="BA18" s="165"/>
      <c r="BB18" s="165"/>
      <c r="BC18" s="154"/>
      <c r="BD18" s="154"/>
      <c r="BE18" s="154"/>
    </row>
    <row r="19" spans="2:60" s="54" customFormat="1" ht="46.5" customHeight="1">
      <c r="B19" s="52"/>
      <c r="C19" s="811" t="s">
        <v>420</v>
      </c>
      <c r="D19" s="192" t="s">
        <v>592</v>
      </c>
      <c r="E19" s="189"/>
      <c r="F19" s="193" t="s">
        <v>421</v>
      </c>
      <c r="G19" s="188"/>
      <c r="H19" s="189"/>
      <c r="I19" s="193" t="s">
        <v>562</v>
      </c>
      <c r="J19" s="193"/>
      <c r="K19" s="191"/>
      <c r="AA19" s="53"/>
      <c r="AB19" s="154"/>
      <c r="AC19" s="154"/>
      <c r="AD19" s="154"/>
      <c r="AE19" s="154"/>
      <c r="AF19" s="154"/>
      <c r="AG19" s="154"/>
      <c r="AH19" s="154"/>
      <c r="AI19" s="154"/>
      <c r="AK19" s="154"/>
      <c r="AL19" s="154"/>
      <c r="AM19" s="154"/>
      <c r="AN19" s="154"/>
      <c r="AO19" s="154"/>
      <c r="AP19" s="154"/>
      <c r="AQ19" s="154"/>
      <c r="AR19" s="154"/>
      <c r="AS19" s="154"/>
      <c r="AU19" s="154"/>
      <c r="AV19" s="154"/>
      <c r="AW19" s="154"/>
      <c r="AX19" s="154"/>
      <c r="AY19" s="154"/>
      <c r="AZ19" s="154"/>
      <c r="BA19" s="154"/>
      <c r="BB19" s="154"/>
      <c r="BD19" s="154"/>
      <c r="BE19" s="154"/>
      <c r="BF19" s="154"/>
      <c r="BG19" s="154"/>
      <c r="BH19" s="154"/>
    </row>
    <row r="20" spans="2:60" s="54" customFormat="1" ht="41.25" customHeight="1">
      <c r="B20" s="52"/>
      <c r="C20" s="812"/>
      <c r="D20" s="192" t="s">
        <v>591</v>
      </c>
      <c r="E20" s="188"/>
      <c r="F20" s="193" t="s">
        <v>422</v>
      </c>
      <c r="G20" s="188"/>
      <c r="H20" s="193" t="s">
        <v>544</v>
      </c>
      <c r="I20" s="190"/>
      <c r="J20" s="188"/>
      <c r="K20" s="177" t="s">
        <v>423</v>
      </c>
      <c r="L20" s="194"/>
      <c r="M20" s="169"/>
      <c r="N20" s="169"/>
      <c r="O20" s="169"/>
      <c r="P20" s="169"/>
      <c r="Q20" s="169"/>
      <c r="R20" s="169"/>
      <c r="S20" s="169"/>
      <c r="T20" s="169"/>
      <c r="U20" s="169"/>
      <c r="V20" s="169"/>
      <c r="W20" s="169"/>
      <c r="X20" s="169"/>
      <c r="Y20" s="169"/>
      <c r="Z20" s="169"/>
      <c r="AB20" s="42"/>
      <c r="AC20" s="171"/>
      <c r="AD20" s="171"/>
      <c r="AE20" s="171"/>
      <c r="AF20" s="171"/>
      <c r="AG20" s="171"/>
      <c r="AH20" s="171"/>
      <c r="AI20" s="171"/>
      <c r="AJ20" s="171"/>
      <c r="AK20" s="171"/>
      <c r="AL20" s="171"/>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row>
    <row r="21" spans="2:60" s="54" customFormat="1" ht="41.25" customHeight="1">
      <c r="B21" s="52"/>
      <c r="C21" s="813"/>
      <c r="D21" s="192" t="s">
        <v>424</v>
      </c>
      <c r="E21" s="188"/>
      <c r="F21" s="193" t="s">
        <v>425</v>
      </c>
      <c r="G21" s="188"/>
      <c r="H21" s="193" t="s">
        <v>1138</v>
      </c>
      <c r="I21" s="190"/>
      <c r="J21" s="188"/>
      <c r="K21" s="177"/>
    </row>
    <row r="22" spans="2:60" ht="19.5" customHeight="1"/>
    <row r="23" spans="2:60" ht="42.75" customHeight="1">
      <c r="C23" s="59" t="s">
        <v>1139</v>
      </c>
    </row>
    <row r="24" spans="2:60" ht="19.5" customHeight="1"/>
    <row r="25" spans="2:60" ht="42.75" customHeight="1">
      <c r="C25" s="59" t="s">
        <v>539</v>
      </c>
    </row>
    <row r="26" spans="2:60" ht="51.75" customHeight="1">
      <c r="C26" s="78" t="s">
        <v>538</v>
      </c>
      <c r="D26" s="809" t="s">
        <v>533</v>
      </c>
      <c r="E26" s="756"/>
      <c r="F26" s="810"/>
      <c r="G26" s="809" t="s">
        <v>534</v>
      </c>
      <c r="H26" s="756"/>
      <c r="I26" s="756"/>
      <c r="J26" s="810"/>
      <c r="K26" s="63" t="s">
        <v>535</v>
      </c>
      <c r="L26" s="157" t="s">
        <v>675</v>
      </c>
    </row>
    <row r="27" spans="2:60" ht="51.75" customHeight="1">
      <c r="C27" s="63" t="s">
        <v>536</v>
      </c>
      <c r="D27" s="809"/>
      <c r="E27" s="756"/>
      <c r="F27" s="810"/>
      <c r="G27" s="809"/>
      <c r="H27" s="756"/>
      <c r="I27" s="756"/>
      <c r="J27" s="810"/>
      <c r="K27" s="58"/>
      <c r="L27" s="75"/>
    </row>
    <row r="28" spans="2:60" ht="51.75" customHeight="1">
      <c r="C28" s="63" t="s">
        <v>537</v>
      </c>
      <c r="D28" s="809"/>
      <c r="E28" s="756"/>
      <c r="F28" s="810"/>
      <c r="G28" s="809"/>
      <c r="H28" s="756"/>
      <c r="I28" s="756"/>
      <c r="J28" s="810"/>
      <c r="K28" s="58"/>
      <c r="L28" s="75"/>
    </row>
    <row r="29" spans="2:60" ht="30" customHeight="1">
      <c r="C29" s="59" t="s">
        <v>672</v>
      </c>
    </row>
    <row r="30" spans="2:60" ht="30" customHeight="1">
      <c r="C30" s="59" t="s">
        <v>677</v>
      </c>
    </row>
    <row r="31" spans="2:60" ht="30" customHeight="1">
      <c r="C31" s="59" t="s">
        <v>673</v>
      </c>
    </row>
    <row r="32" spans="2:60" ht="30" customHeight="1">
      <c r="C32" s="59" t="s">
        <v>674</v>
      </c>
    </row>
    <row r="33" spans="1:9" ht="30" customHeight="1">
      <c r="C33" s="59" t="s">
        <v>678</v>
      </c>
    </row>
    <row r="34" spans="1:9" ht="30" customHeight="1">
      <c r="C34" s="59" t="s">
        <v>673</v>
      </c>
    </row>
    <row r="35" spans="1:9" ht="30.75" customHeight="1">
      <c r="A35" s="84"/>
      <c r="B35" s="59"/>
      <c r="C35" s="59" t="s">
        <v>679</v>
      </c>
      <c r="E35" s="138"/>
      <c r="F35" s="59"/>
      <c r="H35" s="138"/>
      <c r="I35" s="59"/>
    </row>
    <row r="36" spans="1:9" ht="30.75" customHeight="1">
      <c r="A36" s="84"/>
      <c r="B36" s="59"/>
      <c r="C36" s="59" t="s">
        <v>676</v>
      </c>
      <c r="E36" s="138"/>
      <c r="F36" s="59"/>
      <c r="H36" s="138"/>
      <c r="I36" s="59"/>
    </row>
  </sheetData>
  <mergeCells count="14">
    <mergeCell ref="C19:C21"/>
    <mergeCell ref="D15:J15"/>
    <mergeCell ref="C2:K2"/>
    <mergeCell ref="C3:K3"/>
    <mergeCell ref="C13:C14"/>
    <mergeCell ref="D12:J12"/>
    <mergeCell ref="K1:N1"/>
    <mergeCell ref="D26:F26"/>
    <mergeCell ref="D27:F27"/>
    <mergeCell ref="D28:F28"/>
    <mergeCell ref="G26:J26"/>
    <mergeCell ref="G27:J27"/>
    <mergeCell ref="G28:J28"/>
    <mergeCell ref="D16:J16"/>
  </mergeCells>
  <phoneticPr fontId="6"/>
  <dataValidations count="2">
    <dataValidation type="list" allowBlank="1" showInputMessage="1" showErrorMessage="1" sqref="K27:K28" xr:uid="{00000000-0002-0000-0900-000000000000}">
      <formula1>"有,不要"</formula1>
    </dataValidation>
    <dataValidation type="list" allowBlank="1" showInputMessage="1" showErrorMessage="1" sqref="L27:L28" xr:uid="{00000000-0002-0000-0900-000001000000}">
      <formula1>"期限内,購入予定"</formula1>
    </dataValidation>
  </dataValidations>
  <printOptions horizontalCentered="1"/>
  <pageMargins left="0.9055118110236221" right="0.31496062992125984" top="0.94488188976377963" bottom="0.35433070866141736" header="0" footer="0"/>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67</vt:i4>
      </vt:variant>
    </vt:vector>
  </HeadingPairs>
  <TitlesOfParts>
    <vt:vector size="104" baseType="lpstr">
      <vt:lpstr>【和産技】訓練コース一覧</vt:lpstr>
      <vt:lpstr>【田産技】訓練コース一覧</vt:lpstr>
      <vt:lpstr>基礎データ入力票</vt:lpstr>
      <vt:lpstr>提出書類一覧</vt:lpstr>
      <vt:lpstr>様式1-1</vt:lpstr>
      <vt:lpstr>様式1-2（母子）</vt:lpstr>
      <vt:lpstr>様式2 </vt:lpstr>
      <vt:lpstr>様式2  (別添１)</vt:lpstr>
      <vt:lpstr>様式2  (別添2)</vt:lpstr>
      <vt:lpstr>様式3</vt:lpstr>
      <vt:lpstr>様式4</vt:lpstr>
      <vt:lpstr>様式5</vt:lpstr>
      <vt:lpstr>様式6-1</vt:lpstr>
      <vt:lpstr>様式6-2</vt:lpstr>
      <vt:lpstr>様式7</vt:lpstr>
      <vt:lpstr>様式8-1</vt:lpstr>
      <vt:lpstr>様式8-2 (母子)</vt:lpstr>
      <vt:lpstr>様式8-3（大型）</vt:lpstr>
      <vt:lpstr>様式9-1（実習）</vt:lpstr>
      <vt:lpstr>様式9-2（再委託）</vt:lpstr>
      <vt:lpstr>様式10-1(デジタル分野)</vt:lpstr>
      <vt:lpstr>様式10ｰ2（介護分野)</vt:lpstr>
      <vt:lpstr>様式11-１（OA事務・Web科）</vt:lpstr>
      <vt:lpstr>様式11-2（パソコン・総務経理事務科）</vt:lpstr>
      <vt:lpstr>様式11-３（パソコン・簿記経理（中高年)</vt:lpstr>
      <vt:lpstr>様式11-４（Ｗｅｂデザイン）</vt:lpstr>
      <vt:lpstr>様式11-５（DXスキル）</vt:lpstr>
      <vt:lpstr>様式11-６（パソコン事務基礎（母子）</vt:lpstr>
      <vt:lpstr>様式11-７（建設）</vt:lpstr>
      <vt:lpstr>様式11-８(介護初級)</vt:lpstr>
      <vt:lpstr>様式11-９（大型）</vt:lpstr>
      <vt:lpstr>様式12  （託児）</vt:lpstr>
      <vt:lpstr>様式13 託児チェック表</vt:lpstr>
      <vt:lpstr>様式14　スキル</vt:lpstr>
      <vt:lpstr>様式15 カリキュラムチェックシート</vt:lpstr>
      <vt:lpstr>様式16　誓約書</vt:lpstr>
      <vt:lpstr>参考様式　※(2)⑨写真貼付用</vt:lpstr>
      <vt:lpstr>【田産技】訓練コース一覧!Print_Area</vt:lpstr>
      <vt:lpstr>【和産技】訓練コース一覧!Print_Area</vt:lpstr>
      <vt:lpstr>基礎データ入力票!Print_Area</vt:lpstr>
      <vt:lpstr>'参考様式　※(2)⑨写真貼付用'!Print_Area</vt:lpstr>
      <vt:lpstr>提出書類一覧!Print_Area</vt:lpstr>
      <vt:lpstr>'様式10ｰ2（介護分野)'!Print_Area</vt:lpstr>
      <vt:lpstr>'様式10-1(デジタル分野)'!Print_Area</vt:lpstr>
      <vt:lpstr>'様式1-1'!Print_Area</vt:lpstr>
      <vt:lpstr>'様式11-１（OA事務・Web科）'!Print_Area</vt:lpstr>
      <vt:lpstr>'様式11-３（パソコン・簿記経理（中高年)'!Print_Area</vt:lpstr>
      <vt:lpstr>'様式11-４（Ｗｅｂデザイン）'!Print_Area</vt:lpstr>
      <vt:lpstr>'様式11-５（DXスキル）'!Print_Area</vt:lpstr>
      <vt:lpstr>'様式11-６（パソコン事務基礎（母子）'!Print_Area</vt:lpstr>
      <vt:lpstr>'様式11-７（建設）'!Print_Area</vt:lpstr>
      <vt:lpstr>'様式12  （託児）'!Print_Area</vt:lpstr>
      <vt:lpstr>'様式1-2（母子）'!Print_Area</vt:lpstr>
      <vt:lpstr>'様式13 託児チェック表'!Print_Area</vt:lpstr>
      <vt:lpstr>'様式14　スキル'!Print_Area</vt:lpstr>
      <vt:lpstr>'様式15 カリキュラムチェックシート'!Print_Area</vt:lpstr>
      <vt:lpstr>'様式16　誓約書'!Print_Area</vt:lpstr>
      <vt:lpstr>'様式2 '!Print_Area</vt:lpstr>
      <vt:lpstr>'様式2  (別添１)'!Print_Area</vt:lpstr>
      <vt:lpstr>'様式2  (別添2)'!Print_Area</vt:lpstr>
      <vt:lpstr>様式3!Print_Area</vt:lpstr>
      <vt:lpstr>様式4!Print_Area</vt:lpstr>
      <vt:lpstr>様式5!Print_Area</vt:lpstr>
      <vt:lpstr>'様式6-1'!Print_Area</vt:lpstr>
      <vt:lpstr>'様式6-2'!Print_Area</vt:lpstr>
      <vt:lpstr>様式7!Print_Area</vt:lpstr>
      <vt:lpstr>'様式8-1'!Print_Area</vt:lpstr>
      <vt:lpstr>'様式8-2 (母子)'!Print_Area</vt:lpstr>
      <vt:lpstr>'様式8-3（大型）'!Print_Area</vt:lpstr>
      <vt:lpstr>'様式9-1（実習）'!Print_Area</vt:lpstr>
      <vt:lpstr>'様式9-2（再委託）'!Print_Area</vt:lpstr>
      <vt:lpstr>'様式14　スキル'!Print_Titles</vt:lpstr>
      <vt:lpstr>様式3!Print_Titles</vt:lpstr>
      <vt:lpstr>科名</vt:lpstr>
      <vt:lpstr>開講日</vt:lpstr>
      <vt:lpstr>学院名</vt:lpstr>
      <vt:lpstr>訓練実施責任者役職・氏名</vt:lpstr>
      <vt:lpstr>最低人員</vt:lpstr>
      <vt:lpstr>実施施設住所</vt:lpstr>
      <vt:lpstr>実施施設電話番号</vt:lpstr>
      <vt:lpstr>実施施設名</vt:lpstr>
      <vt:lpstr>実施施設郵便番号</vt:lpstr>
      <vt:lpstr>実施施設郵便番号住所</vt:lpstr>
      <vt:lpstr>実施年度</vt:lpstr>
      <vt:lpstr>実施郵便番号</vt:lpstr>
      <vt:lpstr>修了日</vt:lpstr>
      <vt:lpstr>準備講習開始日</vt:lpstr>
      <vt:lpstr>準備講習終了日</vt:lpstr>
      <vt:lpstr>代表者職氏名</vt:lpstr>
      <vt:lpstr>託児サービス所在地</vt:lpstr>
      <vt:lpstr>託児サービス提供施設</vt:lpstr>
      <vt:lpstr>託児定員</vt:lpstr>
      <vt:lpstr>団体所在地</vt:lpstr>
      <vt:lpstr>団体電話番号</vt:lpstr>
      <vt:lpstr>団体名</vt:lpstr>
      <vt:lpstr>団体郵便番号</vt:lpstr>
      <vt:lpstr>団体連絡先</vt:lpstr>
      <vt:lpstr>定員</vt:lpstr>
      <vt:lpstr>提案右括弧</vt:lpstr>
      <vt:lpstr>提案科名</vt:lpstr>
      <vt:lpstr>提案左括弧</vt:lpstr>
      <vt:lpstr>提出日</vt:lpstr>
      <vt:lpstr>発行責任者</vt:lpstr>
      <vt:lpstr>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y1.sayama</dc:creator>
  <cp:lastModifiedBy>久保 祥夏</cp:lastModifiedBy>
  <cp:lastPrinted>2026-05-07T04:25:55Z</cp:lastPrinted>
  <dcterms:created xsi:type="dcterms:W3CDTF">2007-08-13T04:48:17Z</dcterms:created>
  <dcterms:modified xsi:type="dcterms:W3CDTF">2026-05-15T06:20:00Z</dcterms:modified>
</cp:coreProperties>
</file>