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Y:\03能力開発班\07委託訓練\01　委託先選定（プロポーザル）\R8\01 上半期\02 公告案作成\03 学院修正最終版\起案\02 施行文案\02 障害者\"/>
    </mc:Choice>
  </mc:AlternateContent>
  <xr:revisionPtr revIDLastSave="0" documentId="13_ncr:1_{9E7C8D6C-4862-41AE-B7E4-615800DEBF9E}" xr6:coauthVersionLast="47" xr6:coauthVersionMax="47" xr10:uidLastSave="{00000000-0000-0000-0000-000000000000}"/>
  <bookViews>
    <workbookView xWindow="-120" yWindow="-120" windowWidth="29040" windowHeight="15720" tabRatio="911" xr2:uid="{00000000-000D-0000-FFFF-FFFF00000000}"/>
  </bookViews>
  <sheets>
    <sheet name="訓練コース一覧 " sheetId="153" r:id="rId1"/>
    <sheet name="基礎データ入力票" sheetId="118" r:id="rId2"/>
    <sheet name="提出書類一覧" sheetId="149" r:id="rId3"/>
    <sheet name="様式1-1（集合）" sheetId="49" r:id="rId4"/>
    <sheet name="様式1-2（デュアル）" sheetId="120" r:id="rId5"/>
    <sheet name="様式1-３（e-ラーニング）" sheetId="155" r:id="rId6"/>
    <sheet name="様式2-1(集合・デュアル) " sheetId="78" r:id="rId7"/>
    <sheet name="様式2-2（e-ラーニング）" sheetId="154" r:id="rId8"/>
    <sheet name="様式2  (別添１)" sheetId="125" r:id="rId9"/>
    <sheet name="様式2  (別添2)" sheetId="126" r:id="rId10"/>
    <sheet name="様式3" sheetId="12" r:id="rId11"/>
    <sheet name="様式4" sheetId="30" r:id="rId12"/>
    <sheet name="様式5" sheetId="5" r:id="rId13"/>
    <sheet name="様式6" sheetId="8" r:id="rId14"/>
    <sheet name="様式7" sheetId="19" r:id="rId15"/>
    <sheet name="様式8-1（集合）" sheetId="28" r:id="rId16"/>
    <sheet name="様式8-2（デュアル）" sheetId="139" r:id="rId17"/>
    <sheet name="様式8-3（e-ラーニング）" sheetId="159" r:id="rId18"/>
    <sheet name="様式9" sheetId="130" r:id="rId19"/>
    <sheet name="様式10-１（OA事務初級集合）" sheetId="51" r:id="rId20"/>
    <sheet name="様式10-2（ＯＡビジネス科)（デュアル）" sheetId="151" r:id="rId21"/>
    <sheet name="様式10-3（実務作業科）デュアル" sheetId="157" r:id="rId22"/>
    <sheet name="様式10-4（介護実習・パソコン科）（デュアル） " sheetId="160" r:id="rId23"/>
    <sheet name="様式10-5（e-ラーニング）" sheetId="158" r:id="rId24"/>
    <sheet name="様式11　誓約書" sheetId="119" r:id="rId25"/>
    <sheet name="参考様式　※(2)⑨写真貼付用" sheetId="31" r:id="rId26"/>
  </sheets>
  <definedNames>
    <definedName name="_Key1" localSheetId="1" hidden="1">#REF!</definedName>
    <definedName name="_Key1" localSheetId="20" hidden="1">#REF!</definedName>
    <definedName name="_Key1" localSheetId="21" hidden="1">#REF!</definedName>
    <definedName name="_Key1" localSheetId="22" hidden="1">#REF!</definedName>
    <definedName name="_Key1" localSheetId="23" hidden="1">#REF!</definedName>
    <definedName name="_Key1" localSheetId="4" hidden="1">#REF!</definedName>
    <definedName name="_Key1" localSheetId="5" hidden="1">#REF!</definedName>
    <definedName name="_Key1" localSheetId="8" hidden="1">#REF!</definedName>
    <definedName name="_Key1" localSheetId="9" hidden="1">#REF!</definedName>
    <definedName name="_Key1" localSheetId="7" hidden="1">#REF!</definedName>
    <definedName name="_Key1" localSheetId="16" hidden="1">#REF!</definedName>
    <definedName name="_Key1" localSheetId="17" hidden="1">#REF!</definedName>
    <definedName name="_Key1" hidden="1">#REF!</definedName>
    <definedName name="_Key2" localSheetId="1" hidden="1">#REF!</definedName>
    <definedName name="_Key2" localSheetId="20" hidden="1">#REF!</definedName>
    <definedName name="_Key2" localSheetId="21" hidden="1">#REF!</definedName>
    <definedName name="_Key2" localSheetId="22" hidden="1">#REF!</definedName>
    <definedName name="_Key2" localSheetId="23" hidden="1">#REF!</definedName>
    <definedName name="_Key2" localSheetId="4" hidden="1">#REF!</definedName>
    <definedName name="_Key2" localSheetId="5" hidden="1">#REF!</definedName>
    <definedName name="_Key2" localSheetId="8" hidden="1">#REF!</definedName>
    <definedName name="_Key2" localSheetId="9" hidden="1">#REF!</definedName>
    <definedName name="_Key2" localSheetId="16" hidden="1">#REF!</definedName>
    <definedName name="_Key2" localSheetId="17" hidden="1">#REF!</definedName>
    <definedName name="_Key2" hidden="1">#REF!</definedName>
    <definedName name="_key222" localSheetId="1" hidden="1">#REF!</definedName>
    <definedName name="_key222" localSheetId="20" hidden="1">#REF!</definedName>
    <definedName name="_key222" localSheetId="21" hidden="1">#REF!</definedName>
    <definedName name="_key222" localSheetId="22" hidden="1">#REF!</definedName>
    <definedName name="_key222" localSheetId="23" hidden="1">#REF!</definedName>
    <definedName name="_key222" localSheetId="4" hidden="1">#REF!</definedName>
    <definedName name="_key222" localSheetId="8" hidden="1">#REF!</definedName>
    <definedName name="_key222" localSheetId="9" hidden="1">#REF!</definedName>
    <definedName name="_key222" localSheetId="16" hidden="1">#REF!</definedName>
    <definedName name="_key222" localSheetId="17" hidden="1">#REF!</definedName>
    <definedName name="_key222" hidden="1">#REF!</definedName>
    <definedName name="_Order1" hidden="1">255</definedName>
    <definedName name="_Order2" hidden="1">255</definedName>
    <definedName name="_Sort" localSheetId="1" hidden="1">#REF!</definedName>
    <definedName name="_Sort" localSheetId="20" hidden="1">#REF!</definedName>
    <definedName name="_Sort" localSheetId="21" hidden="1">#REF!</definedName>
    <definedName name="_Sort" localSheetId="22" hidden="1">#REF!</definedName>
    <definedName name="_Sort" localSheetId="23" hidden="1">#REF!</definedName>
    <definedName name="_Sort" localSheetId="4" hidden="1">#REF!</definedName>
    <definedName name="_Sort" localSheetId="5" hidden="1">#REF!</definedName>
    <definedName name="_Sort" localSheetId="8" hidden="1">#REF!</definedName>
    <definedName name="_Sort" localSheetId="9" hidden="1">#REF!</definedName>
    <definedName name="_Sort" localSheetId="16" hidden="1">#REF!</definedName>
    <definedName name="_Sort" localSheetId="17" hidden="1">#REF!</definedName>
    <definedName name="_Sort" hidden="1">#REF!</definedName>
    <definedName name="eeeeeeeeeee" localSheetId="20" hidden="1">#REF!</definedName>
    <definedName name="eeeeeeeeeee" localSheetId="21" hidden="1">#REF!</definedName>
    <definedName name="eeeeeeeeeee" localSheetId="22" hidden="1">#REF!</definedName>
    <definedName name="eeeeeeeeeee" localSheetId="23" hidden="1">#REF!</definedName>
    <definedName name="eeeeeeeeeee" localSheetId="16" hidden="1">#REF!</definedName>
    <definedName name="eeeeeeeeeee" localSheetId="17" hidden="1">#REF!</definedName>
    <definedName name="eeeeeeeeeee" hidden="1">#REF!</definedName>
    <definedName name="Esub一覧" localSheetId="1" hidden="1">#REF!</definedName>
    <definedName name="Esub一覧" localSheetId="20" hidden="1">#REF!</definedName>
    <definedName name="Esub一覧" localSheetId="21" hidden="1">#REF!</definedName>
    <definedName name="Esub一覧" localSheetId="22" hidden="1">#REF!</definedName>
    <definedName name="Esub一覧" localSheetId="23" hidden="1">#REF!</definedName>
    <definedName name="Esub一覧" localSheetId="4" hidden="1">#REF!</definedName>
    <definedName name="Esub一覧" localSheetId="5" hidden="1">#REF!</definedName>
    <definedName name="Esub一覧" localSheetId="8" hidden="1">#REF!</definedName>
    <definedName name="Esub一覧" localSheetId="9" hidden="1">#REF!</definedName>
    <definedName name="Esub一覧" localSheetId="16" hidden="1">#REF!</definedName>
    <definedName name="Esub一覧" localSheetId="17" hidden="1">#REF!</definedName>
    <definedName name="Esub一覧" hidden="1">#REF!</definedName>
    <definedName name="e開講日">基礎データ入力票!$K$38</definedName>
    <definedName name="ｅ修了日">基礎データ入力票!$AB$38</definedName>
    <definedName name="ＨＵＵ" localSheetId="1" hidden="1">#REF!</definedName>
    <definedName name="ＨＵＵ" localSheetId="20" hidden="1">#REF!</definedName>
    <definedName name="ＨＵＵ" localSheetId="21" hidden="1">#REF!</definedName>
    <definedName name="ＨＵＵ" localSheetId="22" hidden="1">#REF!</definedName>
    <definedName name="ＨＵＵ" localSheetId="23" hidden="1">#REF!</definedName>
    <definedName name="ＨＵＵ" localSheetId="4" hidden="1">#REF!</definedName>
    <definedName name="ＨＵＵ" localSheetId="5" hidden="1">#REF!</definedName>
    <definedName name="ＨＵＵ" localSheetId="8" hidden="1">#REF!</definedName>
    <definedName name="ＨＵＵ" localSheetId="9" hidden="1">#REF!</definedName>
    <definedName name="ＨＵＵ" localSheetId="16" hidden="1">#REF!</definedName>
    <definedName name="ＨＵＵ" localSheetId="17" hidden="1">#REF!</definedName>
    <definedName name="ＨＵＵ" hidden="1">#REF!</definedName>
    <definedName name="_xlnm.Print_Area" localSheetId="1">基礎データ入力票!$A$1:$AY$51</definedName>
    <definedName name="_xlnm.Print_Area" localSheetId="0">'訓練コース一覧 '!$A$1:$J$22</definedName>
    <definedName name="_xlnm.Print_Area" localSheetId="2">提出書類一覧!$A$1:$E$39</definedName>
    <definedName name="_xlnm.Print_Area" localSheetId="19">'様式10-１（OA事務初級集合）'!$A$1:$P$30</definedName>
    <definedName name="_xlnm.Print_Area" localSheetId="20">'様式10-2（ＯＡビジネス科)（デュアル）'!$A$1:$Q$41</definedName>
    <definedName name="_xlnm.Print_Area" localSheetId="21">'様式10-3（実務作業科）デュアル'!$A$1:$Q$39</definedName>
    <definedName name="_xlnm.Print_Area" localSheetId="22">'様式10-4（介護実習・パソコン科）（デュアル） '!$B$1:$Q$28</definedName>
    <definedName name="_xlnm.Print_Area" localSheetId="23">'様式10-5（e-ラーニング）'!$B$1:$Q$26</definedName>
    <definedName name="_xlnm.Print_Area" localSheetId="24">'様式11　誓約書'!$A$1:$M$25</definedName>
    <definedName name="_xlnm.Print_Area" localSheetId="3">'様式1-1（集合）'!$A$1:$AX$35</definedName>
    <definedName name="_xlnm.Print_Area" localSheetId="4">'様式1-2（デュアル）'!$A$1:$AX$35</definedName>
    <definedName name="_xlnm.Print_Area" localSheetId="5">'様式1-３（e-ラーニング）'!$A$1:$AX$35</definedName>
    <definedName name="_xlnm.Print_Area" localSheetId="8">'様式2  (別添１)'!$A$2:$N$21</definedName>
    <definedName name="_xlnm.Print_Area" localSheetId="9">'様式2  (別添2)'!$A$1:$P$36</definedName>
    <definedName name="_xlnm.Print_Area" localSheetId="6">'様式2-1(集合・デュアル) '!$A$1:$BF$37</definedName>
    <definedName name="_xlnm.Print_Area" localSheetId="7">'様式2-2（e-ラーニング）'!$A$1:$BG$58</definedName>
    <definedName name="_xlnm.Print_Area" localSheetId="10">様式3!$A$1:$AX$54</definedName>
    <definedName name="_xlnm.Print_Area" localSheetId="11">様式4!$A$1:$BC$35</definedName>
    <definedName name="_xlnm.Print_Area" localSheetId="12">様式5!$A$1:$G$30</definedName>
    <definedName name="_xlnm.Print_Area" localSheetId="13">様式6!$A$1:$BN$251</definedName>
    <definedName name="_xlnm.Print_Area" localSheetId="14">様式7!$A$1:$AI$27</definedName>
    <definedName name="_xlnm.Print_Area" localSheetId="15">'様式8-1（集合）'!$A$1:$J$54</definedName>
    <definedName name="_xlnm.Print_Area" localSheetId="16">'様式8-2（デュアル）'!$A$1:$K$60</definedName>
    <definedName name="_xlnm.Print_Area" localSheetId="17">'様式8-3（e-ラーニング）'!$A$1:$J$42</definedName>
    <definedName name="_xlnm.Print_Area" localSheetId="18">様式9!$A$1:$E$41</definedName>
    <definedName name="_xlnm.Print_Titles" localSheetId="10">様式3!$1:$3</definedName>
    <definedName name="rrrrr" localSheetId="20" hidden="1">#REF!</definedName>
    <definedName name="rrrrr" localSheetId="21" hidden="1">#REF!</definedName>
    <definedName name="rrrrr" localSheetId="22" hidden="1">#REF!</definedName>
    <definedName name="rrrrr" localSheetId="23" hidden="1">#REF!</definedName>
    <definedName name="rrrrr" localSheetId="16" hidden="1">#REF!</definedName>
    <definedName name="rrrrr" localSheetId="17" hidden="1">#REF!</definedName>
    <definedName name="rrrrr" hidden="1">#REF!</definedName>
    <definedName name="ｗ" localSheetId="20" hidden="1">#REF!</definedName>
    <definedName name="ｗ" localSheetId="21" hidden="1">#REF!</definedName>
    <definedName name="ｗ" localSheetId="22" hidden="1">#REF!</definedName>
    <definedName name="ｗ" localSheetId="23" hidden="1">#REF!</definedName>
    <definedName name="ｗ" localSheetId="16" hidden="1">#REF!</definedName>
    <definedName name="ｗ" localSheetId="17" hidden="1">#REF!</definedName>
    <definedName name="ｗ" hidden="1">#REF!</definedName>
    <definedName name="yyyy" localSheetId="20" hidden="1">#REF!</definedName>
    <definedName name="yyyy" localSheetId="21" hidden="1">#REF!</definedName>
    <definedName name="yyyy" localSheetId="22" hidden="1">#REF!</definedName>
    <definedName name="yyyy" localSheetId="23" hidden="1">#REF!</definedName>
    <definedName name="yyyy" localSheetId="16" hidden="1">#REF!</definedName>
    <definedName name="yyyy" localSheetId="17" hidden="1">#REF!</definedName>
    <definedName name="yyyy" hidden="1">#REF!</definedName>
    <definedName name="yyyyy" localSheetId="20" hidden="1">#REF!</definedName>
    <definedName name="yyyyy" localSheetId="21" hidden="1">#REF!</definedName>
    <definedName name="yyyyy" localSheetId="22" hidden="1">#REF!</definedName>
    <definedName name="yyyyy" localSheetId="23" hidden="1">#REF!</definedName>
    <definedName name="yyyyy" localSheetId="16" hidden="1">#REF!</definedName>
    <definedName name="yyyyy" localSheetId="17" hidden="1">#REF!</definedName>
    <definedName name="yyyyy" hidden="1">#REF!</definedName>
    <definedName name="あ" localSheetId="1" hidden="1">#REF!</definedName>
    <definedName name="あ" localSheetId="20" hidden="1">#REF!</definedName>
    <definedName name="あ" localSheetId="21" hidden="1">#REF!</definedName>
    <definedName name="あ" localSheetId="22" hidden="1">#REF!</definedName>
    <definedName name="あ" localSheetId="23" hidden="1">#REF!</definedName>
    <definedName name="あ" localSheetId="4" hidden="1">#REF!</definedName>
    <definedName name="あ" localSheetId="5" hidden="1">#REF!</definedName>
    <definedName name="あ" localSheetId="8" hidden="1">#REF!</definedName>
    <definedName name="あ" localSheetId="9" hidden="1">#REF!</definedName>
    <definedName name="あ" localSheetId="7" hidden="1">#REF!</definedName>
    <definedName name="あ" localSheetId="16" hidden="1">#REF!</definedName>
    <definedName name="あ" localSheetId="17" hidden="1">#REF!</definedName>
    <definedName name="あ" hidden="1">#REF!</definedName>
    <definedName name="あああ" localSheetId="20" hidden="1">#REF!</definedName>
    <definedName name="あああ" localSheetId="21" hidden="1">#REF!</definedName>
    <definedName name="あああ" localSheetId="22" hidden="1">#REF!</definedName>
    <definedName name="あああ" localSheetId="23" hidden="1">#REF!</definedName>
    <definedName name="あああ" localSheetId="16" hidden="1">#REF!</definedName>
    <definedName name="あああ" localSheetId="17" hidden="1">#REF!</definedName>
    <definedName name="あああ" hidden="1">#REF!</definedName>
    <definedName name="い" localSheetId="21" hidden="1">#REF!</definedName>
    <definedName name="い" hidden="1">#REF!</definedName>
    <definedName name="科名">基礎データ入力票!$R$29</definedName>
    <definedName name="開講日">基礎データ入力票!$K$34</definedName>
    <definedName name="学院名">基礎データ入力票!$I$7</definedName>
    <definedName name="訓練実施責任者役職・氏名">基礎データ入力票!$AC$20</definedName>
    <definedName name="最低人員">基礎データ入力票!$AF$32</definedName>
    <definedName name="実施施設住所">基礎データ入力票!$M$49</definedName>
    <definedName name="実施施設電話番号">基礎データ入力票!$M$50</definedName>
    <definedName name="実施施設名">基礎データ入力票!$M$47</definedName>
    <definedName name="実施施設郵便番号">基礎データ入力票!$M$48</definedName>
    <definedName name="実施施設郵便番号住所">基礎データ入力票!$M$49</definedName>
    <definedName name="実施年度">基礎データ入力票!$AC$8</definedName>
    <definedName name="実施郵便番号">基礎データ入力票!$M$48</definedName>
    <definedName name="修了日">基礎データ入力票!$AB$34</definedName>
    <definedName name="職場実習開始日">基礎データ入力票!$K$42</definedName>
    <definedName name="職場実習終了日">基礎データ入力票!$AB$42</definedName>
    <definedName name="代表者職氏名">基礎データ入力票!$AC$16</definedName>
    <definedName name="団体所在地">基礎データ入力票!$AC$12</definedName>
    <definedName name="団体電話番号">基礎データ入力票!$AC$22</definedName>
    <definedName name="団体名">基礎データ入力票!$AC$14</definedName>
    <definedName name="団体郵便番号">基礎データ入力票!$AC$10</definedName>
    <definedName name="団体連絡先">基礎データ入力票!$AC$22</definedName>
    <definedName name="定員">基礎データ入力票!$K$32</definedName>
    <definedName name="提案右括弧">基礎データ入力票!$AY$30</definedName>
    <definedName name="提案科名">基礎データ入力票!$R$30</definedName>
    <definedName name="提案左括弧">基礎データ入力票!$Q$30</definedName>
    <definedName name="提出日">基礎データ入力票!$AC$4</definedName>
    <definedName name="発行責任者">基礎データ入力票!$AC$18</definedName>
    <definedName name="連絡先">基礎データ入力票!$AC$22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130" l="1"/>
  <c r="M7" i="8"/>
  <c r="B7" i="5"/>
  <c r="B6" i="5"/>
  <c r="B5" i="5"/>
  <c r="M7" i="30"/>
  <c r="C8" i="126"/>
  <c r="C7" i="125"/>
  <c r="C7" i="126"/>
  <c r="C6" i="126"/>
  <c r="C5" i="126"/>
  <c r="C4" i="125"/>
  <c r="C5" i="125"/>
  <c r="C6" i="125"/>
  <c r="K9" i="154"/>
  <c r="K8" i="154"/>
  <c r="K7" i="154"/>
  <c r="K6" i="154"/>
  <c r="K8" i="78"/>
  <c r="A4" i="149"/>
  <c r="I5" i="160"/>
  <c r="E5" i="160"/>
  <c r="E4" i="160"/>
  <c r="E3" i="160"/>
  <c r="G30" i="159" l="1"/>
  <c r="D30" i="159"/>
  <c r="C27" i="159"/>
  <c r="C31" i="159"/>
  <c r="C29" i="159"/>
  <c r="E13" i="159"/>
  <c r="E12" i="159"/>
  <c r="E11" i="159"/>
  <c r="E10" i="159"/>
  <c r="E9" i="159"/>
  <c r="H4" i="159"/>
  <c r="I5" i="158"/>
  <c r="E5" i="158"/>
  <c r="E3" i="158"/>
  <c r="I5" i="157"/>
  <c r="E5" i="157"/>
  <c r="E3" i="157"/>
  <c r="L24" i="155" l="1"/>
  <c r="K24" i="155"/>
  <c r="L23" i="155"/>
  <c r="M32" i="155"/>
  <c r="M31" i="155"/>
  <c r="AH28" i="155"/>
  <c r="R28" i="155"/>
  <c r="K26" i="155"/>
  <c r="N17" i="155"/>
  <c r="C17" i="155"/>
  <c r="AC13" i="155"/>
  <c r="AC11" i="155"/>
  <c r="AC9" i="155"/>
  <c r="AG4" i="155"/>
  <c r="AY30" i="118"/>
  <c r="AR24" i="155" s="1"/>
  <c r="Q30" i="118"/>
  <c r="C28" i="159" l="1"/>
  <c r="E4" i="158"/>
  <c r="E4" i="157"/>
  <c r="I5" i="151"/>
  <c r="E5" i="151"/>
  <c r="E3" i="151"/>
  <c r="E3" i="19" l="1"/>
  <c r="B4" i="5"/>
  <c r="M5" i="30"/>
  <c r="M4" i="30"/>
  <c r="E4" i="19" l="1"/>
  <c r="K6" i="78" l="1"/>
  <c r="A11" i="130" l="1"/>
  <c r="C21" i="139"/>
  <c r="C27" i="28"/>
  <c r="M5" i="8"/>
  <c r="H15" i="125" l="1"/>
  <c r="H14" i="125"/>
  <c r="H13" i="125"/>
  <c r="H12" i="125"/>
  <c r="H16" i="125" l="1"/>
  <c r="L22" i="120"/>
  <c r="L21" i="120"/>
  <c r="L24" i="49"/>
  <c r="L23" i="49"/>
  <c r="A7" i="149" l="1"/>
  <c r="E4" i="151" l="1"/>
  <c r="M6" i="30" l="1"/>
  <c r="A5" i="149"/>
  <c r="E5" i="19"/>
  <c r="K7" i="78"/>
  <c r="E4" i="51"/>
  <c r="A12" i="130"/>
  <c r="C22" i="139"/>
  <c r="C28" i="28"/>
  <c r="M6" i="8"/>
  <c r="K22" i="120"/>
  <c r="K24" i="49"/>
  <c r="AR22" i="120"/>
  <c r="AR24" i="49"/>
  <c r="M4" i="8" l="1"/>
  <c r="A6" i="149" l="1"/>
  <c r="I5" i="51" l="1"/>
  <c r="G25" i="139"/>
  <c r="D25" i="139"/>
  <c r="C8" i="125" l="1"/>
  <c r="C27" i="139" l="1"/>
  <c r="G24" i="139"/>
  <c r="D24" i="139"/>
  <c r="C23" i="139"/>
  <c r="E10" i="139"/>
  <c r="E9" i="139"/>
  <c r="E8" i="139"/>
  <c r="E7" i="139"/>
  <c r="E6" i="139"/>
  <c r="H3" i="139"/>
  <c r="Y6" i="19" l="1"/>
  <c r="G9" i="119" l="1"/>
  <c r="G10" i="119"/>
  <c r="G11" i="119"/>
  <c r="J5" i="119"/>
  <c r="E5" i="51"/>
  <c r="E3" i="51"/>
  <c r="AA6" i="19" l="1"/>
  <c r="C8" i="130"/>
  <c r="C7" i="130"/>
  <c r="C6" i="130"/>
  <c r="E13" i="28" l="1"/>
  <c r="E12" i="28"/>
  <c r="E11" i="28"/>
  <c r="E10" i="28"/>
  <c r="E9" i="28"/>
  <c r="C32" i="28"/>
  <c r="C29" i="28"/>
  <c r="G30" i="28"/>
  <c r="D30" i="28"/>
  <c r="G4" i="28"/>
  <c r="K6" i="19" l="1"/>
  <c r="E6" i="19"/>
  <c r="N21" i="12" l="1"/>
  <c r="K5" i="78"/>
  <c r="AC12" i="120"/>
  <c r="AC10" i="120"/>
  <c r="AC8" i="120"/>
  <c r="AC13" i="49"/>
  <c r="AC11" i="49"/>
  <c r="AC9" i="49"/>
  <c r="AF24" i="120"/>
  <c r="K24" i="120"/>
  <c r="K26" i="49"/>
  <c r="AF26" i="49"/>
  <c r="AG3" i="120"/>
  <c r="AA26" i="120"/>
  <c r="K26" i="120"/>
  <c r="AA28" i="49"/>
  <c r="K28" i="49"/>
  <c r="AG4" i="49"/>
  <c r="AF20" i="12" l="1"/>
  <c r="N19" i="12"/>
  <c r="P18" i="12"/>
  <c r="N17" i="12"/>
  <c r="N9" i="12"/>
  <c r="AF8" i="12"/>
  <c r="N7" i="12"/>
  <c r="P6" i="12"/>
  <c r="N5" i="12"/>
  <c r="O16" i="120" l="1"/>
  <c r="C16" i="120"/>
  <c r="J30" i="120"/>
  <c r="J29" i="120"/>
  <c r="K32" i="49"/>
  <c r="K33" i="49"/>
  <c r="C17" i="49"/>
  <c r="O17" i="49"/>
  <c r="AF23" i="12" l="1"/>
  <c r="E23"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140139</author>
  </authors>
  <commentList>
    <comment ref="E10" authorId="0" shapeId="0" xr:uid="{00000000-0006-0000-0300-000001000000}">
      <text>
        <r>
          <rPr>
            <sz val="12"/>
            <color indexed="81"/>
            <rFont val="MS P ゴシック"/>
            <family val="3"/>
            <charset val="128"/>
          </rPr>
          <t>書類を確認しながらチェックしてください。</t>
        </r>
        <r>
          <rPr>
            <sz val="9"/>
            <color indexed="81"/>
            <rFont val="MS P ゴシック"/>
            <family val="3"/>
            <charset val="128"/>
          </rPr>
          <t xml:space="preserve">
</t>
        </r>
      </text>
    </comment>
    <comment ref="E27" authorId="0" shapeId="0" xr:uid="{00000000-0006-0000-0300-000002000000}">
      <text>
        <r>
          <rPr>
            <sz val="14"/>
            <color indexed="81"/>
            <rFont val="MS P ゴシック"/>
            <family val="3"/>
            <charset val="128"/>
          </rPr>
          <t>書類を確認しながらチェックしてください。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140139</author>
  </authors>
  <commentList>
    <comment ref="X14" authorId="0" shapeId="0" xr:uid="{00000000-0006-0000-0700-000001000000}">
      <text>
        <r>
          <rPr>
            <b/>
            <sz val="9"/>
            <color indexed="81"/>
            <rFont val="MS P ゴシック"/>
            <family val="3"/>
            <charset val="128"/>
          </rPr>
          <t>申請するカリキュラムにパソコンを使用する内容が含まれる場合のみ別添２を提出してください。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140139</author>
  </authors>
  <commentList>
    <comment ref="X25" authorId="0" shapeId="0" xr:uid="{00000000-0006-0000-0800-000001000000}">
      <text>
        <r>
          <rPr>
            <sz val="9"/>
            <color indexed="81"/>
            <rFont val="MS P ゴシック"/>
            <family val="3"/>
            <charset val="128"/>
          </rPr>
          <t>具体的内容を簡潔に記入してください。</t>
        </r>
      </text>
    </comment>
    <comment ref="X45" authorId="0" shapeId="0" xr:uid="{00000000-0006-0000-0800-000002000000}">
      <text>
        <r>
          <rPr>
            <sz val="9"/>
            <color indexed="81"/>
            <rFont val="MS P ゴシック"/>
            <family val="3"/>
            <charset val="128"/>
          </rPr>
          <t>具体的内容を簡潔に記入してください。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083852</author>
  </authors>
  <commentList>
    <comment ref="AH9" authorId="0" shapeId="0" xr:uid="{00000000-0006-0000-0F00-000001000000}">
      <text>
        <r>
          <rPr>
            <b/>
            <sz val="9"/>
            <color indexed="81"/>
            <rFont val="MS P ゴシック"/>
            <family val="3"/>
            <charset val="128"/>
          </rPr>
          <t xml:space="preserve">総訓練時間数が６時間の場合、６と記入
</t>
        </r>
      </text>
    </comment>
    <comment ref="AH12" authorId="0" shapeId="0" xr:uid="{00000000-0006-0000-0F00-000002000000}">
      <text>
        <r>
          <rPr>
            <b/>
            <sz val="9"/>
            <color indexed="81"/>
            <rFont val="MS P ゴシック"/>
            <family val="3"/>
            <charset val="128"/>
          </rPr>
          <t xml:space="preserve">総訓練時間数が６時間の場合、６と記入
</t>
        </r>
      </text>
    </comment>
    <comment ref="AH15" authorId="0" shapeId="0" xr:uid="{00000000-0006-0000-0F00-000003000000}">
      <text>
        <r>
          <rPr>
            <b/>
            <sz val="9"/>
            <color indexed="81"/>
            <rFont val="MS P ゴシック"/>
            <family val="3"/>
            <charset val="128"/>
          </rPr>
          <t xml:space="preserve">総訓練時間数が６時間の場合、６と記入
</t>
        </r>
      </text>
    </comment>
    <comment ref="AH18" authorId="0" shapeId="0" xr:uid="{00000000-0006-0000-0F00-000004000000}">
      <text>
        <r>
          <rPr>
            <b/>
            <sz val="9"/>
            <color indexed="81"/>
            <rFont val="MS P ゴシック"/>
            <family val="3"/>
            <charset val="128"/>
          </rPr>
          <t xml:space="preserve">総訓練時間数が６時間の場合、６と記入
</t>
        </r>
      </text>
    </comment>
  </commentList>
</comments>
</file>

<file path=xl/sharedStrings.xml><?xml version="1.0" encoding="utf-8"?>
<sst xmlns="http://schemas.openxmlformats.org/spreadsheetml/2006/main" count="1262" uniqueCount="719">
  <si>
    <t>所在地</t>
    <rPh sb="0" eb="3">
      <t>ショザイチ</t>
    </rPh>
    <phoneticPr fontId="4"/>
  </si>
  <si>
    <t>氏　名</t>
    <rPh sb="0" eb="1">
      <t>シ</t>
    </rPh>
    <rPh sb="2" eb="3">
      <t>メイ</t>
    </rPh>
    <phoneticPr fontId="4"/>
  </si>
  <si>
    <t>雇用保険の適用</t>
    <rPh sb="0" eb="2">
      <t>コヨウ</t>
    </rPh>
    <rPh sb="2" eb="4">
      <t>ホケン</t>
    </rPh>
    <rPh sb="5" eb="7">
      <t>テキヨウ</t>
    </rPh>
    <phoneticPr fontId="4"/>
  </si>
  <si>
    <t>冷暖房装置</t>
    <rPh sb="0" eb="3">
      <t>レイダンボウ</t>
    </rPh>
    <rPh sb="3" eb="5">
      <t>ソウチ</t>
    </rPh>
    <phoneticPr fontId="4"/>
  </si>
  <si>
    <t>換気装置（窓の有無等）</t>
    <rPh sb="0" eb="2">
      <t>カンキ</t>
    </rPh>
    <rPh sb="2" eb="4">
      <t>ソウチ</t>
    </rPh>
    <rPh sb="5" eb="6">
      <t>マド</t>
    </rPh>
    <rPh sb="7" eb="10">
      <t>ウムトウ</t>
    </rPh>
    <phoneticPr fontId="4"/>
  </si>
  <si>
    <t>時間外における講師の支援体制</t>
    <rPh sb="0" eb="3">
      <t>ジカンガイ</t>
    </rPh>
    <rPh sb="7" eb="9">
      <t>コウシ</t>
    </rPh>
    <rPh sb="10" eb="12">
      <t>シエン</t>
    </rPh>
    <rPh sb="12" eb="14">
      <t>タイセイ</t>
    </rPh>
    <phoneticPr fontId="4"/>
  </si>
  <si>
    <t>資格・免許</t>
    <rPh sb="0" eb="2">
      <t>シカク</t>
    </rPh>
    <rPh sb="3" eb="5">
      <t>メンキョ</t>
    </rPh>
    <phoneticPr fontId="4"/>
  </si>
  <si>
    <t>：</t>
    <phoneticPr fontId="4"/>
  </si>
  <si>
    <t>名</t>
    <rPh sb="0" eb="1">
      <t>メイ</t>
    </rPh>
    <phoneticPr fontId="4"/>
  </si>
  <si>
    <t>⑤</t>
    <phoneticPr fontId="4"/>
  </si>
  <si>
    <t>注）</t>
    <rPh sb="0" eb="1">
      <t>チュウ</t>
    </rPh>
    <phoneticPr fontId="4"/>
  </si>
  <si>
    <t>１．建物外観</t>
    <rPh sb="2" eb="4">
      <t>タテモノ</t>
    </rPh>
    <rPh sb="4" eb="6">
      <t>ガイカン</t>
    </rPh>
    <phoneticPr fontId="4"/>
  </si>
  <si>
    <t>２－１.学科・実習教室・機器等（全体の分かるもの）</t>
    <rPh sb="4" eb="6">
      <t>ガッカ</t>
    </rPh>
    <rPh sb="7" eb="9">
      <t>ジッシュウ</t>
    </rPh>
    <rPh sb="9" eb="11">
      <t>キョウシツ</t>
    </rPh>
    <rPh sb="12" eb="14">
      <t>キキ</t>
    </rPh>
    <rPh sb="14" eb="15">
      <t>トウ</t>
    </rPh>
    <rPh sb="16" eb="18">
      <t>ゼンタイ</t>
    </rPh>
    <rPh sb="19" eb="20">
      <t>ワ</t>
    </rPh>
    <phoneticPr fontId="4"/>
  </si>
  <si>
    <t>（写真貼付）</t>
    <rPh sb="1" eb="3">
      <t>シャシン</t>
    </rPh>
    <rPh sb="3" eb="5">
      <t>チョウフ</t>
    </rPh>
    <phoneticPr fontId="4"/>
  </si>
  <si>
    <t>記</t>
    <rPh sb="0" eb="1">
      <t>キ</t>
    </rPh>
    <phoneticPr fontId="4"/>
  </si>
  <si>
    <t>項　　目</t>
    <rPh sb="0" eb="1">
      <t>コウ</t>
    </rPh>
    <rPh sb="3" eb="4">
      <t>メ</t>
    </rPh>
    <phoneticPr fontId="4"/>
  </si>
  <si>
    <t>・適用事業所である</t>
    <rPh sb="1" eb="3">
      <t>テキヨウ</t>
    </rPh>
    <rPh sb="3" eb="6">
      <t>ジギョウショ</t>
    </rPh>
    <phoneticPr fontId="4"/>
  </si>
  <si>
    <t>・適用事業所でない</t>
    <rPh sb="1" eb="3">
      <t>テキヨウ</t>
    </rPh>
    <rPh sb="3" eb="6">
      <t>ジギョウショ</t>
    </rPh>
    <phoneticPr fontId="4"/>
  </si>
  <si>
    <t>・有</t>
    <rPh sb="1" eb="2">
      <t>ア</t>
    </rPh>
    <phoneticPr fontId="4"/>
  </si>
  <si>
    <t>）台</t>
    <rPh sb="1" eb="2">
      <t>ダイ</t>
    </rPh>
    <phoneticPr fontId="4"/>
  </si>
  <si>
    <t>実施施設の概要にて確認</t>
    <rPh sb="0" eb="2">
      <t>ジッシ</t>
    </rPh>
    <rPh sb="2" eb="4">
      <t>シセツ</t>
    </rPh>
    <rPh sb="5" eb="7">
      <t>ガイヨウ</t>
    </rPh>
    <rPh sb="9" eb="11">
      <t>カクニン</t>
    </rPh>
    <phoneticPr fontId="4"/>
  </si>
  <si>
    <t>教室面積</t>
    <rPh sb="0" eb="2">
      <t>キョウシツ</t>
    </rPh>
    <rPh sb="2" eb="4">
      <t>メンセキ</t>
    </rPh>
    <phoneticPr fontId="4"/>
  </si>
  <si>
    <t>事務局体制</t>
    <rPh sb="0" eb="3">
      <t>ジムキョク</t>
    </rPh>
    <rPh sb="3" eb="5">
      <t>タイセイ</t>
    </rPh>
    <phoneticPr fontId="4"/>
  </si>
  <si>
    <t>教育事業実績（教育訓練実施期間）</t>
    <rPh sb="0" eb="2">
      <t>キョウイク</t>
    </rPh>
    <rPh sb="2" eb="4">
      <t>ジギョウ</t>
    </rPh>
    <rPh sb="4" eb="6">
      <t>ジッセキ</t>
    </rPh>
    <rPh sb="7" eb="9">
      <t>キョウイク</t>
    </rPh>
    <rPh sb="9" eb="11">
      <t>クンレン</t>
    </rPh>
    <rPh sb="11" eb="13">
      <t>ジッシ</t>
    </rPh>
    <rPh sb="13" eb="15">
      <t>キカン</t>
    </rPh>
    <phoneticPr fontId="4"/>
  </si>
  <si>
    <t>)線(</t>
    <rPh sb="1" eb="2">
      <t>セン</t>
    </rPh>
    <phoneticPr fontId="4"/>
  </si>
  <si>
    <t>)分</t>
    <rPh sb="1" eb="2">
      <t>フン</t>
    </rPh>
    <phoneticPr fontId="4"/>
  </si>
  <si>
    <t>交通の便</t>
    <rPh sb="0" eb="2">
      <t>コウツウ</t>
    </rPh>
    <rPh sb="3" eb="4">
      <t>ベン</t>
    </rPh>
    <phoneticPr fontId="4"/>
  </si>
  <si>
    <t>パソコン関係</t>
    <rPh sb="4" eb="6">
      <t>カンケイ</t>
    </rPh>
    <phoneticPr fontId="4"/>
  </si>
  <si>
    <t>）人</t>
    <rPh sb="1" eb="2">
      <t>ニン</t>
    </rPh>
    <phoneticPr fontId="4"/>
  </si>
  <si>
    <t>・利用不可</t>
    <rPh sb="1" eb="3">
      <t>リヨウ</t>
    </rPh>
    <rPh sb="3" eb="5">
      <t>フカ</t>
    </rPh>
    <phoneticPr fontId="4"/>
  </si>
  <si>
    <t>・常時対応できる人数（</t>
    <rPh sb="1" eb="3">
      <t>ジョウジ</t>
    </rPh>
    <rPh sb="3" eb="5">
      <t>タイオウ</t>
    </rPh>
    <rPh sb="8" eb="10">
      <t>ニンズウ</t>
    </rPh>
    <phoneticPr fontId="4"/>
  </si>
  <si>
    <t>常駐できる人数（</t>
    <rPh sb="0" eb="2">
      <t>ジョウチュウ</t>
    </rPh>
    <rPh sb="5" eb="7">
      <t>ニンズウ</t>
    </rPh>
    <phoneticPr fontId="4"/>
  </si>
  <si>
    <t>・当該コース担当者（</t>
    <rPh sb="1" eb="3">
      <t>トウガイ</t>
    </rPh>
    <rPh sb="6" eb="9">
      <t>タントウシャ</t>
    </rPh>
    <phoneticPr fontId="4"/>
  </si>
  <si>
    <t>月</t>
    <rPh sb="0" eb="1">
      <t>ツキ</t>
    </rPh>
    <phoneticPr fontId="4"/>
  </si>
  <si>
    <t>（所在地）</t>
    <rPh sb="1" eb="4">
      <t>ショザイチ</t>
    </rPh>
    <phoneticPr fontId="4"/>
  </si>
  <si>
    <t>（商号又は名称）</t>
    <rPh sb="1" eb="3">
      <t>ショウゴウ</t>
    </rPh>
    <rPh sb="3" eb="4">
      <t>マタ</t>
    </rPh>
    <rPh sb="5" eb="7">
      <t>メイショウ</t>
    </rPh>
    <phoneticPr fontId="4"/>
  </si>
  <si>
    <t>有料（</t>
    <rPh sb="0" eb="2">
      <t>ユウリョウ</t>
    </rPh>
    <phoneticPr fontId="4"/>
  </si>
  <si>
    <t>無料（</t>
    <rPh sb="0" eb="2">
      <t>ムリョウ</t>
    </rPh>
    <phoneticPr fontId="4"/>
  </si>
  <si>
    <t>)駅 徒歩(</t>
    <rPh sb="1" eb="2">
      <t>エキ</t>
    </rPh>
    <rPh sb="3" eb="5">
      <t>トホ</t>
    </rPh>
    <phoneticPr fontId="4"/>
  </si>
  <si>
    <t>受託希望機関名</t>
    <rPh sb="0" eb="2">
      <t>ジュタク</t>
    </rPh>
    <rPh sb="2" eb="4">
      <t>キボウ</t>
    </rPh>
    <rPh sb="4" eb="6">
      <t>キカン</t>
    </rPh>
    <rPh sb="6" eb="7">
      <t>メイ</t>
    </rPh>
    <phoneticPr fontId="4"/>
  </si>
  <si>
    <t>①</t>
    <phoneticPr fontId="4"/>
  </si>
  <si>
    <t>②</t>
    <phoneticPr fontId="4"/>
  </si>
  <si>
    <t>〒</t>
    <phoneticPr fontId="4"/>
  </si>
  <si>
    <t>③</t>
    <phoneticPr fontId="4"/>
  </si>
  <si>
    <t>代表者役職･氏名</t>
    <rPh sb="0" eb="3">
      <t>ダイヒョウシャ</t>
    </rPh>
    <rPh sb="3" eb="5">
      <t>ヤクショク</t>
    </rPh>
    <rPh sb="6" eb="8">
      <t>シメイ</t>
    </rPh>
    <phoneticPr fontId="4"/>
  </si>
  <si>
    <t>④</t>
    <phoneticPr fontId="4"/>
  </si>
  <si>
    <t>実施施設の属性</t>
    <rPh sb="0" eb="2">
      <t>ジッシ</t>
    </rPh>
    <rPh sb="2" eb="4">
      <t>シセツ</t>
    </rPh>
    <rPh sb="5" eb="7">
      <t>ゾクセイ</t>
    </rPh>
    <phoneticPr fontId="4"/>
  </si>
  <si>
    <t>加盟団体名</t>
    <rPh sb="0" eb="2">
      <t>カメイ</t>
    </rPh>
    <rPh sb="2" eb="4">
      <t>ダンタイ</t>
    </rPh>
    <rPh sb="4" eb="5">
      <t>メイ</t>
    </rPh>
    <phoneticPr fontId="4"/>
  </si>
  <si>
    <t>【訓練実施場所】</t>
    <rPh sb="1" eb="3">
      <t>クンレン</t>
    </rPh>
    <rPh sb="3" eb="5">
      <t>ジッシ</t>
    </rPh>
    <rPh sb="5" eb="7">
      <t>バショ</t>
    </rPh>
    <phoneticPr fontId="4"/>
  </si>
  <si>
    <t>訓練実施施設名</t>
    <rPh sb="0" eb="2">
      <t>クンレン</t>
    </rPh>
    <rPh sb="2" eb="4">
      <t>ジッシ</t>
    </rPh>
    <rPh sb="4" eb="6">
      <t>シセツ</t>
    </rPh>
    <rPh sb="6" eb="7">
      <t>メイ</t>
    </rPh>
    <phoneticPr fontId="4"/>
  </si>
  <si>
    <t>事務部門</t>
    <rPh sb="0" eb="2">
      <t>ジム</t>
    </rPh>
    <rPh sb="2" eb="4">
      <t>ブモン</t>
    </rPh>
    <phoneticPr fontId="4"/>
  </si>
  <si>
    <t>訓練部門</t>
    <rPh sb="0" eb="2">
      <t>クンレン</t>
    </rPh>
    <rPh sb="2" eb="4">
      <t>ブモン</t>
    </rPh>
    <phoneticPr fontId="4"/>
  </si>
  <si>
    <t>人</t>
    <rPh sb="0" eb="1">
      <t>ヒト</t>
    </rPh>
    <phoneticPr fontId="4"/>
  </si>
  <si>
    <t>⑥</t>
    <phoneticPr fontId="4"/>
  </si>
  <si>
    <t>設立年月日</t>
    <rPh sb="0" eb="2">
      <t>セツリツ</t>
    </rPh>
    <rPh sb="2" eb="5">
      <t>ネンガッピ</t>
    </rPh>
    <phoneticPr fontId="4"/>
  </si>
  <si>
    <t>訓練期間</t>
    <rPh sb="0" eb="2">
      <t>クンレン</t>
    </rPh>
    <rPh sb="2" eb="4">
      <t>キカン</t>
    </rPh>
    <phoneticPr fontId="4"/>
  </si>
  <si>
    <t>【訓練実施運営体制】</t>
    <rPh sb="1" eb="3">
      <t>クンレン</t>
    </rPh>
    <rPh sb="3" eb="5">
      <t>ジッシ</t>
    </rPh>
    <rPh sb="5" eb="7">
      <t>ウンエイ</t>
    </rPh>
    <rPh sb="7" eb="9">
      <t>タイセイ</t>
    </rPh>
    <phoneticPr fontId="4"/>
  </si>
  <si>
    <t>ＴＥＬ</t>
    <phoneticPr fontId="4"/>
  </si>
  <si>
    <t>E-mail</t>
    <phoneticPr fontId="4"/>
  </si>
  <si>
    <t>ＦＡＸ</t>
    <phoneticPr fontId="4"/>
  </si>
  <si>
    <t>（訓練受講状況等を問い合わせた際に、確実に対応できる方を記入してください。）</t>
    <phoneticPr fontId="4"/>
  </si>
  <si>
    <t>実施施設の概要</t>
    <rPh sb="0" eb="2">
      <t>ジッシ</t>
    </rPh>
    <rPh sb="2" eb="4">
      <t>シセツ</t>
    </rPh>
    <rPh sb="5" eb="7">
      <t>ガイヨウ</t>
    </rPh>
    <phoneticPr fontId="4"/>
  </si>
  <si>
    <t>訓練実施施設
所　在　地</t>
    <rPh sb="0" eb="2">
      <t>クンレン</t>
    </rPh>
    <rPh sb="2" eb="4">
      <t>ジッシ</t>
    </rPh>
    <rPh sb="4" eb="6">
      <t>シセツ</t>
    </rPh>
    <rPh sb="7" eb="8">
      <t>ショ</t>
    </rPh>
    <rPh sb="9" eb="10">
      <t>ザイ</t>
    </rPh>
    <rPh sb="11" eb="12">
      <t>チ</t>
    </rPh>
    <phoneticPr fontId="4"/>
  </si>
  <si>
    <t>従業員数</t>
    <rPh sb="0" eb="3">
      <t>ジュウギョウイン</t>
    </rPh>
    <rPh sb="3" eb="4">
      <t>スウ</t>
    </rPh>
    <phoneticPr fontId="4"/>
  </si>
  <si>
    <t>責任者</t>
    <rPh sb="0" eb="3">
      <t>セキニンシャ</t>
    </rPh>
    <phoneticPr fontId="4"/>
  </si>
  <si>
    <t>氏名（役職）</t>
    <rPh sb="0" eb="1">
      <t>シ</t>
    </rPh>
    <rPh sb="1" eb="2">
      <t>メイ</t>
    </rPh>
    <rPh sb="3" eb="5">
      <t>ヤクショク</t>
    </rPh>
    <phoneticPr fontId="4"/>
  </si>
  <si>
    <t>実質事務担当者</t>
    <rPh sb="0" eb="2">
      <t>ジッシツ</t>
    </rPh>
    <rPh sb="2" eb="4">
      <t>ジム</t>
    </rPh>
    <rPh sb="4" eb="7">
      <t>タントウシャ</t>
    </rPh>
    <phoneticPr fontId="4"/>
  </si>
  <si>
    <t>担当科目</t>
    <rPh sb="0" eb="2">
      <t>タントウ</t>
    </rPh>
    <rPh sb="2" eb="4">
      <t>カモク</t>
    </rPh>
    <phoneticPr fontId="4"/>
  </si>
  <si>
    <t>訓練科名</t>
    <rPh sb="0" eb="2">
      <t>クンレン</t>
    </rPh>
    <rPh sb="2" eb="3">
      <t>カ</t>
    </rPh>
    <rPh sb="3" eb="4">
      <t>メイ</t>
    </rPh>
    <phoneticPr fontId="4"/>
  </si>
  <si>
    <t>教材名</t>
    <rPh sb="0" eb="3">
      <t>キョウザイメイ</t>
    </rPh>
    <phoneticPr fontId="4"/>
  </si>
  <si>
    <t>出版社名</t>
    <rPh sb="0" eb="2">
      <t>シュッパン</t>
    </rPh>
    <rPh sb="2" eb="3">
      <t>シャ</t>
    </rPh>
    <rPh sb="3" eb="4">
      <t>メイ</t>
    </rPh>
    <phoneticPr fontId="4"/>
  </si>
  <si>
    <t>教材使用科目（分野）</t>
    <rPh sb="0" eb="2">
      <t>キョウザイ</t>
    </rPh>
    <rPh sb="2" eb="4">
      <t>シヨウ</t>
    </rPh>
    <rPh sb="4" eb="6">
      <t>カモク</t>
    </rPh>
    <rPh sb="7" eb="9">
      <t>ブンヤ</t>
    </rPh>
    <phoneticPr fontId="4"/>
  </si>
  <si>
    <t>合　　　計(税込)</t>
    <rPh sb="0" eb="5">
      <t>ゴウケイ</t>
    </rPh>
    <rPh sb="6" eb="8">
      <t>ゼイコミ</t>
    </rPh>
    <phoneticPr fontId="4"/>
  </si>
  <si>
    <t>ページ数</t>
    <rPh sb="3" eb="4">
      <t>スウ</t>
    </rPh>
    <phoneticPr fontId="4"/>
  </si>
  <si>
    <t>出版社名・オリジナル</t>
    <rPh sb="0" eb="2">
      <t>シュッパン</t>
    </rPh>
    <rPh sb="2" eb="4">
      <t>シャメイ</t>
    </rPh>
    <phoneticPr fontId="4"/>
  </si>
  <si>
    <t>※教材一覧は、使用予定となります。教材名・価格が変更になる場合がございますので、予めご了承下さい。</t>
    <rPh sb="1" eb="3">
      <t>キョウザイ</t>
    </rPh>
    <rPh sb="3" eb="5">
      <t>イチラン</t>
    </rPh>
    <rPh sb="7" eb="9">
      <t>シヨウ</t>
    </rPh>
    <rPh sb="9" eb="11">
      <t>ヨテイ</t>
    </rPh>
    <rPh sb="17" eb="20">
      <t>キョウザイメイ</t>
    </rPh>
    <rPh sb="21" eb="23">
      <t>カカク</t>
    </rPh>
    <rPh sb="24" eb="26">
      <t>ヘンコウ</t>
    </rPh>
    <rPh sb="29" eb="31">
      <t>バアイ</t>
    </rPh>
    <rPh sb="40" eb="41">
      <t>アラカジ</t>
    </rPh>
    <rPh sb="43" eb="45">
      <t>リョウショウ</t>
    </rPh>
    <rPh sb="45" eb="46">
      <t>クダ</t>
    </rPh>
    <phoneticPr fontId="4"/>
  </si>
  <si>
    <t>消耗品</t>
    <rPh sb="0" eb="2">
      <t>ショウモウ</t>
    </rPh>
    <rPh sb="2" eb="3">
      <t>ヒン</t>
    </rPh>
    <phoneticPr fontId="4"/>
  </si>
  <si>
    <t>所　在　地</t>
    <rPh sb="0" eb="1">
      <t>トコロ</t>
    </rPh>
    <rPh sb="2" eb="3">
      <t>ザイ</t>
    </rPh>
    <rPh sb="4" eb="5">
      <t>チ</t>
    </rPh>
    <phoneticPr fontId="4"/>
  </si>
  <si>
    <t>（全面禁煙で
　あること）</t>
    <rPh sb="1" eb="3">
      <t>ゼンメン</t>
    </rPh>
    <rPh sb="3" eb="5">
      <t>キンエン</t>
    </rPh>
    <phoneticPr fontId="4"/>
  </si>
  <si>
    <t>受託希望訓練科と同等コース(科)開始年月日</t>
    <rPh sb="0" eb="2">
      <t>ジュタク</t>
    </rPh>
    <rPh sb="2" eb="4">
      <t>キボウ</t>
    </rPh>
    <rPh sb="4" eb="6">
      <t>クンレン</t>
    </rPh>
    <rPh sb="6" eb="7">
      <t>カ</t>
    </rPh>
    <rPh sb="8" eb="10">
      <t>ドウトウ</t>
    </rPh>
    <rPh sb="14" eb="15">
      <t>カ</t>
    </rPh>
    <rPh sb="16" eb="18">
      <t>カイシ</t>
    </rPh>
    <rPh sb="18" eb="21">
      <t>ネンガッピ</t>
    </rPh>
    <phoneticPr fontId="4"/>
  </si>
  <si>
    <t>【訓練講師】</t>
    <rPh sb="1" eb="3">
      <t>クンレン</t>
    </rPh>
    <rPh sb="3" eb="5">
      <t>コウシ</t>
    </rPh>
    <phoneticPr fontId="4"/>
  </si>
  <si>
    <t>(</t>
    <phoneticPr fontId="4"/>
  </si>
  <si>
    <t>日</t>
    <rPh sb="0" eb="1">
      <t>ニチ</t>
    </rPh>
    <phoneticPr fontId="4"/>
  </si>
  <si>
    <t>h</t>
    <phoneticPr fontId="4"/>
  </si>
  <si>
    <t>)</t>
    <phoneticPr fontId="4"/>
  </si>
  <si>
    <t>日</t>
    <rPh sb="0" eb="1">
      <t>ヒ</t>
    </rPh>
    <phoneticPr fontId="4"/>
  </si>
  <si>
    <t>曜</t>
    <rPh sb="0" eb="1">
      <t>ヨウ</t>
    </rPh>
    <phoneticPr fontId="4"/>
  </si>
  <si>
    <t>／</t>
    <phoneticPr fontId="4"/>
  </si>
  <si>
    <t>～</t>
    <phoneticPr fontId="4"/>
  </si>
  <si>
    <t>算出基礎日数</t>
    <rPh sb="0" eb="2">
      <t>サンシュツ</t>
    </rPh>
    <rPh sb="2" eb="4">
      <t>キソ</t>
    </rPh>
    <rPh sb="4" eb="6">
      <t>ニッスウ</t>
    </rPh>
    <phoneticPr fontId="4"/>
  </si>
  <si>
    <t>訓練日数</t>
    <rPh sb="0" eb="2">
      <t>クンレン</t>
    </rPh>
    <rPh sb="2" eb="4">
      <t>ニッスウ</t>
    </rPh>
    <phoneticPr fontId="4"/>
  </si>
  <si>
    <t>使用教材一覧表（訓練受講者が必要とする教材）</t>
    <rPh sb="0" eb="2">
      <t>シヨウ</t>
    </rPh>
    <rPh sb="2" eb="4">
      <t>キョウザイ</t>
    </rPh>
    <rPh sb="4" eb="6">
      <t>イチラン</t>
    </rPh>
    <rPh sb="6" eb="7">
      <t>ヒョウ</t>
    </rPh>
    <rPh sb="8" eb="10">
      <t>クンレン</t>
    </rPh>
    <rPh sb="10" eb="13">
      <t>ジュコウシャ</t>
    </rPh>
    <rPh sb="14" eb="16">
      <t>ヒツヨウ</t>
    </rPh>
    <rPh sb="19" eb="21">
      <t>キョウザイ</t>
    </rPh>
    <phoneticPr fontId="4"/>
  </si>
  <si>
    <t>【訓練受講者の購入が必要なもの】</t>
    <rPh sb="1" eb="3">
      <t>クンレン</t>
    </rPh>
    <rPh sb="3" eb="6">
      <t>ジュコウシャ</t>
    </rPh>
    <rPh sb="7" eb="9">
      <t>コウニュウ</t>
    </rPh>
    <rPh sb="10" eb="12">
      <t>ヒツヨウ</t>
    </rPh>
    <phoneticPr fontId="4"/>
  </si>
  <si>
    <t>【参考：訓練受講者に配付予定のもの】</t>
    <rPh sb="1" eb="3">
      <t>サンコウ</t>
    </rPh>
    <rPh sb="4" eb="6">
      <t>クンレン</t>
    </rPh>
    <rPh sb="6" eb="9">
      <t>ジュコウシャ</t>
    </rPh>
    <rPh sb="10" eb="12">
      <t>ハイフ</t>
    </rPh>
    <rPh sb="12" eb="14">
      <t>ヨテイ</t>
    </rPh>
    <phoneticPr fontId="4"/>
  </si>
  <si>
    <t>（最低実施人数</t>
    <rPh sb="1" eb="3">
      <t>サイテイ</t>
    </rPh>
    <rPh sb="3" eb="5">
      <t>ジッシ</t>
    </rPh>
    <rPh sb="5" eb="7">
      <t>ニンズウ</t>
    </rPh>
    <phoneticPr fontId="4"/>
  </si>
  <si>
    <t>名）</t>
    <rPh sb="0" eb="1">
      <t>メイ</t>
    </rPh>
    <phoneticPr fontId="4"/>
  </si>
  <si>
    <t>実施団体概要</t>
    <rPh sb="0" eb="2">
      <t>ジッシ</t>
    </rPh>
    <rPh sb="2" eb="4">
      <t>ダンタイ</t>
    </rPh>
    <rPh sb="4" eb="6">
      <t>ガイヨウ</t>
    </rPh>
    <phoneticPr fontId="4"/>
  </si>
  <si>
    <t>本社（本部）の所在地</t>
    <rPh sb="0" eb="2">
      <t>ホンシャ</t>
    </rPh>
    <rPh sb="3" eb="5">
      <t>ホンブ</t>
    </rPh>
    <rPh sb="7" eb="10">
      <t>ショザイチ</t>
    </rPh>
    <phoneticPr fontId="4"/>
  </si>
  <si>
    <t>・県内</t>
    <rPh sb="1" eb="3">
      <t>ケンナイ</t>
    </rPh>
    <phoneticPr fontId="4"/>
  </si>
  <si>
    <t>・県外</t>
    <rPh sb="1" eb="3">
      <t>ケンガイ</t>
    </rPh>
    <phoneticPr fontId="4"/>
  </si>
  <si>
    <t>設備・環境</t>
    <rPh sb="0" eb="2">
      <t>セツビ</t>
    </rPh>
    <rPh sb="3" eb="5">
      <t>カンキョウ</t>
    </rPh>
    <phoneticPr fontId="4"/>
  </si>
  <si>
    <t>最低実施人数</t>
    <rPh sb="0" eb="2">
      <t>サイテイ</t>
    </rPh>
    <rPh sb="2" eb="4">
      <t>ジッシ</t>
    </rPh>
    <rPh sb="4" eb="6">
      <t>ニンズウ</t>
    </rPh>
    <phoneticPr fontId="4"/>
  </si>
  <si>
    <t>講師名簿</t>
    <rPh sb="0" eb="1">
      <t>コウ</t>
    </rPh>
    <rPh sb="1" eb="2">
      <t>シ</t>
    </rPh>
    <rPh sb="2" eb="4">
      <t>メイボ</t>
    </rPh>
    <phoneticPr fontId="4"/>
  </si>
  <si>
    <t>【提案団体】</t>
    <rPh sb="1" eb="3">
      <t>テイアン</t>
    </rPh>
    <rPh sb="3" eb="5">
      <t>ダンタイ</t>
    </rPh>
    <phoneticPr fontId="4"/>
  </si>
  <si>
    <t>団体の名称</t>
    <rPh sb="0" eb="2">
      <t>ダンタイ</t>
    </rPh>
    <rPh sb="3" eb="5">
      <t>メイショウ</t>
    </rPh>
    <phoneticPr fontId="4"/>
  </si>
  <si>
    <t>（実施内容、方法、実施時期等）</t>
    <rPh sb="1" eb="3">
      <t>ジッシ</t>
    </rPh>
    <rPh sb="3" eb="5">
      <t>ナイヨウ</t>
    </rPh>
    <rPh sb="6" eb="8">
      <t>ホウホウ</t>
    </rPh>
    <rPh sb="9" eb="11">
      <t>ジッシ</t>
    </rPh>
    <rPh sb="11" eb="13">
      <t>ジキ</t>
    </rPh>
    <rPh sb="13" eb="14">
      <t>トウ</t>
    </rPh>
    <phoneticPr fontId="4"/>
  </si>
  <si>
    <t>②　企業の人事担当者等による就職講話・懇談会の実施（　有　・　無　）</t>
    <rPh sb="2" eb="4">
      <t>キギョウ</t>
    </rPh>
    <rPh sb="5" eb="7">
      <t>ジンジ</t>
    </rPh>
    <rPh sb="7" eb="10">
      <t>タントウシャ</t>
    </rPh>
    <rPh sb="10" eb="11">
      <t>トウ</t>
    </rPh>
    <rPh sb="14" eb="16">
      <t>シュウショク</t>
    </rPh>
    <rPh sb="16" eb="18">
      <t>コウワ</t>
    </rPh>
    <rPh sb="19" eb="22">
      <t>コンダンカイ</t>
    </rPh>
    <rPh sb="23" eb="25">
      <t>ジッシ</t>
    </rPh>
    <rPh sb="27" eb="28">
      <t>ユウ</t>
    </rPh>
    <rPh sb="31" eb="32">
      <t>ム</t>
    </rPh>
    <phoneticPr fontId="4"/>
  </si>
  <si>
    <t>④　模擬面接の実施等の就職活動指導（　有　・　無　）</t>
    <rPh sb="2" eb="4">
      <t>モギ</t>
    </rPh>
    <rPh sb="4" eb="6">
      <t>メンセツ</t>
    </rPh>
    <rPh sb="7" eb="9">
      <t>ジッシ</t>
    </rPh>
    <rPh sb="9" eb="10">
      <t>トウ</t>
    </rPh>
    <rPh sb="11" eb="13">
      <t>シュウショク</t>
    </rPh>
    <rPh sb="13" eb="15">
      <t>カツドウ</t>
    </rPh>
    <rPh sb="15" eb="17">
      <t>シドウ</t>
    </rPh>
    <rPh sb="19" eb="20">
      <t>ユウ</t>
    </rPh>
    <rPh sb="23" eb="24">
      <t>ム</t>
    </rPh>
    <phoneticPr fontId="4"/>
  </si>
  <si>
    <t>（実施内容、方法、実施時期等）</t>
    <rPh sb="1" eb="3">
      <t>ジッシ</t>
    </rPh>
    <rPh sb="3" eb="5">
      <t>ナイヨウ</t>
    </rPh>
    <rPh sb="6" eb="8">
      <t>ホウホウ</t>
    </rPh>
    <rPh sb="9" eb="11">
      <t>ジッシ</t>
    </rPh>
    <rPh sb="11" eb="14">
      <t>ジキナド</t>
    </rPh>
    <phoneticPr fontId="4"/>
  </si>
  <si>
    <t>〈就職支援担当者〉</t>
    <rPh sb="1" eb="3">
      <t>シュウショク</t>
    </rPh>
    <rPh sb="3" eb="5">
      <t>シエン</t>
    </rPh>
    <rPh sb="5" eb="8">
      <t>タントウシャ</t>
    </rPh>
    <phoneticPr fontId="4"/>
  </si>
  <si>
    <t>就職支援に関する経験</t>
    <rPh sb="0" eb="2">
      <t>シュウショク</t>
    </rPh>
    <rPh sb="2" eb="4">
      <t>シエン</t>
    </rPh>
    <rPh sb="5" eb="6">
      <t>カン</t>
    </rPh>
    <rPh sb="8" eb="10">
      <t>ケイケン</t>
    </rPh>
    <phoneticPr fontId="4"/>
  </si>
  <si>
    <t>③　履歴書・職務経歴書等のエントリー資料の作成指導（　有　・　無　）</t>
    <rPh sb="2" eb="5">
      <t>リレキショ</t>
    </rPh>
    <rPh sb="6" eb="8">
      <t>ショクム</t>
    </rPh>
    <rPh sb="8" eb="10">
      <t>ケイレキ</t>
    </rPh>
    <rPh sb="10" eb="11">
      <t>ショ</t>
    </rPh>
    <rPh sb="11" eb="12">
      <t>トウ</t>
    </rPh>
    <rPh sb="18" eb="20">
      <t>シリョウ</t>
    </rPh>
    <rPh sb="21" eb="23">
      <t>サクセイ</t>
    </rPh>
    <rPh sb="23" eb="25">
      <t>シドウ</t>
    </rPh>
    <rPh sb="27" eb="28">
      <t>ユウ</t>
    </rPh>
    <rPh sb="31" eb="32">
      <t>ム</t>
    </rPh>
    <phoneticPr fontId="4"/>
  </si>
  <si>
    <t>施設写真等貼付書</t>
    <rPh sb="0" eb="1">
      <t>シ</t>
    </rPh>
    <rPh sb="1" eb="2">
      <t>セツ</t>
    </rPh>
    <rPh sb="2" eb="3">
      <t>シャ</t>
    </rPh>
    <rPh sb="3" eb="4">
      <t>マコト</t>
    </rPh>
    <rPh sb="4" eb="5">
      <t>トウ</t>
    </rPh>
    <rPh sb="5" eb="6">
      <t>ハ</t>
    </rPh>
    <rPh sb="6" eb="7">
      <t>ヅケ</t>
    </rPh>
    <rPh sb="7" eb="8">
      <t>ショ</t>
    </rPh>
    <phoneticPr fontId="4"/>
  </si>
  <si>
    <t>様式３</t>
    <rPh sb="0" eb="2">
      <t>ヨウシキ</t>
    </rPh>
    <phoneticPr fontId="4"/>
  </si>
  <si>
    <t>様式４</t>
    <rPh sb="0" eb="2">
      <t>ヨウシキ</t>
    </rPh>
    <phoneticPr fontId="4"/>
  </si>
  <si>
    <t>様式５</t>
    <rPh sb="0" eb="2">
      <t>ヨウシキ</t>
    </rPh>
    <phoneticPr fontId="4"/>
  </si>
  <si>
    <t>様式７</t>
    <rPh sb="0" eb="2">
      <t>ヨウシキ</t>
    </rPh>
    <phoneticPr fontId="4"/>
  </si>
  <si>
    <t>　和歌山県知事　様</t>
    <rPh sb="1" eb="4">
      <t>ワカヤマ</t>
    </rPh>
    <rPh sb="4" eb="7">
      <t>ケンチジ</t>
    </rPh>
    <rPh sb="8" eb="9">
      <t>サマ</t>
    </rPh>
    <phoneticPr fontId="4"/>
  </si>
  <si>
    <t>（見積内容）</t>
    <rPh sb="1" eb="3">
      <t>ミツ</t>
    </rPh>
    <rPh sb="3" eb="5">
      <t>ナイヨウ</t>
    </rPh>
    <phoneticPr fontId="4"/>
  </si>
  <si>
    <t>　訓練定員：</t>
    <rPh sb="1" eb="3">
      <t>クンレン</t>
    </rPh>
    <rPh sb="3" eb="5">
      <t>テイイン</t>
    </rPh>
    <phoneticPr fontId="4"/>
  </si>
  <si>
    <t>（経費内訳）</t>
    <rPh sb="1" eb="3">
      <t>ケイヒ</t>
    </rPh>
    <rPh sb="3" eb="5">
      <t>ウチワケ</t>
    </rPh>
    <phoneticPr fontId="4"/>
  </si>
  <si>
    <t>　訓練施設：</t>
    <rPh sb="1" eb="3">
      <t>クンレン</t>
    </rPh>
    <rPh sb="3" eb="5">
      <t>シセツ</t>
    </rPh>
    <phoneticPr fontId="4"/>
  </si>
  <si>
    <t>人件費</t>
    <rPh sb="0" eb="3">
      <t>ジンケンヒ</t>
    </rPh>
    <phoneticPr fontId="4"/>
  </si>
  <si>
    <t>講師　　　</t>
    <rPh sb="0" eb="2">
      <t>コウシ</t>
    </rPh>
    <phoneticPr fontId="4"/>
  </si>
  <si>
    <t>　　　　　　　　　説　　　　明</t>
    <rPh sb="9" eb="10">
      <t>セツ</t>
    </rPh>
    <rPh sb="14" eb="15">
      <t>メイ</t>
    </rPh>
    <phoneticPr fontId="4"/>
  </si>
  <si>
    <t>施設借料</t>
    <rPh sb="0" eb="2">
      <t>シセツ</t>
    </rPh>
    <rPh sb="2" eb="4">
      <t>シャクリョウ</t>
    </rPh>
    <phoneticPr fontId="4"/>
  </si>
  <si>
    <t>機器使用料</t>
    <rPh sb="0" eb="2">
      <t>キキ</t>
    </rPh>
    <rPh sb="2" eb="5">
      <t>シヨウリョウ</t>
    </rPh>
    <phoneticPr fontId="4"/>
  </si>
  <si>
    <t>消耗品費</t>
    <rPh sb="0" eb="3">
      <t>ショウモウヒン</t>
    </rPh>
    <rPh sb="3" eb="4">
      <t>ヒ</t>
    </rPh>
    <phoneticPr fontId="4"/>
  </si>
  <si>
    <t>間接経費</t>
    <rPh sb="0" eb="2">
      <t>カンセツ</t>
    </rPh>
    <rPh sb="2" eb="4">
      <t>ケイヒ</t>
    </rPh>
    <phoneticPr fontId="4"/>
  </si>
  <si>
    <t>パソコン、プリンター等</t>
    <rPh sb="10" eb="11">
      <t>トウ</t>
    </rPh>
    <phoneticPr fontId="4"/>
  </si>
  <si>
    <t>教室、相談室等</t>
    <rPh sb="0" eb="2">
      <t>キョウシツ</t>
    </rPh>
    <rPh sb="3" eb="6">
      <t>ソウダンシツ</t>
    </rPh>
    <rPh sb="6" eb="7">
      <t>トウ</t>
    </rPh>
    <phoneticPr fontId="4"/>
  </si>
  <si>
    <t>事務員人件費、光熱水費等諸経費</t>
    <rPh sb="0" eb="2">
      <t>ジム</t>
    </rPh>
    <rPh sb="2" eb="3">
      <t>イン</t>
    </rPh>
    <rPh sb="3" eb="6">
      <t>ジンケンヒ</t>
    </rPh>
    <rPh sb="7" eb="9">
      <t>コウネツ</t>
    </rPh>
    <rPh sb="9" eb="10">
      <t>スイ</t>
    </rPh>
    <rPh sb="10" eb="11">
      <t>ヒ</t>
    </rPh>
    <rPh sb="11" eb="12">
      <t>トウ</t>
    </rPh>
    <rPh sb="12" eb="15">
      <t>ショケイヒ</t>
    </rPh>
    <phoneticPr fontId="4"/>
  </si>
  <si>
    <t>金　額　（　円　）</t>
    <rPh sb="0" eb="1">
      <t>キン</t>
    </rPh>
    <rPh sb="2" eb="3">
      <t>ガク</t>
    </rPh>
    <rPh sb="6" eb="7">
      <t>エン</t>
    </rPh>
    <phoneticPr fontId="4"/>
  </si>
  <si>
    <t>区　　　分</t>
    <rPh sb="0" eb="1">
      <t>ク</t>
    </rPh>
    <rPh sb="4" eb="5">
      <t>ブン</t>
    </rPh>
    <phoneticPr fontId="4"/>
  </si>
  <si>
    <t>参考様式</t>
    <rPh sb="0" eb="2">
      <t>サンコウ</t>
    </rPh>
    <rPh sb="2" eb="4">
      <t>ヨウシキ</t>
    </rPh>
    <phoneticPr fontId="4"/>
  </si>
  <si>
    <t>支援項目〈実施内容・方法・実施時期等〉</t>
    <rPh sb="0" eb="2">
      <t>シエン</t>
    </rPh>
    <rPh sb="2" eb="4">
      <t>コウモク</t>
    </rPh>
    <rPh sb="5" eb="7">
      <t>ジッシ</t>
    </rPh>
    <rPh sb="7" eb="9">
      <t>ナイヨウ</t>
    </rPh>
    <rPh sb="10" eb="12">
      <t>ホウホウ</t>
    </rPh>
    <rPh sb="13" eb="15">
      <t>ジッシ</t>
    </rPh>
    <rPh sb="15" eb="17">
      <t>ジキ</t>
    </rPh>
    <rPh sb="17" eb="18">
      <t>ナド</t>
    </rPh>
    <phoneticPr fontId="4"/>
  </si>
  <si>
    <t>【訓練効果を高めるための工夫等】</t>
    <rPh sb="1" eb="3">
      <t>クンレン</t>
    </rPh>
    <rPh sb="3" eb="5">
      <t>コウカ</t>
    </rPh>
    <rPh sb="6" eb="7">
      <t>タカ</t>
    </rPh>
    <rPh sb="12" eb="14">
      <t>クフウ</t>
    </rPh>
    <rPh sb="14" eb="15">
      <t>ナド</t>
    </rPh>
    <phoneticPr fontId="4"/>
  </si>
  <si>
    <t>〈実施内容・方法・実施時期等〉</t>
    <rPh sb="1" eb="3">
      <t>ジッシ</t>
    </rPh>
    <rPh sb="3" eb="5">
      <t>ナイヨウ</t>
    </rPh>
    <rPh sb="6" eb="8">
      <t>ホウホウ</t>
    </rPh>
    <rPh sb="9" eb="11">
      <t>ジッシ</t>
    </rPh>
    <rPh sb="11" eb="13">
      <t>ジキ</t>
    </rPh>
    <rPh sb="13" eb="14">
      <t>トウ</t>
    </rPh>
    <phoneticPr fontId="4"/>
  </si>
  <si>
    <t>・常時設置している（教室・実習室とは完全に分離されている）</t>
    <rPh sb="1" eb="3">
      <t>ジョウジ</t>
    </rPh>
    <rPh sb="3" eb="5">
      <t>セッチ</t>
    </rPh>
    <rPh sb="10" eb="12">
      <t>キョウシツ</t>
    </rPh>
    <rPh sb="13" eb="16">
      <t>ジッシュウシツ</t>
    </rPh>
    <rPh sb="18" eb="20">
      <t>カンゼン</t>
    </rPh>
    <rPh sb="21" eb="23">
      <t>ブンリ</t>
    </rPh>
    <phoneticPr fontId="4"/>
  </si>
  <si>
    <t>事務室（訓練実施施設内に設置）</t>
    <rPh sb="0" eb="3">
      <t>ジムシツ</t>
    </rPh>
    <rPh sb="4" eb="6">
      <t>クンレン</t>
    </rPh>
    <rPh sb="6" eb="8">
      <t>ジッシ</t>
    </rPh>
    <rPh sb="8" eb="11">
      <t>シセツナイ</t>
    </rPh>
    <rPh sb="12" eb="14">
      <t>セッチ</t>
    </rPh>
    <phoneticPr fontId="4"/>
  </si>
  <si>
    <t>就職相談室（訓練実施施設内に設置）</t>
    <rPh sb="0" eb="2">
      <t>シュウショク</t>
    </rPh>
    <rPh sb="2" eb="5">
      <t>ソウダンシツ</t>
    </rPh>
    <rPh sb="6" eb="8">
      <t>クンレン</t>
    </rPh>
    <rPh sb="8" eb="10">
      <t>ジッシ</t>
    </rPh>
    <rPh sb="10" eb="13">
      <t>シセツナイ</t>
    </rPh>
    <rPh sb="14" eb="16">
      <t>セッチ</t>
    </rPh>
    <phoneticPr fontId="4"/>
  </si>
  <si>
    <t>事務室所在地</t>
    <rPh sb="0" eb="3">
      <t>ジムシツ</t>
    </rPh>
    <rPh sb="3" eb="6">
      <t>ショザイチ</t>
    </rPh>
    <phoneticPr fontId="4"/>
  </si>
  <si>
    <t>訓練実施施設との距離</t>
    <rPh sb="0" eb="2">
      <t>クンレン</t>
    </rPh>
    <rPh sb="2" eb="4">
      <t>ジッシ</t>
    </rPh>
    <rPh sb="4" eb="6">
      <t>シセツ</t>
    </rPh>
    <rPh sb="8" eb="10">
      <t>キョリ</t>
    </rPh>
    <phoneticPr fontId="4"/>
  </si>
  <si>
    <t>徒歩</t>
    <rPh sb="0" eb="2">
      <t>トホ</t>
    </rPh>
    <phoneticPr fontId="4"/>
  </si>
  <si>
    <t>分</t>
    <rPh sb="0" eb="1">
      <t>フン</t>
    </rPh>
    <phoneticPr fontId="4"/>
  </si>
  <si>
    <t>２－２．就職相談室</t>
    <rPh sb="4" eb="6">
      <t>シュウショク</t>
    </rPh>
    <rPh sb="6" eb="9">
      <t>ソウダンシツ</t>
    </rPh>
    <phoneticPr fontId="4"/>
  </si>
  <si>
    <t>２－３．事務室</t>
    <rPh sb="4" eb="7">
      <t>ジムシツ</t>
    </rPh>
    <phoneticPr fontId="4"/>
  </si>
  <si>
    <t>・無</t>
    <rPh sb="1" eb="2">
      <t>ム</t>
    </rPh>
    <phoneticPr fontId="4"/>
  </si>
  <si>
    <t>・有（教室・実習室とは完全に分離されている）</t>
    <rPh sb="1" eb="2">
      <t>ユウ</t>
    </rPh>
    <rPh sb="3" eb="5">
      <t>キョウシツ</t>
    </rPh>
    <rPh sb="6" eb="9">
      <t>ジッシュウシツ</t>
    </rPh>
    <rPh sb="11" eb="13">
      <t>カンゼン</t>
    </rPh>
    <rPh sb="14" eb="16">
      <t>ブンリ</t>
    </rPh>
    <phoneticPr fontId="4"/>
  </si>
  <si>
    <t>・有（教室・実習室とは分離されていない）</t>
    <rPh sb="1" eb="2">
      <t>ユウ</t>
    </rPh>
    <rPh sb="3" eb="5">
      <t>キョウシツ</t>
    </rPh>
    <rPh sb="6" eb="9">
      <t>ジッシュウシツ</t>
    </rPh>
    <rPh sb="11" eb="13">
      <t>ブンリ</t>
    </rPh>
    <phoneticPr fontId="4"/>
  </si>
  <si>
    <t>・常時設置している（教室・実習室とは分離されていない）</t>
    <rPh sb="1" eb="3">
      <t>ジョウジ</t>
    </rPh>
    <rPh sb="3" eb="5">
      <t>セッチ</t>
    </rPh>
    <rPh sb="10" eb="12">
      <t>キョウシツ</t>
    </rPh>
    <rPh sb="13" eb="16">
      <t>ジッシュウシツ</t>
    </rPh>
    <rPh sb="18" eb="20">
      <t>ブンリ</t>
    </rPh>
    <phoneticPr fontId="4"/>
  </si>
  <si>
    <t>【過去の職業訓練で実施した就職支援の内容等】</t>
    <rPh sb="1" eb="3">
      <t>カコ</t>
    </rPh>
    <rPh sb="4" eb="6">
      <t>ショクギョウ</t>
    </rPh>
    <rPh sb="6" eb="8">
      <t>クンレン</t>
    </rPh>
    <rPh sb="9" eb="11">
      <t>ジッシ</t>
    </rPh>
    <rPh sb="13" eb="15">
      <t>シュウショク</t>
    </rPh>
    <rPh sb="15" eb="17">
      <t>シエン</t>
    </rPh>
    <rPh sb="18" eb="20">
      <t>ナイヨウ</t>
    </rPh>
    <rPh sb="20" eb="21">
      <t>ナド</t>
    </rPh>
    <phoneticPr fontId="4"/>
  </si>
  <si>
    <t>１か月目</t>
    <rPh sb="2" eb="3">
      <t>ゲツ</t>
    </rPh>
    <rPh sb="3" eb="4">
      <t>メ</t>
    </rPh>
    <phoneticPr fontId="4"/>
  </si>
  <si>
    <t>２か月目</t>
    <rPh sb="2" eb="3">
      <t>ゲツ</t>
    </rPh>
    <rPh sb="3" eb="4">
      <t>メ</t>
    </rPh>
    <phoneticPr fontId="4"/>
  </si>
  <si>
    <t>３か月目</t>
    <rPh sb="2" eb="3">
      <t>ゲツ</t>
    </rPh>
    <rPh sb="3" eb="4">
      <t>メ</t>
    </rPh>
    <phoneticPr fontId="4"/>
  </si>
  <si>
    <t>※開講・修了に係る行事のみの訓練日は、設けないこと。かならず開講日・修了日にも訓練を実施すること。</t>
    <rPh sb="1" eb="3">
      <t>カイコウ</t>
    </rPh>
    <rPh sb="4" eb="6">
      <t>シュウリョウ</t>
    </rPh>
    <rPh sb="7" eb="8">
      <t>カカ</t>
    </rPh>
    <rPh sb="9" eb="11">
      <t>ギョウジ</t>
    </rPh>
    <rPh sb="14" eb="16">
      <t>クンレン</t>
    </rPh>
    <rPh sb="16" eb="17">
      <t>ビ</t>
    </rPh>
    <rPh sb="19" eb="20">
      <t>モウ</t>
    </rPh>
    <rPh sb="30" eb="33">
      <t>カイコウビ</t>
    </rPh>
    <rPh sb="34" eb="37">
      <t>シュウリョウビ</t>
    </rPh>
    <rPh sb="39" eb="41">
      <t>クンレン</t>
    </rPh>
    <rPh sb="42" eb="44">
      <t>ジッシ</t>
    </rPh>
    <phoneticPr fontId="4"/>
  </si>
  <si>
    <t>・無</t>
    <rPh sb="1" eb="2">
      <t>ナシ</t>
    </rPh>
    <phoneticPr fontId="4"/>
  </si>
  <si>
    <t>実施機関責任者</t>
    <rPh sb="0" eb="2">
      <t>ジッシ</t>
    </rPh>
    <rPh sb="2" eb="4">
      <t>キカン</t>
    </rPh>
    <rPh sb="4" eb="7">
      <t>セキニンシャ</t>
    </rPh>
    <phoneticPr fontId="4"/>
  </si>
  <si>
    <t>苦情処理責任者</t>
    <rPh sb="0" eb="2">
      <t>クジョウ</t>
    </rPh>
    <rPh sb="2" eb="4">
      <t>ショリ</t>
    </rPh>
    <rPh sb="4" eb="7">
      <t>セキニンシャ</t>
    </rPh>
    <phoneticPr fontId="4"/>
  </si>
  <si>
    <t>注）実施内容、実施人員、実施期間、実施体制、実施効果など、貴施設における実績、方針等を記入してください。</t>
    <phoneticPr fontId="4"/>
  </si>
  <si>
    <t>常駐</t>
    <rPh sb="0" eb="2">
      <t>ジョウチュウ</t>
    </rPh>
    <phoneticPr fontId="4"/>
  </si>
  <si>
    <t>非常駐</t>
    <rPh sb="0" eb="1">
      <t>ヒ</t>
    </rPh>
    <rPh sb="1" eb="3">
      <t>ジョウチュウ</t>
    </rPh>
    <phoneticPr fontId="4"/>
  </si>
  <si>
    <t>①　目標とする資格取得に向けた取組</t>
    <phoneticPr fontId="4"/>
  </si>
  <si>
    <t>②　これまでのノウハウを活かした訓練効果を高めるための工夫等</t>
    <phoneticPr fontId="4"/>
  </si>
  <si>
    <t>内　　容</t>
    <rPh sb="0" eb="1">
      <t>ウチ</t>
    </rPh>
    <rPh sb="3" eb="4">
      <t>カタチ</t>
    </rPh>
    <phoneticPr fontId="4"/>
  </si>
  <si>
    <t>・対応不可</t>
    <rPh sb="1" eb="3">
      <t>タイオウ</t>
    </rPh>
    <rPh sb="3" eb="5">
      <t>フカ</t>
    </rPh>
    <phoneticPr fontId="4"/>
  </si>
  <si>
    <t>車いす利用者等の受け入れ</t>
    <rPh sb="0" eb="1">
      <t>クルマ</t>
    </rPh>
    <rPh sb="3" eb="6">
      <t>リヨウシャ</t>
    </rPh>
    <rPh sb="6" eb="7">
      <t>トウ</t>
    </rPh>
    <rPh sb="8" eb="9">
      <t>ウ</t>
    </rPh>
    <rPh sb="10" eb="11">
      <t>イ</t>
    </rPh>
    <phoneticPr fontId="4"/>
  </si>
  <si>
    <t>訓練実施場所での
常駐・非常駐</t>
    <rPh sb="0" eb="2">
      <t>クンレン</t>
    </rPh>
    <rPh sb="2" eb="4">
      <t>ジッシ</t>
    </rPh>
    <rPh sb="4" eb="6">
      <t>バショ</t>
    </rPh>
    <rPh sb="9" eb="11">
      <t>ジョウチュウ</t>
    </rPh>
    <rPh sb="12" eb="13">
      <t>ヒ</t>
    </rPh>
    <rPh sb="13" eb="15">
      <t>ジョウチュウ</t>
    </rPh>
    <phoneticPr fontId="4"/>
  </si>
  <si>
    <t>※１円未満の端数は切り捨てる。</t>
    <rPh sb="2" eb="5">
      <t>エンミマン</t>
    </rPh>
    <rPh sb="6" eb="8">
      <t>ハスウ</t>
    </rPh>
    <rPh sb="9" eb="10">
      <t>キ</t>
    </rPh>
    <rPh sb="11" eb="12">
      <t>ス</t>
    </rPh>
    <phoneticPr fontId="4"/>
  </si>
  <si>
    <t>　</t>
    <phoneticPr fontId="4"/>
  </si>
  <si>
    <t>１人１月当たり経費</t>
    <rPh sb="1" eb="2">
      <t>ニン</t>
    </rPh>
    <rPh sb="3" eb="4">
      <t>ツキ</t>
    </rPh>
    <rPh sb="4" eb="5">
      <t>ア</t>
    </rPh>
    <rPh sb="7" eb="9">
      <t>ケイヒ</t>
    </rPh>
    <phoneticPr fontId="4"/>
  </si>
  <si>
    <t>※フォントサイズを原則として１２ポイントとするとともに、印刷設定を変更しないこと。</t>
    <rPh sb="28" eb="30">
      <t>インサツ</t>
    </rPh>
    <rPh sb="30" eb="32">
      <t>セッテイ</t>
    </rPh>
    <rPh sb="33" eb="35">
      <t>ヘンコウ</t>
    </rPh>
    <phoneticPr fontId="4"/>
  </si>
  <si>
    <t>・５割以上</t>
    <rPh sb="2" eb="3">
      <t>ワリ</t>
    </rPh>
    <rPh sb="3" eb="5">
      <t>イジョウ</t>
    </rPh>
    <phoneticPr fontId="4"/>
  </si>
  <si>
    <t>（目標とする資格取得に向けた取組や、これまでのノウハウを活かした訓練効果を高めるための工夫等について記載してください。）</t>
    <rPh sb="1" eb="3">
      <t>モクヒョウ</t>
    </rPh>
    <rPh sb="6" eb="8">
      <t>シカク</t>
    </rPh>
    <rPh sb="8" eb="10">
      <t>シュトク</t>
    </rPh>
    <rPh sb="11" eb="12">
      <t>ム</t>
    </rPh>
    <rPh sb="14" eb="15">
      <t>ト</t>
    </rPh>
    <rPh sb="15" eb="16">
      <t>ク</t>
    </rPh>
    <rPh sb="28" eb="29">
      <t>イ</t>
    </rPh>
    <rPh sb="32" eb="34">
      <t>クンレン</t>
    </rPh>
    <rPh sb="34" eb="36">
      <t>コウカ</t>
    </rPh>
    <rPh sb="37" eb="38">
      <t>タカ</t>
    </rPh>
    <rPh sb="43" eb="45">
      <t>クフウ</t>
    </rPh>
    <rPh sb="45" eb="46">
      <t>トウ</t>
    </rPh>
    <rPh sb="50" eb="52">
      <t>キサイ</t>
    </rPh>
    <phoneticPr fontId="4"/>
  </si>
  <si>
    <t>和歌山県知事　様</t>
    <rPh sb="0" eb="4">
      <t>ワカヤマケン</t>
    </rPh>
    <rPh sb="4" eb="6">
      <t>チジ</t>
    </rPh>
    <rPh sb="7" eb="8">
      <t>サマ</t>
    </rPh>
    <phoneticPr fontId="4"/>
  </si>
  <si>
    <t>訓 練 及 び 就 職 支 援 等 実 施 内 容</t>
    <rPh sb="0" eb="1">
      <t>サトシ</t>
    </rPh>
    <rPh sb="2" eb="3">
      <t>ネリ</t>
    </rPh>
    <rPh sb="4" eb="5">
      <t>オヨブ</t>
    </rPh>
    <rPh sb="8" eb="9">
      <t>シュウ</t>
    </rPh>
    <rPh sb="10" eb="11">
      <t>ショク</t>
    </rPh>
    <rPh sb="12" eb="13">
      <t>ササ</t>
    </rPh>
    <rPh sb="14" eb="15">
      <t>エン</t>
    </rPh>
    <rPh sb="16" eb="17">
      <t>トウ</t>
    </rPh>
    <rPh sb="18" eb="19">
      <t>ジツ</t>
    </rPh>
    <rPh sb="20" eb="21">
      <t>シ</t>
    </rPh>
    <rPh sb="22" eb="23">
      <t>ナイ</t>
    </rPh>
    <rPh sb="24" eb="25">
      <t>カタチ</t>
    </rPh>
    <phoneticPr fontId="4"/>
  </si>
  <si>
    <t>【今回実施を予定している就職支援の内容等】</t>
    <rPh sb="1" eb="3">
      <t>コンカイ</t>
    </rPh>
    <rPh sb="3" eb="5">
      <t>ジッシ</t>
    </rPh>
    <rPh sb="6" eb="8">
      <t>ヨテイ</t>
    </rPh>
    <rPh sb="12" eb="14">
      <t>シュウショク</t>
    </rPh>
    <rPh sb="14" eb="16">
      <t>シエン</t>
    </rPh>
    <rPh sb="17" eb="20">
      <t>ナイヨウトウ</t>
    </rPh>
    <phoneticPr fontId="4"/>
  </si>
  <si>
    <t>男女別トイレ</t>
    <rPh sb="0" eb="2">
      <t>ダンジョ</t>
    </rPh>
    <rPh sb="2" eb="3">
      <t>ベツ</t>
    </rPh>
    <phoneticPr fontId="4"/>
  </si>
  <si>
    <t>２－４．自習室</t>
    <rPh sb="4" eb="7">
      <t>ジシュウシツ</t>
    </rPh>
    <phoneticPr fontId="4"/>
  </si>
  <si>
    <t>　和歌山県知事　様</t>
    <rPh sb="1" eb="5">
      <t>ワカヤマケン</t>
    </rPh>
    <rPh sb="5" eb="7">
      <t>チジ</t>
    </rPh>
    <rPh sb="8" eb="9">
      <t>サマ</t>
    </rPh>
    <phoneticPr fontId="4"/>
  </si>
  <si>
    <t>講　　師</t>
    <rPh sb="0" eb="1">
      <t>コウ</t>
    </rPh>
    <rPh sb="3" eb="4">
      <t>シ</t>
    </rPh>
    <phoneticPr fontId="4"/>
  </si>
  <si>
    <t>主な業種</t>
    <rPh sb="0" eb="1">
      <t>オモ</t>
    </rPh>
    <rPh sb="2" eb="4">
      <t>ギョウシュ</t>
    </rPh>
    <phoneticPr fontId="4"/>
  </si>
  <si>
    <t>（講師名）</t>
    <rPh sb="1" eb="4">
      <t>コウシメイ</t>
    </rPh>
    <phoneticPr fontId="4"/>
  </si>
  <si>
    <t>（企業名）</t>
    <rPh sb="1" eb="4">
      <t>キギョウメイ</t>
    </rPh>
    <phoneticPr fontId="4"/>
  </si>
  <si>
    <t>（講師経歴）</t>
    <rPh sb="1" eb="3">
      <t>コウシ</t>
    </rPh>
    <rPh sb="3" eb="5">
      <t>ケイレキ</t>
    </rPh>
    <phoneticPr fontId="4"/>
  </si>
  <si>
    <t>（代表者名）</t>
    <rPh sb="1" eb="4">
      <t>ダイヒョウシャ</t>
    </rPh>
    <rPh sb="4" eb="5">
      <t>メイ</t>
    </rPh>
    <phoneticPr fontId="4"/>
  </si>
  <si>
    <t>（講師資格・免許）</t>
    <rPh sb="1" eb="3">
      <t>コウシ</t>
    </rPh>
    <rPh sb="3" eb="5">
      <t>シカク</t>
    </rPh>
    <rPh sb="6" eb="8">
      <t>メンキョ</t>
    </rPh>
    <phoneticPr fontId="4"/>
  </si>
  <si>
    <t>（電話番号）</t>
    <rPh sb="1" eb="3">
      <t>デンワ</t>
    </rPh>
    <rPh sb="3" eb="5">
      <t>バンゴウ</t>
    </rPh>
    <phoneticPr fontId="4"/>
  </si>
  <si>
    <t>４．</t>
    <phoneticPr fontId="4"/>
  </si>
  <si>
    <t>５．</t>
    <phoneticPr fontId="4"/>
  </si>
  <si>
    <t>キャリアコンサルタント</t>
    <phoneticPr fontId="4"/>
  </si>
  <si>
    <t>登録番号：</t>
    <rPh sb="0" eb="2">
      <t>トウロク</t>
    </rPh>
    <rPh sb="2" eb="4">
      <t>バンゴウ</t>
    </rPh>
    <phoneticPr fontId="4"/>
  </si>
  <si>
    <t>登録年月日：</t>
    <rPh sb="0" eb="2">
      <t>トウロク</t>
    </rPh>
    <rPh sb="2" eb="5">
      <t>ネンガッピ</t>
    </rPh>
    <phoneticPr fontId="4"/>
  </si>
  <si>
    <t>有効期限満了年月日：</t>
    <rPh sb="0" eb="2">
      <t>ユウコウ</t>
    </rPh>
    <rPh sb="2" eb="4">
      <t>キゲン</t>
    </rPh>
    <rPh sb="4" eb="6">
      <t>マンリョウ</t>
    </rPh>
    <rPh sb="6" eb="9">
      <t>ネンガッピ</t>
    </rPh>
    <phoneticPr fontId="4"/>
  </si>
  <si>
    <t>　　　　年　　月　　日</t>
    <phoneticPr fontId="4"/>
  </si>
  <si>
    <t>様式 １－２</t>
    <rPh sb="0" eb="2">
      <t>ヨウシキ</t>
    </rPh>
    <phoneticPr fontId="4"/>
  </si>
  <si>
    <t>２－５．男女別トイレ</t>
    <rPh sb="4" eb="6">
      <t>ダンジョ</t>
    </rPh>
    <rPh sb="6" eb="7">
      <t>ベツ</t>
    </rPh>
    <phoneticPr fontId="4"/>
  </si>
  <si>
    <t>２－６．障害者用トイレ</t>
    <rPh sb="4" eb="7">
      <t>ショウガイシャ</t>
    </rPh>
    <rPh sb="7" eb="8">
      <t>ヨウ</t>
    </rPh>
    <phoneticPr fontId="4"/>
  </si>
  <si>
    <t>３．駐車場</t>
    <rPh sb="2" eb="5">
      <t>チュウシャジョウ</t>
    </rPh>
    <phoneticPr fontId="4"/>
  </si>
  <si>
    <t>【当該訓練コースを多くの離転職者へ周知するための効果的な取り組み内容等】</t>
    <rPh sb="1" eb="3">
      <t>トウガイ</t>
    </rPh>
    <rPh sb="3" eb="5">
      <t>クンレン</t>
    </rPh>
    <rPh sb="9" eb="10">
      <t>オオ</t>
    </rPh>
    <rPh sb="12" eb="16">
      <t>リテンショクシャ</t>
    </rPh>
    <rPh sb="17" eb="19">
      <t>シュウチ</t>
    </rPh>
    <rPh sb="24" eb="27">
      <t>コウカテキ</t>
    </rPh>
    <rPh sb="28" eb="29">
      <t>ト</t>
    </rPh>
    <rPh sb="30" eb="31">
      <t>ク</t>
    </rPh>
    <rPh sb="32" eb="34">
      <t>ナイヨウ</t>
    </rPh>
    <rPh sb="34" eb="35">
      <t>トウ</t>
    </rPh>
    <phoneticPr fontId="4"/>
  </si>
  <si>
    <t>就職先の職務</t>
  </si>
  <si>
    <t>　　（具体的な内容を箇条書きで記載）</t>
  </si>
  <si>
    <t>訓練科名</t>
  </si>
  <si>
    <t>訓練期間</t>
  </si>
  <si>
    <t>受講対象者</t>
  </si>
  <si>
    <t>科　　　　目</t>
  </si>
  <si>
    <t>科目の内容</t>
  </si>
  <si>
    <t>時間</t>
  </si>
  <si>
    <t xml:space="preserve">    合計</t>
  </si>
  <si>
    <t>訓練目標</t>
    <rPh sb="0" eb="2">
      <t>クンレン</t>
    </rPh>
    <rPh sb="2" eb="4">
      <t>モクヒョウ</t>
    </rPh>
    <phoneticPr fontId="4"/>
  </si>
  <si>
    <t>取得目標資格</t>
    <rPh sb="0" eb="2">
      <t>シュトク</t>
    </rPh>
    <rPh sb="2" eb="4">
      <t>モクヒョウ</t>
    </rPh>
    <rPh sb="4" eb="6">
      <t>シカク</t>
    </rPh>
    <phoneticPr fontId="4"/>
  </si>
  <si>
    <t>訓　　　練　　　の　　　内　　　容</t>
    <rPh sb="0" eb="1">
      <t>クン</t>
    </rPh>
    <rPh sb="4" eb="5">
      <t>ネリ</t>
    </rPh>
    <rPh sb="12" eb="13">
      <t>ウチ</t>
    </rPh>
    <rPh sb="16" eb="17">
      <t>カタチ</t>
    </rPh>
    <phoneticPr fontId="4"/>
  </si>
  <si>
    <t>合　計</t>
    <rPh sb="0" eb="1">
      <t>ゴウ</t>
    </rPh>
    <rPh sb="2" eb="3">
      <t>ケイ</t>
    </rPh>
    <phoneticPr fontId="4"/>
  </si>
  <si>
    <t>学科</t>
    <rPh sb="0" eb="2">
      <t>ガッカ</t>
    </rPh>
    <phoneticPr fontId="4"/>
  </si>
  <si>
    <t>ビジネスマナー</t>
    <phoneticPr fontId="4"/>
  </si>
  <si>
    <t>就職支援</t>
    <rPh sb="0" eb="2">
      <t>シュウショク</t>
    </rPh>
    <rPh sb="2" eb="4">
      <t>シエン</t>
    </rPh>
    <phoneticPr fontId="4"/>
  </si>
  <si>
    <t>安全衛生</t>
    <rPh sb="0" eb="2">
      <t>アンゼン</t>
    </rPh>
    <rPh sb="2" eb="4">
      <t>エイセイ</t>
    </rPh>
    <phoneticPr fontId="4"/>
  </si>
  <si>
    <t>就職支援の具体的内容</t>
    <phoneticPr fontId="4"/>
  </si>
  <si>
    <t>使用する機械器具・教材等</t>
    <phoneticPr fontId="4"/>
  </si>
  <si>
    <t>備　考</t>
    <phoneticPr fontId="4"/>
  </si>
  <si>
    <t>経理の基礎</t>
    <rPh sb="0" eb="2">
      <t>ケイリ</t>
    </rPh>
    <rPh sb="3" eb="5">
      <t>キソ</t>
    </rPh>
    <phoneticPr fontId="4"/>
  </si>
  <si>
    <t>無</t>
    <rPh sb="0" eb="1">
      <t>ナシ</t>
    </rPh>
    <phoneticPr fontId="4"/>
  </si>
  <si>
    <t>様式8-1</t>
    <rPh sb="0" eb="2">
      <t>ヨウシキ</t>
    </rPh>
    <phoneticPr fontId="4"/>
  </si>
  <si>
    <t>訓練実施施設の教室面積</t>
    <phoneticPr fontId="4"/>
  </si>
  <si>
    <t>：</t>
    <phoneticPr fontId="4"/>
  </si>
  <si>
    <t>駐車場</t>
    <rPh sb="0" eb="3">
      <t>チュウシャジョウ</t>
    </rPh>
    <phoneticPr fontId="4"/>
  </si>
  <si>
    <t>・</t>
    <phoneticPr fontId="4"/>
  </si>
  <si>
    <t>・最寄り駅、バス停(</t>
    <rPh sb="1" eb="3">
      <t>モヨ</t>
    </rPh>
    <rPh sb="4" eb="5">
      <t>エキ</t>
    </rPh>
    <rPh sb="8" eb="9">
      <t>テイ</t>
    </rPh>
    <phoneticPr fontId="4"/>
  </si>
  <si>
    <t>運営体制</t>
    <rPh sb="0" eb="2">
      <t>ウンエイ</t>
    </rPh>
    <rPh sb="2" eb="4">
      <t>タイセイ</t>
    </rPh>
    <phoneticPr fontId="4"/>
  </si>
  <si>
    <t>経　費　見　積　書</t>
    <rPh sb="0" eb="1">
      <t>キョウ</t>
    </rPh>
    <rPh sb="2" eb="3">
      <t>ヒ</t>
    </rPh>
    <rPh sb="4" eb="5">
      <t>ミ</t>
    </rPh>
    <rPh sb="6" eb="7">
      <t>セキ</t>
    </rPh>
    <rPh sb="8" eb="9">
      <t>ショ</t>
    </rPh>
    <phoneticPr fontId="4"/>
  </si>
  <si>
    <t>定　　　員</t>
    <rPh sb="0" eb="1">
      <t>サダム</t>
    </rPh>
    <rPh sb="4" eb="5">
      <t>イン</t>
    </rPh>
    <phoneticPr fontId="4"/>
  </si>
  <si>
    <t>３　添付書類等　　提出書類一覧参照</t>
    <rPh sb="2" eb="4">
      <t>テンプ</t>
    </rPh>
    <rPh sb="4" eb="7">
      <t>ショルイトウ</t>
    </rPh>
    <rPh sb="15" eb="17">
      <t>サンショウ</t>
    </rPh>
    <phoneticPr fontId="4"/>
  </si>
  <si>
    <t>様式 １－１</t>
    <rPh sb="0" eb="2">
      <t>ヨウシキ</t>
    </rPh>
    <phoneticPr fontId="4"/>
  </si>
  <si>
    <t>価格(税込）</t>
    <rPh sb="0" eb="2">
      <t>カカク</t>
    </rPh>
    <rPh sb="3" eb="5">
      <t>ゼイコ</t>
    </rPh>
    <phoneticPr fontId="4"/>
  </si>
  <si>
    <t>点検項目に対して該当する内容に○を付すあるいは、（　　）内に記入してください。</t>
    <rPh sb="0" eb="2">
      <t>テンケン</t>
    </rPh>
    <rPh sb="2" eb="4">
      <t>コウモク</t>
    </rPh>
    <rPh sb="5" eb="6">
      <t>タイ</t>
    </rPh>
    <rPh sb="8" eb="10">
      <t>ガイトウ</t>
    </rPh>
    <rPh sb="12" eb="14">
      <t>ナイヨウ</t>
    </rPh>
    <rPh sb="17" eb="18">
      <t>フ</t>
    </rPh>
    <rPh sb="28" eb="29">
      <t>ナイ</t>
    </rPh>
    <rPh sb="30" eb="32">
      <t>キニュウ</t>
    </rPh>
    <phoneticPr fontId="4"/>
  </si>
  <si>
    <t>（合計）／（定員×訓練期間（月））</t>
    <rPh sb="1" eb="3">
      <t>ゴウケイ</t>
    </rPh>
    <rPh sb="6" eb="8">
      <t>テイイン</t>
    </rPh>
    <phoneticPr fontId="4"/>
  </si>
  <si>
    <t>２　訓練実施施設名</t>
    <rPh sb="2" eb="4">
      <t>クンレン</t>
    </rPh>
    <rPh sb="4" eb="6">
      <t>ジッシ</t>
    </rPh>
    <rPh sb="6" eb="8">
      <t>シセツ</t>
    </rPh>
    <rPh sb="8" eb="9">
      <t>メイ</t>
    </rPh>
    <phoneticPr fontId="4"/>
  </si>
  <si>
    <t>施設名</t>
    <rPh sb="0" eb="2">
      <t>シセツ</t>
    </rPh>
    <rPh sb="2" eb="3">
      <t>メイ</t>
    </rPh>
    <phoneticPr fontId="4"/>
  </si>
  <si>
    <t>別添１（訓練実施施設の教室面積）に御記入ください。</t>
    <rPh sb="4" eb="6">
      <t>クンレン</t>
    </rPh>
    <rPh sb="6" eb="8">
      <t>ジッシ</t>
    </rPh>
    <rPh sb="8" eb="10">
      <t>シセツ</t>
    </rPh>
    <rPh sb="11" eb="13">
      <t>キョウシツ</t>
    </rPh>
    <rPh sb="13" eb="15">
      <t>メンセキ</t>
    </rPh>
    <rPh sb="17" eb="18">
      <t>ゴ</t>
    </rPh>
    <rPh sb="18" eb="20">
      <t>キニュウ</t>
    </rPh>
    <phoneticPr fontId="4"/>
  </si>
  <si>
    <t>別添２（パソコン設置状況とソフトウェア）に御記入ください。</t>
    <rPh sb="8" eb="10">
      <t>セッチ</t>
    </rPh>
    <rPh sb="10" eb="12">
      <t>ジョウキョウ</t>
    </rPh>
    <rPh sb="21" eb="22">
      <t>ゴ</t>
    </rPh>
    <rPh sb="22" eb="24">
      <t>キニュウ</t>
    </rPh>
    <phoneticPr fontId="4"/>
  </si>
  <si>
    <t xml:space="preserve">※「実施施設の属性」において、選択肢に該当するものがない場合は、その他欄に御記入ください。
</t>
    <rPh sb="37" eb="38">
      <t>ゴ</t>
    </rPh>
    <phoneticPr fontId="4"/>
  </si>
  <si>
    <t>※訓練実施日に、1日の総訓練時間数を記入</t>
    <rPh sb="1" eb="3">
      <t>クンレン</t>
    </rPh>
    <rPh sb="3" eb="5">
      <t>ジッシ</t>
    </rPh>
    <rPh sb="5" eb="6">
      <t>ビ</t>
    </rPh>
    <rPh sb="9" eb="10">
      <t>ニチ</t>
    </rPh>
    <rPh sb="11" eb="12">
      <t>ソウ</t>
    </rPh>
    <rPh sb="12" eb="14">
      <t>クンレン</t>
    </rPh>
    <rPh sb="14" eb="16">
      <t>ジカン</t>
    </rPh>
    <rPh sb="16" eb="17">
      <t>スウ</t>
    </rPh>
    <rPh sb="18" eb="20">
      <t>キニュウ</t>
    </rPh>
    <phoneticPr fontId="4"/>
  </si>
  <si>
    <t>①　キャリアコンサルティングの実施（　有　・　無　）</t>
    <rPh sb="15" eb="17">
      <t>ジッシ</t>
    </rPh>
    <rPh sb="19" eb="20">
      <t>ユウ</t>
    </rPh>
    <rPh sb="23" eb="24">
      <t>ム</t>
    </rPh>
    <phoneticPr fontId="4"/>
  </si>
  <si>
    <t>県設定科名</t>
    <rPh sb="0" eb="1">
      <t>ケン</t>
    </rPh>
    <rPh sb="1" eb="3">
      <t>セッテイ</t>
    </rPh>
    <rPh sb="3" eb="4">
      <t>カ</t>
    </rPh>
    <rPh sb="4" eb="5">
      <t>メイ</t>
    </rPh>
    <phoneticPr fontId="4"/>
  </si>
  <si>
    <t>和歌山</t>
    <rPh sb="0" eb="3">
      <t>ワカヤマ</t>
    </rPh>
    <phoneticPr fontId="4"/>
  </si>
  <si>
    <t>田辺</t>
    <rPh sb="0" eb="2">
      <t>タナベ</t>
    </rPh>
    <phoneticPr fontId="4"/>
  </si>
  <si>
    <t>和歌山　太郎</t>
    <rPh sb="0" eb="3">
      <t>ワカヤマ</t>
    </rPh>
    <rPh sb="4" eb="6">
      <t>タロウ</t>
    </rPh>
    <phoneticPr fontId="4"/>
  </si>
  <si>
    <t>名</t>
    <rPh sb="0" eb="1">
      <t>メイ</t>
    </rPh>
    <phoneticPr fontId="4"/>
  </si>
  <si>
    <t>（提出先）</t>
    <rPh sb="1" eb="3">
      <t>テイシュツ</t>
    </rPh>
    <rPh sb="3" eb="4">
      <t>サキ</t>
    </rPh>
    <phoneticPr fontId="4"/>
  </si>
  <si>
    <t>産業技術専門学院</t>
    <rPh sb="0" eb="2">
      <t>サンギョウ</t>
    </rPh>
    <rPh sb="2" eb="4">
      <t>ギジュツ</t>
    </rPh>
    <rPh sb="4" eb="6">
      <t>センモン</t>
    </rPh>
    <rPh sb="6" eb="8">
      <t>ガクイン</t>
    </rPh>
    <phoneticPr fontId="4"/>
  </si>
  <si>
    <t>和歌山委託訓練センター</t>
    <rPh sb="0" eb="3">
      <t>ワカヤマ</t>
    </rPh>
    <rPh sb="3" eb="5">
      <t>イタク</t>
    </rPh>
    <rPh sb="5" eb="7">
      <t>クンレン</t>
    </rPh>
    <phoneticPr fontId="4"/>
  </si>
  <si>
    <t>073-441-2802</t>
    <phoneticPr fontId="4"/>
  </si>
  <si>
    <t>基礎データ入力票</t>
    <rPh sb="0" eb="2">
      <t>キソ</t>
    </rPh>
    <rPh sb="5" eb="7">
      <t>ニュウリョク</t>
    </rPh>
    <rPh sb="7" eb="8">
      <t>ヒョウ</t>
    </rPh>
    <phoneticPr fontId="4"/>
  </si>
  <si>
    <t>　和歌山県知事　様</t>
  </si>
  <si>
    <t>（発行責任者氏名）</t>
    <rPh sb="1" eb="6">
      <t>ハッコウセキニンシャ</t>
    </rPh>
    <rPh sb="6" eb="8">
      <t>シメイ</t>
    </rPh>
    <phoneticPr fontId="4"/>
  </si>
  <si>
    <t>（代表者職氏名）</t>
    <rPh sb="1" eb="4">
      <t>ダイヒョウシャ</t>
    </rPh>
    <rPh sb="4" eb="5">
      <t>ショク</t>
    </rPh>
    <rPh sb="5" eb="7">
      <t>シメイ</t>
    </rPh>
    <phoneticPr fontId="4"/>
  </si>
  <si>
    <t>代表取締役　和歌山　太郎</t>
    <rPh sb="0" eb="2">
      <t>ダイヒョウ</t>
    </rPh>
    <rPh sb="2" eb="5">
      <t>トリシマリヤク</t>
    </rPh>
    <rPh sb="6" eb="9">
      <t>ワカヤマ</t>
    </rPh>
    <rPh sb="10" eb="12">
      <t>タロウ</t>
    </rPh>
    <phoneticPr fontId="4"/>
  </si>
  <si>
    <t>（郵便番号）</t>
    <rPh sb="1" eb="5">
      <t>ユウビンバンゴウ</t>
    </rPh>
    <phoneticPr fontId="4"/>
  </si>
  <si>
    <t>640-8269</t>
    <phoneticPr fontId="4"/>
  </si>
  <si>
    <t>和歌山市小松原通１丁目１番地</t>
    <rPh sb="0" eb="3">
      <t>ワカヤマ</t>
    </rPh>
    <rPh sb="3" eb="4">
      <t>シ</t>
    </rPh>
    <rPh sb="4" eb="7">
      <t>コマツバラ</t>
    </rPh>
    <rPh sb="7" eb="8">
      <t>トオ</t>
    </rPh>
    <rPh sb="9" eb="11">
      <t>チョウメ</t>
    </rPh>
    <rPh sb="12" eb="14">
      <t>バンチ</t>
    </rPh>
    <phoneticPr fontId="4"/>
  </si>
  <si>
    <t>郵便番号</t>
    <rPh sb="0" eb="4">
      <t>ユウビンバンゴウ</t>
    </rPh>
    <phoneticPr fontId="4"/>
  </si>
  <si>
    <t>（提出日）</t>
    <rPh sb="1" eb="3">
      <t>テイシュツ</t>
    </rPh>
    <rPh sb="3" eb="4">
      <t>ビ</t>
    </rPh>
    <phoneticPr fontId="4"/>
  </si>
  <si>
    <t>（実施年度）</t>
    <rPh sb="1" eb="3">
      <t>ジッシ</t>
    </rPh>
    <rPh sb="3" eb="5">
      <t>ネンド</t>
    </rPh>
    <phoneticPr fontId="4"/>
  </si>
  <si>
    <t>訓練実施施設の教室面積（使用する教室のみを記載）</t>
  </si>
  <si>
    <t>区　　　分</t>
  </si>
  <si>
    <t>内　　　　　容</t>
  </si>
  <si>
    <t>教室面積等</t>
  </si>
  <si>
    <t>教室名</t>
  </si>
  <si>
    <t>別添２（様式２）</t>
    <rPh sb="0" eb="2">
      <t>ベッテン</t>
    </rPh>
    <rPh sb="4" eb="6">
      <t>ヨウシキ</t>
    </rPh>
    <phoneticPr fontId="4"/>
  </si>
  <si>
    <t>パソコン設置状況とソフトウエア</t>
    <rPh sb="4" eb="6">
      <t>セッチ</t>
    </rPh>
    <rPh sb="6" eb="8">
      <t>ジョウキョウ</t>
    </rPh>
    <phoneticPr fontId="4"/>
  </si>
  <si>
    <t>（パソコンを使用する訓練コースのみ記入してください）</t>
    <rPh sb="6" eb="8">
      <t>シヨウ</t>
    </rPh>
    <rPh sb="10" eb="12">
      <t>クンレン</t>
    </rPh>
    <rPh sb="17" eb="19">
      <t>キニュウ</t>
    </rPh>
    <phoneticPr fontId="4"/>
  </si>
  <si>
    <t>（１）パソコン設置状況</t>
    <rPh sb="7" eb="9">
      <t>セッチ</t>
    </rPh>
    <rPh sb="9" eb="11">
      <t>ジョウキョウ</t>
    </rPh>
    <phoneticPr fontId="4"/>
  </si>
  <si>
    <t>ビデオプロジェクター・大型モニター等</t>
    <rPh sb="11" eb="13">
      <t>オオガタ</t>
    </rPh>
    <rPh sb="17" eb="18">
      <t>トウ</t>
    </rPh>
    <phoneticPr fontId="4"/>
  </si>
  <si>
    <t>講師のパソコン
画面の確認方法</t>
    <rPh sb="0" eb="2">
      <t>コウシ</t>
    </rPh>
    <rPh sb="8" eb="10">
      <t>ガメン</t>
    </rPh>
    <rPh sb="11" eb="13">
      <t>カクニン</t>
    </rPh>
    <rPh sb="13" eb="15">
      <t>ホウホウ</t>
    </rPh>
    <phoneticPr fontId="4"/>
  </si>
  <si>
    <t>区　　分</t>
    <rPh sb="0" eb="1">
      <t>ク</t>
    </rPh>
    <rPh sb="3" eb="4">
      <t>ブン</t>
    </rPh>
    <phoneticPr fontId="4"/>
  </si>
  <si>
    <t>内　　　　　容</t>
    <rPh sb="0" eb="1">
      <t>ウチ</t>
    </rPh>
    <rPh sb="6" eb="7">
      <t>カタチ</t>
    </rPh>
    <phoneticPr fontId="4"/>
  </si>
  <si>
    <t>パソコンの台数</t>
    <rPh sb="5" eb="7">
      <t>ダイスウ</t>
    </rPh>
    <phoneticPr fontId="4"/>
  </si>
  <si>
    <t>　　　台</t>
    <rPh sb="3" eb="4">
      <t>ダイ</t>
    </rPh>
    <phoneticPr fontId="4"/>
  </si>
  <si>
    <t>プリンターの台数</t>
    <rPh sb="6" eb="8">
      <t>ダイスウ</t>
    </rPh>
    <phoneticPr fontId="4"/>
  </si>
  <si>
    <t>不可</t>
    <rPh sb="0" eb="2">
      <t>フカ</t>
    </rPh>
    <phoneticPr fontId="4"/>
  </si>
  <si>
    <t>教室の設備</t>
    <rPh sb="0" eb="2">
      <t>キョウシツ</t>
    </rPh>
    <rPh sb="3" eb="5">
      <t>セツビ</t>
    </rPh>
    <phoneticPr fontId="4"/>
  </si>
  <si>
    <t>・机（</t>
    <rPh sb="1" eb="2">
      <t>ツクエ</t>
    </rPh>
    <phoneticPr fontId="4"/>
  </si>
  <si>
    <t>配線を収納できる</t>
    <rPh sb="0" eb="2">
      <t>ハイセン</t>
    </rPh>
    <rPh sb="3" eb="5">
      <t>シュウノウ</t>
    </rPh>
    <phoneticPr fontId="4"/>
  </si>
  <si>
    <t>ＯＡ対応イス</t>
    <rPh sb="2" eb="4">
      <t>タイオウ</t>
    </rPh>
    <phoneticPr fontId="4"/>
  </si>
  <si>
    <t>・イス(</t>
    <phoneticPr fontId="4"/>
  </si>
  <si>
    <t>その他）</t>
    <rPh sb="2" eb="3">
      <t>タ</t>
    </rPh>
    <phoneticPr fontId="4"/>
  </si>
  <si>
    <t>・フロア(</t>
    <phoneticPr fontId="4"/>
  </si>
  <si>
    <t>ＯＡ対応</t>
    <rPh sb="2" eb="4">
      <t>タイオウ</t>
    </rPh>
    <phoneticPr fontId="4"/>
  </si>
  <si>
    <t>その他（　　　　　　　　　　　　　　　　　　　）</t>
    <rPh sb="2" eb="3">
      <t>タ</t>
    </rPh>
    <phoneticPr fontId="4"/>
  </si>
  <si>
    <t>電話番号</t>
    <rPh sb="0" eb="2">
      <t>デンワ</t>
    </rPh>
    <rPh sb="2" eb="4">
      <t>バンゴウ</t>
    </rPh>
    <phoneticPr fontId="4"/>
  </si>
  <si>
    <t>和産技訓練センター小倉分室</t>
    <rPh sb="0" eb="1">
      <t>ワ</t>
    </rPh>
    <rPh sb="1" eb="3">
      <t>サンギ</t>
    </rPh>
    <rPh sb="3" eb="5">
      <t>クンレン</t>
    </rPh>
    <rPh sb="9" eb="11">
      <t>オグラ</t>
    </rPh>
    <rPh sb="11" eb="13">
      <t>ブンシツ</t>
    </rPh>
    <phoneticPr fontId="4"/>
  </si>
  <si>
    <t>649-6261</t>
    <phoneticPr fontId="4"/>
  </si>
  <si>
    <t>和歌山市小倉９０</t>
    <rPh sb="0" eb="4">
      <t>ワカヤマシ</t>
    </rPh>
    <rPh sb="4" eb="6">
      <t>オグラ</t>
    </rPh>
    <phoneticPr fontId="4"/>
  </si>
  <si>
    <t>073-477-1253</t>
    <phoneticPr fontId="4"/>
  </si>
  <si>
    <t>入力してください。自動的に上記の表示になります。</t>
    <rPh sb="0" eb="2">
      <t>ニュウリョク</t>
    </rPh>
    <rPh sb="9" eb="12">
      <t>ジドウテキ</t>
    </rPh>
    <rPh sb="13" eb="15">
      <t>ジョウキ</t>
    </rPh>
    <rPh sb="16" eb="18">
      <t>ヒョウジ</t>
    </rPh>
    <phoneticPr fontId="4"/>
  </si>
  <si>
    <t>"令和〇年度"と直接文字入力してください。</t>
    <rPh sb="1" eb="3">
      <t>レイワ</t>
    </rPh>
    <rPh sb="4" eb="6">
      <t>ネンド</t>
    </rPh>
    <rPh sb="8" eb="10">
      <t>チョクセツ</t>
    </rPh>
    <rPh sb="10" eb="12">
      <t>モジ</t>
    </rPh>
    <rPh sb="12" eb="14">
      <t>ニュウリョク</t>
    </rPh>
    <phoneticPr fontId="4"/>
  </si>
  <si>
    <t>～</t>
    <phoneticPr fontId="4"/>
  </si>
  <si>
    <t>訓練科名</t>
    <rPh sb="0" eb="3">
      <t>クンレンカ</t>
    </rPh>
    <rPh sb="3" eb="4">
      <t>メイ</t>
    </rPh>
    <phoneticPr fontId="4"/>
  </si>
  <si>
    <t>受託希望機関名：</t>
    <rPh sb="0" eb="2">
      <t>ジュタク</t>
    </rPh>
    <rPh sb="2" eb="4">
      <t>キボウ</t>
    </rPh>
    <rPh sb="4" eb="6">
      <t>キカン</t>
    </rPh>
    <rPh sb="6" eb="7">
      <t>メイ</t>
    </rPh>
    <phoneticPr fontId="4"/>
  </si>
  <si>
    <t>訓練科名：</t>
    <rPh sb="0" eb="3">
      <t>クンレンカ</t>
    </rPh>
    <rPh sb="3" eb="4">
      <t>メイ</t>
    </rPh>
    <phoneticPr fontId="4"/>
  </si>
  <si>
    <t>※該当する項目の□をクリックしてください。その後、　　と表記されます。</t>
    <rPh sb="1" eb="3">
      <t>ガイトウ</t>
    </rPh>
    <rPh sb="5" eb="7">
      <t>コウモク</t>
    </rPh>
    <rPh sb="23" eb="24">
      <t>ゴ</t>
    </rPh>
    <rPh sb="28" eb="30">
      <t>ヒョウキ</t>
    </rPh>
    <phoneticPr fontId="4"/>
  </si>
  <si>
    <t>訓練実施責任者役職・氏名</t>
    <rPh sb="0" eb="2">
      <t>クンレン</t>
    </rPh>
    <rPh sb="2" eb="4">
      <t>ジッシ</t>
    </rPh>
    <rPh sb="4" eb="7">
      <t>セキニンシャ</t>
    </rPh>
    <rPh sb="7" eb="9">
      <t>ヤクショク</t>
    </rPh>
    <rPh sb="10" eb="12">
      <t>シメイ</t>
    </rPh>
    <phoneticPr fontId="4"/>
  </si>
  <si>
    <t>（訓練実施責任者役職・氏名）</t>
    <rPh sb="1" eb="3">
      <t>クンレン</t>
    </rPh>
    <rPh sb="3" eb="5">
      <t>ジッシ</t>
    </rPh>
    <rPh sb="5" eb="8">
      <t>セキニンシャ</t>
    </rPh>
    <rPh sb="8" eb="10">
      <t>ヤクショク</t>
    </rPh>
    <rPh sb="11" eb="13">
      <t>シメイ</t>
    </rPh>
    <phoneticPr fontId="4"/>
  </si>
  <si>
    <t>〇〇　和歌山　花子</t>
    <rPh sb="3" eb="6">
      <t>ワカヤマ</t>
    </rPh>
    <rPh sb="7" eb="9">
      <t>ハナコ</t>
    </rPh>
    <phoneticPr fontId="4"/>
  </si>
  <si>
    <t>年　　月　　日</t>
    <rPh sb="0" eb="1">
      <t>ネン</t>
    </rPh>
    <rPh sb="3" eb="4">
      <t>ツキ</t>
    </rPh>
    <rPh sb="6" eb="7">
      <t>ヒ</t>
    </rPh>
    <phoneticPr fontId="4"/>
  </si>
  <si>
    <t>職員体制</t>
    <rPh sb="0" eb="2">
      <t>ショクイン</t>
    </rPh>
    <rPh sb="2" eb="4">
      <t>タイセイ</t>
    </rPh>
    <phoneticPr fontId="4"/>
  </si>
  <si>
    <t>～</t>
    <phoneticPr fontId="4"/>
  </si>
  <si>
    <t>職場実習（再委託）先企業</t>
    <rPh sb="0" eb="2">
      <t>ショクバ</t>
    </rPh>
    <rPh sb="2" eb="4">
      <t>ジッシュウ</t>
    </rPh>
    <rPh sb="5" eb="8">
      <t>サイイタク</t>
    </rPh>
    <rPh sb="9" eb="10">
      <t>サキ</t>
    </rPh>
    <rPh sb="10" eb="12">
      <t>キギョウ</t>
    </rPh>
    <phoneticPr fontId="4"/>
  </si>
  <si>
    <t>※職場実習は、カリキュラムの内容に沿ったものとなるよう留意願います。</t>
    <rPh sb="1" eb="3">
      <t>ショクバ</t>
    </rPh>
    <rPh sb="3" eb="5">
      <t>ジッシュウ</t>
    </rPh>
    <rPh sb="14" eb="16">
      <t>ナイヨウ</t>
    </rPh>
    <rPh sb="17" eb="18">
      <t>ソ</t>
    </rPh>
    <rPh sb="27" eb="29">
      <t>リュウイ</t>
    </rPh>
    <rPh sb="29" eb="30">
      <t>ネガ</t>
    </rPh>
    <phoneticPr fontId="4"/>
  </si>
  <si>
    <t>訓練科名：</t>
    <rPh sb="0" eb="2">
      <t>クンレン</t>
    </rPh>
    <rPh sb="2" eb="3">
      <t>カ</t>
    </rPh>
    <rPh sb="3" eb="4">
      <t>メイ</t>
    </rPh>
    <phoneticPr fontId="4"/>
  </si>
  <si>
    <t>　訓練科名：</t>
    <rPh sb="1" eb="3">
      <t>クンレン</t>
    </rPh>
    <rPh sb="4" eb="5">
      <t>メイ</t>
    </rPh>
    <phoneticPr fontId="4"/>
  </si>
  <si>
    <t>誓　　　約　　　書</t>
    <phoneticPr fontId="4"/>
  </si>
  <si>
    <t>　　当たり、企画提案募集要領の２に規定されている応募資格要件を全て満たすことを誓約します。</t>
    <phoneticPr fontId="4"/>
  </si>
  <si>
    <t>※修了日前に訓練休を、１日以上設けること。</t>
    <rPh sb="1" eb="4">
      <t>シュウリョウビ</t>
    </rPh>
    <rPh sb="4" eb="5">
      <t>マエ</t>
    </rPh>
    <rPh sb="6" eb="8">
      <t>クンレン</t>
    </rPh>
    <rPh sb="8" eb="9">
      <t>キュウ</t>
    </rPh>
    <rPh sb="12" eb="13">
      <t>ニチ</t>
    </rPh>
    <rPh sb="13" eb="15">
      <t>イジョウ</t>
    </rPh>
    <rPh sb="15" eb="16">
      <t>モウ</t>
    </rPh>
    <phoneticPr fontId="4"/>
  </si>
  <si>
    <t>地域</t>
    <rPh sb="0" eb="2">
      <t>チイキ</t>
    </rPh>
    <phoneticPr fontId="4"/>
  </si>
  <si>
    <t>訓練コース</t>
    <rPh sb="0" eb="2">
      <t>クンレン</t>
    </rPh>
    <phoneticPr fontId="4"/>
  </si>
  <si>
    <t>定員</t>
    <rPh sb="0" eb="2">
      <t>テイイン</t>
    </rPh>
    <phoneticPr fontId="4"/>
  </si>
  <si>
    <t>開講</t>
    <rPh sb="0" eb="2">
      <t>カイコウ</t>
    </rPh>
    <phoneticPr fontId="4"/>
  </si>
  <si>
    <t>修了</t>
    <rPh sb="0" eb="2">
      <t>シュウリョウ</t>
    </rPh>
    <phoneticPr fontId="4"/>
  </si>
  <si>
    <t>様式６</t>
    <rPh sb="0" eb="2">
      <t>ヨウシキ</t>
    </rPh>
    <phoneticPr fontId="4"/>
  </si>
  <si>
    <t>の網掛け部分は、訓練コース一覧の該当箇所の内容を値複写してください。</t>
    <rPh sb="1" eb="3">
      <t>アミカ</t>
    </rPh>
    <rPh sb="4" eb="6">
      <t>ブブン</t>
    </rPh>
    <rPh sb="8" eb="10">
      <t>クンレン</t>
    </rPh>
    <rPh sb="13" eb="15">
      <t>イチラン</t>
    </rPh>
    <rPh sb="16" eb="20">
      <t>ガイトウカショ</t>
    </rPh>
    <rPh sb="21" eb="23">
      <t>ナイヨウ</t>
    </rPh>
    <rPh sb="24" eb="25">
      <t>アタイ</t>
    </rPh>
    <rPh sb="25" eb="27">
      <t>フクシャ</t>
    </rPh>
    <phoneticPr fontId="4"/>
  </si>
  <si>
    <t>受託したく、下記のとおり提案いたします。</t>
    <phoneticPr fontId="4"/>
  </si>
  <si>
    <t>和歌山県障害者委託訓練「集合訓練」企画書</t>
    <rPh sb="0" eb="4">
      <t>ワカヤマケン</t>
    </rPh>
    <rPh sb="4" eb="7">
      <t>ショウガイシャ</t>
    </rPh>
    <rPh sb="7" eb="9">
      <t>イタク</t>
    </rPh>
    <rPh sb="9" eb="11">
      <t>クンレン</t>
    </rPh>
    <rPh sb="12" eb="14">
      <t>シュウゴウ</t>
    </rPh>
    <rPh sb="14" eb="16">
      <t>クンレン</t>
    </rPh>
    <rPh sb="17" eb="20">
      <t>キカクショ</t>
    </rPh>
    <phoneticPr fontId="4"/>
  </si>
  <si>
    <t>産業技術専門学院が実施する障害者委託訓練事業「集合訓練」に係る業務を</t>
    <phoneticPr fontId="4"/>
  </si>
  <si>
    <t>和歌山県障害者委託訓練「障害者向け日本版デュアルシステム」企画書</t>
    <rPh sb="0" eb="4">
      <t>ワカヤマケン</t>
    </rPh>
    <rPh sb="4" eb="7">
      <t>ショウガイシャ</t>
    </rPh>
    <rPh sb="7" eb="9">
      <t>イタク</t>
    </rPh>
    <rPh sb="9" eb="11">
      <t>クンレン</t>
    </rPh>
    <rPh sb="12" eb="15">
      <t>ショウガイシャ</t>
    </rPh>
    <rPh sb="15" eb="16">
      <t>ム</t>
    </rPh>
    <rPh sb="17" eb="20">
      <t>ニホンバン</t>
    </rPh>
    <rPh sb="29" eb="32">
      <t>キカクショ</t>
    </rPh>
    <phoneticPr fontId="4"/>
  </si>
  <si>
    <t>・可</t>
    <rPh sb="1" eb="2">
      <t>カ</t>
    </rPh>
    <phoneticPr fontId="4"/>
  </si>
  <si>
    <t>・不可</t>
    <rPh sb="1" eb="3">
      <t>フカ</t>
    </rPh>
    <phoneticPr fontId="4"/>
  </si>
  <si>
    <t>　障害者職業訓練の委託業務について、仕様書に基づき以下のとおり見積ります。</t>
    <rPh sb="1" eb="4">
      <t>ショウガイシャ</t>
    </rPh>
    <phoneticPr fontId="4"/>
  </si>
  <si>
    <t>　訓練期間（集合訓練）：</t>
    <rPh sb="1" eb="3">
      <t>クンレン</t>
    </rPh>
    <rPh sb="3" eb="5">
      <t>キカン</t>
    </rPh>
    <rPh sb="6" eb="8">
      <t>シュウゴウ</t>
    </rPh>
    <rPh sb="8" eb="10">
      <t>クンレン</t>
    </rPh>
    <phoneticPr fontId="4"/>
  </si>
  <si>
    <t>（職場実習）</t>
    <rPh sb="1" eb="3">
      <t>ショクバ</t>
    </rPh>
    <rPh sb="3" eb="5">
      <t>ジッシュウ</t>
    </rPh>
    <phoneticPr fontId="4"/>
  </si>
  <si>
    <t>集合訓練：</t>
    <rPh sb="0" eb="2">
      <t>シュウゴウ</t>
    </rPh>
    <rPh sb="2" eb="4">
      <t>クンレン</t>
    </rPh>
    <phoneticPr fontId="4"/>
  </si>
  <si>
    <t>職場実習：</t>
    <rPh sb="0" eb="1">
      <t>ショク</t>
    </rPh>
    <rPh sb="1" eb="2">
      <t>バ</t>
    </rPh>
    <rPh sb="2" eb="4">
      <t>ジッシュウ</t>
    </rPh>
    <phoneticPr fontId="4"/>
  </si>
  <si>
    <t>職場実習先への支払費用</t>
    <rPh sb="0" eb="2">
      <t>ショクバ</t>
    </rPh>
    <rPh sb="2" eb="4">
      <t>ジッシュウ</t>
    </rPh>
    <rPh sb="4" eb="5">
      <t>サキ</t>
    </rPh>
    <rPh sb="7" eb="9">
      <t>シハラ</t>
    </rPh>
    <rPh sb="9" eb="11">
      <t>ヒヨウ</t>
    </rPh>
    <phoneticPr fontId="4"/>
  </si>
  <si>
    <t>実習費</t>
    <rPh sb="0" eb="2">
      <t>ジッシュウ</t>
    </rPh>
    <rPh sb="2" eb="3">
      <t>ヒ</t>
    </rPh>
    <phoneticPr fontId="4"/>
  </si>
  <si>
    <t>職業能力講座：</t>
    <rPh sb="0" eb="2">
      <t>ショクギョウ</t>
    </rPh>
    <rPh sb="2" eb="4">
      <t>ノウリョク</t>
    </rPh>
    <rPh sb="4" eb="6">
      <t>コウザ</t>
    </rPh>
    <phoneticPr fontId="4"/>
  </si>
  <si>
    <t>１人４日間当たり経費</t>
    <rPh sb="1" eb="2">
      <t>ニン</t>
    </rPh>
    <rPh sb="3" eb="5">
      <t>ニチカン</t>
    </rPh>
    <rPh sb="5" eb="6">
      <t>ア</t>
    </rPh>
    <rPh sb="8" eb="10">
      <t>ケイヒ</t>
    </rPh>
    <phoneticPr fontId="4"/>
  </si>
  <si>
    <t>様式 10-1</t>
    <rPh sb="0" eb="2">
      <t>ヨウシキ</t>
    </rPh>
    <phoneticPr fontId="4"/>
  </si>
  <si>
    <t>一般事務（総務事務・パソコン事務）</t>
    <rPh sb="0" eb="2">
      <t>イッパン</t>
    </rPh>
    <rPh sb="2" eb="4">
      <t>ジム</t>
    </rPh>
    <rPh sb="5" eb="7">
      <t>ソウム</t>
    </rPh>
    <rPh sb="7" eb="9">
      <t>ジム</t>
    </rPh>
    <rPh sb="14" eb="16">
      <t>ジム</t>
    </rPh>
    <phoneticPr fontId="4"/>
  </si>
  <si>
    <t>簿記会計（商業簿記）や総務実務の基礎知識、パソコンによる文書作成、データ集計・加工方法・ウェブサイト・ホームぺージなどに関する知識・技能を取得する。</t>
    <rPh sb="0" eb="2">
      <t>ボキ</t>
    </rPh>
    <rPh sb="2" eb="4">
      <t>カイケイ</t>
    </rPh>
    <rPh sb="5" eb="7">
      <t>ショウギョウ</t>
    </rPh>
    <rPh sb="7" eb="9">
      <t>ボキ</t>
    </rPh>
    <rPh sb="11" eb="13">
      <t>ソウム</t>
    </rPh>
    <rPh sb="13" eb="15">
      <t>ジツム</t>
    </rPh>
    <rPh sb="16" eb="18">
      <t>キソ</t>
    </rPh>
    <rPh sb="18" eb="20">
      <t>チシキ</t>
    </rPh>
    <rPh sb="28" eb="30">
      <t>ブンショ</t>
    </rPh>
    <rPh sb="30" eb="32">
      <t>サクセイ</t>
    </rPh>
    <rPh sb="36" eb="38">
      <t>シュウケイ</t>
    </rPh>
    <rPh sb="39" eb="41">
      <t>カコウ</t>
    </rPh>
    <rPh sb="41" eb="43">
      <t>ホウホウ</t>
    </rPh>
    <rPh sb="60" eb="61">
      <t>カン</t>
    </rPh>
    <rPh sb="63" eb="65">
      <t>チシキ</t>
    </rPh>
    <rPh sb="66" eb="68">
      <t>ギノウ</t>
    </rPh>
    <rPh sb="69" eb="71">
      <t>シュトク</t>
    </rPh>
    <phoneticPr fontId="3"/>
  </si>
  <si>
    <t>日商ＰＣ検定試験（文書作成、データ活用）３級</t>
    <rPh sb="0" eb="2">
      <t>ニッショウ</t>
    </rPh>
    <rPh sb="4" eb="8">
      <t>ケンテイシケン</t>
    </rPh>
    <rPh sb="9" eb="11">
      <t>ブンショ</t>
    </rPh>
    <rPh sb="11" eb="13">
      <t>サクセイ</t>
    </rPh>
    <rPh sb="17" eb="19">
      <t>カツヨウ</t>
    </rPh>
    <rPh sb="21" eb="22">
      <t>キュウ</t>
    </rPh>
    <phoneticPr fontId="3"/>
  </si>
  <si>
    <t>経理・総務・パソコンの知識・技能を習得し、総務・経理関係事務等で就職を目指す障害のある求職者（身体・知的・精神・その他）（パソコン未経験者の受講可）</t>
    <rPh sb="0" eb="2">
      <t>ケイリ</t>
    </rPh>
    <rPh sb="3" eb="5">
      <t>ソウム</t>
    </rPh>
    <rPh sb="11" eb="13">
      <t>チシキ</t>
    </rPh>
    <rPh sb="14" eb="16">
      <t>ギノウ</t>
    </rPh>
    <rPh sb="17" eb="19">
      <t>シュウトク</t>
    </rPh>
    <rPh sb="21" eb="23">
      <t>ソウム</t>
    </rPh>
    <rPh sb="24" eb="26">
      <t>ケイリ</t>
    </rPh>
    <rPh sb="26" eb="28">
      <t>カンケイ</t>
    </rPh>
    <rPh sb="28" eb="30">
      <t>ジム</t>
    </rPh>
    <rPh sb="30" eb="31">
      <t>トウ</t>
    </rPh>
    <rPh sb="32" eb="34">
      <t>シュウショク</t>
    </rPh>
    <rPh sb="35" eb="37">
      <t>メザ</t>
    </rPh>
    <rPh sb="38" eb="40">
      <t>ショウガイ</t>
    </rPh>
    <rPh sb="43" eb="45">
      <t>キュウショク</t>
    </rPh>
    <rPh sb="45" eb="46">
      <t>シャ</t>
    </rPh>
    <rPh sb="47" eb="49">
      <t>シンタイ</t>
    </rPh>
    <rPh sb="50" eb="52">
      <t>チテキ</t>
    </rPh>
    <rPh sb="53" eb="55">
      <t>セイシン</t>
    </rPh>
    <rPh sb="58" eb="59">
      <t>タ</t>
    </rPh>
    <rPh sb="65" eb="69">
      <t>ミケイケンシャ</t>
    </rPh>
    <rPh sb="70" eb="72">
      <t>ジュコウ</t>
    </rPh>
    <rPh sb="72" eb="73">
      <t>カ</t>
    </rPh>
    <phoneticPr fontId="3"/>
  </si>
  <si>
    <t>商業簿記会計の基礎</t>
    <rPh sb="0" eb="2">
      <t>ショウギョウ</t>
    </rPh>
    <rPh sb="2" eb="4">
      <t>ボキ</t>
    </rPh>
    <rPh sb="4" eb="6">
      <t>カイケイ</t>
    </rPh>
    <rPh sb="7" eb="9">
      <t>キソ</t>
    </rPh>
    <phoneticPr fontId="4"/>
  </si>
  <si>
    <t>総務の実務</t>
    <rPh sb="0" eb="2">
      <t>ソウム</t>
    </rPh>
    <rPh sb="3" eb="5">
      <t>ジツム</t>
    </rPh>
    <phoneticPr fontId="4"/>
  </si>
  <si>
    <t>ビジネス文書（社内文書、社外文書）の書き方、ファイリング、上司からの支持の受け方、質問の仕方</t>
    <rPh sb="4" eb="6">
      <t>ブンショ</t>
    </rPh>
    <rPh sb="7" eb="9">
      <t>シャナイ</t>
    </rPh>
    <rPh sb="9" eb="11">
      <t>ブンショ</t>
    </rPh>
    <rPh sb="12" eb="14">
      <t>シャガイ</t>
    </rPh>
    <rPh sb="14" eb="16">
      <t>ブンショ</t>
    </rPh>
    <rPh sb="18" eb="19">
      <t>カ</t>
    </rPh>
    <rPh sb="20" eb="21">
      <t>カタ</t>
    </rPh>
    <rPh sb="29" eb="31">
      <t>ジョウシ</t>
    </rPh>
    <rPh sb="34" eb="36">
      <t>シジ</t>
    </rPh>
    <rPh sb="37" eb="38">
      <t>ウ</t>
    </rPh>
    <rPh sb="39" eb="40">
      <t>カタ</t>
    </rPh>
    <rPh sb="41" eb="43">
      <t>シツモン</t>
    </rPh>
    <rPh sb="44" eb="46">
      <t>シカタ</t>
    </rPh>
    <phoneticPr fontId="4"/>
  </si>
  <si>
    <t>電話対応、接客対応の基本、職場におけるコミュニケーション</t>
    <rPh sb="0" eb="2">
      <t>デンワ</t>
    </rPh>
    <rPh sb="2" eb="4">
      <t>タイオウ</t>
    </rPh>
    <rPh sb="5" eb="7">
      <t>セッキャク</t>
    </rPh>
    <rPh sb="7" eb="9">
      <t>タイオウ</t>
    </rPh>
    <rPh sb="10" eb="12">
      <t>キホン</t>
    </rPh>
    <rPh sb="13" eb="15">
      <t>ショクバ</t>
    </rPh>
    <phoneticPr fontId="4"/>
  </si>
  <si>
    <t>履歴書の書き方・面接の受け方等就職活動の進め方</t>
    <rPh sb="0" eb="3">
      <t>リレキショ</t>
    </rPh>
    <rPh sb="4" eb="5">
      <t>カ</t>
    </rPh>
    <rPh sb="6" eb="7">
      <t>カタ</t>
    </rPh>
    <rPh sb="8" eb="10">
      <t>メンセツ</t>
    </rPh>
    <rPh sb="11" eb="12">
      <t>ウ</t>
    </rPh>
    <rPh sb="13" eb="14">
      <t>カタ</t>
    </rPh>
    <rPh sb="14" eb="15">
      <t>トウ</t>
    </rPh>
    <rPh sb="15" eb="17">
      <t>シュウショク</t>
    </rPh>
    <rPh sb="17" eb="19">
      <t>カツドウ</t>
    </rPh>
    <rPh sb="20" eb="21">
      <t>スス</t>
    </rPh>
    <rPh sb="22" eb="23">
      <t>カタ</t>
    </rPh>
    <phoneticPr fontId="4"/>
  </si>
  <si>
    <t>ＶＤＴ作業における安全衛生等</t>
    <rPh sb="3" eb="5">
      <t>サギョウ</t>
    </rPh>
    <rPh sb="9" eb="11">
      <t>アンゼン</t>
    </rPh>
    <rPh sb="11" eb="13">
      <t>エイセイ</t>
    </rPh>
    <rPh sb="13" eb="14">
      <t>トウ</t>
    </rPh>
    <phoneticPr fontId="4"/>
  </si>
  <si>
    <t>小計</t>
    <rPh sb="0" eb="2">
      <t>ショウケイ</t>
    </rPh>
    <phoneticPr fontId="4"/>
  </si>
  <si>
    <t>実技(演習)</t>
    <rPh sb="0" eb="2">
      <t>ジツギ</t>
    </rPh>
    <rPh sb="3" eb="5">
      <t>エンシュウ</t>
    </rPh>
    <phoneticPr fontId="4"/>
  </si>
  <si>
    <t>パソコン基本操作</t>
    <rPh sb="4" eb="6">
      <t>キホン</t>
    </rPh>
    <rPh sb="6" eb="8">
      <t>ソウサ</t>
    </rPh>
    <phoneticPr fontId="4"/>
  </si>
  <si>
    <t>マウス、キーボード操作、文字入力（日本語変換）</t>
    <rPh sb="9" eb="11">
      <t>ソウサ</t>
    </rPh>
    <rPh sb="12" eb="14">
      <t>モジ</t>
    </rPh>
    <rPh sb="14" eb="16">
      <t>ニュウリョク</t>
    </rPh>
    <rPh sb="17" eb="20">
      <t>ニホンゴ</t>
    </rPh>
    <rPh sb="20" eb="22">
      <t>ヘンカン</t>
    </rPh>
    <phoneticPr fontId="4"/>
  </si>
  <si>
    <t>文書作成</t>
    <rPh sb="0" eb="2">
      <t>ブンショ</t>
    </rPh>
    <rPh sb="2" eb="4">
      <t>サクセイ</t>
    </rPh>
    <phoneticPr fontId="4"/>
  </si>
  <si>
    <t>文書作成ソフトの基本操作、ビジネス文書の作成</t>
    <rPh sb="0" eb="2">
      <t>ブンショ</t>
    </rPh>
    <rPh sb="2" eb="4">
      <t>サクセイ</t>
    </rPh>
    <rPh sb="8" eb="10">
      <t>キホン</t>
    </rPh>
    <rPh sb="10" eb="12">
      <t>ソウサ</t>
    </rPh>
    <rPh sb="17" eb="19">
      <t>ブンショ</t>
    </rPh>
    <rPh sb="20" eb="22">
      <t>サクセイ</t>
    </rPh>
    <phoneticPr fontId="4"/>
  </si>
  <si>
    <t>表計算基礎</t>
    <rPh sb="0" eb="3">
      <t>ヒョウケイサン</t>
    </rPh>
    <rPh sb="3" eb="5">
      <t>キソ</t>
    </rPh>
    <phoneticPr fontId="4"/>
  </si>
  <si>
    <t>表計算ソフトの基礎操作、データ入力、保存、印刷の仕方、書式設定、表の作成、関数の基本、グラフ、データベース等</t>
    <rPh sb="0" eb="3">
      <t>ヒョウケイサン</t>
    </rPh>
    <rPh sb="7" eb="9">
      <t>キソ</t>
    </rPh>
    <rPh sb="9" eb="11">
      <t>ソウサ</t>
    </rPh>
    <rPh sb="15" eb="17">
      <t>ニュウリョク</t>
    </rPh>
    <rPh sb="18" eb="20">
      <t>ホゾン</t>
    </rPh>
    <rPh sb="21" eb="23">
      <t>インサツ</t>
    </rPh>
    <rPh sb="24" eb="26">
      <t>シカタ</t>
    </rPh>
    <rPh sb="27" eb="29">
      <t>ショシキ</t>
    </rPh>
    <rPh sb="29" eb="31">
      <t>セッテイ</t>
    </rPh>
    <rPh sb="32" eb="33">
      <t>ヒョウ</t>
    </rPh>
    <rPh sb="34" eb="36">
      <t>サクセイ</t>
    </rPh>
    <rPh sb="37" eb="39">
      <t>カンスウ</t>
    </rPh>
    <rPh sb="40" eb="42">
      <t>キホン</t>
    </rPh>
    <rPh sb="53" eb="54">
      <t>トウ</t>
    </rPh>
    <phoneticPr fontId="4"/>
  </si>
  <si>
    <t>インターネット・メール</t>
    <phoneticPr fontId="4"/>
  </si>
  <si>
    <t>インターネット活用、メールの発信、管理</t>
    <rPh sb="7" eb="9">
      <t>カツヨウ</t>
    </rPh>
    <rPh sb="14" eb="16">
      <t>ハッシン</t>
    </rPh>
    <rPh sb="17" eb="19">
      <t>カンリ</t>
    </rPh>
    <phoneticPr fontId="4"/>
  </si>
  <si>
    <t>以上</t>
    <rPh sb="0" eb="2">
      <t>イジョウ</t>
    </rPh>
    <phoneticPr fontId="4"/>
  </si>
  <si>
    <t>パソコン一式、ＯＳ、アプリケーションソフト、メール及びインターネット利用環境（機器、ソフト等使用教材の詳細を記載）</t>
    <rPh sb="4" eb="6">
      <t>イッシキ</t>
    </rPh>
    <rPh sb="25" eb="26">
      <t>オヨ</t>
    </rPh>
    <rPh sb="34" eb="36">
      <t>リヨウ</t>
    </rPh>
    <rPh sb="36" eb="38">
      <t>カンキョウ</t>
    </rPh>
    <rPh sb="39" eb="41">
      <t>キキ</t>
    </rPh>
    <rPh sb="45" eb="46">
      <t>トウ</t>
    </rPh>
    <rPh sb="46" eb="48">
      <t>シヨウ</t>
    </rPh>
    <rPh sb="48" eb="50">
      <t>キョウザイ</t>
    </rPh>
    <rPh sb="51" eb="53">
      <t>ショウサイ</t>
    </rPh>
    <rPh sb="54" eb="56">
      <t>キサイ</t>
    </rPh>
    <phoneticPr fontId="4"/>
  </si>
  <si>
    <t>【注意】</t>
    <rPh sb="1" eb="3">
      <t>チュウイ</t>
    </rPh>
    <phoneticPr fontId="4"/>
  </si>
  <si>
    <t>訓練の内容の学科・実技講習・実習は記載例です。必要な内容で実施計画を立てて記載してください。
パソコン操作は原則として毎日カリキュラムに入れてください。</t>
    <rPh sb="0" eb="2">
      <t>クンレン</t>
    </rPh>
    <rPh sb="3" eb="5">
      <t>ナイヨウ</t>
    </rPh>
    <rPh sb="6" eb="8">
      <t>ガッカ</t>
    </rPh>
    <rPh sb="9" eb="11">
      <t>ジツギ</t>
    </rPh>
    <rPh sb="11" eb="13">
      <t>コウシュウ</t>
    </rPh>
    <rPh sb="14" eb="16">
      <t>ジッシュウ</t>
    </rPh>
    <rPh sb="17" eb="19">
      <t>キサイ</t>
    </rPh>
    <rPh sb="19" eb="20">
      <t>レイ</t>
    </rPh>
    <rPh sb="23" eb="25">
      <t>ヒツヨウ</t>
    </rPh>
    <rPh sb="26" eb="28">
      <t>ナイヨウ</t>
    </rPh>
    <rPh sb="29" eb="31">
      <t>ジッシ</t>
    </rPh>
    <rPh sb="31" eb="33">
      <t>ケイカク</t>
    </rPh>
    <rPh sb="34" eb="35">
      <t>タ</t>
    </rPh>
    <rPh sb="37" eb="39">
      <t>キサイ</t>
    </rPh>
    <rPh sb="51" eb="53">
      <t>ソウサ</t>
    </rPh>
    <rPh sb="54" eb="56">
      <t>ゲンソク</t>
    </rPh>
    <rPh sb="59" eb="61">
      <t>マイニチ</t>
    </rPh>
    <rPh sb="68" eb="69">
      <t>イ</t>
    </rPh>
    <phoneticPr fontId="4"/>
  </si>
  <si>
    <t>様式 10-2</t>
    <rPh sb="0" eb="2">
      <t>ヨウシキ</t>
    </rPh>
    <phoneticPr fontId="4"/>
  </si>
  <si>
    <t>様式 10-3</t>
    <rPh sb="0" eb="2">
      <t>ヨウシキ</t>
    </rPh>
    <phoneticPr fontId="4"/>
  </si>
  <si>
    <t>様式 10-4</t>
    <rPh sb="0" eb="2">
      <t>ヨウシキ</t>
    </rPh>
    <phoneticPr fontId="4"/>
  </si>
  <si>
    <t>様式11</t>
    <rPh sb="0" eb="2">
      <t>ヨウシキ</t>
    </rPh>
    <phoneticPr fontId="4"/>
  </si>
  <si>
    <t>訓練コース一覧表</t>
    <rPh sb="0" eb="2">
      <t>クンレン</t>
    </rPh>
    <rPh sb="5" eb="7">
      <t>イチラン</t>
    </rPh>
    <rPh sb="7" eb="8">
      <t>ヒョウ</t>
    </rPh>
    <phoneticPr fontId="4"/>
  </si>
  <si>
    <t>和歌山産業技術専門学院</t>
    <rPh sb="0" eb="11">
      <t>ワカヤマサンギョウギジュツセンモンガクイン</t>
    </rPh>
    <phoneticPr fontId="4"/>
  </si>
  <si>
    <t>田辺産業技術専門学院</t>
    <rPh sb="0" eb="2">
      <t>タナベ</t>
    </rPh>
    <rPh sb="2" eb="4">
      <t>サンギョウ</t>
    </rPh>
    <rPh sb="4" eb="6">
      <t>ギジュツ</t>
    </rPh>
    <rPh sb="6" eb="8">
      <t>センモン</t>
    </rPh>
    <rPh sb="8" eb="10">
      <t>ガクイン</t>
    </rPh>
    <phoneticPr fontId="4"/>
  </si>
  <si>
    <t>定員：</t>
    <rPh sb="0" eb="2">
      <t>テイイン</t>
    </rPh>
    <phoneticPr fontId="4"/>
  </si>
  <si>
    <t>㎡</t>
    <phoneticPr fontId="4"/>
  </si>
  <si>
    <t>（２）ソフトウェア（パソコンを必要とする科目のみ記入してください。）</t>
    <rPh sb="15" eb="17">
      <t>ヒツヨウ</t>
    </rPh>
    <rPh sb="20" eb="22">
      <t>カモク</t>
    </rPh>
    <rPh sb="24" eb="26">
      <t>キニュウ</t>
    </rPh>
    <phoneticPr fontId="4"/>
  </si>
  <si>
    <t>ソフト名称</t>
    <rPh sb="3" eb="5">
      <t>メイショウ</t>
    </rPh>
    <phoneticPr fontId="4"/>
  </si>
  <si>
    <t>バージョン</t>
    <phoneticPr fontId="4"/>
  </si>
  <si>
    <t>使用許諾
契約</t>
    <rPh sb="0" eb="2">
      <t>シヨウ</t>
    </rPh>
    <rPh sb="2" eb="4">
      <t>キョダク</t>
    </rPh>
    <rPh sb="5" eb="7">
      <t>ケイヤク</t>
    </rPh>
    <phoneticPr fontId="4"/>
  </si>
  <si>
    <t>使用するＯＳの名称
及びバージョン</t>
    <rPh sb="0" eb="2">
      <t>シヨウ</t>
    </rPh>
    <rPh sb="7" eb="9">
      <t>メイショウ</t>
    </rPh>
    <rPh sb="10" eb="11">
      <t>オヨ</t>
    </rPh>
    <phoneticPr fontId="4"/>
  </si>
  <si>
    <t>使用ソフトの名称
（バージョン）</t>
    <rPh sb="0" eb="2">
      <t>シヨウ</t>
    </rPh>
    <rPh sb="6" eb="8">
      <t>メイショウ</t>
    </rPh>
    <phoneticPr fontId="4"/>
  </si>
  <si>
    <t>キャリアコンサルティング技能士（１級又は２級）等</t>
    <rPh sb="23" eb="24">
      <t>トウ</t>
    </rPh>
    <phoneticPr fontId="4"/>
  </si>
  <si>
    <t>御坊</t>
    <rPh sb="0" eb="2">
      <t>ゴボウ</t>
    </rPh>
    <phoneticPr fontId="4"/>
  </si>
  <si>
    <t>（集合・デュアル）</t>
    <phoneticPr fontId="4"/>
  </si>
  <si>
    <t>パイプイス</t>
    <phoneticPr fontId="4"/>
  </si>
  <si>
    <t>利用可</t>
    <rPh sb="0" eb="2">
      <t>リヨウ</t>
    </rPh>
    <phoneticPr fontId="4"/>
  </si>
  <si>
    <t>（実際に訓練を行う場所またはスクーリング実施場所について御記入ください）</t>
    <rPh sb="1" eb="3">
      <t>ジッサイ</t>
    </rPh>
    <rPh sb="4" eb="6">
      <t>クンレン</t>
    </rPh>
    <rPh sb="7" eb="8">
      <t>オコナ</t>
    </rPh>
    <rPh sb="9" eb="11">
      <t>バショ</t>
    </rPh>
    <rPh sb="20" eb="22">
      <t>ジッシ</t>
    </rPh>
    <rPh sb="22" eb="24">
      <t>バショ</t>
    </rPh>
    <rPh sb="28" eb="29">
      <t>ゴ</t>
    </rPh>
    <rPh sb="29" eb="31">
      <t>キニュウ</t>
    </rPh>
    <phoneticPr fontId="4"/>
  </si>
  <si>
    <t>（集合・デュアル）</t>
    <rPh sb="1" eb="3">
      <t>シュウゴウ</t>
    </rPh>
    <phoneticPr fontId="4"/>
  </si>
  <si>
    <t>（集合）</t>
    <rPh sb="1" eb="3">
      <t>シュウゴウ</t>
    </rPh>
    <phoneticPr fontId="4"/>
  </si>
  <si>
    <t>（デュアル）</t>
    <phoneticPr fontId="4"/>
  </si>
  <si>
    <t>　訓練期間（職業能力講座）：４日間（予定）</t>
    <rPh sb="1" eb="3">
      <t>クンレン</t>
    </rPh>
    <rPh sb="3" eb="5">
      <t>キカン</t>
    </rPh>
    <rPh sb="6" eb="8">
      <t>ショクギョウ</t>
    </rPh>
    <rPh sb="8" eb="10">
      <t>ノウリョク</t>
    </rPh>
    <rPh sb="10" eb="12">
      <t>コウザ</t>
    </rPh>
    <rPh sb="18" eb="20">
      <t>ヨテイ</t>
    </rPh>
    <phoneticPr fontId="4"/>
  </si>
  <si>
    <t>　集合訓練：</t>
    <rPh sb="1" eb="3">
      <t>シュウゴウ</t>
    </rPh>
    <rPh sb="3" eb="5">
      <t>クンレン</t>
    </rPh>
    <phoneticPr fontId="4"/>
  </si>
  <si>
    <t>　職業能力講座：</t>
    <rPh sb="1" eb="3">
      <t>ショクギョウ</t>
    </rPh>
    <rPh sb="3" eb="5">
      <t>ノウリョク</t>
    </rPh>
    <rPh sb="5" eb="7">
      <t>コウザ</t>
    </rPh>
    <phoneticPr fontId="4"/>
  </si>
  <si>
    <t>（合計）／（定員）上限８，０００円（税抜）</t>
    <rPh sb="1" eb="3">
      <t>ゴウケイ</t>
    </rPh>
    <rPh sb="6" eb="8">
      <t>テイイン</t>
    </rPh>
    <rPh sb="9" eb="11">
      <t>ジョウゲン</t>
    </rPh>
    <rPh sb="16" eb="17">
      <t>エン</t>
    </rPh>
    <rPh sb="18" eb="19">
      <t>ゼイ</t>
    </rPh>
    <rPh sb="19" eb="20">
      <t>バツ</t>
    </rPh>
    <phoneticPr fontId="4"/>
  </si>
  <si>
    <t>【職業能力講座】　１人４日間当たり　金　　　　　　　　　　　　　円（税抜）　</t>
    <phoneticPr fontId="4"/>
  </si>
  <si>
    <t>様式２-1</t>
    <rPh sb="0" eb="2">
      <t>ヨウシキ</t>
    </rPh>
    <phoneticPr fontId="4"/>
  </si>
  <si>
    <t>別添1（様式２）</t>
    <rPh sb="0" eb="2">
      <t>ベッテン</t>
    </rPh>
    <rPh sb="4" eb="6">
      <t>ヨウシキ</t>
    </rPh>
    <phoneticPr fontId="4"/>
  </si>
  <si>
    <t>（集合）</t>
    <rPh sb="1" eb="3">
      <t>シュウゴウ</t>
    </rPh>
    <phoneticPr fontId="4"/>
  </si>
  <si>
    <t>（デュアル）</t>
    <phoneticPr fontId="4"/>
  </si>
  <si>
    <t>　訓練期間（職場実習）：</t>
    <rPh sb="1" eb="3">
      <t>クンレン</t>
    </rPh>
    <rPh sb="3" eb="5">
      <t>キカン</t>
    </rPh>
    <rPh sb="6" eb="10">
      <t>ショクバジッシュウ</t>
    </rPh>
    <phoneticPr fontId="4"/>
  </si>
  <si>
    <t>　訓練期間（職業能力講座）：４日間（予定）</t>
    <rPh sb="1" eb="3">
      <t>クンレン</t>
    </rPh>
    <rPh sb="3" eb="5">
      <t>キカン</t>
    </rPh>
    <rPh sb="6" eb="8">
      <t>ショクギョウ</t>
    </rPh>
    <rPh sb="8" eb="10">
      <t>ノウリョク</t>
    </rPh>
    <rPh sb="10" eb="12">
      <t>コウザ</t>
    </rPh>
    <rPh sb="15" eb="17">
      <t>ニチカン</t>
    </rPh>
    <rPh sb="18" eb="20">
      <t>ヨテイ</t>
    </rPh>
    <phoneticPr fontId="4"/>
  </si>
  <si>
    <t>【集合訓練】　　　１人１月当たり　　　 金　　　　　　　　　　　　　円（税抜）</t>
    <rPh sb="1" eb="3">
      <t>シュウゴウ</t>
    </rPh>
    <rPh sb="3" eb="5">
      <t>クンレン</t>
    </rPh>
    <rPh sb="10" eb="11">
      <t>ニン</t>
    </rPh>
    <rPh sb="12" eb="13">
      <t>ツキ</t>
    </rPh>
    <rPh sb="13" eb="14">
      <t>ア</t>
    </rPh>
    <rPh sb="20" eb="21">
      <t>キン</t>
    </rPh>
    <rPh sb="34" eb="35">
      <t>エン</t>
    </rPh>
    <rPh sb="36" eb="38">
      <t>ゼイヌキ</t>
    </rPh>
    <phoneticPr fontId="4"/>
  </si>
  <si>
    <t>【障害者向け訓練支援機器賃貸借費】 　　金　　　　　　　　　　　　　円（税抜）　</t>
    <phoneticPr fontId="4"/>
  </si>
  <si>
    <t>【職場実習】　　　１人１月当たり　　　 金　　　　　　　　　　　　　円（税抜）</t>
    <rPh sb="1" eb="3">
      <t>ショクバ</t>
    </rPh>
    <rPh sb="3" eb="5">
      <t>ジッシュウ</t>
    </rPh>
    <rPh sb="10" eb="11">
      <t>ニン</t>
    </rPh>
    <rPh sb="12" eb="13">
      <t>ツキ</t>
    </rPh>
    <rPh sb="13" eb="14">
      <t>ア</t>
    </rPh>
    <rPh sb="20" eb="21">
      <t>キン</t>
    </rPh>
    <rPh sb="34" eb="35">
      <t>エン</t>
    </rPh>
    <rPh sb="36" eb="38">
      <t>ゼイヌキ</t>
    </rPh>
    <phoneticPr fontId="4"/>
  </si>
  <si>
    <t>【職業能力講座】　１人４日間当たり　　 金　　　　　　　　　　　　　円（税抜）　</t>
    <phoneticPr fontId="4"/>
  </si>
  <si>
    <t>（合計）／（定員）　上限８，０００円（税抜）</t>
    <rPh sb="1" eb="3">
      <t>ゴウケイ</t>
    </rPh>
    <rPh sb="6" eb="8">
      <t>テイイン</t>
    </rPh>
    <rPh sb="19" eb="20">
      <t>ゼイ</t>
    </rPh>
    <rPh sb="20" eb="21">
      <t>ヌ</t>
    </rPh>
    <phoneticPr fontId="4"/>
  </si>
  <si>
    <t>様式8-2</t>
    <rPh sb="0" eb="2">
      <t>ヨウシキ</t>
    </rPh>
    <phoneticPr fontId="4"/>
  </si>
  <si>
    <t>様式９</t>
    <rPh sb="0" eb="2">
      <t>ヨウシキ</t>
    </rPh>
    <phoneticPr fontId="4"/>
  </si>
  <si>
    <t>　障害者職業訓練の職場実習先企業について、下記のとおり報告します。</t>
    <rPh sb="1" eb="4">
      <t>ショウガイシャ</t>
    </rPh>
    <rPh sb="9" eb="11">
      <t>ショクバ</t>
    </rPh>
    <rPh sb="11" eb="13">
      <t>ジッシュウ</t>
    </rPh>
    <rPh sb="13" eb="14">
      <t>サキ</t>
    </rPh>
    <rPh sb="14" eb="16">
      <t>キギョウ</t>
    </rPh>
    <phoneticPr fontId="4"/>
  </si>
  <si>
    <t>デュアル</t>
    <phoneticPr fontId="4"/>
  </si>
  <si>
    <t>集合</t>
    <rPh sb="0" eb="2">
      <t>シュウゴウ</t>
    </rPh>
    <phoneticPr fontId="4"/>
  </si>
  <si>
    <t>訓練形式</t>
    <rPh sb="0" eb="2">
      <t>クンレン</t>
    </rPh>
    <rPh sb="2" eb="4">
      <t>ケイシキ</t>
    </rPh>
    <phoneticPr fontId="4"/>
  </si>
  <si>
    <t>委託訓練カリキュラム※ＯＡ事務初級科（自由提案）　</t>
    <rPh sb="15" eb="17">
      <t>ショキュウ</t>
    </rPh>
    <rPh sb="19" eb="21">
      <t>ジユウ</t>
    </rPh>
    <rPh sb="21" eb="23">
      <t>テイアン</t>
    </rPh>
    <phoneticPr fontId="3"/>
  </si>
  <si>
    <t>（１）訓練に関する提出書類（1部）</t>
    <rPh sb="3" eb="5">
      <t>クンレン</t>
    </rPh>
    <rPh sb="6" eb="7">
      <t>カン</t>
    </rPh>
    <rPh sb="9" eb="11">
      <t>テイシュツ</t>
    </rPh>
    <rPh sb="11" eb="13">
      <t>ショルイ</t>
    </rPh>
    <rPh sb="15" eb="16">
      <t>ブ</t>
    </rPh>
    <phoneticPr fontId="4"/>
  </si>
  <si>
    <t>No.</t>
    <phoneticPr fontId="4"/>
  </si>
  <si>
    <t>名称</t>
    <rPh sb="0" eb="2">
      <t>メイショウ</t>
    </rPh>
    <phoneticPr fontId="4"/>
  </si>
  <si>
    <t>様式</t>
    <rPh sb="0" eb="2">
      <t>ヨウシキ</t>
    </rPh>
    <phoneticPr fontId="4"/>
  </si>
  <si>
    <t>備考</t>
    <rPh sb="0" eb="2">
      <t>ビコウ</t>
    </rPh>
    <phoneticPr fontId="4"/>
  </si>
  <si>
    <t>チェック</t>
    <phoneticPr fontId="4"/>
  </si>
  <si>
    <t>別添１</t>
    <phoneticPr fontId="4"/>
  </si>
  <si>
    <t>使用する教室の平面図を添付してください。</t>
    <phoneticPr fontId="4"/>
  </si>
  <si>
    <t>パソコン設置状況とソフトウェア</t>
    <phoneticPr fontId="4"/>
  </si>
  <si>
    <t>別添２</t>
    <phoneticPr fontId="4"/>
  </si>
  <si>
    <t>講師名簿</t>
    <rPh sb="0" eb="2">
      <t>コウシ</t>
    </rPh>
    <rPh sb="2" eb="4">
      <t>メイボ</t>
    </rPh>
    <phoneticPr fontId="4"/>
  </si>
  <si>
    <t>使用教材一覧表</t>
    <rPh sb="0" eb="2">
      <t>シヨウ</t>
    </rPh>
    <rPh sb="2" eb="4">
      <t>キョウザイ</t>
    </rPh>
    <rPh sb="4" eb="6">
      <t>イチラン</t>
    </rPh>
    <rPh sb="6" eb="7">
      <t>ヒョウ</t>
    </rPh>
    <phoneticPr fontId="4"/>
  </si>
  <si>
    <t>訓練及び就職支援等実施内容</t>
    <phoneticPr fontId="4"/>
  </si>
  <si>
    <t>経費見積書</t>
    <rPh sb="0" eb="2">
      <t>ケイヒ</t>
    </rPh>
    <rPh sb="2" eb="4">
      <t>ミツ</t>
    </rPh>
    <rPh sb="4" eb="5">
      <t>ショ</t>
    </rPh>
    <phoneticPr fontId="4"/>
  </si>
  <si>
    <t>実習予定先企業調書</t>
    <rPh sb="0" eb="2">
      <t>ジッシュウ</t>
    </rPh>
    <phoneticPr fontId="4"/>
  </si>
  <si>
    <t>委託訓練カリキュラム</t>
    <phoneticPr fontId="4"/>
  </si>
  <si>
    <t>誓約書</t>
    <phoneticPr fontId="4"/>
  </si>
  <si>
    <t>受託しようとするカリキュラムと同等の教育訓練を実施していることを確認できる書類（認定書、内定通知、契約書の写し等）</t>
    <phoneticPr fontId="4"/>
  </si>
  <si>
    <t>訓練を管轄する学院が実施した職業訓練については省略することができる。</t>
    <rPh sb="0" eb="2">
      <t>クンレン</t>
    </rPh>
    <rPh sb="3" eb="5">
      <t>カンカツ</t>
    </rPh>
    <rPh sb="7" eb="9">
      <t>ガクイン</t>
    </rPh>
    <rPh sb="10" eb="12">
      <t>ジッシ</t>
    </rPh>
    <rPh sb="14" eb="16">
      <t>ショクギョウ</t>
    </rPh>
    <rPh sb="16" eb="18">
      <t>クンレン</t>
    </rPh>
    <rPh sb="23" eb="25">
      <t>ショウリャク</t>
    </rPh>
    <phoneticPr fontId="4"/>
  </si>
  <si>
    <t>（２）訓練実施施設に関する添付資料（1部）</t>
    <rPh sb="3" eb="5">
      <t>クンレン</t>
    </rPh>
    <rPh sb="5" eb="7">
      <t>ジッシ</t>
    </rPh>
    <rPh sb="7" eb="9">
      <t>シセツ</t>
    </rPh>
    <rPh sb="10" eb="11">
      <t>カン</t>
    </rPh>
    <rPh sb="13" eb="15">
      <t>テンプ</t>
    </rPh>
    <rPh sb="15" eb="17">
      <t>シリョウ</t>
    </rPh>
    <rPh sb="19" eb="20">
      <t>ブ</t>
    </rPh>
    <phoneticPr fontId="4"/>
  </si>
  <si>
    <t>備考</t>
    <phoneticPr fontId="4"/>
  </si>
  <si>
    <t>雇用保険適用事業所設置届（写）</t>
    <phoneticPr fontId="4"/>
  </si>
  <si>
    <t>設置届を提出している場合</t>
    <phoneticPr fontId="4"/>
  </si>
  <si>
    <t>常用雇用している場合</t>
    <phoneticPr fontId="4"/>
  </si>
  <si>
    <t>ア　健康保険厚生年金保険被保険者標準報酬決定通知書（写）</t>
    <phoneticPr fontId="4"/>
  </si>
  <si>
    <t>社会保険に加入している場合</t>
    <phoneticPr fontId="4"/>
  </si>
  <si>
    <t>イ　雇用保険被保険者資格取得等確認通知書（写）</t>
    <phoneticPr fontId="4"/>
  </si>
  <si>
    <t>雇用保険に加入している場合</t>
    <phoneticPr fontId="4"/>
  </si>
  <si>
    <t>ウ　 源泉徴収簿又は賃金台帳等（写）</t>
    <phoneticPr fontId="4"/>
  </si>
  <si>
    <t>社会保険や雇用保険に加入できない場合</t>
    <rPh sb="0" eb="2">
      <t>シャカイ</t>
    </rPh>
    <rPh sb="2" eb="4">
      <t>ホケン</t>
    </rPh>
    <rPh sb="5" eb="7">
      <t>コヨウ</t>
    </rPh>
    <rPh sb="7" eb="9">
      <t>ホケン</t>
    </rPh>
    <phoneticPr fontId="4"/>
  </si>
  <si>
    <t>和歌山県が発行した、県税（延滞金を含む。）の全税目に未納がないことを確認できる証明書（写）</t>
    <phoneticPr fontId="4"/>
  </si>
  <si>
    <t>税務署長が発行した、消費税及び地方消費税に未納がないことを確認できる納税証明書（写）</t>
    <phoneticPr fontId="4"/>
  </si>
  <si>
    <t>実施施設（実習等の再委託予定先施設を含む。）紹介パンフレット等</t>
    <phoneticPr fontId="4"/>
  </si>
  <si>
    <t>写真（建物外観、教室、就職相談室、事務室、自習室、男女別トイレ、障害者用トイレ、駐車場等訓練に関係する施設）</t>
    <phoneticPr fontId="4"/>
  </si>
  <si>
    <t>和歌山県障害者委託訓練　提出書類一覧</t>
    <rPh sb="14" eb="16">
      <t>ショルイ</t>
    </rPh>
    <phoneticPr fontId="4"/>
  </si>
  <si>
    <t>障害者委託訓練の要素別点検表</t>
    <rPh sb="5" eb="7">
      <t>クンレン</t>
    </rPh>
    <rPh sb="8" eb="10">
      <t>ヨウソ</t>
    </rPh>
    <rPh sb="10" eb="11">
      <t>ベツ</t>
    </rPh>
    <rPh sb="11" eb="13">
      <t>テンケン</t>
    </rPh>
    <rPh sb="13" eb="14">
      <t>ヒョウ</t>
    </rPh>
    <phoneticPr fontId="4"/>
  </si>
  <si>
    <t>障害者委託訓練企画書</t>
    <phoneticPr fontId="4"/>
  </si>
  <si>
    <t>職場実習を実施する場合のみ。</t>
    <rPh sb="0" eb="4">
      <t>ショクバジッシュウ</t>
    </rPh>
    <rPh sb="5" eb="7">
      <t>ジッシ</t>
    </rPh>
    <rPh sb="9" eb="11">
      <t>バアイ</t>
    </rPh>
    <phoneticPr fontId="4"/>
  </si>
  <si>
    <t>様式１１</t>
    <rPh sb="0" eb="2">
      <t>ヨウシキ</t>
    </rPh>
    <phoneticPr fontId="4"/>
  </si>
  <si>
    <t>【留意事項】
１　企画書を訓練コースごとに作成・提出すること。
２　提出書類は紙またはメールにて提出すること。</t>
    <rPh sb="1" eb="3">
      <t>リュウイ</t>
    </rPh>
    <rPh sb="3" eb="5">
      <t>ジコウ</t>
    </rPh>
    <rPh sb="34" eb="36">
      <t>テイシュツ</t>
    </rPh>
    <rPh sb="36" eb="38">
      <t>ショルイ</t>
    </rPh>
    <rPh sb="39" eb="40">
      <t>カミ</t>
    </rPh>
    <rPh sb="48" eb="50">
      <t>テイシュツ</t>
    </rPh>
    <phoneticPr fontId="4"/>
  </si>
  <si>
    <t>パソコンを使用する訓練コースのみ提出</t>
    <phoneticPr fontId="4"/>
  </si>
  <si>
    <t>・有</t>
    <rPh sb="1" eb="2">
      <t>アリ</t>
    </rPh>
    <phoneticPr fontId="4"/>
  </si>
  <si>
    <t>・有</t>
    <rPh sb="1" eb="2">
      <t>ユウ</t>
    </rPh>
    <phoneticPr fontId="4"/>
  </si>
  <si>
    <t>配線を収納できない）</t>
    <rPh sb="0" eb="2">
      <t>ハイセン</t>
    </rPh>
    <rPh sb="3" eb="5">
      <t>シュウノウ</t>
    </rPh>
    <phoneticPr fontId="4"/>
  </si>
  <si>
    <t>配線の固定）</t>
    <rPh sb="0" eb="2">
      <t>ハイセン</t>
    </rPh>
    <rPh sb="3" eb="5">
      <t>コテイ</t>
    </rPh>
    <phoneticPr fontId="4"/>
  </si>
  <si>
    <t>障害者委託訓練実施予定表</t>
    <rPh sb="0" eb="2">
      <t>ショウガイ</t>
    </rPh>
    <rPh sb="2" eb="3">
      <t>シャ</t>
    </rPh>
    <rPh sb="3" eb="5">
      <t>イタク</t>
    </rPh>
    <phoneticPr fontId="4"/>
  </si>
  <si>
    <t>　令和　年　　月　日付けで公告のありました和歌山県障害者委託訓練事業の企画提案に応募するに</t>
    <rPh sb="40" eb="42">
      <t>オウボ</t>
    </rPh>
    <phoneticPr fontId="4"/>
  </si>
  <si>
    <t>障害者用トイレ　</t>
    <rPh sb="0" eb="3">
      <t>ショウガイシャ</t>
    </rPh>
    <rPh sb="3" eb="4">
      <t>ヨウ</t>
    </rPh>
    <phoneticPr fontId="4"/>
  </si>
  <si>
    <t>障害者委託訓練の要素別点検表</t>
    <rPh sb="0" eb="3">
      <t>ショウガイシャ</t>
    </rPh>
    <rPh sb="3" eb="5">
      <t>イタク</t>
    </rPh>
    <rPh sb="5" eb="7">
      <t>クンレン</t>
    </rPh>
    <rPh sb="6" eb="7">
      <t>ショクギョウ</t>
    </rPh>
    <rPh sb="8" eb="10">
      <t>ヨウソ</t>
    </rPh>
    <rPh sb="10" eb="11">
      <t>ベツ</t>
    </rPh>
    <rPh sb="11" eb="13">
      <t>テンケン</t>
    </rPh>
    <rPh sb="13" eb="14">
      <t>オモテ</t>
    </rPh>
    <phoneticPr fontId="4"/>
  </si>
  <si>
    <t>自習用教室の開放
（時間外）</t>
    <rPh sb="0" eb="3">
      <t>ジシュウヨウ</t>
    </rPh>
    <rPh sb="3" eb="5">
      <t>キョウシツ</t>
    </rPh>
    <rPh sb="6" eb="8">
      <t>カイホウ</t>
    </rPh>
    <rPh sb="10" eb="13">
      <t>ジカンガイ</t>
    </rPh>
    <phoneticPr fontId="4"/>
  </si>
  <si>
    <t>・利用可（教室でも可）</t>
    <rPh sb="1" eb="3">
      <t>リヨウ</t>
    </rPh>
    <rPh sb="3" eb="4">
      <t>カ</t>
    </rPh>
    <rPh sb="5" eb="7">
      <t>キョウシツ</t>
    </rPh>
    <rPh sb="9" eb="10">
      <t>カ</t>
    </rPh>
    <phoneticPr fontId="4"/>
  </si>
  <si>
    <t>・対応可</t>
    <rPh sb="1" eb="3">
      <t>タイオウ</t>
    </rPh>
    <rPh sb="3" eb="4">
      <t>カ</t>
    </rPh>
    <phoneticPr fontId="4"/>
  </si>
  <si>
    <t>実施主体の別</t>
    <rPh sb="0" eb="2">
      <t>ジッシ</t>
    </rPh>
    <rPh sb="2" eb="4">
      <t>シュタイ</t>
    </rPh>
    <rPh sb="5" eb="6">
      <t>ベツ</t>
    </rPh>
    <phoneticPr fontId="4"/>
  </si>
  <si>
    <t>実施教育訓練コース名</t>
    <phoneticPr fontId="4"/>
  </si>
  <si>
    <t>訓練内容</t>
    <rPh sb="0" eb="2">
      <t>クンレン</t>
    </rPh>
    <rPh sb="2" eb="4">
      <t>ナイヨウ</t>
    </rPh>
    <phoneticPr fontId="4"/>
  </si>
  <si>
    <t>対象者</t>
    <rPh sb="0" eb="3">
      <t>タイショウシャ</t>
    </rPh>
    <phoneticPr fontId="4"/>
  </si>
  <si>
    <t>対象期間</t>
    <rPh sb="0" eb="2">
      <t>タイショウ</t>
    </rPh>
    <rPh sb="2" eb="4">
      <t>キカン</t>
    </rPh>
    <phoneticPr fontId="4"/>
  </si>
  <si>
    <t>記載例</t>
    <rPh sb="0" eb="2">
      <t>キサイ</t>
    </rPh>
    <rPh sb="2" eb="3">
      <t>レイ</t>
    </rPh>
    <phoneticPr fontId="4"/>
  </si>
  <si>
    <t>その他</t>
    <rPh sb="2" eb="3">
      <t>ホカ</t>
    </rPh>
    <phoneticPr fontId="4"/>
  </si>
  <si>
    <t>【過去３年間の訓練実施実績】</t>
    <rPh sb="1" eb="3">
      <t>カコ</t>
    </rPh>
    <rPh sb="4" eb="6">
      <t>ネンカン</t>
    </rPh>
    <rPh sb="7" eb="9">
      <t>クンレン</t>
    </rPh>
    <rPh sb="9" eb="11">
      <t>ジッシ</t>
    </rPh>
    <rPh sb="11" eb="13">
      <t>ジッセキ</t>
    </rPh>
    <phoneticPr fontId="4"/>
  </si>
  <si>
    <t>受講希望者等</t>
    <rPh sb="0" eb="2">
      <t>ジュコウ</t>
    </rPh>
    <rPh sb="2" eb="5">
      <t>キボウシャ</t>
    </rPh>
    <rPh sb="5" eb="6">
      <t>トウ</t>
    </rPh>
    <phoneticPr fontId="4"/>
  </si>
  <si>
    <t>「男女別トイレ」・「障害者用トイレ」・「駐車場」等</t>
    <rPh sb="1" eb="3">
      <t>ダンジョ</t>
    </rPh>
    <rPh sb="3" eb="4">
      <t>ベツ</t>
    </rPh>
    <rPh sb="20" eb="23">
      <t>チュウシャジョウ</t>
    </rPh>
    <rPh sb="24" eb="25">
      <t>トウ</t>
    </rPh>
    <phoneticPr fontId="4"/>
  </si>
  <si>
    <t>「建物外観」･「学科・実習教室・機器等」･「就職相談室」・「事務室」・「自習室」・</t>
    <rPh sb="16" eb="18">
      <t>キキ</t>
    </rPh>
    <rPh sb="18" eb="19">
      <t>トウ</t>
    </rPh>
    <rPh sb="22" eb="24">
      <t>シュウショク</t>
    </rPh>
    <rPh sb="24" eb="27">
      <t>ソウダンシツ</t>
    </rPh>
    <rPh sb="30" eb="33">
      <t>ジムシツ</t>
    </rPh>
    <phoneticPr fontId="4"/>
  </si>
  <si>
    <t>産業技術専門学院が実施する障害者委託訓練事業「障害者向け</t>
    <rPh sb="13" eb="16">
      <t>ショウガイシャ</t>
    </rPh>
    <rPh sb="16" eb="18">
      <t>イタク</t>
    </rPh>
    <rPh sb="18" eb="20">
      <t>クンレン</t>
    </rPh>
    <rPh sb="20" eb="22">
      <t>ジギョウ</t>
    </rPh>
    <rPh sb="23" eb="26">
      <t>ショウガイシャ</t>
    </rPh>
    <rPh sb="26" eb="27">
      <t>ム</t>
    </rPh>
    <phoneticPr fontId="4"/>
  </si>
  <si>
    <t xml:space="preserve"> 日本版デュアルシステム」に係る業務を受託したく、下記のとおり提案いたします。</t>
    <rPh sb="14" eb="15">
      <t>カカ</t>
    </rPh>
    <rPh sb="16" eb="18">
      <t>ギョウム</t>
    </rPh>
    <rPh sb="19" eb="21">
      <t>ジュタク</t>
    </rPh>
    <rPh sb="25" eb="27">
      <t>カキ</t>
    </rPh>
    <rPh sb="31" eb="33">
      <t>テイアン</t>
    </rPh>
    <phoneticPr fontId="4"/>
  </si>
  <si>
    <t>便房の広さが２００㎝×２００㎝程度、車いす回転スペース</t>
    <phoneticPr fontId="4"/>
  </si>
  <si>
    <t>男女別トイレとは、入口から男女別であることを指す</t>
    <rPh sb="0" eb="2">
      <t>ダンジョ</t>
    </rPh>
    <rPh sb="2" eb="3">
      <t>ベツ</t>
    </rPh>
    <rPh sb="9" eb="11">
      <t>イリグチ</t>
    </rPh>
    <rPh sb="13" eb="15">
      <t>ダンジョ</t>
    </rPh>
    <rPh sb="15" eb="16">
      <t>ベツ</t>
    </rPh>
    <rPh sb="22" eb="23">
      <t>サ</t>
    </rPh>
    <phoneticPr fontId="4"/>
  </si>
  <si>
    <t>建物進入口から教室、実習室等訓練に必要な施設に車いす等で介助なく移動できる</t>
    <rPh sb="32" eb="34">
      <t>イドウ</t>
    </rPh>
    <phoneticPr fontId="4"/>
  </si>
  <si>
    <t>平均</t>
    <rPh sb="0" eb="2">
      <t>ヘイキン</t>
    </rPh>
    <phoneticPr fontId="4"/>
  </si>
  <si>
    <t>教室面積
※事務所・休憩エリアは
含まない。</t>
    <phoneticPr fontId="4"/>
  </si>
  <si>
    <r>
      <t>過去３年間に実施した教育訓練コース（科）を期間ごとに</t>
    </r>
    <r>
      <rPr>
        <u val="double"/>
        <sz val="12"/>
        <color rgb="FFFF0000"/>
        <rFont val="ＭＳ 明朝"/>
        <family val="1"/>
        <charset val="128"/>
      </rPr>
      <t>１コース</t>
    </r>
    <r>
      <rPr>
        <sz val="12"/>
        <rFont val="ＭＳ 明朝"/>
        <family val="1"/>
        <charset val="128"/>
      </rPr>
      <t>御記入ください。</t>
    </r>
    <rPh sb="0" eb="2">
      <t>カコ</t>
    </rPh>
    <rPh sb="3" eb="5">
      <t>ネンカン</t>
    </rPh>
    <rPh sb="6" eb="8">
      <t>ジッシ</t>
    </rPh>
    <rPh sb="10" eb="12">
      <t>キョウイク</t>
    </rPh>
    <rPh sb="12" eb="14">
      <t>クンレン</t>
    </rPh>
    <rPh sb="18" eb="19">
      <t>カ</t>
    </rPh>
    <rPh sb="21" eb="23">
      <t>キカン</t>
    </rPh>
    <rPh sb="30" eb="31">
      <t>ゴ</t>
    </rPh>
    <rPh sb="31" eb="33">
      <t>キニュウ</t>
    </rPh>
    <phoneticPr fontId="4"/>
  </si>
  <si>
    <t>・専修学校　　　　･各種学校　　　　･事業主団体　　　･事業主　　　･大学
･ＮＰＯ法人　　　　･その他(　　　　　　　)　　</t>
    <rPh sb="1" eb="5">
      <t>センシュウガッコウ</t>
    </rPh>
    <rPh sb="10" eb="12">
      <t>カクシュ</t>
    </rPh>
    <rPh sb="12" eb="14">
      <t>ガッコウ</t>
    </rPh>
    <rPh sb="19" eb="22">
      <t>ジギョウヌシ</t>
    </rPh>
    <rPh sb="22" eb="24">
      <t>ダンタイ</t>
    </rPh>
    <rPh sb="28" eb="31">
      <t>ジギョウヌシ</t>
    </rPh>
    <rPh sb="35" eb="37">
      <t>ダイガク</t>
    </rPh>
    <rPh sb="43" eb="45">
      <t>ホウジン</t>
    </rPh>
    <rPh sb="52" eb="53">
      <t>タ</t>
    </rPh>
    <phoneticPr fontId="4"/>
  </si>
  <si>
    <t>受講
者数</t>
    <rPh sb="0" eb="2">
      <t>ジュコウ</t>
    </rPh>
    <rPh sb="3" eb="4">
      <t>シャ</t>
    </rPh>
    <rPh sb="4" eb="5">
      <t>スウ</t>
    </rPh>
    <phoneticPr fontId="4"/>
  </si>
  <si>
    <t>就職
者数</t>
    <rPh sb="0" eb="2">
      <t>シュウショク</t>
    </rPh>
    <rPh sb="3" eb="4">
      <t>シャ</t>
    </rPh>
    <rPh sb="4" eb="5">
      <t>スウ</t>
    </rPh>
    <phoneticPr fontId="4"/>
  </si>
  <si>
    <t>訓練実施期間
（〇年〇月～
△年△月）</t>
    <rPh sb="0" eb="2">
      <t>クンレン</t>
    </rPh>
    <rPh sb="2" eb="4">
      <t>ジッシ</t>
    </rPh>
    <rPh sb="4" eb="6">
      <t>キカン</t>
    </rPh>
    <rPh sb="9" eb="10">
      <t>ネン</t>
    </rPh>
    <rPh sb="11" eb="12">
      <t>ツキ</t>
    </rPh>
    <rPh sb="15" eb="16">
      <t>ネン</t>
    </rPh>
    <rPh sb="17" eb="18">
      <t>ツキ</t>
    </rPh>
    <phoneticPr fontId="4"/>
  </si>
  <si>
    <t>①　就職支援責任者１名を配置するとともに責任者欄に○印を記入してください。</t>
    <rPh sb="2" eb="4">
      <t>シュウショク</t>
    </rPh>
    <rPh sb="4" eb="6">
      <t>シエン</t>
    </rPh>
    <rPh sb="6" eb="9">
      <t>セキニンシャ</t>
    </rPh>
    <rPh sb="10" eb="11">
      <t>メイ</t>
    </rPh>
    <rPh sb="12" eb="14">
      <t>ハイチ</t>
    </rPh>
    <rPh sb="20" eb="23">
      <t>セキニンシャ</t>
    </rPh>
    <rPh sb="23" eb="24">
      <t>ラン</t>
    </rPh>
    <phoneticPr fontId="4"/>
  </si>
  <si>
    <t>・４割以上
  ５割未満</t>
    <rPh sb="2" eb="3">
      <t>ワリ</t>
    </rPh>
    <rPh sb="3" eb="5">
      <t>イジョウ</t>
    </rPh>
    <rPh sb="9" eb="10">
      <t>ワリ</t>
    </rPh>
    <rPh sb="10" eb="12">
      <t>ミマン</t>
    </rPh>
    <phoneticPr fontId="4"/>
  </si>
  <si>
    <t>・３割以上
  ４割未満</t>
    <rPh sb="2" eb="3">
      <t>ワリ</t>
    </rPh>
    <rPh sb="3" eb="5">
      <t>イジョウ</t>
    </rPh>
    <rPh sb="9" eb="10">
      <t>ワリ</t>
    </rPh>
    <rPh sb="10" eb="12">
      <t>ミマン</t>
    </rPh>
    <phoneticPr fontId="4"/>
  </si>
  <si>
    <t>・３割未満
  でも可能</t>
    <rPh sb="2" eb="3">
      <t>ワリ</t>
    </rPh>
    <rPh sb="3" eb="5">
      <t>ミマン</t>
    </rPh>
    <rPh sb="10" eb="12">
      <t>カノウ</t>
    </rPh>
    <phoneticPr fontId="4"/>
  </si>
  <si>
    <t>パソコンの利用
　　(時間外)</t>
    <rPh sb="5" eb="7">
      <t>リヨウ</t>
    </rPh>
    <phoneticPr fontId="4"/>
  </si>
  <si>
    <t>インターネットの利用
　　(時間外)</t>
    <rPh sb="8" eb="10">
      <t>リヨウ</t>
    </rPh>
    <phoneticPr fontId="4"/>
  </si>
  <si>
    <t>【障害者向け訓練支援機器賃貸借費】　金　　　　　　　　　　　　　円（税抜）　</t>
    <phoneticPr fontId="4"/>
  </si>
  <si>
    <t>【集合訓練】　　　１人１月当たり　　金　　　　　　　　　　　　　円（税抜）</t>
    <rPh sb="1" eb="3">
      <t>シュウゴウ</t>
    </rPh>
    <rPh sb="3" eb="5">
      <t>クンレン</t>
    </rPh>
    <rPh sb="10" eb="11">
      <t>ニン</t>
    </rPh>
    <rPh sb="12" eb="13">
      <t>ツキ</t>
    </rPh>
    <rPh sb="13" eb="14">
      <t>ア</t>
    </rPh>
    <rPh sb="18" eb="19">
      <t>キン</t>
    </rPh>
    <rPh sb="32" eb="33">
      <t>エン</t>
    </rPh>
    <rPh sb="34" eb="36">
      <t>ゼイヌキ</t>
    </rPh>
    <phoneticPr fontId="4"/>
  </si>
  <si>
    <t>受入予定
人数</t>
    <rPh sb="0" eb="1">
      <t>ウ</t>
    </rPh>
    <rPh sb="1" eb="2">
      <t>イ</t>
    </rPh>
    <rPh sb="2" eb="4">
      <t>ヨテイ</t>
    </rPh>
    <rPh sb="5" eb="7">
      <t>ニンズウ</t>
    </rPh>
    <phoneticPr fontId="4"/>
  </si>
  <si>
    <t>　※平均＝各教室受講生1人当たりの面積÷記入教室数（自動計算:小数第２位切捨て）</t>
    <rPh sb="2" eb="4">
      <t>ヘイキン</t>
    </rPh>
    <rPh sb="5" eb="8">
      <t>カクキョウシツ</t>
    </rPh>
    <rPh sb="8" eb="11">
      <t>ジュコウセイ</t>
    </rPh>
    <rPh sb="11" eb="13">
      <t>ヒトリ</t>
    </rPh>
    <rPh sb="13" eb="14">
      <t>ア</t>
    </rPh>
    <rPh sb="17" eb="19">
      <t>メンセキ</t>
    </rPh>
    <rPh sb="20" eb="22">
      <t>キニュウ</t>
    </rPh>
    <rPh sb="22" eb="24">
      <t>キョウシツ</t>
    </rPh>
    <rPh sb="24" eb="25">
      <t>スウ</t>
    </rPh>
    <rPh sb="26" eb="28">
      <t>ジドウ</t>
    </rPh>
    <rPh sb="28" eb="30">
      <t>ケイサン</t>
    </rPh>
    <phoneticPr fontId="4"/>
  </si>
  <si>
    <t>　※使用する教室の平面図を添付してください。</t>
    <phoneticPr fontId="4"/>
  </si>
  <si>
    <t>　※表示行が足りない時には追加してください。ただし、追加した時には平均に記載の計算式を確認してください。</t>
    <rPh sb="2" eb="4">
      <t>ヒョウジ</t>
    </rPh>
    <rPh sb="4" eb="5">
      <t>ギョウ</t>
    </rPh>
    <rPh sb="6" eb="7">
      <t>タ</t>
    </rPh>
    <rPh sb="10" eb="11">
      <t>トキ</t>
    </rPh>
    <rPh sb="13" eb="15">
      <t>ツイカ</t>
    </rPh>
    <rPh sb="26" eb="28">
      <t>ツイカ</t>
    </rPh>
    <rPh sb="30" eb="31">
      <t>トキ</t>
    </rPh>
    <rPh sb="33" eb="35">
      <t>ヘイキン</t>
    </rPh>
    <rPh sb="36" eb="38">
      <t>キサイ</t>
    </rPh>
    <rPh sb="39" eb="42">
      <t>ケイサンシキ</t>
    </rPh>
    <rPh sb="43" eb="45">
      <t>カクニン</t>
    </rPh>
    <phoneticPr fontId="4"/>
  </si>
  <si>
    <t>②　訓練実施日数のうち過半数以上訓練実施場所（近隣の建物を含む。）で就職支援業務を遂行している場合は
　「常駐」に〇印を記入してください。</t>
    <rPh sb="2" eb="4">
      <t>クンレン</t>
    </rPh>
    <rPh sb="4" eb="6">
      <t>ジッシ</t>
    </rPh>
    <rPh sb="6" eb="8">
      <t>ニッスウ</t>
    </rPh>
    <rPh sb="11" eb="13">
      <t>カハン</t>
    </rPh>
    <rPh sb="13" eb="14">
      <t>スウ</t>
    </rPh>
    <rPh sb="14" eb="16">
      <t>イジョウ</t>
    </rPh>
    <rPh sb="16" eb="18">
      <t>クンレン</t>
    </rPh>
    <rPh sb="18" eb="20">
      <t>ジッシ</t>
    </rPh>
    <rPh sb="20" eb="22">
      <t>バショ</t>
    </rPh>
    <rPh sb="23" eb="25">
      <t>キンリン</t>
    </rPh>
    <rPh sb="26" eb="28">
      <t>タテモノ</t>
    </rPh>
    <rPh sb="29" eb="30">
      <t>フク</t>
    </rPh>
    <rPh sb="34" eb="36">
      <t>シュウショク</t>
    </rPh>
    <rPh sb="36" eb="38">
      <t>シエン</t>
    </rPh>
    <rPh sb="38" eb="40">
      <t>ギョウム</t>
    </rPh>
    <rPh sb="41" eb="43">
      <t>スイコウ</t>
    </rPh>
    <rPh sb="47" eb="49">
      <t>バアイ</t>
    </rPh>
    <rPh sb="53" eb="55">
      <t>ジョウチュウ</t>
    </rPh>
    <rPh sb="58" eb="59">
      <t>シルシ</t>
    </rPh>
    <rPh sb="60" eb="62">
      <t>キニュウ</t>
    </rPh>
    <phoneticPr fontId="4"/>
  </si>
  <si>
    <t>③　「キャリアコンサルティング技能士（１級又は２級）等」欄について該当する場合、該当のア、イを記載し
　てください。</t>
    <rPh sb="26" eb="27">
      <t>トウ</t>
    </rPh>
    <rPh sb="28" eb="29">
      <t>ラン</t>
    </rPh>
    <rPh sb="33" eb="35">
      <t>ガイトウ</t>
    </rPh>
    <rPh sb="37" eb="39">
      <t>バアイ</t>
    </rPh>
    <rPh sb="40" eb="42">
      <t>ガイトウ</t>
    </rPh>
    <rPh sb="47" eb="49">
      <t>キサイ</t>
    </rPh>
    <phoneticPr fontId="4"/>
  </si>
  <si>
    <t>ア　キャリアコンサルティング技能士（１級又は２級）　</t>
    <phoneticPr fontId="4"/>
  </si>
  <si>
    <t>イ　職業能力開発促進法（昭和４４年法律第６４号）第２８条第２項に規定する職業訓練指導員免許を有する者</t>
    <phoneticPr fontId="4"/>
  </si>
  <si>
    <t>④　「キャリアコンサルタント」欄については、職業能力開発促進法（昭和４４年法律第６４号）第３０条の３
　に規定するキャリアコンサルタントとして登録された、キャリアコンサルタント登録証に記載されている登録
　番号、登録年月日、有効期限満了年月日を記入してください。</t>
    <rPh sb="15" eb="16">
      <t>ラン</t>
    </rPh>
    <rPh sb="71" eb="73">
      <t>トウロク</t>
    </rPh>
    <rPh sb="88" eb="90">
      <t>トウロク</t>
    </rPh>
    <rPh sb="90" eb="91">
      <t>ショウ</t>
    </rPh>
    <rPh sb="92" eb="94">
      <t>キサイ</t>
    </rPh>
    <rPh sb="99" eb="101">
      <t>トウロク</t>
    </rPh>
    <rPh sb="103" eb="105">
      <t>バンゴウ</t>
    </rPh>
    <rPh sb="106" eb="108">
      <t>トウロク</t>
    </rPh>
    <rPh sb="108" eb="111">
      <t>ネンガッピ</t>
    </rPh>
    <rPh sb="112" eb="114">
      <t>ユウコウ</t>
    </rPh>
    <rPh sb="114" eb="116">
      <t>キゲン</t>
    </rPh>
    <rPh sb="116" eb="118">
      <t>マンリョウ</t>
    </rPh>
    <rPh sb="118" eb="121">
      <t>ネンガッピ</t>
    </rPh>
    <rPh sb="122" eb="124">
      <t>キニュウ</t>
    </rPh>
    <phoneticPr fontId="4"/>
  </si>
  <si>
    <r>
      <t>の網掛け部分は、事業所提案科名を入力してください。</t>
    </r>
    <r>
      <rPr>
        <sz val="12"/>
        <color rgb="FFFF0000"/>
        <rFont val="ＭＳ 明朝"/>
        <family val="1"/>
        <charset val="128"/>
      </rPr>
      <t>（任意）</t>
    </r>
    <rPh sb="1" eb="3">
      <t>アミカ</t>
    </rPh>
    <rPh sb="4" eb="6">
      <t>ブブン</t>
    </rPh>
    <rPh sb="8" eb="11">
      <t>ジギョウショ</t>
    </rPh>
    <rPh sb="11" eb="13">
      <t>テイアン</t>
    </rPh>
    <rPh sb="13" eb="15">
      <t>カメイ</t>
    </rPh>
    <rPh sb="16" eb="18">
      <t>ニュウリョク</t>
    </rPh>
    <rPh sb="26" eb="28">
      <t>ニンイ</t>
    </rPh>
    <phoneticPr fontId="4"/>
  </si>
  <si>
    <t>あいうえお＊あいうえお＊あいうえお＊あいうえお＊あいうえお＊あいう</t>
    <phoneticPr fontId="4"/>
  </si>
  <si>
    <t>アイウエオ＊アイウエオ＊アイウエオ＊アイウエオ＊アイウエオ＊アイウ</t>
    <phoneticPr fontId="4"/>
  </si>
  <si>
    <t>受託希望機関名</t>
    <rPh sb="0" eb="2">
      <t>ジュタク</t>
    </rPh>
    <rPh sb="2" eb="4">
      <t>キボウ</t>
    </rPh>
    <rPh sb="4" eb="6">
      <t>キカン</t>
    </rPh>
    <rPh sb="6" eb="7">
      <t>ジツメイ</t>
    </rPh>
    <phoneticPr fontId="4"/>
  </si>
  <si>
    <t>※不要な日については空欄とすること（訓練実施月が30日までなら、31日の欄の31が入力されているセルを空にする）</t>
    <rPh sb="1" eb="3">
      <t>フヨウ</t>
    </rPh>
    <rPh sb="4" eb="5">
      <t>ヒ</t>
    </rPh>
    <rPh sb="10" eb="12">
      <t>クウラン</t>
    </rPh>
    <rPh sb="18" eb="20">
      <t>クンレン</t>
    </rPh>
    <rPh sb="20" eb="22">
      <t>ジッシ</t>
    </rPh>
    <rPh sb="22" eb="23">
      <t>ツキ</t>
    </rPh>
    <rPh sb="26" eb="27">
      <t>ニチ</t>
    </rPh>
    <rPh sb="34" eb="35">
      <t>ニチ</t>
    </rPh>
    <rPh sb="36" eb="37">
      <t>ラン</t>
    </rPh>
    <rPh sb="41" eb="43">
      <t>ニュウリョク</t>
    </rPh>
    <rPh sb="51" eb="52">
      <t>カラ</t>
    </rPh>
    <phoneticPr fontId="5"/>
  </si>
  <si>
    <t>受託希望機関名：</t>
    <phoneticPr fontId="4"/>
  </si>
  <si>
    <t>　</t>
    <phoneticPr fontId="4"/>
  </si>
  <si>
    <t>訓練実施責任者を常用雇用していることを確認できる書類等（写）</t>
    <rPh sb="0" eb="2">
      <t>クンレン</t>
    </rPh>
    <rPh sb="2" eb="4">
      <t>ジッシ</t>
    </rPh>
    <rPh sb="4" eb="7">
      <t>セキニンシャ</t>
    </rPh>
    <rPh sb="8" eb="10">
      <t>ジョウヨウ</t>
    </rPh>
    <rPh sb="10" eb="12">
      <t>コヨウ</t>
    </rPh>
    <rPh sb="19" eb="21">
      <t>カクニン</t>
    </rPh>
    <rPh sb="24" eb="26">
      <t>ショルイ</t>
    </rPh>
    <rPh sb="26" eb="27">
      <t>ナド</t>
    </rPh>
    <phoneticPr fontId="4"/>
  </si>
  <si>
    <t>の網掛け部分は、提案業者で入力してください。</t>
    <rPh sb="1" eb="3">
      <t>アミカ</t>
    </rPh>
    <rPh sb="4" eb="6">
      <t>ブブン</t>
    </rPh>
    <rPh sb="8" eb="12">
      <t>テイアンギョウシャ</t>
    </rPh>
    <rPh sb="13" eb="15">
      <t>ニュウリョク</t>
    </rPh>
    <phoneticPr fontId="4"/>
  </si>
  <si>
    <t>事業者提案科名</t>
    <rPh sb="6" eb="7">
      <t>メイ</t>
    </rPh>
    <phoneticPr fontId="4"/>
  </si>
  <si>
    <t>障害者委託訓練実施予定表</t>
    <rPh sb="0" eb="2">
      <t>ショウガイ</t>
    </rPh>
    <rPh sb="2" eb="3">
      <t>シャ</t>
    </rPh>
    <rPh sb="3" eb="5">
      <t>イタク</t>
    </rPh>
    <rPh sb="5" eb="7">
      <t>クンレン</t>
    </rPh>
    <rPh sb="7" eb="9">
      <t>ジッシ</t>
    </rPh>
    <rPh sb="9" eb="12">
      <t>ヨテイヒョウ</t>
    </rPh>
    <phoneticPr fontId="4"/>
  </si>
  <si>
    <t>【障害者に対する就労支援の経験等】</t>
    <rPh sb="1" eb="4">
      <t>ショウガイシャ</t>
    </rPh>
    <rPh sb="5" eb="6">
      <t>タイ</t>
    </rPh>
    <rPh sb="8" eb="10">
      <t>シュウロウ</t>
    </rPh>
    <rPh sb="10" eb="12">
      <t>シエン</t>
    </rPh>
    <rPh sb="13" eb="15">
      <t>ケイケン</t>
    </rPh>
    <rPh sb="15" eb="16">
      <t>トウ</t>
    </rPh>
    <phoneticPr fontId="4"/>
  </si>
  <si>
    <t>※枠内に書き切れない場合は適宜行を増やして記入してください。</t>
    <rPh sb="21" eb="23">
      <t>キニュウ</t>
    </rPh>
    <phoneticPr fontId="4"/>
  </si>
  <si>
    <t>（障害者の就労支援に関するこれまでの取組状況について記載してください。）</t>
    <rPh sb="1" eb="4">
      <t>ショウガイシャ</t>
    </rPh>
    <rPh sb="5" eb="7">
      <t>シュウロウ</t>
    </rPh>
    <rPh sb="7" eb="9">
      <t>シエン</t>
    </rPh>
    <rPh sb="10" eb="11">
      <t>カン</t>
    </rPh>
    <rPh sb="18" eb="20">
      <t>トリクミ</t>
    </rPh>
    <rPh sb="20" eb="22">
      <t>ジョウキョウ</t>
    </rPh>
    <rPh sb="26" eb="28">
      <t>キサイ</t>
    </rPh>
    <phoneticPr fontId="4"/>
  </si>
  <si>
    <t>※1</t>
    <phoneticPr fontId="4"/>
  </si>
  <si>
    <t>ｅ-ラーニング</t>
    <phoneticPr fontId="4"/>
  </si>
  <si>
    <t>在宅ワーカー養成科（ｅーラーニング）</t>
    <rPh sb="0" eb="2">
      <t>ザイタク</t>
    </rPh>
    <rPh sb="6" eb="9">
      <t>ヨウセイカ</t>
    </rPh>
    <phoneticPr fontId="4"/>
  </si>
  <si>
    <t>7※2</t>
    <phoneticPr fontId="4"/>
  </si>
  <si>
    <t>ＯＡビジネス科</t>
    <rPh sb="6" eb="7">
      <t>カ</t>
    </rPh>
    <phoneticPr fontId="4"/>
  </si>
  <si>
    <t>提出する際、全ての様式の網掛けを「白」に設定してください。</t>
    <rPh sb="0" eb="2">
      <t>テイシュツ</t>
    </rPh>
    <rPh sb="4" eb="5">
      <t>サイ</t>
    </rPh>
    <rPh sb="6" eb="7">
      <t>スベ</t>
    </rPh>
    <rPh sb="9" eb="11">
      <t>ヨウシキ</t>
    </rPh>
    <rPh sb="12" eb="14">
      <t>アミカ</t>
    </rPh>
    <rPh sb="17" eb="18">
      <t>シロ</t>
    </rPh>
    <rPh sb="20" eb="22">
      <t>セッテイ</t>
    </rPh>
    <phoneticPr fontId="4"/>
  </si>
  <si>
    <t>（eラーニング）</t>
  </si>
  <si>
    <t>様式２－１～２</t>
    <rPh sb="0" eb="2">
      <t>ヨウシキ</t>
    </rPh>
    <phoneticPr fontId="4"/>
  </si>
  <si>
    <t>様式２－２</t>
    <rPh sb="0" eb="2">
      <t>ヨウシキ</t>
    </rPh>
    <phoneticPr fontId="4"/>
  </si>
  <si>
    <t>（e-ラーニング）</t>
    <phoneticPr fontId="4"/>
  </si>
  <si>
    <t>障害者委託訓練の要素別点検表</t>
    <phoneticPr fontId="4"/>
  </si>
  <si>
    <t>設備・環境</t>
    <phoneticPr fontId="4"/>
  </si>
  <si>
    <t>コンテンツ等</t>
    <rPh sb="5" eb="6">
      <t>トウ</t>
    </rPh>
    <phoneticPr fontId="4"/>
  </si>
  <si>
    <t>項　目</t>
    <rPh sb="0" eb="1">
      <t>コウ</t>
    </rPh>
    <rPh sb="2" eb="3">
      <t>メ</t>
    </rPh>
    <phoneticPr fontId="4"/>
  </si>
  <si>
    <t>汎用ｅラーニングコンテンツ</t>
    <phoneticPr fontId="4"/>
  </si>
  <si>
    <t>オリジナルｅラーニングコンテンツ</t>
    <phoneticPr fontId="4"/>
  </si>
  <si>
    <t>製作又は販売会社名</t>
    <phoneticPr fontId="4"/>
  </si>
  <si>
    <t>製作年次又は改定年次</t>
    <phoneticPr fontId="4"/>
  </si>
  <si>
    <t>画面学習サイズ</t>
    <rPh sb="0" eb="2">
      <t>ガメン</t>
    </rPh>
    <rPh sb="2" eb="4">
      <t>ガクシュウ</t>
    </rPh>
    <phoneticPr fontId="4"/>
  </si>
  <si>
    <t>（800×1024ピクセル）</t>
    <phoneticPr fontId="4"/>
  </si>
  <si>
    <t>説明用音声</t>
    <phoneticPr fontId="4"/>
  </si>
  <si>
    <t>説明用音声以外の音声</t>
    <phoneticPr fontId="4"/>
  </si>
  <si>
    <t>動画による説明</t>
    <phoneticPr fontId="4"/>
  </si>
  <si>
    <t>アニメーションによる説明</t>
    <phoneticPr fontId="4"/>
  </si>
  <si>
    <t>演習問題等</t>
    <phoneticPr fontId="4"/>
  </si>
  <si>
    <t>学習管理システムの概要</t>
    <phoneticPr fontId="4"/>
  </si>
  <si>
    <t>スクーリング</t>
    <phoneticPr fontId="4"/>
  </si>
  <si>
    <t>スクーリングの実施</t>
    <rPh sb="7" eb="9">
      <t>ジッシ</t>
    </rPh>
    <phoneticPr fontId="4"/>
  </si>
  <si>
    <t>・実施頻度</t>
    <rPh sb="1" eb="3">
      <t>ジッシ</t>
    </rPh>
    <rPh sb="3" eb="5">
      <t>ヒンド</t>
    </rPh>
    <phoneticPr fontId="4"/>
  </si>
  <si>
    <t>（</t>
    <phoneticPr fontId="4"/>
  </si>
  <si>
    <t>）</t>
    <phoneticPr fontId="4"/>
  </si>
  <si>
    <t>・実施場所</t>
    <rPh sb="1" eb="3">
      <t>ジッシ</t>
    </rPh>
    <rPh sb="3" eb="5">
      <t>バショ</t>
    </rPh>
    <phoneticPr fontId="4"/>
  </si>
  <si>
    <t>：名　称</t>
    <rPh sb="1" eb="2">
      <t>ナ</t>
    </rPh>
    <rPh sb="3" eb="4">
      <t>ショウ</t>
    </rPh>
    <phoneticPr fontId="4"/>
  </si>
  <si>
    <t>　所在地</t>
    <rPh sb="1" eb="4">
      <t>ショザイチ</t>
    </rPh>
    <phoneticPr fontId="4"/>
  </si>
  <si>
    <t>・駐車場有</t>
    <rPh sb="1" eb="4">
      <t>チュウシャジョウ</t>
    </rPh>
    <rPh sb="4" eb="5">
      <t>アリ</t>
    </rPh>
    <phoneticPr fontId="4"/>
  </si>
  <si>
    <t>・駐車場なし 電車・バス(</t>
    <rPh sb="1" eb="4">
      <t>チュウシャジョウ</t>
    </rPh>
    <rPh sb="7" eb="9">
      <t>デンシャ</t>
    </rPh>
    <phoneticPr fontId="4"/>
  </si>
  <si>
    <t>・冷暖房装置　</t>
    <rPh sb="1" eb="4">
      <t>レイダンボウ</t>
    </rPh>
    <rPh sb="4" eb="6">
      <t>ソウチ</t>
    </rPh>
    <phoneticPr fontId="4"/>
  </si>
  <si>
    <t>有</t>
    <rPh sb="0" eb="1">
      <t>ユウ</t>
    </rPh>
    <phoneticPr fontId="4"/>
  </si>
  <si>
    <t>・換気装置（窓の有無等）</t>
    <rPh sb="1" eb="3">
      <t>カンキ</t>
    </rPh>
    <rPh sb="3" eb="5">
      <t>ソウチ</t>
    </rPh>
    <rPh sb="6" eb="7">
      <t>マド</t>
    </rPh>
    <rPh sb="8" eb="11">
      <t>ウムナド</t>
    </rPh>
    <phoneticPr fontId="4"/>
  </si>
  <si>
    <t>・男女別トイレ</t>
    <rPh sb="1" eb="3">
      <t>ダンジョ</t>
    </rPh>
    <rPh sb="3" eb="4">
      <t>ベツ</t>
    </rPh>
    <phoneticPr fontId="4"/>
  </si>
  <si>
    <t>（ここでいう男女別トイレとは、入口から男女別であることを指す。）</t>
    <phoneticPr fontId="4"/>
  </si>
  <si>
    <t>・障害者用トイレ　</t>
    <rPh sb="1" eb="4">
      <t>ショウガイシャ</t>
    </rPh>
    <rPh sb="4" eb="5">
      <t>ヨウ</t>
    </rPh>
    <phoneticPr fontId="4"/>
  </si>
  <si>
    <t>・便房の広さが２００㎝×２００㎝程度・車いす回転スペース
                    　・有　　　　　　　・無</t>
    <rPh sb="1" eb="2">
      <t>ビン</t>
    </rPh>
    <rPh sb="2" eb="3">
      <t>フサ</t>
    </rPh>
    <rPh sb="4" eb="5">
      <t>ヒロ</t>
    </rPh>
    <rPh sb="16" eb="18">
      <t>テイド</t>
    </rPh>
    <rPh sb="19" eb="20">
      <t>クルマ</t>
    </rPh>
    <rPh sb="22" eb="24">
      <t>カイテン</t>
    </rPh>
    <rPh sb="51" eb="52">
      <t>タモツ</t>
    </rPh>
    <rPh sb="60" eb="61">
      <t>ム</t>
    </rPh>
    <phoneticPr fontId="4"/>
  </si>
  <si>
    <t>・建物進入口から教室、実習室等訓練に必要な施設に車いす等で
  介助なく移動できる  ・可               ・不可</t>
    <rPh sb="36" eb="38">
      <t>イドウ</t>
    </rPh>
    <rPh sb="44" eb="45">
      <t>カ</t>
    </rPh>
    <rPh sb="61" eb="63">
      <t>フカ</t>
    </rPh>
    <phoneticPr fontId="4"/>
  </si>
  <si>
    <t>スクーリングとは別の訪問指導</t>
    <rPh sb="8" eb="9">
      <t>ベツ</t>
    </rPh>
    <rPh sb="10" eb="12">
      <t>ホウモン</t>
    </rPh>
    <rPh sb="12" eb="14">
      <t>シドウ</t>
    </rPh>
    <phoneticPr fontId="4"/>
  </si>
  <si>
    <t>・スクーリングとは別の訪問指導</t>
    <phoneticPr fontId="4"/>
  </si>
  <si>
    <t>・可（実施頻度：訓練期間中に月</t>
    <rPh sb="1" eb="2">
      <t>カ</t>
    </rPh>
    <rPh sb="3" eb="5">
      <t>ジッシ</t>
    </rPh>
    <rPh sb="5" eb="7">
      <t>ヒンド</t>
    </rPh>
    <rPh sb="8" eb="10">
      <t>クンレン</t>
    </rPh>
    <rPh sb="10" eb="13">
      <t>キカンチュウ</t>
    </rPh>
    <rPh sb="14" eb="15">
      <t>ツキ</t>
    </rPh>
    <phoneticPr fontId="4"/>
  </si>
  <si>
    <t>回以上可能）</t>
    <rPh sb="0" eb="1">
      <t>カイ</t>
    </rPh>
    <rPh sb="1" eb="3">
      <t>イジョウ</t>
    </rPh>
    <rPh sb="3" eb="5">
      <t>カノウ</t>
    </rPh>
    <phoneticPr fontId="4"/>
  </si>
  <si>
    <t>・その他（</t>
    <rPh sb="3" eb="4">
      <t>タ</t>
    </rPh>
    <phoneticPr fontId="4"/>
  </si>
  <si>
    <t>実施内容（</t>
    <rPh sb="0" eb="2">
      <t>ジッシ</t>
    </rPh>
    <rPh sb="2" eb="4">
      <t>ナイヨウ</t>
    </rPh>
    <phoneticPr fontId="4"/>
  </si>
  <si>
    <t>個人認証（本人確認）方法</t>
    <phoneticPr fontId="4"/>
  </si>
  <si>
    <t>訓練に必要なパソコン周辺機器の貸し出し</t>
    <phoneticPr fontId="4"/>
  </si>
  <si>
    <t>・可（機器名：</t>
    <rPh sb="1" eb="2">
      <t>カ</t>
    </rPh>
    <rPh sb="3" eb="5">
      <t>キキ</t>
    </rPh>
    <rPh sb="5" eb="6">
      <t>メイ</t>
    </rPh>
    <phoneticPr fontId="4"/>
  </si>
  <si>
    <t>指導員等職員体制</t>
    <rPh sb="0" eb="3">
      <t>シドウイン</t>
    </rPh>
    <rPh sb="3" eb="4">
      <t>トウ</t>
    </rPh>
    <rPh sb="4" eb="6">
      <t>ショクイン</t>
    </rPh>
    <rPh sb="6" eb="8">
      <t>タイセイ</t>
    </rPh>
    <phoneticPr fontId="4"/>
  </si>
  <si>
    <t>当該コース（科）に係る常勤講師の割合</t>
    <rPh sb="0" eb="2">
      <t>トウガイ</t>
    </rPh>
    <rPh sb="6" eb="7">
      <t>カ</t>
    </rPh>
    <rPh sb="9" eb="10">
      <t>カカ</t>
    </rPh>
    <rPh sb="11" eb="13">
      <t>ジョウキン</t>
    </rPh>
    <rPh sb="13" eb="15">
      <t>コウシ</t>
    </rPh>
    <rPh sb="16" eb="18">
      <t>ワリアイ</t>
    </rPh>
    <phoneticPr fontId="4"/>
  </si>
  <si>
    <t>・当該コース(科)に係る講師の数　常勤(</t>
    <rPh sb="1" eb="3">
      <t>トウガイ</t>
    </rPh>
    <rPh sb="7" eb="8">
      <t>カ</t>
    </rPh>
    <rPh sb="10" eb="11">
      <t>カカ</t>
    </rPh>
    <rPh sb="12" eb="14">
      <t>コウシ</t>
    </rPh>
    <rPh sb="15" eb="16">
      <t>カズ</t>
    </rPh>
    <rPh sb="17" eb="19">
      <t>ジョウキン</t>
    </rPh>
    <phoneticPr fontId="4"/>
  </si>
  <si>
    <t>)人　非常勤(</t>
    <rPh sb="1" eb="2">
      <t>ニン</t>
    </rPh>
    <rPh sb="3" eb="6">
      <t>ヒジョウキン</t>
    </rPh>
    <phoneticPr fontId="4"/>
  </si>
  <si>
    <t>)人</t>
    <rPh sb="1" eb="2">
      <t>ニン</t>
    </rPh>
    <phoneticPr fontId="4"/>
  </si>
  <si>
    <t>・時間外対応可</t>
    <rPh sb="1" eb="4">
      <t>ジカンガイ</t>
    </rPh>
    <rPh sb="4" eb="6">
      <t>タイオウ</t>
    </rPh>
    <rPh sb="6" eb="7">
      <t>カ</t>
    </rPh>
    <phoneticPr fontId="4"/>
  </si>
  <si>
    <t>令和4年12月～
令和5年11月</t>
    <rPh sb="0" eb="2">
      <t>レイワ</t>
    </rPh>
    <rPh sb="3" eb="4">
      <t>ネン</t>
    </rPh>
    <rPh sb="6" eb="7">
      <t>ツキ</t>
    </rPh>
    <rPh sb="9" eb="11">
      <t>レイワ</t>
    </rPh>
    <rPh sb="12" eb="13">
      <t>ネン</t>
    </rPh>
    <rPh sb="15" eb="16">
      <t>ツキ</t>
    </rPh>
    <phoneticPr fontId="4"/>
  </si>
  <si>
    <t>令和5年12月～
令和6年11月</t>
    <rPh sb="0" eb="2">
      <t>レイワ</t>
    </rPh>
    <rPh sb="3" eb="4">
      <t>ネン</t>
    </rPh>
    <rPh sb="6" eb="7">
      <t>ツキ</t>
    </rPh>
    <rPh sb="9" eb="11">
      <t>レイワ</t>
    </rPh>
    <rPh sb="12" eb="13">
      <t>ネン</t>
    </rPh>
    <rPh sb="15" eb="16">
      <t>ツキ</t>
    </rPh>
    <phoneticPr fontId="4"/>
  </si>
  <si>
    <t>災害時避難場所</t>
    <rPh sb="0" eb="2">
      <t>サイガイ</t>
    </rPh>
    <rPh sb="2" eb="3">
      <t>ジ</t>
    </rPh>
    <rPh sb="3" eb="5">
      <t>ヒナン</t>
    </rPh>
    <rPh sb="5" eb="7">
      <t>バショ</t>
    </rPh>
    <phoneticPr fontId="4"/>
  </si>
  <si>
    <t>緊急連絡先</t>
    <rPh sb="0" eb="2">
      <t>キンキュウ</t>
    </rPh>
    <rPh sb="2" eb="5">
      <t>レンラクサキ</t>
    </rPh>
    <phoneticPr fontId="4"/>
  </si>
  <si>
    <t>携帯電話番号</t>
    <rPh sb="0" eb="2">
      <t>ケイタイ</t>
    </rPh>
    <rPh sb="2" eb="4">
      <t>デンワ</t>
    </rPh>
    <rPh sb="4" eb="6">
      <t>バンゴウ</t>
    </rPh>
    <phoneticPr fontId="4"/>
  </si>
  <si>
    <t>講師の経歴</t>
    <rPh sb="0" eb="2">
      <t>コウシ</t>
    </rPh>
    <rPh sb="3" eb="5">
      <t>ケイレキ</t>
    </rPh>
    <phoneticPr fontId="4"/>
  </si>
  <si>
    <t>担当科目経験年数</t>
    <rPh sb="0" eb="2">
      <t>タントウ</t>
    </rPh>
    <rPh sb="2" eb="4">
      <t>カモク</t>
    </rPh>
    <rPh sb="4" eb="6">
      <t>ケイケン</t>
    </rPh>
    <rPh sb="6" eb="8">
      <t>ネンスウ</t>
    </rPh>
    <phoneticPr fontId="4"/>
  </si>
  <si>
    <t>【障害者への合理的配慮等】</t>
    <rPh sb="1" eb="4">
      <t>ショウガイシャ</t>
    </rPh>
    <rPh sb="6" eb="9">
      <t>ゴウリテキ</t>
    </rPh>
    <rPh sb="9" eb="11">
      <t>ハイリョ</t>
    </rPh>
    <rPh sb="11" eb="12">
      <t>トウ</t>
    </rPh>
    <phoneticPr fontId="4"/>
  </si>
  <si>
    <t>〈対応内容・方法等〉</t>
    <rPh sb="1" eb="3">
      <t>タイオウ</t>
    </rPh>
    <rPh sb="3" eb="5">
      <t>ナイヨウ</t>
    </rPh>
    <rPh sb="6" eb="8">
      <t>ホウホウ</t>
    </rPh>
    <rPh sb="8" eb="9">
      <t>トウ</t>
    </rPh>
    <phoneticPr fontId="4"/>
  </si>
  <si>
    <t>様式 １－３</t>
    <rPh sb="0" eb="2">
      <t>ヨウシキ</t>
    </rPh>
    <phoneticPr fontId="4"/>
  </si>
  <si>
    <t>（ｅ－ラーニング）</t>
    <phoneticPr fontId="4"/>
  </si>
  <si>
    <t>和歌山県障害者委託訓練「e-ラーニングコース」企画書</t>
    <rPh sb="0" eb="4">
      <t>ワカヤマケン</t>
    </rPh>
    <rPh sb="4" eb="7">
      <t>ショウガイシャ</t>
    </rPh>
    <rPh sb="7" eb="9">
      <t>イタク</t>
    </rPh>
    <rPh sb="9" eb="11">
      <t>クンレン</t>
    </rPh>
    <rPh sb="23" eb="26">
      <t>キカクショ</t>
    </rPh>
    <phoneticPr fontId="4"/>
  </si>
  <si>
    <t>産業技術専門学院が実施する障害者委託訓練事業「e-ラーニングコース」</t>
    <rPh sb="13" eb="16">
      <t>ショウガイシャ</t>
    </rPh>
    <rPh sb="16" eb="18">
      <t>イタク</t>
    </rPh>
    <rPh sb="18" eb="20">
      <t>クンレン</t>
    </rPh>
    <rPh sb="20" eb="22">
      <t>ジギョウ</t>
    </rPh>
    <phoneticPr fontId="4"/>
  </si>
  <si>
    <t xml:space="preserve"> に係る業務を受託したく、下記のとおり提案いたします。</t>
    <phoneticPr fontId="4"/>
  </si>
  <si>
    <t>３か月</t>
    <rPh sb="2" eb="3">
      <t>ゲツ</t>
    </rPh>
    <phoneticPr fontId="4"/>
  </si>
  <si>
    <t>２　訓練実施施設名（スクーリング実施施設）</t>
    <rPh sb="2" eb="4">
      <t>クンレン</t>
    </rPh>
    <rPh sb="4" eb="6">
      <t>ジッシ</t>
    </rPh>
    <rPh sb="6" eb="8">
      <t>シセツ</t>
    </rPh>
    <rPh sb="8" eb="9">
      <t>メイ</t>
    </rPh>
    <phoneticPr fontId="4"/>
  </si>
  <si>
    <t>様式１－１～３</t>
    <rPh sb="0" eb="2">
      <t>ヨウシキ</t>
    </rPh>
    <phoneticPr fontId="4"/>
  </si>
  <si>
    <t>ウェブ基礎知識</t>
    <rPh sb="3" eb="5">
      <t>キソ</t>
    </rPh>
    <rPh sb="5" eb="7">
      <t>チシキ</t>
    </rPh>
    <phoneticPr fontId="4"/>
  </si>
  <si>
    <t>ウェブに関する仕組み・基礎知識他</t>
    <rPh sb="4" eb="5">
      <t>カン</t>
    </rPh>
    <rPh sb="7" eb="9">
      <t>シク</t>
    </rPh>
    <rPh sb="11" eb="13">
      <t>キソ</t>
    </rPh>
    <rPh sb="13" eb="15">
      <t>チシキ</t>
    </rPh>
    <rPh sb="15" eb="16">
      <t>ホカ</t>
    </rPh>
    <phoneticPr fontId="4"/>
  </si>
  <si>
    <t>ホームページ基礎知識</t>
    <rPh sb="6" eb="8">
      <t>キソ</t>
    </rPh>
    <rPh sb="8" eb="10">
      <t>チシキ</t>
    </rPh>
    <phoneticPr fontId="4"/>
  </si>
  <si>
    <t>ホームページに関する基礎知識他</t>
    <rPh sb="7" eb="8">
      <t>カン</t>
    </rPh>
    <rPh sb="10" eb="12">
      <t>キソ</t>
    </rPh>
    <rPh sb="12" eb="14">
      <t>チシキ</t>
    </rPh>
    <rPh sb="14" eb="15">
      <t>ホカ</t>
    </rPh>
    <phoneticPr fontId="4"/>
  </si>
  <si>
    <t>ウェブ基礎演習</t>
    <rPh sb="3" eb="5">
      <t>キソ</t>
    </rPh>
    <rPh sb="5" eb="7">
      <t>エンシュウ</t>
    </rPh>
    <phoneticPr fontId="4"/>
  </si>
  <si>
    <t>ウェブにおけるフォトショップ他</t>
    <rPh sb="14" eb="15">
      <t>ホカ</t>
    </rPh>
    <phoneticPr fontId="4"/>
  </si>
  <si>
    <t>ホームページ基本操作</t>
    <rPh sb="6" eb="8">
      <t>キホン</t>
    </rPh>
    <rPh sb="8" eb="10">
      <t>ソウサ</t>
    </rPh>
    <phoneticPr fontId="4"/>
  </si>
  <si>
    <t>ホームページ更新等に関する操作</t>
    <rPh sb="6" eb="8">
      <t>コウシン</t>
    </rPh>
    <rPh sb="8" eb="9">
      <t>トウ</t>
    </rPh>
    <rPh sb="10" eb="11">
      <t>カン</t>
    </rPh>
    <rPh sb="13" eb="15">
      <t>ソウサ</t>
    </rPh>
    <phoneticPr fontId="4"/>
  </si>
  <si>
    <t>合計(集合訓練)</t>
    <rPh sb="0" eb="2">
      <t>ゴウケイ</t>
    </rPh>
    <rPh sb="3" eb="5">
      <t>シュウゴウ</t>
    </rPh>
    <rPh sb="5" eb="7">
      <t>クンレン</t>
    </rPh>
    <phoneticPr fontId="4"/>
  </si>
  <si>
    <t>実技(職場実習)</t>
    <rPh sb="0" eb="2">
      <t>ジツギ</t>
    </rPh>
    <rPh sb="3" eb="5">
      <t>ショクバ</t>
    </rPh>
    <rPh sb="5" eb="7">
      <t>ジッシュウ</t>
    </rPh>
    <phoneticPr fontId="4"/>
  </si>
  <si>
    <t>職場実習</t>
    <rPh sb="0" eb="2">
      <t>ショクバ</t>
    </rPh>
    <rPh sb="2" eb="4">
      <t>ジッシュウ</t>
    </rPh>
    <phoneticPr fontId="4"/>
  </si>
  <si>
    <t>オリエンテーション、職場における安全衛生</t>
    <rPh sb="10" eb="12">
      <t>ショクバ</t>
    </rPh>
    <rPh sb="16" eb="18">
      <t>アンゼン</t>
    </rPh>
    <rPh sb="18" eb="20">
      <t>エイセイ</t>
    </rPh>
    <phoneticPr fontId="4"/>
  </si>
  <si>
    <t>接客接遇、接客用語の使い方等による受付、案内、電話対応</t>
    <rPh sb="0" eb="2">
      <t>セッキャク</t>
    </rPh>
    <rPh sb="2" eb="4">
      <t>セツグウ</t>
    </rPh>
    <rPh sb="5" eb="7">
      <t>セッキャク</t>
    </rPh>
    <rPh sb="7" eb="9">
      <t>ヨウゴ</t>
    </rPh>
    <rPh sb="10" eb="11">
      <t>ツカ</t>
    </rPh>
    <rPh sb="12" eb="13">
      <t>カタ</t>
    </rPh>
    <rPh sb="13" eb="14">
      <t>トウ</t>
    </rPh>
    <rPh sb="17" eb="19">
      <t>ウケツケ</t>
    </rPh>
    <rPh sb="20" eb="22">
      <t>アンナイ</t>
    </rPh>
    <rPh sb="23" eb="25">
      <t>デンワ</t>
    </rPh>
    <rPh sb="25" eb="27">
      <t>タイオウ</t>
    </rPh>
    <phoneticPr fontId="4"/>
  </si>
  <si>
    <t>ＰＣによるビジネス文書・ウェブに関する補助業務他</t>
    <rPh sb="9" eb="11">
      <t>ブンショ</t>
    </rPh>
    <rPh sb="16" eb="17">
      <t>カン</t>
    </rPh>
    <rPh sb="19" eb="21">
      <t>ホジョ</t>
    </rPh>
    <rPh sb="21" eb="23">
      <t>ギョウム</t>
    </rPh>
    <rPh sb="23" eb="24">
      <t>ホカ</t>
    </rPh>
    <phoneticPr fontId="4"/>
  </si>
  <si>
    <t>ビジネス事務</t>
    <rPh sb="4" eb="6">
      <t>ジム</t>
    </rPh>
    <phoneticPr fontId="4"/>
  </si>
  <si>
    <t>その他</t>
    <rPh sb="2" eb="3">
      <t>タ</t>
    </rPh>
    <phoneticPr fontId="4"/>
  </si>
  <si>
    <t>実務作業</t>
    <rPh sb="0" eb="2">
      <t>ジツム</t>
    </rPh>
    <rPh sb="2" eb="4">
      <t>サギョウ</t>
    </rPh>
    <phoneticPr fontId="4"/>
  </si>
  <si>
    <t>（基本的作業）</t>
    <rPh sb="1" eb="4">
      <t>キホンテキ</t>
    </rPh>
    <rPh sb="4" eb="6">
      <t>サギョウ</t>
    </rPh>
    <phoneticPr fontId="4"/>
  </si>
  <si>
    <t>（応用的作業）</t>
    <rPh sb="1" eb="4">
      <t>オウヨウテキ</t>
    </rPh>
    <rPh sb="4" eb="6">
      <t>サギョウ</t>
    </rPh>
    <phoneticPr fontId="4"/>
  </si>
  <si>
    <t>（専門技能）</t>
    <rPh sb="1" eb="3">
      <t>センモン</t>
    </rPh>
    <rPh sb="3" eb="5">
      <t>ギノウ</t>
    </rPh>
    <phoneticPr fontId="4"/>
  </si>
  <si>
    <t>ビジネス文書（社内文書、社外文書）の書き方、ファイリング</t>
    <phoneticPr fontId="4"/>
  </si>
  <si>
    <t>電話応対、接客応対の基本、職場におけるコミュニケーション</t>
    <phoneticPr fontId="4"/>
  </si>
  <si>
    <t>履歴書の書き方、面接の受け方等就職活動の進め方</t>
    <phoneticPr fontId="4"/>
  </si>
  <si>
    <t>実務に必要な基礎知識等</t>
    <phoneticPr fontId="4"/>
  </si>
  <si>
    <t>ビジネスマナー</t>
  </si>
  <si>
    <t>製造業、加工業、販売サービス業等の実務</t>
    <rPh sb="0" eb="3">
      <t>セイゾウギョウ</t>
    </rPh>
    <rPh sb="4" eb="6">
      <t>カコウ</t>
    </rPh>
    <rPh sb="6" eb="7">
      <t>ギョウ</t>
    </rPh>
    <rPh sb="8" eb="10">
      <t>ハンバイ</t>
    </rPh>
    <rPh sb="14" eb="15">
      <t>ギョウ</t>
    </rPh>
    <rPh sb="15" eb="16">
      <t>トウ</t>
    </rPh>
    <rPh sb="17" eb="19">
      <t>ジツム</t>
    </rPh>
    <phoneticPr fontId="4"/>
  </si>
  <si>
    <t>就職に必要な実務的な知識・技能の習得を行った後、その訓練で取得した知識・技能の定着を図るため、委託先が開拓した企業での職場実習を行い、就労につなげる。</t>
    <rPh sb="0" eb="2">
      <t>シュウショク</t>
    </rPh>
    <rPh sb="3" eb="5">
      <t>ヒツヨウ</t>
    </rPh>
    <rPh sb="6" eb="9">
      <t>ジツムテキ</t>
    </rPh>
    <rPh sb="10" eb="12">
      <t>チシキ</t>
    </rPh>
    <rPh sb="13" eb="15">
      <t>ギノウ</t>
    </rPh>
    <rPh sb="16" eb="18">
      <t>シュウトク</t>
    </rPh>
    <rPh sb="19" eb="20">
      <t>オコナ</t>
    </rPh>
    <rPh sb="22" eb="23">
      <t>アト</t>
    </rPh>
    <rPh sb="26" eb="28">
      <t>クンレン</t>
    </rPh>
    <rPh sb="29" eb="31">
      <t>シュトク</t>
    </rPh>
    <rPh sb="33" eb="35">
      <t>チシキ</t>
    </rPh>
    <rPh sb="36" eb="38">
      <t>ギノウ</t>
    </rPh>
    <rPh sb="39" eb="41">
      <t>テイチャク</t>
    </rPh>
    <rPh sb="42" eb="43">
      <t>ハカ</t>
    </rPh>
    <rPh sb="47" eb="50">
      <t>イタクサキ</t>
    </rPh>
    <rPh sb="51" eb="53">
      <t>カイタク</t>
    </rPh>
    <rPh sb="55" eb="57">
      <t>キギョウ</t>
    </rPh>
    <rPh sb="59" eb="61">
      <t>ショクバ</t>
    </rPh>
    <rPh sb="61" eb="63">
      <t>ジッシュウ</t>
    </rPh>
    <rPh sb="64" eb="65">
      <t>オコナ</t>
    </rPh>
    <rPh sb="67" eb="69">
      <t>シュウロウ</t>
    </rPh>
    <phoneticPr fontId="3"/>
  </si>
  <si>
    <t>障害者の雇用の促進等に関する法律第２条第１項に規定する障害者の方で、公共職業安定所長の受講あっせんを受けられる方</t>
    <rPh sb="0" eb="3">
      <t>ショウガイシャ</t>
    </rPh>
    <rPh sb="4" eb="6">
      <t>コヨウ</t>
    </rPh>
    <rPh sb="7" eb="9">
      <t>ソクシン</t>
    </rPh>
    <rPh sb="9" eb="10">
      <t>トウ</t>
    </rPh>
    <rPh sb="11" eb="12">
      <t>カン</t>
    </rPh>
    <rPh sb="14" eb="16">
      <t>ホウリツ</t>
    </rPh>
    <rPh sb="16" eb="17">
      <t>ダイ</t>
    </rPh>
    <rPh sb="18" eb="19">
      <t>ジョウ</t>
    </rPh>
    <rPh sb="19" eb="20">
      <t>ダイ</t>
    </rPh>
    <rPh sb="21" eb="22">
      <t>コウ</t>
    </rPh>
    <rPh sb="23" eb="25">
      <t>キテイ</t>
    </rPh>
    <rPh sb="27" eb="30">
      <t>ショウガイシャ</t>
    </rPh>
    <rPh sb="31" eb="32">
      <t>ホウ</t>
    </rPh>
    <rPh sb="34" eb="36">
      <t>コウキョウ</t>
    </rPh>
    <rPh sb="36" eb="38">
      <t>ショクギョウ</t>
    </rPh>
    <rPh sb="38" eb="40">
      <t>アンテイ</t>
    </rPh>
    <rPh sb="40" eb="42">
      <t>ショチョウ</t>
    </rPh>
    <rPh sb="43" eb="45">
      <t>ジュコウ</t>
    </rPh>
    <rPh sb="50" eb="51">
      <t>ウ</t>
    </rPh>
    <rPh sb="55" eb="56">
      <t>カタ</t>
    </rPh>
    <phoneticPr fontId="3"/>
  </si>
  <si>
    <t>製造、販売、加工、サービス等の実務</t>
    <phoneticPr fontId="4"/>
  </si>
  <si>
    <t>実習予定先を記入</t>
    <phoneticPr fontId="4"/>
  </si>
  <si>
    <t>委託訓練カリキュラム※ＯＡビジネス科（デュアル）（自由提案）　</t>
    <rPh sb="17" eb="18">
      <t>カ</t>
    </rPh>
    <rPh sb="25" eb="27">
      <t>ジユウ</t>
    </rPh>
    <rPh sb="27" eb="29">
      <t>テイアン</t>
    </rPh>
    <phoneticPr fontId="3"/>
  </si>
  <si>
    <t>委託訓練カリキュラム※実務作業科（デュアル）（自由提案）　</t>
    <rPh sb="11" eb="13">
      <t>ジツム</t>
    </rPh>
    <rPh sb="13" eb="15">
      <t>サギョウ</t>
    </rPh>
    <rPh sb="15" eb="16">
      <t>カ</t>
    </rPh>
    <rPh sb="23" eb="25">
      <t>ジユウ</t>
    </rPh>
    <rPh sb="25" eb="27">
      <t>テイアン</t>
    </rPh>
    <phoneticPr fontId="3"/>
  </si>
  <si>
    <t>委託訓練カリキュラム　（e-ラーニングコース）</t>
    <phoneticPr fontId="4"/>
  </si>
  <si>
    <t>在宅ワーカー・一般事務職</t>
    <phoneticPr fontId="4"/>
  </si>
  <si>
    <t>コンテンツを含む訓練内容</t>
    <rPh sb="6" eb="7">
      <t>フク</t>
    </rPh>
    <rPh sb="8" eb="10">
      <t>クンレン</t>
    </rPh>
    <rPh sb="10" eb="12">
      <t>ナイヨウ</t>
    </rPh>
    <phoneticPr fontId="4"/>
  </si>
  <si>
    <t>簿記３級講座</t>
    <rPh sb="0" eb="2">
      <t>ボキ</t>
    </rPh>
    <rPh sb="3" eb="4">
      <t>キュウ</t>
    </rPh>
    <rPh sb="4" eb="6">
      <t>コウザ</t>
    </rPh>
    <phoneticPr fontId="4"/>
  </si>
  <si>
    <t>簿記上の取引、記帳（仕訳・転記）、商品売買、現金預金、手形と小切手の仕組み、債権・債務、伝票の集計・管理、決算の手続き、試算表・精算表の作成、財務諸表の作成等「複式簿記の基礎学習」</t>
    <rPh sb="0" eb="2">
      <t>ボキ</t>
    </rPh>
    <rPh sb="2" eb="3">
      <t>ジョウ</t>
    </rPh>
    <rPh sb="4" eb="6">
      <t>トリヒキ</t>
    </rPh>
    <rPh sb="7" eb="9">
      <t>キチョウ</t>
    </rPh>
    <rPh sb="10" eb="12">
      <t>シワケ</t>
    </rPh>
    <rPh sb="13" eb="15">
      <t>テンキ</t>
    </rPh>
    <rPh sb="17" eb="19">
      <t>ショウヒン</t>
    </rPh>
    <rPh sb="19" eb="21">
      <t>バイバイ</t>
    </rPh>
    <rPh sb="22" eb="24">
      <t>ゲンキン</t>
    </rPh>
    <rPh sb="24" eb="26">
      <t>ヨキン</t>
    </rPh>
    <rPh sb="27" eb="29">
      <t>テガタ</t>
    </rPh>
    <rPh sb="30" eb="33">
      <t>コギッテ</t>
    </rPh>
    <rPh sb="34" eb="36">
      <t>シク</t>
    </rPh>
    <rPh sb="38" eb="40">
      <t>サイケン</t>
    </rPh>
    <rPh sb="41" eb="43">
      <t>サイム</t>
    </rPh>
    <rPh sb="44" eb="46">
      <t>デンピョウ</t>
    </rPh>
    <rPh sb="47" eb="49">
      <t>シュウケイ</t>
    </rPh>
    <rPh sb="50" eb="52">
      <t>カンリ</t>
    </rPh>
    <rPh sb="53" eb="55">
      <t>ケッサン</t>
    </rPh>
    <rPh sb="56" eb="58">
      <t>テツヅ</t>
    </rPh>
    <rPh sb="60" eb="63">
      <t>シサンヒョウ</t>
    </rPh>
    <rPh sb="64" eb="66">
      <t>セイサン</t>
    </rPh>
    <rPh sb="66" eb="67">
      <t>ヒョウ</t>
    </rPh>
    <rPh sb="68" eb="70">
      <t>サクセイ</t>
    </rPh>
    <rPh sb="71" eb="73">
      <t>ザイム</t>
    </rPh>
    <rPh sb="73" eb="75">
      <t>ショヒョウ</t>
    </rPh>
    <rPh sb="76" eb="78">
      <t>サクセイ</t>
    </rPh>
    <rPh sb="78" eb="79">
      <t>トウ</t>
    </rPh>
    <rPh sb="80" eb="82">
      <t>フクシキ</t>
    </rPh>
    <rPh sb="82" eb="84">
      <t>ボキ</t>
    </rPh>
    <rPh sb="85" eb="87">
      <t>キソ</t>
    </rPh>
    <rPh sb="87" eb="89">
      <t>ガクシュウ</t>
    </rPh>
    <phoneticPr fontId="4"/>
  </si>
  <si>
    <t>ＦＰ３級講座</t>
    <rPh sb="3" eb="4">
      <t>キュウ</t>
    </rPh>
    <rPh sb="4" eb="6">
      <t>コウザ</t>
    </rPh>
    <phoneticPr fontId="4"/>
  </si>
  <si>
    <t>ＦＰの基礎、金融資産運用設計、不動産運用設計、ライフプランニング、タックスプランニング、リスクと保険、相続事業設計</t>
    <rPh sb="3" eb="5">
      <t>キソ</t>
    </rPh>
    <rPh sb="6" eb="8">
      <t>キンユウ</t>
    </rPh>
    <rPh sb="8" eb="10">
      <t>シサン</t>
    </rPh>
    <rPh sb="10" eb="12">
      <t>ウンヨウ</t>
    </rPh>
    <rPh sb="12" eb="14">
      <t>セッケイ</t>
    </rPh>
    <rPh sb="15" eb="18">
      <t>フドウサン</t>
    </rPh>
    <rPh sb="18" eb="20">
      <t>ウンヨウ</t>
    </rPh>
    <rPh sb="20" eb="22">
      <t>セッケイ</t>
    </rPh>
    <rPh sb="48" eb="50">
      <t>ホケン</t>
    </rPh>
    <rPh sb="51" eb="53">
      <t>ソウゾク</t>
    </rPh>
    <rPh sb="53" eb="55">
      <t>ジギョウ</t>
    </rPh>
    <rPh sb="55" eb="57">
      <t>セッケイ</t>
    </rPh>
    <phoneticPr fontId="4"/>
  </si>
  <si>
    <t>パソコン基礎講座</t>
    <rPh sb="4" eb="6">
      <t>キソ</t>
    </rPh>
    <rPh sb="6" eb="8">
      <t>コウザ</t>
    </rPh>
    <phoneticPr fontId="4"/>
  </si>
  <si>
    <t>【Word】基本操作、社内・社外文書の作成・編集、表計算、イラスト、図形を活用し見やすい文書の作成演習</t>
    <rPh sb="6" eb="8">
      <t>キホン</t>
    </rPh>
    <rPh sb="8" eb="10">
      <t>ソウサ</t>
    </rPh>
    <rPh sb="11" eb="13">
      <t>シャナイ</t>
    </rPh>
    <rPh sb="14" eb="16">
      <t>シャガイ</t>
    </rPh>
    <rPh sb="16" eb="18">
      <t>ブンショ</t>
    </rPh>
    <rPh sb="19" eb="21">
      <t>サクセイ</t>
    </rPh>
    <rPh sb="22" eb="24">
      <t>ヘンシュウ</t>
    </rPh>
    <rPh sb="25" eb="28">
      <t>ヒョウケイサン</t>
    </rPh>
    <rPh sb="34" eb="36">
      <t>ズケイ</t>
    </rPh>
    <rPh sb="37" eb="39">
      <t>カツヨウ</t>
    </rPh>
    <rPh sb="40" eb="41">
      <t>ミ</t>
    </rPh>
    <rPh sb="44" eb="46">
      <t>ブンショ</t>
    </rPh>
    <rPh sb="47" eb="49">
      <t>サクセイ</t>
    </rPh>
    <rPh sb="49" eb="51">
      <t>エンシュウ</t>
    </rPh>
    <phoneticPr fontId="4"/>
  </si>
  <si>
    <t>【Excel】基本操作、表・グラフの作成、四則演算、関数、複数の関数の組み合わせ、データベースの活用、ピポットテーブル作成</t>
    <rPh sb="7" eb="9">
      <t>キホン</t>
    </rPh>
    <rPh sb="9" eb="11">
      <t>ソウサ</t>
    </rPh>
    <rPh sb="12" eb="13">
      <t>ヒョウ</t>
    </rPh>
    <rPh sb="18" eb="20">
      <t>サクセイ</t>
    </rPh>
    <rPh sb="21" eb="23">
      <t>シソク</t>
    </rPh>
    <rPh sb="23" eb="25">
      <t>エンザン</t>
    </rPh>
    <rPh sb="26" eb="28">
      <t>カンスウ</t>
    </rPh>
    <rPh sb="29" eb="31">
      <t>フクスウ</t>
    </rPh>
    <rPh sb="32" eb="34">
      <t>カンスウ</t>
    </rPh>
    <rPh sb="35" eb="36">
      <t>ク</t>
    </rPh>
    <rPh sb="37" eb="38">
      <t>ア</t>
    </rPh>
    <rPh sb="48" eb="50">
      <t>カツヨウ</t>
    </rPh>
    <rPh sb="59" eb="61">
      <t>サクセイ</t>
    </rPh>
    <phoneticPr fontId="4"/>
  </si>
  <si>
    <t>ＶＤＴ作業の注意点・症状・対策等、職場の環境改善</t>
    <rPh sb="3" eb="5">
      <t>サギョウ</t>
    </rPh>
    <rPh sb="6" eb="9">
      <t>チュウイテン</t>
    </rPh>
    <rPh sb="10" eb="12">
      <t>ショウジョウ</t>
    </rPh>
    <rPh sb="13" eb="15">
      <t>タイサク</t>
    </rPh>
    <rPh sb="15" eb="16">
      <t>トウ</t>
    </rPh>
    <rPh sb="17" eb="19">
      <t>ショクバ</t>
    </rPh>
    <rPh sb="20" eb="22">
      <t>カンキョウ</t>
    </rPh>
    <rPh sb="22" eb="24">
      <t>カイゼン</t>
    </rPh>
    <phoneticPr fontId="4"/>
  </si>
  <si>
    <t>訓練導入講習（e－ラーニングの利用方法、進捗管理等）</t>
    <rPh sb="0" eb="2">
      <t>クンレン</t>
    </rPh>
    <rPh sb="2" eb="4">
      <t>ドウニュウ</t>
    </rPh>
    <rPh sb="4" eb="6">
      <t>コウシュウ</t>
    </rPh>
    <rPh sb="15" eb="17">
      <t>リヨウ</t>
    </rPh>
    <rPh sb="17" eb="19">
      <t>ホウホウ</t>
    </rPh>
    <rPh sb="20" eb="22">
      <t>シンチョク</t>
    </rPh>
    <rPh sb="22" eb="24">
      <t>カンリ</t>
    </rPh>
    <rPh sb="24" eb="25">
      <t>トウ</t>
    </rPh>
    <phoneticPr fontId="4"/>
  </si>
  <si>
    <t>スクーリング（進捗状況の確認、講義の不明点への質疑応答、就職支援・職業相談等）</t>
    <rPh sb="7" eb="9">
      <t>シンチョク</t>
    </rPh>
    <rPh sb="9" eb="11">
      <t>ジョウキョウ</t>
    </rPh>
    <rPh sb="12" eb="14">
      <t>カクニン</t>
    </rPh>
    <rPh sb="15" eb="17">
      <t>コウギ</t>
    </rPh>
    <rPh sb="18" eb="21">
      <t>フメイテン</t>
    </rPh>
    <rPh sb="23" eb="25">
      <t>シツギ</t>
    </rPh>
    <rPh sb="25" eb="27">
      <t>オウトウ</t>
    </rPh>
    <rPh sb="28" eb="30">
      <t>シュウショク</t>
    </rPh>
    <rPh sb="30" eb="32">
      <t>シエン</t>
    </rPh>
    <rPh sb="33" eb="35">
      <t>ショクギョウ</t>
    </rPh>
    <rPh sb="35" eb="37">
      <t>ソウダン</t>
    </rPh>
    <rPh sb="37" eb="38">
      <t>トウ</t>
    </rPh>
    <phoneticPr fontId="4"/>
  </si>
  <si>
    <t>キャリア形成支援</t>
    <rPh sb="4" eb="6">
      <t>ケイセイ</t>
    </rPh>
    <rPh sb="6" eb="8">
      <t>シエン</t>
    </rPh>
    <phoneticPr fontId="4"/>
  </si>
  <si>
    <t>セルフワークにより自己の強み・弱みを知る、演習により経験・スキルを振り返り自己理解を深める、最近の雇用環境や働き方の多様性を知る、論理的思考、発信力・傾聴力・課題発見能力を向上させる。</t>
    <rPh sb="9" eb="11">
      <t>ジコ</t>
    </rPh>
    <rPh sb="12" eb="13">
      <t>ツヨ</t>
    </rPh>
    <rPh sb="15" eb="16">
      <t>ヨワ</t>
    </rPh>
    <rPh sb="18" eb="19">
      <t>シ</t>
    </rPh>
    <rPh sb="21" eb="23">
      <t>エンシュウ</t>
    </rPh>
    <rPh sb="26" eb="28">
      <t>ケイケン</t>
    </rPh>
    <rPh sb="33" eb="34">
      <t>フ</t>
    </rPh>
    <rPh sb="35" eb="36">
      <t>カエ</t>
    </rPh>
    <rPh sb="37" eb="39">
      <t>ジコ</t>
    </rPh>
    <rPh sb="39" eb="41">
      <t>リカイ</t>
    </rPh>
    <rPh sb="42" eb="43">
      <t>フカ</t>
    </rPh>
    <rPh sb="46" eb="48">
      <t>サイキン</t>
    </rPh>
    <rPh sb="49" eb="51">
      <t>コヨウ</t>
    </rPh>
    <rPh sb="51" eb="53">
      <t>カンキョウ</t>
    </rPh>
    <rPh sb="54" eb="55">
      <t>ハタラ</t>
    </rPh>
    <rPh sb="56" eb="57">
      <t>カタ</t>
    </rPh>
    <rPh sb="58" eb="61">
      <t>タヨウセイ</t>
    </rPh>
    <rPh sb="62" eb="63">
      <t>シ</t>
    </rPh>
    <rPh sb="65" eb="68">
      <t>ロンリテキ</t>
    </rPh>
    <rPh sb="68" eb="70">
      <t>シコウ</t>
    </rPh>
    <rPh sb="71" eb="73">
      <t>ハッシン</t>
    </rPh>
    <rPh sb="73" eb="74">
      <t>リョク</t>
    </rPh>
    <rPh sb="75" eb="77">
      <t>ケイチョウ</t>
    </rPh>
    <rPh sb="77" eb="78">
      <t>リョク</t>
    </rPh>
    <rPh sb="79" eb="81">
      <t>カダイ</t>
    </rPh>
    <rPh sb="81" eb="83">
      <t>ハッケン</t>
    </rPh>
    <rPh sb="83" eb="85">
      <t>ノウリョク</t>
    </rPh>
    <rPh sb="86" eb="88">
      <t>コウジョウ</t>
    </rPh>
    <phoneticPr fontId="4"/>
  </si>
  <si>
    <t>マナーの基本（第一印象、身だしなみ、姿勢、笑顔、お辞儀・敬語など）を身につける、電話対応や来客対応などの会社接待の基本を身につける。</t>
    <rPh sb="4" eb="6">
      <t>キホン</t>
    </rPh>
    <rPh sb="7" eb="8">
      <t>ダイ</t>
    </rPh>
    <rPh sb="8" eb="9">
      <t>１</t>
    </rPh>
    <rPh sb="9" eb="11">
      <t>インショウ</t>
    </rPh>
    <rPh sb="12" eb="13">
      <t>ミ</t>
    </rPh>
    <rPh sb="18" eb="20">
      <t>シセイ</t>
    </rPh>
    <rPh sb="21" eb="23">
      <t>エガオ</t>
    </rPh>
    <rPh sb="25" eb="27">
      <t>ジギ</t>
    </rPh>
    <rPh sb="28" eb="30">
      <t>ケイゴ</t>
    </rPh>
    <rPh sb="34" eb="35">
      <t>ミ</t>
    </rPh>
    <rPh sb="40" eb="42">
      <t>デンワ</t>
    </rPh>
    <rPh sb="42" eb="44">
      <t>タイオウ</t>
    </rPh>
    <rPh sb="45" eb="47">
      <t>ライキャク</t>
    </rPh>
    <rPh sb="47" eb="49">
      <t>タイオウ</t>
    </rPh>
    <rPh sb="52" eb="54">
      <t>カイシャ</t>
    </rPh>
    <rPh sb="54" eb="56">
      <t>セッタイ</t>
    </rPh>
    <rPh sb="57" eb="59">
      <t>キホン</t>
    </rPh>
    <rPh sb="60" eb="61">
      <t>ミ</t>
    </rPh>
    <phoneticPr fontId="4"/>
  </si>
  <si>
    <t>コミュニケーション能力</t>
    <rPh sb="9" eb="11">
      <t>ノウリョク</t>
    </rPh>
    <phoneticPr fontId="4"/>
  </si>
  <si>
    <t>仕事に対する姿勢計画を確立する、人間関係を円滑にする態度・言葉等を身につける、伝え方・表現力を育成する。</t>
    <rPh sb="0" eb="2">
      <t>シゴト</t>
    </rPh>
    <rPh sb="3" eb="4">
      <t>タイ</t>
    </rPh>
    <rPh sb="6" eb="8">
      <t>シセイ</t>
    </rPh>
    <rPh sb="8" eb="10">
      <t>ケイカク</t>
    </rPh>
    <rPh sb="11" eb="13">
      <t>カクリツ</t>
    </rPh>
    <rPh sb="16" eb="18">
      <t>ニンゲン</t>
    </rPh>
    <rPh sb="18" eb="20">
      <t>カンケイ</t>
    </rPh>
    <rPh sb="21" eb="23">
      <t>エンカツ</t>
    </rPh>
    <rPh sb="26" eb="28">
      <t>タイド</t>
    </rPh>
    <rPh sb="29" eb="31">
      <t>コトバ</t>
    </rPh>
    <rPh sb="31" eb="32">
      <t>トウ</t>
    </rPh>
    <rPh sb="33" eb="34">
      <t>ミ</t>
    </rPh>
    <rPh sb="39" eb="40">
      <t>ツタ</t>
    </rPh>
    <rPh sb="41" eb="42">
      <t>カタ</t>
    </rPh>
    <rPh sb="43" eb="46">
      <t>ヒョウゲンリョク</t>
    </rPh>
    <rPh sb="47" eb="49">
      <t>イクセイ</t>
    </rPh>
    <phoneticPr fontId="4"/>
  </si>
  <si>
    <t>就職活動能力</t>
    <rPh sb="0" eb="2">
      <t>シュウショク</t>
    </rPh>
    <rPh sb="2" eb="4">
      <t>カツドウ</t>
    </rPh>
    <rPh sb="4" eb="6">
      <t>ノウリョク</t>
    </rPh>
    <phoneticPr fontId="4"/>
  </si>
  <si>
    <t>就職活動計画を作成し日々点検を行う、履歴書・職務経歴書の作成指導を行い完璧なものに仕上げる、模擬面接により面接対応力を強化する。</t>
    <rPh sb="0" eb="2">
      <t>シュウショク</t>
    </rPh>
    <rPh sb="2" eb="4">
      <t>カツドウ</t>
    </rPh>
    <rPh sb="4" eb="6">
      <t>ケイカク</t>
    </rPh>
    <rPh sb="7" eb="9">
      <t>サクセイ</t>
    </rPh>
    <rPh sb="10" eb="12">
      <t>ヒビ</t>
    </rPh>
    <rPh sb="12" eb="14">
      <t>テンケン</t>
    </rPh>
    <rPh sb="15" eb="16">
      <t>オコナ</t>
    </rPh>
    <rPh sb="18" eb="21">
      <t>リレキショ</t>
    </rPh>
    <rPh sb="22" eb="24">
      <t>ショクム</t>
    </rPh>
    <rPh sb="24" eb="27">
      <t>ケイレキショ</t>
    </rPh>
    <rPh sb="28" eb="30">
      <t>サクセイ</t>
    </rPh>
    <rPh sb="30" eb="32">
      <t>シドウ</t>
    </rPh>
    <rPh sb="33" eb="34">
      <t>オコナ</t>
    </rPh>
    <rPh sb="35" eb="37">
      <t>カンペキ</t>
    </rPh>
    <rPh sb="41" eb="43">
      <t>シア</t>
    </rPh>
    <rPh sb="46" eb="48">
      <t>モギ</t>
    </rPh>
    <rPh sb="48" eb="50">
      <t>メンセツ</t>
    </rPh>
    <rPh sb="53" eb="55">
      <t>メンセツ</t>
    </rPh>
    <rPh sb="55" eb="58">
      <t>タイオウリョク</t>
    </rPh>
    <rPh sb="59" eb="61">
      <t>キョウカ</t>
    </rPh>
    <phoneticPr fontId="4"/>
  </si>
  <si>
    <t>様式８-１～３</t>
    <rPh sb="0" eb="2">
      <t>ヨウシキ</t>
    </rPh>
    <phoneticPr fontId="4"/>
  </si>
  <si>
    <t>様式8-3</t>
    <rPh sb="0" eb="2">
      <t>ヨウシキ</t>
    </rPh>
    <phoneticPr fontId="4"/>
  </si>
  <si>
    <t>（ｅ-ラーニング）</t>
    <phoneticPr fontId="4"/>
  </si>
  <si>
    <t>１人１月当たり　 金　　　　　　　　　　　　　円（税抜）</t>
    <rPh sb="1" eb="2">
      <t>ニン</t>
    </rPh>
    <rPh sb="3" eb="4">
      <t>ツキ</t>
    </rPh>
    <rPh sb="4" eb="5">
      <t>ア</t>
    </rPh>
    <rPh sb="9" eb="10">
      <t>キン</t>
    </rPh>
    <rPh sb="23" eb="24">
      <t>エン</t>
    </rPh>
    <rPh sb="25" eb="27">
      <t>ゼイヌキ</t>
    </rPh>
    <phoneticPr fontId="4"/>
  </si>
  <si>
    <t>【障害者向け訓練支援機器賃貸借費】 金　　　　　　　　　　　　　円（税抜）　</t>
    <phoneticPr fontId="4"/>
  </si>
  <si>
    <t>自宅のパソコンを通じて、在宅ワーカーや一般企業の事務職として働くことのできる技能を習得する。</t>
    <rPh sb="0" eb="2">
      <t>ジタク</t>
    </rPh>
    <rPh sb="8" eb="9">
      <t>ツウ</t>
    </rPh>
    <rPh sb="12" eb="14">
      <t>ザイタク</t>
    </rPh>
    <rPh sb="19" eb="21">
      <t>イッパン</t>
    </rPh>
    <rPh sb="21" eb="23">
      <t>キギョウ</t>
    </rPh>
    <rPh sb="24" eb="26">
      <t>ジム</t>
    </rPh>
    <rPh sb="26" eb="27">
      <t>ショク</t>
    </rPh>
    <rPh sb="30" eb="31">
      <t>ハタラ</t>
    </rPh>
    <rPh sb="38" eb="40">
      <t>ギノウ</t>
    </rPh>
    <rPh sb="41" eb="43">
      <t>シュウトク</t>
    </rPh>
    <phoneticPr fontId="3"/>
  </si>
  <si>
    <t>日商簿記３級、ファイナンシャルプランナー３級程度</t>
    <rPh sb="0" eb="2">
      <t>ニッショウ</t>
    </rPh>
    <rPh sb="2" eb="4">
      <t>ボキ</t>
    </rPh>
    <rPh sb="5" eb="6">
      <t>キュウ</t>
    </rPh>
    <rPh sb="21" eb="22">
      <t>キュウ</t>
    </rPh>
    <rPh sb="22" eb="24">
      <t>テイド</t>
    </rPh>
    <phoneticPr fontId="3"/>
  </si>
  <si>
    <t>経理事務・一般事務関連職種に就職を目指す障害のある求職者（身体・知的・精神・その他）</t>
    <rPh sb="0" eb="2">
      <t>ケイリ</t>
    </rPh>
    <rPh sb="2" eb="4">
      <t>ジム</t>
    </rPh>
    <rPh sb="5" eb="7">
      <t>イッパン</t>
    </rPh>
    <rPh sb="7" eb="9">
      <t>ジム</t>
    </rPh>
    <rPh sb="9" eb="11">
      <t>カンレン</t>
    </rPh>
    <rPh sb="11" eb="13">
      <t>ショクシュ</t>
    </rPh>
    <rPh sb="14" eb="16">
      <t>シュウショク</t>
    </rPh>
    <rPh sb="17" eb="19">
      <t>メザ</t>
    </rPh>
    <rPh sb="20" eb="22">
      <t>ショウガイ</t>
    </rPh>
    <rPh sb="25" eb="27">
      <t>キュウショク</t>
    </rPh>
    <rPh sb="27" eb="28">
      <t>シャ</t>
    </rPh>
    <rPh sb="29" eb="31">
      <t>シンタイ</t>
    </rPh>
    <phoneticPr fontId="3"/>
  </si>
  <si>
    <t>サポート期限内である事を確認</t>
    <phoneticPr fontId="4"/>
  </si>
  <si>
    <t>※使用するＯＳ及びソフトは、訓練期間中、サポート期限内であること</t>
    <phoneticPr fontId="4"/>
  </si>
  <si>
    <t>※「使用許諾契約」セルについて</t>
    <rPh sb="2" eb="8">
      <t>シヨウキョダクケイヤク</t>
    </rPh>
    <phoneticPr fontId="4"/>
  </si>
  <si>
    <t>　・プルダウンリストから選択してください。</t>
    <rPh sb="12" eb="14">
      <t>センタク</t>
    </rPh>
    <phoneticPr fontId="4"/>
  </si>
  <si>
    <t>　・使用許諾契約の必要のないフリーソフトの場合は、「不要」を選んでください。</t>
    <rPh sb="2" eb="4">
      <t>シヨウ</t>
    </rPh>
    <rPh sb="4" eb="6">
      <t>キョダク</t>
    </rPh>
    <rPh sb="6" eb="8">
      <t>ケイヤク</t>
    </rPh>
    <rPh sb="9" eb="11">
      <t>ヒツヨウ</t>
    </rPh>
    <rPh sb="21" eb="23">
      <t>バアイ</t>
    </rPh>
    <rPh sb="26" eb="28">
      <t>フヨウ</t>
    </rPh>
    <rPh sb="30" eb="31">
      <t>エラ</t>
    </rPh>
    <phoneticPr fontId="4"/>
  </si>
  <si>
    <t>※「サポート期限内である事を確認」セルについて</t>
    <phoneticPr fontId="4"/>
  </si>
  <si>
    <t>　・まだ購入されていない場合、「購入予定」と入力してください。</t>
    <rPh sb="4" eb="6">
      <t>コウニュウ</t>
    </rPh>
    <rPh sb="12" eb="14">
      <t>バアイ</t>
    </rPh>
    <rPh sb="16" eb="18">
      <t>コウニュウ</t>
    </rPh>
    <rPh sb="18" eb="20">
      <t>ヨテイ</t>
    </rPh>
    <rPh sb="22" eb="24">
      <t>ニュウリョク</t>
    </rPh>
    <phoneticPr fontId="4"/>
  </si>
  <si>
    <t>　・すでに購入されており、訓練期間中はサポート期限内であれば、「期限内」と入力してください。</t>
    <rPh sb="5" eb="7">
      <t>コウニュウ</t>
    </rPh>
    <rPh sb="13" eb="15">
      <t>クンレン</t>
    </rPh>
    <rPh sb="15" eb="18">
      <t>キカンチュウ</t>
    </rPh>
    <rPh sb="23" eb="26">
      <t>キゲンナイ</t>
    </rPh>
    <rPh sb="32" eb="35">
      <t>キゲンナイ</t>
    </rPh>
    <rPh sb="37" eb="39">
      <t>ニュウリョク</t>
    </rPh>
    <phoneticPr fontId="4"/>
  </si>
  <si>
    <t>６に施設案内図・配置図、避難経路図が記載されている場合は７を省略することができる。
 ただし、６の記載内容（施設名称等）が企画提案書類記載内容と一致しないときは、省略することはできない。</t>
    <rPh sb="12" eb="14">
      <t>ヒナン</t>
    </rPh>
    <rPh sb="14" eb="16">
      <t>ケイロ</t>
    </rPh>
    <rPh sb="16" eb="17">
      <t>ズ</t>
    </rPh>
    <phoneticPr fontId="4"/>
  </si>
  <si>
    <t>②　担当科目には、講師が担当する科目名を記入してください。</t>
    <rPh sb="2" eb="4">
      <t>タントウ</t>
    </rPh>
    <rPh sb="4" eb="6">
      <t>カモク</t>
    </rPh>
    <rPh sb="9" eb="11">
      <t>コウシ</t>
    </rPh>
    <rPh sb="12" eb="14">
      <t>タントウ</t>
    </rPh>
    <rPh sb="16" eb="19">
      <t>カモクメイ</t>
    </rPh>
    <rPh sb="20" eb="22">
      <t>キニュウ</t>
    </rPh>
    <phoneticPr fontId="4"/>
  </si>
  <si>
    <t>③　科目名は、様式１０（委託訓練カリキュラム）に記載の科目名を記入してください。</t>
    <rPh sb="2" eb="5">
      <t>カモクメイ</t>
    </rPh>
    <rPh sb="7" eb="9">
      <t>ヨウシキ</t>
    </rPh>
    <rPh sb="12" eb="14">
      <t>イタク</t>
    </rPh>
    <rPh sb="14" eb="16">
      <t>クンレン</t>
    </rPh>
    <rPh sb="24" eb="26">
      <t>キサイ</t>
    </rPh>
    <rPh sb="27" eb="30">
      <t>カモクメイ</t>
    </rPh>
    <rPh sb="31" eb="33">
      <t>キニュウ</t>
    </rPh>
    <phoneticPr fontId="4"/>
  </si>
  <si>
    <t>④　資格・免許は、職業訓練指導員免許、教員免許及び担当科に係る免許・資格を詳細に記入してください。</t>
    <rPh sb="37" eb="39">
      <t>ショウサイ</t>
    </rPh>
    <phoneticPr fontId="4"/>
  </si>
  <si>
    <t>⑤　実際に当該訓練を指導する講師のみ記載してください。</t>
    <phoneticPr fontId="4"/>
  </si>
  <si>
    <t>提出時、この行は
削除してください</t>
    <rPh sb="0" eb="2">
      <t>テイシュツ</t>
    </rPh>
    <rPh sb="2" eb="3">
      <t>ジ</t>
    </rPh>
    <rPh sb="6" eb="7">
      <t>ギョウ</t>
    </rPh>
    <rPh sb="9" eb="11">
      <t>サクジョ</t>
    </rPh>
    <phoneticPr fontId="4"/>
  </si>
  <si>
    <t>⑦</t>
    <phoneticPr fontId="4"/>
  </si>
  <si>
    <t>法人にあっては登記事項証明書（写）、個人にあっては住民票（本人のみ、本籍・続柄不要）（写）</t>
    <rPh sb="43" eb="44">
      <t>ウツ</t>
    </rPh>
    <phoneticPr fontId="4"/>
  </si>
  <si>
    <t>訓練実施施設及び駐車場に関する不動産登記簿謄本（写）又は賃貸借契約書（写）</t>
    <rPh sb="6" eb="7">
      <t>オヨ</t>
    </rPh>
    <phoneticPr fontId="4"/>
  </si>
  <si>
    <t>西暦(25/12/25)または和暦(R7/12/25）で</t>
    <rPh sb="0" eb="2">
      <t>セイレキ</t>
    </rPh>
    <rPh sb="15" eb="17">
      <t>ワレキ</t>
    </rPh>
    <phoneticPr fontId="5"/>
  </si>
  <si>
    <t>令和8年度</t>
    <rPh sb="0" eb="2">
      <t>レイワ</t>
    </rPh>
    <rPh sb="3" eb="5">
      <t>ネンド</t>
    </rPh>
    <phoneticPr fontId="4"/>
  </si>
  <si>
    <t>令和5年12月～
令和6年2月</t>
    <rPh sb="0" eb="2">
      <t>レイワ</t>
    </rPh>
    <rPh sb="3" eb="4">
      <t>ネン</t>
    </rPh>
    <rPh sb="6" eb="7">
      <t>ガツ</t>
    </rPh>
    <rPh sb="9" eb="11">
      <t>レイワ</t>
    </rPh>
    <rPh sb="12" eb="13">
      <t>ネン</t>
    </rPh>
    <rPh sb="14" eb="15">
      <t>ガツ</t>
    </rPh>
    <phoneticPr fontId="4"/>
  </si>
  <si>
    <t>令和6年12月～
令和7年11月</t>
    <rPh sb="0" eb="2">
      <t>レイワ</t>
    </rPh>
    <rPh sb="3" eb="4">
      <t>ネン</t>
    </rPh>
    <rPh sb="6" eb="7">
      <t>ツキ</t>
    </rPh>
    <rPh sb="9" eb="11">
      <t>レイワ</t>
    </rPh>
    <rPh sb="12" eb="13">
      <t>ネン</t>
    </rPh>
    <rPh sb="15" eb="16">
      <t>ツキ</t>
    </rPh>
    <phoneticPr fontId="4"/>
  </si>
  <si>
    <r>
      <t xml:space="preserve">・県又は高齢・障害・求職者雇用支援機構和歌山支部和歌山職業能力開発促進センター（以下「機構」という。）から受託した同等の教育訓練コースについて、公募開始月を基準として、過去３年（令和４年１２月から令和７年１１月）の実施実績を記載してください。（過去３年間の開講した教育訓練コースについて記載してください。）
・上記の実績がない場合は、他で行った同等の実施実績を記載してください。
　（訓練実施施設が新設等の理由により、教育訓練コースの実施実績がない場合を含みます。）
・過去３年間の就職者数が確定しない教育訓練コースは、就職者数欄に「未確定」と記載してください。
・就職者数は、中退者も含めてください。
・実施主体の別には、「県」、「機構」、「その他」のいずれかを記載してください。
・記載したコースについて、認定書、内定通知、契約書の写し等を提出してください。
　ただし、管轄する学院が実施した職業訓練については提出を省略することができます。
</t>
    </r>
    <r>
      <rPr>
        <b/>
        <sz val="12"/>
        <rFont val="ＭＳ 明朝"/>
        <family val="1"/>
        <charset val="128"/>
      </rPr>
      <t>※複数枚になってもよいので、印刷の縮小率を変更しないでください。</t>
    </r>
    <rPh sb="2" eb="3">
      <t>マタ</t>
    </rPh>
    <rPh sb="40" eb="42">
      <t>イカ</t>
    </rPh>
    <rPh sb="43" eb="45">
      <t>キコウ</t>
    </rPh>
    <rPh sb="57" eb="59">
      <t>ドウトウ</t>
    </rPh>
    <rPh sb="107" eb="109">
      <t>ジッシ</t>
    </rPh>
    <rPh sb="109" eb="111">
      <t>ジッセキ</t>
    </rPh>
    <rPh sb="155" eb="157">
      <t>ジョウキ</t>
    </rPh>
    <rPh sb="158" eb="160">
      <t>ジッセキ</t>
    </rPh>
    <rPh sb="163" eb="165">
      <t>バアイ</t>
    </rPh>
    <rPh sb="167" eb="168">
      <t>ホカ</t>
    </rPh>
    <rPh sb="169" eb="170">
      <t>オコナ</t>
    </rPh>
    <rPh sb="172" eb="174">
      <t>ドウトウ</t>
    </rPh>
    <rPh sb="175" eb="177">
      <t>ジッシ</t>
    </rPh>
    <rPh sb="177" eb="179">
      <t>ジッセキ</t>
    </rPh>
    <rPh sb="180" eb="182">
      <t>キサイ</t>
    </rPh>
    <rPh sb="192" eb="194">
      <t>クンレン</t>
    </rPh>
    <rPh sb="194" eb="196">
      <t>ジッシ</t>
    </rPh>
    <rPh sb="196" eb="198">
      <t>シセツ</t>
    </rPh>
    <rPh sb="199" eb="201">
      <t>シンセツ</t>
    </rPh>
    <rPh sb="201" eb="202">
      <t>トウ</t>
    </rPh>
    <rPh sb="203" eb="205">
      <t>リユウ</t>
    </rPh>
    <rPh sb="209" eb="211">
      <t>キョウイク</t>
    </rPh>
    <rPh sb="211" eb="213">
      <t>クンレン</t>
    </rPh>
    <rPh sb="217" eb="219">
      <t>ジッシ</t>
    </rPh>
    <rPh sb="219" eb="221">
      <t>ジッセキ</t>
    </rPh>
    <rPh sb="224" eb="226">
      <t>バアイ</t>
    </rPh>
    <rPh sb="227" eb="228">
      <t>フク</t>
    </rPh>
    <rPh sb="283" eb="285">
      <t>シュウショク</t>
    </rPh>
    <rPh sb="285" eb="286">
      <t>シャ</t>
    </rPh>
    <rPh sb="286" eb="287">
      <t>スウ</t>
    </rPh>
    <rPh sb="289" eb="291">
      <t>チュウタイ</t>
    </rPh>
    <rPh sb="291" eb="292">
      <t>シャ</t>
    </rPh>
    <rPh sb="293" eb="294">
      <t>フク</t>
    </rPh>
    <rPh sb="324" eb="325">
      <t>タ</t>
    </rPh>
    <rPh sb="343" eb="345">
      <t>キサイ</t>
    </rPh>
    <rPh sb="372" eb="374">
      <t>テイシュツ</t>
    </rPh>
    <rPh sb="407" eb="409">
      <t>テイシュツ</t>
    </rPh>
    <phoneticPr fontId="4"/>
  </si>
  <si>
    <t>①　担当科目経験年数は令和８年４月１日現在で記入してください。</t>
    <rPh sb="2" eb="4">
      <t>タントウ</t>
    </rPh>
    <rPh sb="4" eb="6">
      <t>カモク</t>
    </rPh>
    <rPh sb="6" eb="10">
      <t>ケイケンネンスウ</t>
    </rPh>
    <rPh sb="11" eb="13">
      <t>レイワ</t>
    </rPh>
    <rPh sb="14" eb="15">
      <t>ネン</t>
    </rPh>
    <rPh sb="16" eb="17">
      <t>ガツ</t>
    </rPh>
    <rPh sb="18" eb="19">
      <t>ニチ</t>
    </rPh>
    <rPh sb="19" eb="21">
      <t>ゲンザイ</t>
    </rPh>
    <rPh sb="22" eb="24">
      <t>キニュウ</t>
    </rPh>
    <phoneticPr fontId="4"/>
  </si>
  <si>
    <t>施設（自習室、男女別トイレ、障害者用トイレ、駐車場含む。）案内図・配置図・災害時避難場所までの避難経路が分かるもの</t>
    <rPh sb="37" eb="39">
      <t>サイガイ</t>
    </rPh>
    <rPh sb="39" eb="40">
      <t>ジ</t>
    </rPh>
    <rPh sb="40" eb="42">
      <t>ヒナン</t>
    </rPh>
    <rPh sb="42" eb="44">
      <t>バショ</t>
    </rPh>
    <rPh sb="47" eb="49">
      <t>ヒナン</t>
    </rPh>
    <rPh sb="49" eb="51">
      <t>ケイロ</t>
    </rPh>
    <rPh sb="52" eb="53">
      <t>ワ</t>
    </rPh>
    <phoneticPr fontId="4"/>
  </si>
  <si>
    <t>7月</t>
    <rPh sb="1" eb="2">
      <t>ガツ</t>
    </rPh>
    <phoneticPr fontId="4"/>
  </si>
  <si>
    <t>デュアル</t>
  </si>
  <si>
    <t>介護実習・パソコン科</t>
    <phoneticPr fontId="4"/>
  </si>
  <si>
    <t>実務作業科</t>
    <phoneticPr fontId="4"/>
  </si>
  <si>
    <t>委託訓練カリキュラム　※介護実習・パソコン科（自由提案）</t>
    <phoneticPr fontId="4"/>
  </si>
  <si>
    <t>介護関連の職種</t>
    <phoneticPr fontId="4"/>
  </si>
  <si>
    <t>介護に携わる者が、基本的な介護業務を行うことができるよう最低限の知識・技術とそれを実践する際の考え方のプロセスを習得する。</t>
  </si>
  <si>
    <t xml:space="preserve"> 介護員養成研修介護職員初任者研修課程（訓練修了時に左記課程も修了）</t>
    <phoneticPr fontId="4"/>
  </si>
  <si>
    <t xml:space="preserve"> 介護職員として介護関連職種に就職を目指す障害のある求職者（身体・知的・精神・その他）</t>
    <phoneticPr fontId="4"/>
  </si>
  <si>
    <t>訓　　　練　　　の　　　内　　　容</t>
    <phoneticPr fontId="4"/>
  </si>
  <si>
    <t>介護職員初任者研修課程</t>
    <phoneticPr fontId="4"/>
  </si>
  <si>
    <t>職務の理解（6h）、介護における尊厳保持・自立支援（9h）、介護の基本（6h）、介護・福祉サービスの理解と医療との連携（9h）、介護におけるコミュニケーション技術（6h）、老化の理解（6h）、認知症の理解（6h）、障害の理解（3h）、こころとからだのしくみと生活支援技術（75h）、振り返り（4h）
※こころとからだのしくみと生活支援技術については、一部実技演習を含む。</t>
    <rPh sb="175" eb="177">
      <t>イチブ</t>
    </rPh>
    <rPh sb="177" eb="179">
      <t>ジツギ</t>
    </rPh>
    <rPh sb="179" eb="181">
      <t>エンシュウ</t>
    </rPh>
    <rPh sb="182" eb="183">
      <t>フク</t>
    </rPh>
    <phoneticPr fontId="4"/>
  </si>
  <si>
    <t>就職支援</t>
    <phoneticPr fontId="4"/>
  </si>
  <si>
    <t>就職活動の進め方（キャリアデザイン、履歴書・職務経歴書の書き方、面接対応等）、修了評価</t>
    <rPh sb="0" eb="2">
      <t>シュウショク</t>
    </rPh>
    <rPh sb="18" eb="21">
      <t>リレキショ</t>
    </rPh>
    <rPh sb="22" eb="24">
      <t>ショクム</t>
    </rPh>
    <rPh sb="24" eb="27">
      <t>ケイレキショ</t>
    </rPh>
    <rPh sb="28" eb="29">
      <t>カ</t>
    </rPh>
    <rPh sb="30" eb="31">
      <t>カタ</t>
    </rPh>
    <rPh sb="32" eb="34">
      <t>メンセツ</t>
    </rPh>
    <rPh sb="34" eb="36">
      <t>タイオウ</t>
    </rPh>
    <rPh sb="36" eb="37">
      <t>トウ</t>
    </rPh>
    <rPh sb="39" eb="41">
      <t>シュウリョウ</t>
    </rPh>
    <rPh sb="41" eb="43">
      <t>ヒョウカ</t>
    </rPh>
    <phoneticPr fontId="4"/>
  </si>
  <si>
    <t>実技（演習）</t>
    <rPh sb="0" eb="2">
      <t>ジツギ</t>
    </rPh>
    <rPh sb="3" eb="5">
      <t>エンシュウ</t>
    </rPh>
    <phoneticPr fontId="4"/>
  </si>
  <si>
    <t>文書作成ソフトの基本操作、ビジネス文書の作成、介護記録の作成</t>
    <rPh sb="0" eb="2">
      <t>ブンショ</t>
    </rPh>
    <rPh sb="2" eb="4">
      <t>サクセイ</t>
    </rPh>
    <rPh sb="8" eb="10">
      <t>キホン</t>
    </rPh>
    <rPh sb="10" eb="12">
      <t>ソウサ</t>
    </rPh>
    <rPh sb="17" eb="19">
      <t>ブンショ</t>
    </rPh>
    <rPh sb="20" eb="22">
      <t>サクセイ</t>
    </rPh>
    <rPh sb="23" eb="25">
      <t>カイゴ</t>
    </rPh>
    <rPh sb="25" eb="27">
      <t>キロク</t>
    </rPh>
    <rPh sb="28" eb="30">
      <t>サクセイ</t>
    </rPh>
    <phoneticPr fontId="4"/>
  </si>
  <si>
    <t>表計算基礎</t>
    <rPh sb="0" eb="1">
      <t>ヒョウ</t>
    </rPh>
    <rPh sb="1" eb="3">
      <t>ケイサン</t>
    </rPh>
    <rPh sb="3" eb="5">
      <t>キソ</t>
    </rPh>
    <phoneticPr fontId="4"/>
  </si>
  <si>
    <t>表計算ソフトの基本操作、データ入力、書式設定、印刷設定、表の作成、計算、介護計画書の作成</t>
    <rPh sb="0" eb="3">
      <t>ヒョウケイサン</t>
    </rPh>
    <rPh sb="7" eb="9">
      <t>キホン</t>
    </rPh>
    <rPh sb="9" eb="11">
      <t>ソウサ</t>
    </rPh>
    <rPh sb="15" eb="17">
      <t>ニュウリョク</t>
    </rPh>
    <rPh sb="18" eb="20">
      <t>ショシキ</t>
    </rPh>
    <rPh sb="20" eb="22">
      <t>セッテイ</t>
    </rPh>
    <rPh sb="23" eb="25">
      <t>インサツ</t>
    </rPh>
    <rPh sb="25" eb="27">
      <t>セッテイ</t>
    </rPh>
    <rPh sb="28" eb="29">
      <t>ヒョウ</t>
    </rPh>
    <rPh sb="30" eb="32">
      <t>サクセイ</t>
    </rPh>
    <rPh sb="33" eb="35">
      <t>ケイサン</t>
    </rPh>
    <rPh sb="36" eb="38">
      <t>カイゴ</t>
    </rPh>
    <rPh sb="38" eb="40">
      <t>ケイカク</t>
    </rPh>
    <rPh sb="40" eb="41">
      <t>ショ</t>
    </rPh>
    <rPh sb="42" eb="44">
      <t>サクセイ</t>
    </rPh>
    <phoneticPr fontId="4"/>
  </si>
  <si>
    <t>合計（集合訓練）</t>
    <rPh sb="0" eb="2">
      <t>ゴウケイ</t>
    </rPh>
    <rPh sb="1" eb="2">
      <t>シュウゴウ</t>
    </rPh>
    <rPh sb="3" eb="5">
      <t>シュウゴウ</t>
    </rPh>
    <rPh sb="5" eb="7">
      <t>クンレン</t>
    </rPh>
    <phoneticPr fontId="4"/>
  </si>
  <si>
    <t>実技（職場研修）</t>
    <rPh sb="0" eb="2">
      <t>ジツギ</t>
    </rPh>
    <rPh sb="3" eb="5">
      <t>ショクバ</t>
    </rPh>
    <rPh sb="5" eb="7">
      <t>ケンシュウ</t>
    </rPh>
    <phoneticPr fontId="4"/>
  </si>
  <si>
    <t>職場実習等</t>
    <rPh sb="0" eb="2">
      <t>ショクバ</t>
    </rPh>
    <rPh sb="2" eb="4">
      <t>ジッシュウ</t>
    </rPh>
    <rPh sb="4" eb="5">
      <t>ナド</t>
    </rPh>
    <phoneticPr fontId="4"/>
  </si>
  <si>
    <t xml:space="preserve"> 小計</t>
    <phoneticPr fontId="4"/>
  </si>
  <si>
    <t>様式 10-5</t>
    <rPh sb="0" eb="2">
      <t>ヨウシキ</t>
    </rPh>
    <phoneticPr fontId="4"/>
  </si>
  <si>
    <t>様式１０－１～５</t>
    <rPh sb="0" eb="2">
      <t>ヨウシキ</t>
    </rPh>
    <phoneticPr fontId="4"/>
  </si>
  <si>
    <t>駐車場を賃貸により確保する場合、企画提案提出時に必要書類が提出できないときは、提案業者責任者又は貸借人から訓練開時始に駐車場の確保ができる旨を記載した確約書（書式自由）を提出すること。</t>
    <rPh sb="46" eb="47">
      <t>マタ</t>
    </rPh>
    <phoneticPr fontId="4"/>
  </si>
  <si>
    <t>訓練期間：</t>
    <rPh sb="2" eb="4">
      <t>キカン</t>
    </rPh>
    <phoneticPr fontId="4"/>
  </si>
  <si>
    <t xml:space="preserve"> </t>
    <phoneticPr fontId="4"/>
  </si>
  <si>
    <t>訓練期間</t>
    <rPh sb="2" eb="4">
      <t>キカン</t>
    </rPh>
    <phoneticPr fontId="4"/>
  </si>
  <si>
    <t>：</t>
  </si>
  <si>
    <t>⑤　訓練修了後の就職支援等その他の支援項目（　　　　　　　　　　　　　）</t>
    <rPh sb="2" eb="4">
      <t>クンレン</t>
    </rPh>
    <rPh sb="4" eb="6">
      <t>シュウリョウ</t>
    </rPh>
    <rPh sb="6" eb="7">
      <t>ゴ</t>
    </rPh>
    <rPh sb="8" eb="10">
      <t>シュウショク</t>
    </rPh>
    <rPh sb="10" eb="12">
      <t>シエン</t>
    </rPh>
    <rPh sb="12" eb="13">
      <t>トウ</t>
    </rPh>
    <rPh sb="15" eb="16">
      <t>タ</t>
    </rPh>
    <rPh sb="17" eb="19">
      <t>シエン</t>
    </rPh>
    <rPh sb="19" eb="21">
      <t>コウモク</t>
    </rPh>
    <phoneticPr fontId="4"/>
  </si>
  <si>
    <t>　mンｊ</t>
    <phoneticPr fontId="4"/>
  </si>
  <si>
    <t>訓練期間：</t>
    <rPh sb="0" eb="2">
      <t>クンレン</t>
    </rPh>
    <rPh sb="2" eb="4">
      <t>キカン</t>
    </rPh>
    <phoneticPr fontId="4"/>
  </si>
  <si>
    <t>上記訓練時間とは別に開講・修了に係る行事を行う。</t>
    <rPh sb="0" eb="2">
      <t>ジョウキ</t>
    </rPh>
    <rPh sb="2" eb="4">
      <t>クンレン</t>
    </rPh>
    <rPh sb="4" eb="6">
      <t>ジカン</t>
    </rPh>
    <rPh sb="8" eb="9">
      <t>ベツ</t>
    </rPh>
    <rPh sb="10" eb="12">
      <t>カイコウ</t>
    </rPh>
    <rPh sb="13" eb="15">
      <t>シュウリョウ</t>
    </rPh>
    <rPh sb="16" eb="17">
      <t>カカ</t>
    </rPh>
    <rPh sb="18" eb="20">
      <t>ギョウジ</t>
    </rPh>
    <rPh sb="21" eb="22">
      <t>オコナ</t>
    </rPh>
    <phoneticPr fontId="4"/>
  </si>
  <si>
    <t>・訓練実施効果を考慮し、１か月当たり８０時間以上又は６０時間以上（職場実習部分が月の過半数を占める場合）の訓練を実施すること。
・上記訓練時間とは別に開講・修了に係る行事を行う。</t>
    <rPh sb="1" eb="3">
      <t>クンレン</t>
    </rPh>
    <rPh sb="3" eb="5">
      <t>ジッシ</t>
    </rPh>
    <rPh sb="5" eb="7">
      <t>コウカ</t>
    </rPh>
    <rPh sb="8" eb="10">
      <t>コウリョ</t>
    </rPh>
    <rPh sb="14" eb="15">
      <t>ゲツ</t>
    </rPh>
    <rPh sb="15" eb="16">
      <t>ア</t>
    </rPh>
    <rPh sb="20" eb="24">
      <t>ジカンイジョウ</t>
    </rPh>
    <rPh sb="24" eb="25">
      <t>マタ</t>
    </rPh>
    <rPh sb="28" eb="32">
      <t>ジカンイジョウ</t>
    </rPh>
    <rPh sb="33" eb="35">
      <t>ショクバ</t>
    </rPh>
    <rPh sb="35" eb="37">
      <t>ジッシュウ</t>
    </rPh>
    <rPh sb="37" eb="39">
      <t>ブブン</t>
    </rPh>
    <rPh sb="40" eb="41">
      <t>ツキ</t>
    </rPh>
    <rPh sb="42" eb="45">
      <t>カハンスウ</t>
    </rPh>
    <rPh sb="46" eb="47">
      <t>シ</t>
    </rPh>
    <rPh sb="49" eb="51">
      <t>バアイ</t>
    </rPh>
    <rPh sb="53" eb="55">
      <t>クンレン</t>
    </rPh>
    <rPh sb="56" eb="58">
      <t>ジッシ</t>
    </rPh>
    <rPh sb="65" eb="67">
      <t>ジョウキ</t>
    </rPh>
    <rPh sb="67" eb="69">
      <t>クンレン</t>
    </rPh>
    <rPh sb="69" eb="71">
      <t>ジカン</t>
    </rPh>
    <rPh sb="73" eb="74">
      <t>ベツ</t>
    </rPh>
    <rPh sb="75" eb="77">
      <t>カイコウ</t>
    </rPh>
    <rPh sb="78" eb="80">
      <t>シュウリョウ</t>
    </rPh>
    <rPh sb="81" eb="82">
      <t>カカワ</t>
    </rPh>
    <rPh sb="83" eb="85">
      <t>ギョウジ</t>
    </rPh>
    <rPh sb="86" eb="87">
      <t>オコナ</t>
    </rPh>
    <phoneticPr fontId="4"/>
  </si>
  <si>
    <t>・訓練実施効果を考慮し、１か月当たり８０時間以上又は６０時間以上（職場実習部分が月の過半数を占める場合）の訓練を実施すること。
・上記訓練時間とは別に開講・修了に係る行事を行う。</t>
    <phoneticPr fontId="4"/>
  </si>
  <si>
    <t>上記訓練時間とは別に開講・修了に係る行事を行う。</t>
    <phoneticPr fontId="4"/>
  </si>
  <si>
    <t>実習予定先企業調書</t>
    <phoneticPr fontId="4"/>
  </si>
  <si>
    <t>ＯＡ事務初級科（御坊）</t>
    <rPh sb="2" eb="4">
      <t>ジム</t>
    </rPh>
    <rPh sb="4" eb="6">
      <t>ショキュウ</t>
    </rPh>
    <rPh sb="6" eb="7">
      <t>カ</t>
    </rPh>
    <rPh sb="8" eb="10">
      <t>ゴボウ</t>
    </rPh>
    <phoneticPr fontId="4"/>
  </si>
  <si>
    <t>ＯＡ事務初級科（田辺）</t>
    <rPh sb="2" eb="4">
      <t>ジム</t>
    </rPh>
    <rPh sb="4" eb="6">
      <t>ショキュウ</t>
    </rPh>
    <rPh sb="6" eb="7">
      <t>カ</t>
    </rPh>
    <rPh sb="8" eb="10">
      <t>タナベ</t>
    </rPh>
    <phoneticPr fontId="4"/>
  </si>
  <si>
    <r>
      <rPr>
        <sz val="12"/>
        <color theme="1"/>
        <rFont val="ＭＳ 明朝"/>
        <family val="1"/>
        <charset val="128"/>
      </rPr>
      <t>・令和７年度下半期実施の企画提案募集に参加し、学院に３～５を提出している者は、当該書類の提出を省略することができる</t>
    </r>
    <r>
      <rPr>
        <sz val="12"/>
        <rFont val="ＭＳ 明朝"/>
        <family val="1"/>
        <charset val="128"/>
      </rPr>
      <t>。
・「和歌山県物品の購入、役務の提供等の契約に係る競争入札参加者の資格に関する要綱（令和５年和歌山県告示第１０００号）に基づき競争入札参加資格者名簿に登載されている者は３～５を省略することができる。ただし、代わりに競争入札参加資格決定通知書等(写)を提出すること。</t>
    </r>
    <phoneticPr fontId="4"/>
  </si>
  <si>
    <t>　※受講者1人当たりの面積＝教室面積÷定員（自動計算:小数第２位切捨て）</t>
    <rPh sb="4" eb="5">
      <t>シャ</t>
    </rPh>
    <phoneticPr fontId="4"/>
  </si>
  <si>
    <t>・スクーリングが困難な訓練受講者に対する訪問指導</t>
    <rPh sb="8" eb="10">
      <t>コンナン</t>
    </rPh>
    <rPh sb="11" eb="13">
      <t>クンレン</t>
    </rPh>
    <rPh sb="13" eb="15">
      <t>ジュコウ</t>
    </rPh>
    <rPh sb="15" eb="16">
      <t>シャ</t>
    </rPh>
    <rPh sb="17" eb="18">
      <t>タイ</t>
    </rPh>
    <rPh sb="20" eb="22">
      <t>ホウモン</t>
    </rPh>
    <rPh sb="22" eb="24">
      <t>シドウ</t>
    </rPh>
    <phoneticPr fontId="4"/>
  </si>
  <si>
    <t>（スクーリングが困難な訓練受講者に対する訪問指導を除く）</t>
    <rPh sb="15" eb="16">
      <t>シャ</t>
    </rPh>
    <rPh sb="20" eb="22">
      <t>ホウモン</t>
    </rPh>
    <phoneticPr fontId="4"/>
  </si>
  <si>
    <t>初心者を対象に、ワード、エクセルの基本操作から応用操作までの幅広い訓練を行い、受講者に対し就職支援を行いながら、就職率１００％を目指す。</t>
    <rPh sb="0" eb="3">
      <t>ショシンシャ</t>
    </rPh>
    <rPh sb="4" eb="6">
      <t>タイショウ</t>
    </rPh>
    <rPh sb="17" eb="19">
      <t>キホン</t>
    </rPh>
    <rPh sb="19" eb="21">
      <t>ソウサ</t>
    </rPh>
    <rPh sb="23" eb="25">
      <t>オウヨウ</t>
    </rPh>
    <rPh sb="25" eb="27">
      <t>ソウサ</t>
    </rPh>
    <rPh sb="30" eb="32">
      <t>ハバヒロ</t>
    </rPh>
    <rPh sb="33" eb="35">
      <t>クンレン</t>
    </rPh>
    <rPh sb="36" eb="37">
      <t>オコナ</t>
    </rPh>
    <rPh sb="39" eb="42">
      <t>ジュコウシャ</t>
    </rPh>
    <rPh sb="43" eb="44">
      <t>タイ</t>
    </rPh>
    <rPh sb="45" eb="47">
      <t>シュウショク</t>
    </rPh>
    <rPh sb="47" eb="49">
      <t>シエン</t>
    </rPh>
    <rPh sb="50" eb="51">
      <t>オコナ</t>
    </rPh>
    <rPh sb="56" eb="58">
      <t>シュウショク</t>
    </rPh>
    <rPh sb="58" eb="59">
      <t>リツ</t>
    </rPh>
    <rPh sb="64" eb="66">
      <t>メザ</t>
    </rPh>
    <phoneticPr fontId="4"/>
  </si>
  <si>
    <t>受講者１人
当たりの面積</t>
    <rPh sb="0" eb="3">
      <t>ジュコウシャ</t>
    </rPh>
    <rPh sb="4" eb="5">
      <t>ニン</t>
    </rPh>
    <rPh sb="6" eb="7">
      <t>ア</t>
    </rPh>
    <rPh sb="10" eb="12">
      <t>メンセキ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</si>
</sst>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0&quot;円&quot;"/>
    <numFmt numFmtId="178" formatCode="#,##0_ "/>
    <numFmt numFmtId="179" formatCode="#,##0.0"/>
    <numFmt numFmtId="180" formatCode="[$-411]ge\.m\.d&quot;(&quot;aaa&quot;)&quot;"/>
    <numFmt numFmtId="181" formatCode="#,###&quot;か月&quot;"/>
    <numFmt numFmtId="182" formatCode="#,###&quot;月&quot;"/>
  </numFmts>
  <fonts count="4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b/>
      <sz val="9"/>
      <color indexed="81"/>
      <name val="MS P ゴシック"/>
      <family val="3"/>
      <charset val="128"/>
    </font>
    <font>
      <sz val="12"/>
      <name val="ＭＳ Ｐゴシック"/>
      <family val="3"/>
      <charset val="128"/>
      <scheme val="minor"/>
    </font>
    <font>
      <sz val="9"/>
      <color indexed="81"/>
      <name val="MS P ゴシック"/>
      <family val="3"/>
      <charset val="128"/>
    </font>
    <font>
      <sz val="11"/>
      <color theme="1"/>
      <name val="ＭＳ Ｐゴシック"/>
      <family val="2"/>
      <scheme val="minor"/>
    </font>
    <font>
      <sz val="11"/>
      <name val="ＭＳ 明朝"/>
      <family val="1"/>
      <charset val="128"/>
    </font>
    <font>
      <b/>
      <sz val="14"/>
      <name val="ＭＳ 明朝"/>
      <family val="1"/>
      <charset val="128"/>
    </font>
    <font>
      <sz val="12"/>
      <color theme="1"/>
      <name val="ＭＳ 明朝"/>
      <family val="1"/>
      <charset val="128"/>
    </font>
    <font>
      <b/>
      <sz val="12"/>
      <color theme="1"/>
      <name val="ＭＳ 明朝"/>
      <family val="1"/>
      <charset val="128"/>
    </font>
    <font>
      <sz val="12"/>
      <name val="ＭＳ 明朝"/>
      <family val="1"/>
      <charset val="128"/>
    </font>
    <font>
      <sz val="14"/>
      <name val="ＭＳ 明朝"/>
      <family val="1"/>
      <charset val="128"/>
    </font>
    <font>
      <sz val="14"/>
      <color theme="1"/>
      <name val="ＭＳ 明朝"/>
      <family val="1"/>
      <charset val="128"/>
    </font>
    <font>
      <sz val="12"/>
      <color indexed="81"/>
      <name val="MS P ゴシック"/>
      <family val="3"/>
      <charset val="128"/>
    </font>
    <font>
      <sz val="14"/>
      <color indexed="81"/>
      <name val="MS P ゴシック"/>
      <family val="3"/>
      <charset val="128"/>
    </font>
    <font>
      <sz val="12"/>
      <color rgb="FFFF0000"/>
      <name val="ＭＳ 明朝"/>
      <family val="1"/>
      <charset val="128"/>
    </font>
    <font>
      <b/>
      <sz val="12"/>
      <name val="ＭＳ 明朝"/>
      <family val="1"/>
      <charset val="128"/>
    </font>
    <font>
      <strike/>
      <sz val="12"/>
      <name val="ＭＳ 明朝"/>
      <family val="1"/>
      <charset val="128"/>
    </font>
    <font>
      <sz val="12"/>
      <name val="ＭＳ Ｐゴシック"/>
      <family val="3"/>
      <charset val="128"/>
    </font>
    <font>
      <u/>
      <sz val="12"/>
      <color theme="1"/>
      <name val="ＭＳ 明朝"/>
      <family val="1"/>
      <charset val="128"/>
    </font>
    <font>
      <sz val="12"/>
      <color theme="0"/>
      <name val="ＭＳ 明朝"/>
      <family val="1"/>
      <charset val="128"/>
    </font>
    <font>
      <u val="double"/>
      <sz val="12"/>
      <name val="ＭＳ 明朝"/>
      <family val="1"/>
      <charset val="128"/>
    </font>
    <font>
      <u val="double"/>
      <sz val="12"/>
      <color rgb="FFFF0000"/>
      <name val="ＭＳ 明朝"/>
      <family val="1"/>
      <charset val="128"/>
    </font>
    <font>
      <u/>
      <sz val="14"/>
      <color theme="1"/>
      <name val="ＭＳ 明朝"/>
      <family val="1"/>
      <charset val="128"/>
    </font>
    <font>
      <b/>
      <sz val="11"/>
      <name val="ＭＳ 明朝"/>
      <family val="1"/>
      <charset val="128"/>
    </font>
    <font>
      <sz val="11"/>
      <color theme="1"/>
      <name val="ＭＳ 明朝"/>
      <family val="1"/>
      <charset val="128"/>
    </font>
    <font>
      <b/>
      <sz val="12"/>
      <name val="ＭＳ Ｐゴシック"/>
      <family val="3"/>
      <charset val="128"/>
      <scheme val="minor"/>
    </font>
    <font>
      <sz val="10"/>
      <name val="ＭＳ Ｐゴシック"/>
      <family val="3"/>
      <charset val="128"/>
      <scheme val="minor"/>
    </font>
    <font>
      <sz val="9"/>
      <name val="ＭＳ Ｐゴシック"/>
      <family val="3"/>
      <charset val="128"/>
      <scheme val="minor"/>
    </font>
    <font>
      <b/>
      <sz val="12"/>
      <color theme="0"/>
      <name val="ＭＳ ゴシック"/>
      <family val="3"/>
      <charset val="128"/>
    </font>
    <font>
      <sz val="10"/>
      <name val="ＭＳ 明朝"/>
      <family val="1"/>
      <charset val="128"/>
    </font>
    <font>
      <b/>
      <sz val="10"/>
      <name val="ＭＳ 明朝"/>
      <family val="1"/>
      <charset val="128"/>
    </font>
    <font>
      <sz val="9"/>
      <name val="ＭＳ 明朝"/>
      <family val="1"/>
      <charset val="128"/>
    </font>
    <font>
      <strike/>
      <sz val="11"/>
      <name val="ＭＳ 明朝"/>
      <family val="1"/>
      <charset val="128"/>
    </font>
    <font>
      <sz val="6"/>
      <name val="ＭＳ 明朝"/>
      <family val="1"/>
      <charset val="128"/>
    </font>
    <font>
      <sz val="10.5"/>
      <name val="ＭＳ 明朝"/>
      <family val="1"/>
      <charset val="128"/>
    </font>
    <font>
      <u/>
      <sz val="11"/>
      <color theme="10"/>
      <name val="ＭＳ Ｐゴシック"/>
      <family val="3"/>
      <charset val="128"/>
    </font>
    <font>
      <sz val="11"/>
      <color rgb="FFFF0000"/>
      <name val="ＭＳ 明朝"/>
      <family val="1"/>
      <charset val="128"/>
    </font>
    <font>
      <sz val="13"/>
      <name val="ＭＳ 明朝"/>
      <family val="1"/>
      <charset val="128"/>
    </font>
    <font>
      <b/>
      <sz val="13"/>
      <name val="ＭＳ 明朝"/>
      <family val="1"/>
      <charset val="128"/>
    </font>
    <font>
      <sz val="16"/>
      <name val="ＭＳ 明朝"/>
      <family val="1"/>
      <charset val="128"/>
    </font>
    <font>
      <u/>
      <sz val="11"/>
      <color theme="1"/>
      <name val="ＭＳ 明朝"/>
      <family val="1"/>
      <charset val="128"/>
    </font>
    <font>
      <b/>
      <sz val="11"/>
      <color theme="1"/>
      <name val="ＭＳ 明朝"/>
      <family val="1"/>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rgb="FF92D050"/>
        <bgColor indexed="64"/>
      </patternFill>
    </fill>
    <fill>
      <patternFill patternType="solid">
        <fgColor rgb="FFFF0000"/>
        <bgColor indexed="64"/>
      </patternFill>
    </fill>
    <fill>
      <patternFill patternType="solid">
        <fgColor theme="5" tint="0.59999389629810485"/>
        <bgColor indexed="64"/>
      </patternFill>
    </fill>
  </fills>
  <borders count="152">
    <border>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double">
        <color indexed="64"/>
      </bottom>
      <diagonal/>
    </border>
    <border>
      <left style="hair">
        <color indexed="64"/>
      </left>
      <right style="hair">
        <color indexed="64"/>
      </right>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diagonal/>
    </border>
    <border>
      <left style="hair">
        <color indexed="64"/>
      </left>
      <right style="hair">
        <color indexed="64"/>
      </right>
      <top style="hair">
        <color indexed="64"/>
      </top>
      <bottom style="hair">
        <color indexed="64"/>
      </bottom>
      <diagonal/>
    </border>
    <border>
      <left/>
      <right/>
      <top style="medium">
        <color indexed="64"/>
      </top>
      <bottom style="medium">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top/>
      <bottom style="thin">
        <color indexed="64"/>
      </bottom>
      <diagonal/>
    </border>
    <border>
      <left style="medium">
        <color indexed="64"/>
      </left>
      <right style="thin">
        <color indexed="64"/>
      </right>
      <top/>
      <bottom/>
      <diagonal/>
    </border>
    <border>
      <left style="thin">
        <color indexed="64"/>
      </left>
      <right/>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diagonalDown="1">
      <left style="medium">
        <color indexed="64"/>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dotted">
        <color indexed="64"/>
      </bottom>
      <diagonal/>
    </border>
    <border>
      <left/>
      <right/>
      <top style="thin">
        <color indexed="64"/>
      </top>
      <bottom style="dashed">
        <color indexed="64"/>
      </bottom>
      <diagonal/>
    </border>
    <border>
      <left style="thin">
        <color indexed="64"/>
      </left>
      <right style="thin">
        <color indexed="64"/>
      </right>
      <top style="dotted">
        <color indexed="64"/>
      </top>
      <bottom style="dott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style="dashed">
        <color indexed="64"/>
      </top>
      <bottom style="dotted">
        <color indexed="64"/>
      </bottom>
      <diagonal/>
    </border>
    <border>
      <left/>
      <right/>
      <top/>
      <bottom style="dotted">
        <color indexed="64"/>
      </bottom>
      <diagonal/>
    </border>
    <border>
      <left/>
      <right style="hair">
        <color indexed="64"/>
      </right>
      <top/>
      <bottom style="double">
        <color indexed="64"/>
      </bottom>
      <diagonal/>
    </border>
    <border>
      <left style="hair">
        <color indexed="64"/>
      </left>
      <right/>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medium">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bottom style="dotted">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s>
  <cellStyleXfs count="10">
    <xf numFmtId="0" fontId="0" fillId="0" borderId="0">
      <alignment vertical="center"/>
    </xf>
    <xf numFmtId="38" fontId="3" fillId="0" borderId="0" applyFont="0" applyFill="0" applyBorder="0" applyAlignment="0" applyProtection="0">
      <alignment vertical="center"/>
    </xf>
    <xf numFmtId="0" fontId="3" fillId="0" borderId="0"/>
    <xf numFmtId="0" fontId="5" fillId="0" borderId="0">
      <alignment vertical="center"/>
    </xf>
    <xf numFmtId="0" fontId="2" fillId="0" borderId="0">
      <alignment vertical="center"/>
    </xf>
    <xf numFmtId="0" fontId="1" fillId="0" borderId="0">
      <alignment vertical="center"/>
    </xf>
    <xf numFmtId="0" fontId="5" fillId="0" borderId="0">
      <alignment vertical="center"/>
    </xf>
    <xf numFmtId="0" fontId="3" fillId="0" borderId="0"/>
    <xf numFmtId="0" fontId="9" fillId="0" borderId="0"/>
    <xf numFmtId="0" fontId="40" fillId="0" borderId="0" applyNumberFormat="0" applyFill="0" applyBorder="0" applyAlignment="0" applyProtection="0">
      <alignment vertical="center"/>
    </xf>
  </cellStyleXfs>
  <cellXfs count="1202">
    <xf numFmtId="0" fontId="0" fillId="0" borderId="0" xfId="0">
      <alignment vertical="center"/>
    </xf>
    <xf numFmtId="0" fontId="7" fillId="0" borderId="0" xfId="0" applyFont="1">
      <alignment vertical="center"/>
    </xf>
    <xf numFmtId="0" fontId="12" fillId="0" borderId="0" xfId="0" applyFont="1">
      <alignment vertical="center"/>
    </xf>
    <xf numFmtId="0" fontId="13" fillId="0" borderId="0" xfId="0" applyFont="1">
      <alignment vertical="center"/>
    </xf>
    <xf numFmtId="176" fontId="12" fillId="0" borderId="0" xfId="0" applyNumberFormat="1" applyFont="1">
      <alignment vertical="center"/>
    </xf>
    <xf numFmtId="0" fontId="12" fillId="0" borderId="0" xfId="0" applyFont="1" applyAlignment="1">
      <alignment horizontal="center" vertical="center"/>
    </xf>
    <xf numFmtId="0" fontId="12" fillId="0" borderId="0" xfId="0" applyFont="1" applyAlignment="1">
      <alignment vertical="center" textRotation="255"/>
    </xf>
    <xf numFmtId="0" fontId="12" fillId="2" borderId="3" xfId="0" applyFont="1" applyFill="1" applyBorder="1" applyAlignment="1">
      <alignment horizontal="left" vertical="center" shrinkToFit="1"/>
    </xf>
    <xf numFmtId="0" fontId="12" fillId="2" borderId="0" xfId="0" applyFont="1" applyFill="1" applyAlignment="1">
      <alignment horizontal="left" vertical="center" shrinkToFit="1"/>
    </xf>
    <xf numFmtId="0" fontId="12" fillId="2" borderId="16" xfId="0" applyFont="1" applyFill="1" applyBorder="1" applyAlignment="1">
      <alignment horizontal="left" vertical="center" shrinkToFit="1"/>
    </xf>
    <xf numFmtId="0" fontId="12" fillId="2" borderId="52" xfId="0" applyFont="1" applyFill="1" applyBorder="1" applyAlignment="1">
      <alignment horizontal="left" vertical="center"/>
    </xf>
    <xf numFmtId="0" fontId="12" fillId="2" borderId="53" xfId="0" applyFont="1" applyFill="1" applyBorder="1" applyAlignment="1">
      <alignment horizontal="left" vertical="center"/>
    </xf>
    <xf numFmtId="0" fontId="12" fillId="2" borderId="54" xfId="0" applyFont="1" applyFill="1" applyBorder="1" applyAlignment="1">
      <alignment horizontal="left" vertical="center"/>
    </xf>
    <xf numFmtId="0" fontId="12" fillId="2" borderId="3" xfId="0" applyFont="1" applyFill="1" applyBorder="1" applyAlignment="1">
      <alignment horizontal="left" vertical="center"/>
    </xf>
    <xf numFmtId="0" fontId="12" fillId="2" borderId="0" xfId="0" applyFont="1" applyFill="1" applyAlignment="1">
      <alignment horizontal="left" vertical="center"/>
    </xf>
    <xf numFmtId="0" fontId="12" fillId="2" borderId="16" xfId="0" applyFont="1" applyFill="1" applyBorder="1" applyAlignment="1">
      <alignment horizontal="left" vertical="center"/>
    </xf>
    <xf numFmtId="0" fontId="12" fillId="2" borderId="2" xfId="0" applyFont="1" applyFill="1" applyBorder="1" applyAlignment="1">
      <alignment horizontal="left" vertical="center"/>
    </xf>
    <xf numFmtId="0" fontId="12" fillId="2" borderId="4" xfId="0" applyFont="1" applyFill="1" applyBorder="1" applyAlignment="1">
      <alignment horizontal="left" vertical="center"/>
    </xf>
    <xf numFmtId="0" fontId="12" fillId="2" borderId="15" xfId="0" applyFont="1" applyFill="1" applyBorder="1" applyAlignment="1">
      <alignment horizontal="left" vertical="center"/>
    </xf>
    <xf numFmtId="0" fontId="12" fillId="0" borderId="0" xfId="0" applyFont="1" applyAlignment="1">
      <alignment vertical="center" wrapText="1"/>
    </xf>
    <xf numFmtId="0" fontId="12" fillId="2" borderId="3" xfId="0" applyFont="1" applyFill="1" applyBorder="1">
      <alignment vertical="center"/>
    </xf>
    <xf numFmtId="0" fontId="12" fillId="2" borderId="0" xfId="0" applyFont="1" applyFill="1">
      <alignment vertical="center"/>
    </xf>
    <xf numFmtId="0" fontId="12" fillId="2" borderId="16" xfId="0" applyFont="1" applyFill="1" applyBorder="1">
      <alignment vertical="center"/>
    </xf>
    <xf numFmtId="0" fontId="12" fillId="0" borderId="0" xfId="0" applyFont="1" applyAlignment="1">
      <alignment vertical="center" shrinkToFit="1"/>
    </xf>
    <xf numFmtId="0" fontId="12" fillId="0" borderId="0" xfId="0" applyFont="1" applyAlignment="1">
      <alignment horizontal="right" vertical="center"/>
    </xf>
    <xf numFmtId="0" fontId="12" fillId="7" borderId="0" xfId="0" applyFont="1" applyFill="1">
      <alignment vertical="center"/>
    </xf>
    <xf numFmtId="0" fontId="12" fillId="0" borderId="3" xfId="0" applyFont="1" applyBorder="1" applyAlignment="1">
      <alignment horizontal="left" vertical="center"/>
    </xf>
    <xf numFmtId="0" fontId="12" fillId="0" borderId="0" xfId="0" applyFont="1" applyAlignment="1">
      <alignment horizontal="left" vertical="center"/>
    </xf>
    <xf numFmtId="0" fontId="12" fillId="0" borderId="16" xfId="0" applyFont="1" applyBorder="1" applyAlignment="1">
      <alignment horizontal="left" vertical="center"/>
    </xf>
    <xf numFmtId="0" fontId="13" fillId="0" borderId="12" xfId="0" applyFont="1" applyBorder="1">
      <alignment vertical="center"/>
    </xf>
    <xf numFmtId="0" fontId="12" fillId="0" borderId="13" xfId="0" applyFont="1" applyBorder="1">
      <alignment vertical="center"/>
    </xf>
    <xf numFmtId="0" fontId="12" fillId="0" borderId="14" xfId="0" applyFont="1" applyBorder="1">
      <alignment vertical="center"/>
    </xf>
    <xf numFmtId="0" fontId="12" fillId="0" borderId="2" xfId="0" applyFont="1" applyBorder="1">
      <alignment vertical="center"/>
    </xf>
    <xf numFmtId="0" fontId="12" fillId="0" borderId="4" xfId="0" applyFont="1" applyBorder="1">
      <alignment vertical="center"/>
    </xf>
    <xf numFmtId="0" fontId="12" fillId="0" borderId="15" xfId="0" applyFont="1" applyBorder="1">
      <alignment vertical="center"/>
    </xf>
    <xf numFmtId="0" fontId="13" fillId="0" borderId="1" xfId="0" applyFont="1" applyBorder="1">
      <alignment vertical="center"/>
    </xf>
    <xf numFmtId="0" fontId="13" fillId="0" borderId="30" xfId="0" applyFont="1" applyBorder="1">
      <alignment vertical="center"/>
    </xf>
    <xf numFmtId="0" fontId="12" fillId="0" borderId="30" xfId="0" applyFont="1" applyBorder="1">
      <alignment vertical="center"/>
    </xf>
    <xf numFmtId="0" fontId="12" fillId="0" borderId="55" xfId="0" applyFont="1" applyBorder="1">
      <alignment vertical="center"/>
    </xf>
    <xf numFmtId="0" fontId="12" fillId="3" borderId="0" xfId="0" applyFont="1" applyFill="1" applyAlignment="1">
      <alignment horizontal="center" vertical="center"/>
    </xf>
    <xf numFmtId="0" fontId="12" fillId="0" borderId="13" xfId="0" applyFont="1" applyBorder="1" applyAlignment="1">
      <alignment horizontal="left" vertical="center"/>
    </xf>
    <xf numFmtId="0" fontId="10" fillId="3" borderId="0" xfId="0" applyFont="1" applyFill="1" applyAlignment="1">
      <alignment horizontal="left" vertical="center"/>
    </xf>
    <xf numFmtId="0" fontId="12" fillId="3" borderId="0" xfId="0" applyFont="1" applyFill="1">
      <alignment vertical="center"/>
    </xf>
    <xf numFmtId="0" fontId="14" fillId="0" borderId="0" xfId="2" applyFont="1" applyAlignment="1">
      <alignment vertical="center"/>
    </xf>
    <xf numFmtId="0" fontId="10" fillId="3" borderId="23" xfId="0" applyFont="1" applyFill="1" applyBorder="1" applyAlignment="1">
      <alignment horizontal="center" vertical="center" shrinkToFit="1"/>
    </xf>
    <xf numFmtId="0" fontId="10" fillId="3" borderId="23" xfId="0" applyFont="1" applyFill="1" applyBorder="1" applyAlignment="1">
      <alignment horizontal="left" vertical="center" shrinkToFit="1"/>
    </xf>
    <xf numFmtId="0" fontId="10" fillId="3" borderId="0" xfId="0" applyFont="1" applyFill="1">
      <alignment vertical="center"/>
    </xf>
    <xf numFmtId="0" fontId="10" fillId="3" borderId="0" xfId="0" applyFont="1" applyFill="1" applyAlignment="1">
      <alignment horizontal="center" vertical="center"/>
    </xf>
    <xf numFmtId="0" fontId="15" fillId="3" borderId="0" xfId="0" applyFont="1" applyFill="1" applyAlignment="1">
      <alignment horizontal="left" vertical="center"/>
    </xf>
    <xf numFmtId="0" fontId="10" fillId="5" borderId="23" xfId="0" applyFont="1" applyFill="1" applyBorder="1" applyAlignment="1">
      <alignment horizontal="left" vertical="center" wrapText="1" shrinkToFit="1"/>
    </xf>
    <xf numFmtId="180" fontId="10" fillId="5" borderId="23" xfId="0" applyNumberFormat="1" applyFont="1" applyFill="1" applyBorder="1" applyAlignment="1">
      <alignment horizontal="center" vertical="center" shrinkToFit="1"/>
    </xf>
    <xf numFmtId="0" fontId="15" fillId="3" borderId="0" xfId="0" applyFont="1" applyFill="1" applyAlignment="1">
      <alignment horizontal="center" vertical="center"/>
    </xf>
    <xf numFmtId="0" fontId="14" fillId="0" borderId="0" xfId="0" applyFont="1">
      <alignment vertical="center"/>
    </xf>
    <xf numFmtId="0" fontId="10" fillId="3" borderId="23" xfId="0" applyFont="1" applyFill="1" applyBorder="1" applyAlignment="1">
      <alignment horizontal="center" vertical="center" wrapText="1" shrinkToFit="1"/>
    </xf>
    <xf numFmtId="0" fontId="19" fillId="0" borderId="0" xfId="0" applyFont="1" applyAlignment="1">
      <alignment vertical="center" wrapText="1"/>
    </xf>
    <xf numFmtId="0" fontId="19" fillId="0" borderId="0" xfId="0" applyFont="1">
      <alignment vertical="center"/>
    </xf>
    <xf numFmtId="0" fontId="19" fillId="0" borderId="0" xfId="0" applyFont="1" applyAlignment="1">
      <alignment horizontal="center" vertical="center" wrapText="1"/>
    </xf>
    <xf numFmtId="0" fontId="12" fillId="0" borderId="0" xfId="0" applyFont="1" applyAlignment="1">
      <alignment horizontal="left" vertical="center" shrinkToFit="1"/>
    </xf>
    <xf numFmtId="0" fontId="12" fillId="0" borderId="0" xfId="0" applyFont="1" applyAlignment="1">
      <alignment horizontal="distributed" vertical="center"/>
    </xf>
    <xf numFmtId="0" fontId="12" fillId="0" borderId="0" xfId="0" applyFont="1" applyAlignment="1">
      <alignment horizontal="left" vertical="center" wrapText="1"/>
    </xf>
    <xf numFmtId="0" fontId="12" fillId="4" borderId="23" xfId="0" applyFont="1" applyFill="1" applyBorder="1" applyAlignment="1">
      <alignment horizontal="center" vertical="center"/>
    </xf>
    <xf numFmtId="0" fontId="12" fillId="4" borderId="23" xfId="0" applyFont="1" applyFill="1" applyBorder="1" applyAlignment="1">
      <alignment horizontal="center" vertical="center" wrapText="1"/>
    </xf>
    <xf numFmtId="0" fontId="12" fillId="0" borderId="23" xfId="0" applyFont="1" applyBorder="1" applyAlignment="1">
      <alignment horizontal="center" vertical="center"/>
    </xf>
    <xf numFmtId="0" fontId="12" fillId="0" borderId="23" xfId="0" applyFont="1" applyBorder="1">
      <alignment vertical="center"/>
    </xf>
    <xf numFmtId="0" fontId="12" fillId="0" borderId="81" xfId="0" applyFont="1" applyBorder="1" applyAlignment="1">
      <alignment horizontal="center" vertical="center"/>
    </xf>
    <xf numFmtId="0" fontId="12" fillId="0" borderId="23" xfId="0" applyFont="1" applyBorder="1" applyAlignment="1">
      <alignment vertical="center" wrapText="1"/>
    </xf>
    <xf numFmtId="0" fontId="12" fillId="0" borderId="23" xfId="0" applyFont="1" applyBorder="1" applyAlignment="1">
      <alignment horizontal="left" vertical="center" wrapText="1"/>
    </xf>
    <xf numFmtId="0" fontId="12" fillId="0" borderId="23" xfId="0" applyFont="1" applyBorder="1" applyAlignment="1">
      <alignment vertical="center" wrapText="1" shrinkToFit="1"/>
    </xf>
    <xf numFmtId="0" fontId="14" fillId="0" borderId="23" xfId="0" applyFont="1" applyBorder="1">
      <alignment vertical="center"/>
    </xf>
    <xf numFmtId="0" fontId="14" fillId="0" borderId="23" xfId="0" applyFont="1" applyBorder="1" applyAlignment="1">
      <alignment horizontal="center" vertical="center"/>
    </xf>
    <xf numFmtId="0" fontId="12" fillId="0" borderId="21" xfId="0" applyFont="1" applyBorder="1" applyAlignment="1">
      <alignment vertical="center" wrapText="1"/>
    </xf>
    <xf numFmtId="0" fontId="12" fillId="0" borderId="23" xfId="0" applyFont="1" applyBorder="1" applyAlignment="1">
      <alignment horizontal="left" vertical="center"/>
    </xf>
    <xf numFmtId="0" fontId="14" fillId="7" borderId="43" xfId="0" applyFont="1" applyFill="1" applyBorder="1">
      <alignment vertical="center"/>
    </xf>
    <xf numFmtId="0" fontId="12" fillId="0" borderId="62" xfId="0" applyFont="1" applyBorder="1">
      <alignment vertical="center"/>
    </xf>
    <xf numFmtId="0" fontId="12" fillId="0" borderId="0" xfId="0" applyFont="1" applyAlignment="1">
      <alignment vertical="center" wrapText="1" shrinkToFit="1"/>
    </xf>
    <xf numFmtId="0" fontId="12" fillId="0" borderId="0" xfId="0" applyFont="1" applyAlignment="1">
      <alignment horizontal="distributed" vertical="center" wrapText="1"/>
    </xf>
    <xf numFmtId="0" fontId="12" fillId="7" borderId="0" xfId="0" applyFont="1" applyFill="1" applyAlignment="1">
      <alignment vertical="center" wrapText="1"/>
    </xf>
    <xf numFmtId="0" fontId="14" fillId="0" borderId="0" xfId="0" applyFont="1" applyAlignment="1">
      <alignment horizontal="center" vertical="center"/>
    </xf>
    <xf numFmtId="0" fontId="20" fillId="0" borderId="0" xfId="0" applyFont="1" applyAlignment="1">
      <alignment horizontal="center" vertical="center"/>
    </xf>
    <xf numFmtId="0" fontId="14" fillId="0" borderId="4" xfId="0" applyFont="1" applyBorder="1">
      <alignment vertical="center"/>
    </xf>
    <xf numFmtId="0" fontId="14" fillId="3" borderId="0" xfId="0" applyFont="1" applyFill="1">
      <alignment vertical="center"/>
    </xf>
    <xf numFmtId="0" fontId="14" fillId="3" borderId="0" xfId="0" applyFont="1" applyFill="1" applyAlignment="1">
      <alignment horizontal="center" vertical="center"/>
    </xf>
    <xf numFmtId="0" fontId="14" fillId="0" borderId="10" xfId="0" applyFont="1" applyBorder="1" applyAlignment="1">
      <alignment horizontal="center" vertical="center"/>
    </xf>
    <xf numFmtId="0" fontId="20" fillId="0" borderId="0" xfId="0" applyFont="1">
      <alignment vertical="center"/>
    </xf>
    <xf numFmtId="0" fontId="14" fillId="0" borderId="32" xfId="0" applyFont="1" applyBorder="1" applyAlignment="1">
      <alignment horizontal="center" vertical="center"/>
    </xf>
    <xf numFmtId="0" fontId="14" fillId="0" borderId="33" xfId="0" applyFont="1" applyBorder="1">
      <alignment vertical="center"/>
    </xf>
    <xf numFmtId="0" fontId="14" fillId="0" borderId="34" xfId="0" applyFont="1" applyBorder="1">
      <alignment vertical="center"/>
    </xf>
    <xf numFmtId="0" fontId="14" fillId="0" borderId="35" xfId="0" applyFont="1" applyBorder="1">
      <alignment vertical="center"/>
    </xf>
    <xf numFmtId="0" fontId="14" fillId="0" borderId="36" xfId="0" applyFont="1" applyBorder="1" applyAlignment="1">
      <alignment horizontal="center" vertical="center"/>
    </xf>
    <xf numFmtId="0" fontId="14" fillId="0" borderId="7" xfId="0" applyFont="1" applyBorder="1">
      <alignment vertical="center"/>
    </xf>
    <xf numFmtId="0" fontId="14" fillId="0" borderId="10" xfId="0" applyFont="1" applyBorder="1">
      <alignment vertical="center"/>
    </xf>
    <xf numFmtId="0" fontId="14" fillId="0" borderId="37" xfId="0" applyFont="1" applyBorder="1">
      <alignment vertical="center"/>
    </xf>
    <xf numFmtId="0" fontId="14" fillId="0" borderId="38" xfId="0" applyFont="1" applyBorder="1" applyAlignment="1">
      <alignment horizontal="center" vertical="center"/>
    </xf>
    <xf numFmtId="0" fontId="14" fillId="0" borderId="39" xfId="0" applyFont="1" applyBorder="1">
      <alignment vertical="center"/>
    </xf>
    <xf numFmtId="0" fontId="14" fillId="0" borderId="40" xfId="0" applyFont="1" applyBorder="1">
      <alignment vertical="center"/>
    </xf>
    <xf numFmtId="0" fontId="14" fillId="0" borderId="67" xfId="0" applyFont="1" applyBorder="1" applyAlignment="1">
      <alignment horizontal="center" vertical="center"/>
    </xf>
    <xf numFmtId="0" fontId="14" fillId="0" borderId="42" xfId="0" applyFont="1" applyBorder="1" applyAlignment="1">
      <alignment horizontal="center" vertical="center"/>
    </xf>
    <xf numFmtId="0" fontId="14" fillId="0" borderId="49" xfId="0" applyFont="1" applyBorder="1" applyAlignment="1">
      <alignment horizontal="center" vertical="center"/>
    </xf>
    <xf numFmtId="0" fontId="14" fillId="0" borderId="8" xfId="0" applyFont="1" applyBorder="1">
      <alignment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45" xfId="0" applyFont="1" applyBorder="1">
      <alignment vertical="center"/>
    </xf>
    <xf numFmtId="0" fontId="14" fillId="0" borderId="16" xfId="0" applyFont="1" applyBorder="1">
      <alignment vertical="center"/>
    </xf>
    <xf numFmtId="0" fontId="14" fillId="0" borderId="7" xfId="0" applyFont="1" applyBorder="1" applyAlignment="1">
      <alignment horizontal="center" vertical="center"/>
    </xf>
    <xf numFmtId="0" fontId="14" fillId="0" borderId="3" xfId="0" applyFont="1" applyBorder="1" applyAlignment="1">
      <alignment horizontal="center" vertical="center"/>
    </xf>
    <xf numFmtId="0" fontId="14" fillId="0" borderId="47" xfId="0" applyFont="1" applyBorder="1" applyAlignment="1">
      <alignment horizontal="center" vertical="center"/>
    </xf>
    <xf numFmtId="0" fontId="14" fillId="0" borderId="43" xfId="0" applyFont="1" applyBorder="1">
      <alignment vertical="center"/>
    </xf>
    <xf numFmtId="0" fontId="14" fillId="0" borderId="6" xfId="0" applyFont="1" applyBorder="1" applyAlignment="1">
      <alignment horizontal="left" vertical="center"/>
    </xf>
    <xf numFmtId="0" fontId="14" fillId="0" borderId="6" xfId="0" applyFont="1" applyBorder="1">
      <alignment vertical="center"/>
    </xf>
    <xf numFmtId="0" fontId="14" fillId="0" borderId="11" xfId="0" applyFont="1" applyBorder="1">
      <alignment vertical="center"/>
    </xf>
    <xf numFmtId="0" fontId="21" fillId="0" borderId="11" xfId="0" applyFont="1" applyBorder="1">
      <alignment vertical="center"/>
    </xf>
    <xf numFmtId="0" fontId="20" fillId="0" borderId="11" xfId="0" applyFont="1" applyBorder="1">
      <alignment vertical="center"/>
    </xf>
    <xf numFmtId="0" fontId="14" fillId="0" borderId="45" xfId="0" applyFont="1" applyBorder="1" applyAlignment="1">
      <alignment horizontal="left" vertical="center"/>
    </xf>
    <xf numFmtId="0" fontId="14" fillId="0" borderId="8" xfId="0" applyFont="1" applyBorder="1" applyAlignment="1">
      <alignment horizontal="left" vertical="center"/>
    </xf>
    <xf numFmtId="176" fontId="14" fillId="0" borderId="10" xfId="0" applyNumberFormat="1" applyFont="1" applyBorder="1">
      <alignment vertical="center"/>
    </xf>
    <xf numFmtId="176" fontId="14" fillId="0" borderId="11" xfId="0" applyNumberFormat="1" applyFont="1" applyBorder="1">
      <alignment vertical="center"/>
    </xf>
    <xf numFmtId="0" fontId="14" fillId="0" borderId="46" xfId="0" applyFont="1" applyBorder="1">
      <alignment vertical="center"/>
    </xf>
    <xf numFmtId="176" fontId="14" fillId="0" borderId="0" xfId="0" applyNumberFormat="1" applyFont="1">
      <alignment vertical="center"/>
    </xf>
    <xf numFmtId="176" fontId="14" fillId="0" borderId="43" xfId="0" applyNumberFormat="1" applyFont="1" applyBorder="1">
      <alignment vertical="center"/>
    </xf>
    <xf numFmtId="0" fontId="14" fillId="0" borderId="51" xfId="0" applyFont="1" applyBorder="1">
      <alignment vertical="center"/>
    </xf>
    <xf numFmtId="176" fontId="14" fillId="0" borderId="4" xfId="0" applyNumberFormat="1" applyFont="1" applyBorder="1">
      <alignment vertical="center"/>
    </xf>
    <xf numFmtId="0" fontId="14" fillId="0" borderId="57" xfId="0" applyFont="1" applyBorder="1" applyAlignment="1">
      <alignment horizontal="center" vertical="center"/>
    </xf>
    <xf numFmtId="0" fontId="14" fillId="0" borderId="1" xfId="0" applyFont="1" applyBorder="1" applyAlignment="1">
      <alignment horizontal="center" vertical="center"/>
    </xf>
    <xf numFmtId="0" fontId="14" fillId="4" borderId="56" xfId="0" applyFont="1" applyFill="1" applyBorder="1" applyAlignment="1">
      <alignment horizontal="center" vertical="center" textRotation="255" shrinkToFit="1"/>
    </xf>
    <xf numFmtId="0" fontId="14" fillId="0" borderId="5" xfId="0" applyFont="1" applyBorder="1" applyAlignment="1">
      <alignment horizontal="left" vertical="center" textRotation="255"/>
    </xf>
    <xf numFmtId="0" fontId="14" fillId="0" borderId="5" xfId="0" applyFont="1" applyBorder="1" applyAlignment="1">
      <alignment horizontal="left" vertical="center"/>
    </xf>
    <xf numFmtId="0" fontId="14" fillId="0" borderId="0" xfId="0" applyFont="1" applyAlignment="1">
      <alignment horizontal="left" vertical="center"/>
    </xf>
    <xf numFmtId="0" fontId="14" fillId="0" borderId="0" xfId="0" applyFont="1" applyAlignment="1">
      <alignment horizontal="left"/>
    </xf>
    <xf numFmtId="0" fontId="14" fillId="0" borderId="0" xfId="0" applyFont="1" applyAlignment="1">
      <alignment vertical="center" wrapText="1"/>
    </xf>
    <xf numFmtId="0" fontId="14" fillId="0" borderId="0" xfId="0" applyFont="1" applyAlignment="1">
      <alignment horizontal="right" vertical="center"/>
    </xf>
    <xf numFmtId="0" fontId="20" fillId="3" borderId="0" xfId="0" applyFont="1" applyFill="1">
      <alignment vertical="center"/>
    </xf>
    <xf numFmtId="0" fontId="14" fillId="3" borderId="0" xfId="0" applyFont="1" applyFill="1" applyAlignment="1">
      <alignment horizontal="left" vertical="center"/>
    </xf>
    <xf numFmtId="176" fontId="14" fillId="3" borderId="0" xfId="0" applyNumberFormat="1" applyFont="1" applyFill="1">
      <alignment vertical="center"/>
    </xf>
    <xf numFmtId="176" fontId="14" fillId="7" borderId="0" xfId="0" applyNumberFormat="1" applyFont="1" applyFill="1">
      <alignment vertical="center"/>
    </xf>
    <xf numFmtId="0" fontId="14" fillId="3" borderId="0" xfId="0" applyFont="1" applyFill="1" applyAlignment="1">
      <alignment vertical="center" textRotation="255"/>
    </xf>
    <xf numFmtId="0" fontId="14" fillId="3" borderId="0" xfId="0" applyFont="1" applyFill="1" applyAlignment="1">
      <alignment horizontal="distributed" vertical="center"/>
    </xf>
    <xf numFmtId="0" fontId="14" fillId="7" borderId="0" xfId="0" applyFont="1" applyFill="1">
      <alignment vertical="center"/>
    </xf>
    <xf numFmtId="0" fontId="20" fillId="7" borderId="0" xfId="0" applyFont="1" applyFill="1" applyAlignment="1">
      <alignment horizontal="left" vertical="center"/>
    </xf>
    <xf numFmtId="0" fontId="14" fillId="7" borderId="0" xfId="0" applyFont="1" applyFill="1" applyAlignment="1">
      <alignment horizontal="center" vertical="center"/>
    </xf>
    <xf numFmtId="0" fontId="14" fillId="3" borderId="0" xfId="0" applyFont="1" applyFill="1" applyAlignment="1">
      <alignment vertical="center" wrapText="1"/>
    </xf>
    <xf numFmtId="0" fontId="14" fillId="0" borderId="23" xfId="0" applyFont="1" applyBorder="1" applyAlignment="1">
      <alignment horizontal="center" vertical="center" wrapText="1"/>
    </xf>
    <xf numFmtId="0" fontId="14" fillId="3" borderId="0" xfId="0" applyFont="1" applyFill="1" applyAlignment="1">
      <alignment horizontal="left" vertical="center" wrapText="1"/>
    </xf>
    <xf numFmtId="0" fontId="14" fillId="0" borderId="64" xfId="0" applyFont="1" applyBorder="1" applyAlignment="1">
      <alignment vertical="center" wrapText="1"/>
    </xf>
    <xf numFmtId="0" fontId="14" fillId="2" borderId="81" xfId="0" applyFont="1" applyFill="1" applyBorder="1" applyAlignment="1">
      <alignment horizontal="left" vertical="center" wrapText="1"/>
    </xf>
    <xf numFmtId="179" fontId="14" fillId="2" borderId="11" xfId="0" applyNumberFormat="1" applyFont="1" applyFill="1" applyBorder="1" applyAlignment="1">
      <alignment horizontal="right" vertical="center" wrapText="1"/>
    </xf>
    <xf numFmtId="0" fontId="14" fillId="0" borderId="87" xfId="0" applyFont="1" applyBorder="1" applyAlignment="1">
      <alignment horizontal="left" vertical="center" wrapText="1"/>
    </xf>
    <xf numFmtId="179" fontId="14" fillId="2" borderId="91" xfId="0" applyNumberFormat="1" applyFont="1" applyFill="1" applyBorder="1" applyAlignment="1">
      <alignment horizontal="right" vertical="center" wrapText="1"/>
    </xf>
    <xf numFmtId="0" fontId="14" fillId="3" borderId="0" xfId="0" applyFont="1" applyFill="1" applyAlignment="1">
      <alignment vertical="center" shrinkToFit="1"/>
    </xf>
    <xf numFmtId="0" fontId="14" fillId="0" borderId="21" xfId="0" applyFont="1" applyBorder="1" applyAlignment="1">
      <alignment vertical="center" wrapText="1"/>
    </xf>
    <xf numFmtId="0" fontId="14" fillId="2" borderId="21" xfId="0" applyFont="1" applyFill="1" applyBorder="1" applyAlignment="1">
      <alignment horizontal="left" vertical="center" wrapText="1"/>
    </xf>
    <xf numFmtId="179" fontId="14" fillId="2" borderId="43" xfId="0" applyNumberFormat="1" applyFont="1" applyFill="1" applyBorder="1" applyAlignment="1">
      <alignment horizontal="right" vertical="center" wrapText="1"/>
    </xf>
    <xf numFmtId="0" fontId="14" fillId="3" borderId="0" xfId="0" applyFont="1" applyFill="1" applyAlignment="1">
      <alignment horizontal="left" vertical="center" shrinkToFit="1"/>
    </xf>
    <xf numFmtId="0" fontId="21" fillId="3" borderId="0" xfId="0" applyFont="1" applyFill="1" applyAlignment="1">
      <alignment horizontal="right" vertical="center"/>
    </xf>
    <xf numFmtId="0" fontId="21" fillId="3" borderId="0" xfId="0" applyFont="1" applyFill="1">
      <alignment vertical="center"/>
    </xf>
    <xf numFmtId="0" fontId="14" fillId="3" borderId="0" xfId="0" applyFont="1" applyFill="1" applyAlignment="1">
      <alignment horizontal="center" vertical="center" textRotation="255" shrinkToFit="1"/>
    </xf>
    <xf numFmtId="0" fontId="14" fillId="3" borderId="0" xfId="0" applyFont="1" applyFill="1" applyAlignment="1">
      <alignment horizontal="right" vertical="center"/>
    </xf>
    <xf numFmtId="0" fontId="14" fillId="3" borderId="0" xfId="0" applyFont="1" applyFill="1" applyAlignment="1">
      <alignment vertical="center" textRotation="255" shrinkToFit="1"/>
    </xf>
    <xf numFmtId="0" fontId="14" fillId="3" borderId="0" xfId="0" applyFont="1" applyFill="1" applyAlignment="1">
      <alignment horizontal="left" vertical="center" textRotation="255"/>
    </xf>
    <xf numFmtId="0" fontId="14" fillId="3" borderId="0" xfId="0" applyFont="1" applyFill="1" applyAlignment="1">
      <alignment horizontal="right" vertical="center" textRotation="255"/>
    </xf>
    <xf numFmtId="0" fontId="12" fillId="3" borderId="0" xfId="0" applyFont="1" applyFill="1" applyAlignment="1">
      <alignment vertical="center" wrapText="1"/>
    </xf>
    <xf numFmtId="0" fontId="12" fillId="3" borderId="0" xfId="0" applyFont="1" applyFill="1" applyAlignment="1">
      <alignment horizontal="right" vertical="center" wrapText="1"/>
    </xf>
    <xf numFmtId="0" fontId="12" fillId="3" borderId="0" xfId="0" applyFont="1" applyFill="1" applyAlignment="1">
      <alignment vertical="center" shrinkToFit="1"/>
    </xf>
    <xf numFmtId="0" fontId="14" fillId="3" borderId="0" xfId="0" applyFont="1" applyFill="1" applyAlignment="1">
      <alignment horizontal="left"/>
    </xf>
    <xf numFmtId="0" fontId="14" fillId="3" borderId="7" xfId="0" applyFont="1" applyFill="1" applyBorder="1" applyAlignment="1">
      <alignment horizontal="center" vertical="center" shrinkToFit="1"/>
    </xf>
    <xf numFmtId="0" fontId="14" fillId="3" borderId="62" xfId="0" applyFont="1" applyFill="1" applyBorder="1" applyAlignment="1">
      <alignment horizontal="left" vertical="center"/>
    </xf>
    <xf numFmtId="0" fontId="14" fillId="3" borderId="6" xfId="0" applyFont="1" applyFill="1" applyBorder="1" applyAlignment="1">
      <alignment horizontal="left" vertical="center"/>
    </xf>
    <xf numFmtId="0" fontId="14" fillId="3" borderId="11" xfId="0" applyFont="1" applyFill="1" applyBorder="1">
      <alignment vertical="center"/>
    </xf>
    <xf numFmtId="0" fontId="14" fillId="3" borderId="11" xfId="0" applyFont="1" applyFill="1" applyBorder="1" applyAlignment="1">
      <alignment horizontal="right" vertical="center"/>
    </xf>
    <xf numFmtId="0" fontId="14" fillId="3" borderId="60" xfId="0" applyFont="1" applyFill="1" applyBorder="1" applyAlignment="1">
      <alignment horizontal="left" vertical="center" shrinkToFit="1"/>
    </xf>
    <xf numFmtId="0" fontId="14" fillId="3" borderId="8" xfId="0" applyFont="1" applyFill="1" applyBorder="1" applyAlignment="1">
      <alignment horizontal="center" vertical="center"/>
    </xf>
    <xf numFmtId="0" fontId="14" fillId="3" borderId="43" xfId="0" applyFont="1" applyFill="1" applyBorder="1">
      <alignment vertical="center"/>
    </xf>
    <xf numFmtId="0" fontId="14" fillId="3" borderId="43" xfId="0" applyFont="1" applyFill="1" applyBorder="1" applyAlignment="1">
      <alignment horizontal="right" vertical="center"/>
    </xf>
    <xf numFmtId="0" fontId="14" fillId="3" borderId="50" xfId="0" applyFont="1" applyFill="1" applyBorder="1" applyAlignment="1">
      <alignment horizontal="left" vertical="center" shrinkToFit="1"/>
    </xf>
    <xf numFmtId="0" fontId="14" fillId="3" borderId="7" xfId="0" applyFont="1" applyFill="1" applyBorder="1" applyAlignment="1">
      <alignment horizontal="left" vertical="center" shrinkToFit="1"/>
    </xf>
    <xf numFmtId="0" fontId="14" fillId="3" borderId="10" xfId="0" applyFont="1" applyFill="1" applyBorder="1" applyAlignment="1">
      <alignment horizontal="center" vertical="center"/>
    </xf>
    <xf numFmtId="0" fontId="14" fillId="3" borderId="10" xfId="0" applyFont="1" applyFill="1" applyBorder="1">
      <alignment vertical="center"/>
    </xf>
    <xf numFmtId="0" fontId="14" fillId="3" borderId="10" xfId="0" applyFont="1" applyFill="1" applyBorder="1" applyAlignment="1">
      <alignment horizontal="right" vertical="center"/>
    </xf>
    <xf numFmtId="0" fontId="14" fillId="3" borderId="62" xfId="0" applyFont="1" applyFill="1" applyBorder="1">
      <alignment vertical="center"/>
    </xf>
    <xf numFmtId="0" fontId="14" fillId="3" borderId="7" xfId="0" applyFont="1" applyFill="1" applyBorder="1" applyAlignment="1">
      <alignment horizontal="left" vertical="center"/>
    </xf>
    <xf numFmtId="0" fontId="14" fillId="3" borderId="10" xfId="0" applyFont="1" applyFill="1" applyBorder="1" applyAlignment="1">
      <alignment horizontal="left" vertical="center"/>
    </xf>
    <xf numFmtId="0" fontId="14" fillId="3" borderId="45" xfId="0" applyFont="1" applyFill="1" applyBorder="1" applyAlignment="1">
      <alignment horizontal="right" vertical="center"/>
    </xf>
    <xf numFmtId="0" fontId="14" fillId="3" borderId="23" xfId="0" applyFont="1" applyFill="1" applyBorder="1" applyAlignment="1">
      <alignment horizontal="center" vertical="center"/>
    </xf>
    <xf numFmtId="0" fontId="14" fillId="0" borderId="0" xfId="0" applyFont="1" applyAlignment="1"/>
    <xf numFmtId="0" fontId="14" fillId="0" borderId="0" xfId="0" applyFont="1" applyAlignment="1">
      <alignment horizontal="left" wrapText="1"/>
    </xf>
    <xf numFmtId="0" fontId="14" fillId="0" borderId="0" xfId="0" applyFont="1" applyAlignment="1">
      <alignment vertical="center" shrinkToFit="1"/>
    </xf>
    <xf numFmtId="0" fontId="20" fillId="0" borderId="9" xfId="0" applyFont="1" applyBorder="1" applyAlignment="1">
      <alignment horizontal="center" vertical="center"/>
    </xf>
    <xf numFmtId="0" fontId="14" fillId="0" borderId="0" xfId="0" applyFont="1" applyAlignment="1">
      <alignment horizontal="center"/>
    </xf>
    <xf numFmtId="0" fontId="14" fillId="0" borderId="0" xfId="2" applyFont="1" applyAlignment="1">
      <alignment horizontal="left" vertical="center"/>
    </xf>
    <xf numFmtId="0" fontId="14" fillId="7" borderId="0" xfId="2" applyFont="1" applyFill="1" applyAlignment="1">
      <alignment vertical="center"/>
    </xf>
    <xf numFmtId="0" fontId="14" fillId="3" borderId="0" xfId="2" applyFont="1" applyFill="1" applyAlignment="1">
      <alignment vertical="center"/>
    </xf>
    <xf numFmtId="0" fontId="14" fillId="3" borderId="17" xfId="2" applyFont="1" applyFill="1" applyBorder="1" applyAlignment="1">
      <alignment vertical="center"/>
    </xf>
    <xf numFmtId="0" fontId="14" fillId="0" borderId="17" xfId="2" applyFont="1" applyBorder="1" applyAlignment="1">
      <alignment vertical="center"/>
    </xf>
    <xf numFmtId="0" fontId="14" fillId="0" borderId="100" xfId="2" applyFont="1" applyBorder="1" applyAlignment="1">
      <alignment horizontal="center" vertical="center"/>
    </xf>
    <xf numFmtId="0" fontId="14" fillId="7" borderId="18" xfId="2" applyFont="1" applyFill="1" applyBorder="1" applyAlignment="1">
      <alignment horizontal="center" vertical="center"/>
    </xf>
    <xf numFmtId="0" fontId="14" fillId="0" borderId="17" xfId="2" applyFont="1" applyBorder="1" applyAlignment="1">
      <alignment horizontal="center" vertical="center"/>
    </xf>
    <xf numFmtId="0" fontId="14" fillId="0" borderId="19" xfId="2" applyFont="1" applyBorder="1" applyAlignment="1">
      <alignment horizontal="center" vertical="center"/>
    </xf>
    <xf numFmtId="0" fontId="14" fillId="0" borderId="20" xfId="2" applyFont="1" applyBorder="1" applyAlignment="1">
      <alignment horizontal="center" vertical="center"/>
    </xf>
    <xf numFmtId="0" fontId="14" fillId="3" borderId="20" xfId="2" applyFont="1" applyFill="1" applyBorder="1" applyAlignment="1">
      <alignment horizontal="center" vertical="center"/>
    </xf>
    <xf numFmtId="0" fontId="14" fillId="0" borderId="21" xfId="2" applyFont="1" applyBorder="1" applyAlignment="1">
      <alignment horizontal="center" vertical="center"/>
    </xf>
    <xf numFmtId="0" fontId="14" fillId="0" borderId="22" xfId="2" applyFont="1" applyBorder="1" applyAlignment="1">
      <alignment horizontal="center" vertical="center"/>
    </xf>
    <xf numFmtId="0" fontId="14" fillId="0" borderId="23" xfId="2" applyFont="1" applyBorder="1" applyAlignment="1">
      <alignment horizontal="center" vertical="center"/>
    </xf>
    <xf numFmtId="0" fontId="14" fillId="2" borderId="23" xfId="2" applyFont="1" applyFill="1" applyBorder="1" applyAlignment="1">
      <alignment horizontal="center" vertical="center"/>
    </xf>
    <xf numFmtId="0" fontId="14" fillId="2" borderId="24" xfId="2" applyFont="1" applyFill="1" applyBorder="1" applyAlignment="1">
      <alignment horizontal="center" vertical="center"/>
    </xf>
    <xf numFmtId="0" fontId="14" fillId="0" borderId="25" xfId="2" applyFont="1" applyBorder="1" applyAlignment="1">
      <alignment horizontal="center" vertical="center"/>
    </xf>
    <xf numFmtId="0" fontId="14" fillId="2" borderId="26" xfId="2" applyFont="1" applyFill="1" applyBorder="1" applyAlignment="1">
      <alignment horizontal="center" vertical="center"/>
    </xf>
    <xf numFmtId="0" fontId="14" fillId="2" borderId="27" xfId="2" applyFont="1" applyFill="1" applyBorder="1" applyAlignment="1">
      <alignment horizontal="center" vertical="center"/>
    </xf>
    <xf numFmtId="0" fontId="14" fillId="2" borderId="28" xfId="2" applyFont="1" applyFill="1" applyBorder="1" applyAlignment="1">
      <alignment horizontal="center" vertical="center"/>
    </xf>
    <xf numFmtId="0" fontId="14" fillId="0" borderId="25" xfId="2" applyFont="1" applyBorder="1" applyAlignment="1">
      <alignment vertical="center"/>
    </xf>
    <xf numFmtId="0" fontId="14" fillId="0" borderId="29" xfId="2" applyFont="1" applyBorder="1" applyAlignment="1">
      <alignment vertical="center"/>
    </xf>
    <xf numFmtId="3" fontId="14" fillId="0" borderId="0" xfId="2" applyNumberFormat="1" applyFont="1" applyAlignment="1">
      <alignment vertical="center"/>
    </xf>
    <xf numFmtId="0" fontId="14" fillId="0" borderId="0" xfId="2" applyFont="1" applyAlignment="1">
      <alignment horizontal="center" vertical="center"/>
    </xf>
    <xf numFmtId="178" fontId="14" fillId="0" borderId="0" xfId="2" applyNumberFormat="1" applyFont="1" applyAlignment="1">
      <alignment vertical="center"/>
    </xf>
    <xf numFmtId="0" fontId="12" fillId="0" borderId="23" xfId="0" applyFont="1" applyBorder="1" applyAlignment="1">
      <alignment horizontal="center" vertical="center" shrinkToFit="1"/>
    </xf>
    <xf numFmtId="0" fontId="12" fillId="7" borderId="0" xfId="0" applyFont="1" applyFill="1" applyAlignment="1">
      <alignment horizontal="right" vertical="center"/>
    </xf>
    <xf numFmtId="0" fontId="12" fillId="2" borderId="43" xfId="0" applyFont="1" applyFill="1" applyBorder="1">
      <alignment vertical="center"/>
    </xf>
    <xf numFmtId="0" fontId="23" fillId="2" borderId="43" xfId="0" applyFont="1" applyFill="1" applyBorder="1">
      <alignment vertical="center"/>
    </xf>
    <xf numFmtId="58" fontId="24" fillId="0" borderId="0" xfId="0" applyNumberFormat="1" applyFont="1" applyAlignment="1">
      <alignment horizontal="center" vertical="center"/>
    </xf>
    <xf numFmtId="58" fontId="14" fillId="3" borderId="0" xfId="0" applyNumberFormat="1" applyFont="1" applyFill="1">
      <alignment vertical="center"/>
    </xf>
    <xf numFmtId="0" fontId="24" fillId="0" borderId="0" xfId="0" applyFont="1">
      <alignment vertical="center"/>
    </xf>
    <xf numFmtId="0" fontId="12" fillId="2" borderId="6" xfId="0" applyFont="1" applyFill="1" applyBorder="1">
      <alignment vertical="center"/>
    </xf>
    <xf numFmtId="0" fontId="12" fillId="2" borderId="60" xfId="0" applyFont="1" applyFill="1" applyBorder="1">
      <alignment vertical="center"/>
    </xf>
    <xf numFmtId="0" fontId="14" fillId="2" borderId="6" xfId="0" applyFont="1" applyFill="1" applyBorder="1">
      <alignment vertical="center"/>
    </xf>
    <xf numFmtId="0" fontId="14" fillId="2" borderId="60" xfId="0" applyFont="1" applyFill="1" applyBorder="1">
      <alignment vertical="center"/>
    </xf>
    <xf numFmtId="0" fontId="19" fillId="0" borderId="0" xfId="0" applyFont="1" applyAlignment="1">
      <alignment horizontal="center" vertical="center"/>
    </xf>
    <xf numFmtId="0" fontId="14" fillId="7" borderId="10" xfId="0" applyFont="1" applyFill="1" applyBorder="1" applyAlignment="1">
      <alignment horizontal="center" vertical="center" shrinkToFit="1"/>
    </xf>
    <xf numFmtId="0" fontId="14" fillId="2" borderId="95" xfId="0" applyFont="1" applyFill="1" applyBorder="1" applyAlignment="1">
      <alignment horizontal="center" vertical="center" wrapText="1"/>
    </xf>
    <xf numFmtId="0" fontId="14" fillId="2" borderId="93" xfId="0" applyFont="1" applyFill="1" applyBorder="1" applyAlignment="1">
      <alignment horizontal="center" vertical="center" wrapText="1"/>
    </xf>
    <xf numFmtId="0" fontId="14" fillId="2" borderId="64" xfId="0" applyFont="1" applyFill="1" applyBorder="1" applyAlignment="1">
      <alignment horizontal="center" vertical="center" wrapText="1"/>
    </xf>
    <xf numFmtId="0" fontId="14" fillId="2" borderId="86" xfId="0" applyFont="1" applyFill="1" applyBorder="1" applyAlignment="1">
      <alignment horizontal="center" vertical="center" wrapText="1"/>
    </xf>
    <xf numFmtId="0" fontId="20" fillId="2" borderId="64" xfId="0" applyFont="1" applyFill="1" applyBorder="1" applyAlignment="1">
      <alignment horizontal="center" vertical="center" wrapText="1"/>
    </xf>
    <xf numFmtId="0" fontId="20" fillId="2" borderId="21" xfId="0" applyFont="1" applyFill="1" applyBorder="1" applyAlignment="1">
      <alignment horizontal="center" vertical="center" wrapText="1"/>
    </xf>
    <xf numFmtId="0" fontId="14" fillId="2" borderId="81" xfId="0" applyFont="1" applyFill="1" applyBorder="1" applyAlignment="1">
      <alignment vertical="center" wrapText="1"/>
    </xf>
    <xf numFmtId="0" fontId="14" fillId="2" borderId="93" xfId="0" applyFont="1" applyFill="1" applyBorder="1" applyAlignment="1">
      <alignment vertical="center" wrapText="1"/>
    </xf>
    <xf numFmtId="0" fontId="14" fillId="2" borderId="86" xfId="0" applyFont="1" applyFill="1" applyBorder="1" applyAlignment="1">
      <alignment vertical="center" wrapText="1"/>
    </xf>
    <xf numFmtId="0" fontId="20" fillId="0" borderId="64" xfId="0" applyFont="1" applyBorder="1" applyAlignment="1">
      <alignment horizontal="center" vertical="center" wrapText="1"/>
    </xf>
    <xf numFmtId="0" fontId="20" fillId="0" borderId="11" xfId="0" applyFont="1" applyBorder="1" applyAlignment="1">
      <alignment horizontal="center" vertical="center" wrapText="1"/>
    </xf>
    <xf numFmtId="58" fontId="14" fillId="0" borderId="0" xfId="0" applyNumberFormat="1" applyFont="1" applyAlignment="1">
      <alignment horizontal="center" vertical="center"/>
    </xf>
    <xf numFmtId="0" fontId="20" fillId="0" borderId="0" xfId="0" applyFont="1" applyAlignment="1">
      <alignment horizontal="left" vertical="center"/>
    </xf>
    <xf numFmtId="0" fontId="14" fillId="0" borderId="0" xfId="0" applyFont="1" applyAlignment="1">
      <alignment vertical="center" textRotation="255"/>
    </xf>
    <xf numFmtId="56" fontId="20" fillId="0" borderId="0" xfId="0" applyNumberFormat="1" applyFont="1" applyAlignment="1">
      <alignment horizontal="left" vertical="center"/>
    </xf>
    <xf numFmtId="56" fontId="20" fillId="0" borderId="0" xfId="0" quotePrefix="1" applyNumberFormat="1" applyFont="1" applyAlignment="1">
      <alignment horizontal="left" vertical="center"/>
    </xf>
    <xf numFmtId="58" fontId="12" fillId="3" borderId="0" xfId="0" applyNumberFormat="1" applyFont="1" applyFill="1">
      <alignment vertical="center"/>
    </xf>
    <xf numFmtId="176" fontId="12" fillId="3" borderId="0" xfId="0" applyNumberFormat="1" applyFont="1" applyFill="1">
      <alignment vertical="center"/>
    </xf>
    <xf numFmtId="0" fontId="14" fillId="0" borderId="16" xfId="0" applyFont="1" applyBorder="1" applyAlignment="1">
      <alignment vertical="center" wrapText="1"/>
    </xf>
    <xf numFmtId="0" fontId="14" fillId="0" borderId="11" xfId="0" applyFont="1" applyBorder="1" applyAlignment="1">
      <alignment horizontal="left" vertical="center"/>
    </xf>
    <xf numFmtId="0" fontId="14" fillId="0" borderId="10" xfId="0" applyFont="1" applyBorder="1" applyAlignment="1">
      <alignment vertical="center" wrapText="1"/>
    </xf>
    <xf numFmtId="0" fontId="14" fillId="0" borderId="6" xfId="0" applyFont="1" applyBorder="1" applyAlignment="1">
      <alignment horizontal="left" vertical="center" wrapText="1"/>
    </xf>
    <xf numFmtId="0" fontId="14" fillId="0" borderId="60" xfId="0" applyFont="1" applyBorder="1" applyAlignment="1">
      <alignment horizontal="left" vertical="center" wrapText="1"/>
    </xf>
    <xf numFmtId="0" fontId="14" fillId="0" borderId="8" xfId="0" applyFont="1" applyBorder="1" applyAlignment="1">
      <alignment horizontal="left" vertical="center" wrapText="1"/>
    </xf>
    <xf numFmtId="0" fontId="14" fillId="0" borderId="50" xfId="0" applyFont="1" applyBorder="1" applyAlignment="1">
      <alignment horizontal="left" vertical="center" wrapText="1"/>
    </xf>
    <xf numFmtId="0" fontId="14" fillId="2" borderId="93" xfId="0" applyFont="1" applyFill="1" applyBorder="1" applyAlignment="1">
      <alignment horizontal="left" vertical="center" wrapText="1"/>
    </xf>
    <xf numFmtId="0" fontId="14" fillId="0" borderId="88" xfId="0" applyFont="1" applyBorder="1" applyAlignment="1">
      <alignment horizontal="left" vertical="center" wrapText="1"/>
    </xf>
    <xf numFmtId="0" fontId="14" fillId="0" borderId="81" xfId="0" applyFont="1" applyBorder="1" applyAlignment="1">
      <alignment horizontal="center" vertical="center" wrapText="1"/>
    </xf>
    <xf numFmtId="0" fontId="20" fillId="0" borderId="1" xfId="0" applyFont="1" applyBorder="1">
      <alignment vertical="center"/>
    </xf>
    <xf numFmtId="0" fontId="20" fillId="0" borderId="55" xfId="0" applyFont="1" applyBorder="1">
      <alignment vertical="center"/>
    </xf>
    <xf numFmtId="0" fontId="12" fillId="0" borderId="1" xfId="0" applyFont="1" applyBorder="1">
      <alignment vertical="center"/>
    </xf>
    <xf numFmtId="0" fontId="12" fillId="3" borderId="7" xfId="0" applyFont="1" applyFill="1" applyBorder="1" applyAlignment="1">
      <alignment horizontal="left" vertical="center"/>
    </xf>
    <xf numFmtId="0" fontId="12" fillId="3" borderId="10" xfId="0" applyFont="1" applyFill="1" applyBorder="1" applyAlignment="1">
      <alignment horizontal="left" vertical="center"/>
    </xf>
    <xf numFmtId="0" fontId="12" fillId="3" borderId="62" xfId="0" applyFont="1" applyFill="1" applyBorder="1" applyAlignment="1">
      <alignment horizontal="left" vertical="center"/>
    </xf>
    <xf numFmtId="0" fontId="12" fillId="8" borderId="0" xfId="0" applyFont="1" applyFill="1" applyAlignment="1">
      <alignment vertical="center" wrapText="1"/>
    </xf>
    <xf numFmtId="0" fontId="12" fillId="8" borderId="0" xfId="0" applyFont="1" applyFill="1">
      <alignment vertical="center"/>
    </xf>
    <xf numFmtId="0" fontId="12" fillId="5" borderId="0" xfId="0" applyFont="1" applyFill="1" applyAlignment="1">
      <alignment vertical="center" wrapText="1"/>
    </xf>
    <xf numFmtId="0" fontId="12" fillId="5" borderId="0" xfId="0" applyFont="1" applyFill="1">
      <alignment vertical="center"/>
    </xf>
    <xf numFmtId="176" fontId="12" fillId="0" borderId="0" xfId="0" applyNumberFormat="1" applyFont="1" applyAlignment="1">
      <alignment horizontal="left" vertical="center"/>
    </xf>
    <xf numFmtId="176" fontId="12" fillId="3" borderId="0" xfId="0" applyNumberFormat="1" applyFont="1" applyFill="1" applyAlignment="1">
      <alignment horizontal="left" vertical="center"/>
    </xf>
    <xf numFmtId="0" fontId="16" fillId="0" borderId="0" xfId="0" applyFont="1">
      <alignment vertical="center"/>
    </xf>
    <xf numFmtId="0" fontId="15" fillId="7" borderId="0" xfId="0" applyFont="1" applyFill="1">
      <alignment vertical="center"/>
    </xf>
    <xf numFmtId="0" fontId="16" fillId="7" borderId="0" xfId="0" applyFont="1" applyFill="1">
      <alignment vertical="center"/>
    </xf>
    <xf numFmtId="0" fontId="14" fillId="0" borderId="0" xfId="0" applyFont="1" applyAlignment="1">
      <alignment horizontal="left" vertical="center" wrapText="1"/>
    </xf>
    <xf numFmtId="0" fontId="14" fillId="0" borderId="6" xfId="0" applyFont="1" applyBorder="1" applyAlignment="1">
      <alignment horizontal="center" vertical="center"/>
    </xf>
    <xf numFmtId="0" fontId="14" fillId="0" borderId="0" xfId="0" applyFont="1" applyAlignment="1">
      <alignment horizontal="center" vertical="center" wrapText="1"/>
    </xf>
    <xf numFmtId="0" fontId="14" fillId="0" borderId="30" xfId="0" applyFont="1" applyBorder="1">
      <alignment vertical="center"/>
    </xf>
    <xf numFmtId="0" fontId="14" fillId="2" borderId="23" xfId="0" applyFont="1" applyFill="1" applyBorder="1" applyAlignment="1">
      <alignment horizontal="center" vertical="center"/>
    </xf>
    <xf numFmtId="0" fontId="14" fillId="0" borderId="37" xfId="0" applyFont="1" applyBorder="1" applyAlignment="1">
      <alignment horizontal="center" vertical="center"/>
    </xf>
    <xf numFmtId="0" fontId="14" fillId="0" borderId="94" xfId="0" applyFont="1" applyBorder="1">
      <alignment vertical="center"/>
    </xf>
    <xf numFmtId="0" fontId="14" fillId="0" borderId="14" xfId="0" applyFont="1" applyBorder="1" applyAlignment="1">
      <alignment vertical="center" wrapText="1"/>
    </xf>
    <xf numFmtId="0" fontId="14" fillId="0" borderId="94" xfId="0" applyFont="1" applyBorder="1" applyAlignment="1">
      <alignment horizontal="center" vertical="center"/>
    </xf>
    <xf numFmtId="0" fontId="14" fillId="0" borderId="41" xfId="0" applyFont="1" applyBorder="1" applyAlignment="1">
      <alignment horizontal="center" vertical="center"/>
    </xf>
    <xf numFmtId="179" fontId="14" fillId="7" borderId="11" xfId="0" applyNumberFormat="1" applyFont="1" applyFill="1" applyBorder="1" applyAlignment="1">
      <alignment horizontal="right" vertical="center" wrapText="1"/>
    </xf>
    <xf numFmtId="179" fontId="14" fillId="7" borderId="91" xfId="0" applyNumberFormat="1" applyFont="1" applyFill="1" applyBorder="1" applyAlignment="1">
      <alignment horizontal="right" vertical="center" wrapText="1"/>
    </xf>
    <xf numFmtId="179" fontId="14" fillId="7" borderId="43" xfId="0" applyNumberFormat="1" applyFont="1" applyFill="1" applyBorder="1" applyAlignment="1">
      <alignment horizontal="right" vertical="center" wrapText="1"/>
    </xf>
    <xf numFmtId="179" fontId="14" fillId="3" borderId="0" xfId="0" applyNumberFormat="1" applyFont="1" applyFill="1" applyAlignment="1">
      <alignment vertical="center" wrapText="1"/>
    </xf>
    <xf numFmtId="0" fontId="25" fillId="0" borderId="0" xfId="0" applyFont="1" applyAlignment="1">
      <alignment horizontal="left" vertical="center"/>
    </xf>
    <xf numFmtId="0" fontId="20" fillId="3" borderId="0" xfId="0" applyFont="1" applyFill="1" applyAlignment="1">
      <alignment horizontal="left" vertical="center"/>
    </xf>
    <xf numFmtId="0" fontId="14" fillId="0" borderId="55" xfId="0" applyFont="1" applyBorder="1">
      <alignment vertical="center"/>
    </xf>
    <xf numFmtId="0" fontId="14" fillId="7" borderId="50" xfId="0" applyFont="1" applyFill="1" applyBorder="1">
      <alignment vertical="center"/>
    </xf>
    <xf numFmtId="0" fontId="14" fillId="0" borderId="31" xfId="0" applyFont="1" applyBorder="1">
      <alignment vertical="center"/>
    </xf>
    <xf numFmtId="0" fontId="14" fillId="0" borderId="11" xfId="0" applyFont="1" applyBorder="1" applyAlignment="1">
      <alignment vertical="center" shrinkToFit="1"/>
    </xf>
    <xf numFmtId="0" fontId="14" fillId="2" borderId="23" xfId="0" applyFont="1" applyFill="1" applyBorder="1" applyAlignment="1">
      <alignment horizontal="center" vertical="center" wrapText="1"/>
    </xf>
    <xf numFmtId="177" fontId="14" fillId="2" borderId="23" xfId="1" applyNumberFormat="1" applyFont="1" applyFill="1" applyBorder="1" applyAlignment="1">
      <alignment horizontal="right" vertical="center"/>
    </xf>
    <xf numFmtId="177" fontId="14" fillId="0" borderId="23" xfId="1" applyNumberFormat="1" applyFont="1" applyBorder="1" applyAlignment="1">
      <alignment horizontal="right" vertical="center"/>
    </xf>
    <xf numFmtId="0" fontId="14" fillId="0" borderId="23" xfId="0" applyFont="1" applyBorder="1" applyAlignment="1">
      <alignment horizontal="center" vertical="center" shrinkToFit="1"/>
    </xf>
    <xf numFmtId="0" fontId="14" fillId="7" borderId="8" xfId="0" applyFont="1" applyFill="1" applyBorder="1">
      <alignment vertical="center"/>
    </xf>
    <xf numFmtId="0" fontId="14" fillId="0" borderId="30" xfId="0" applyFont="1" applyBorder="1" applyAlignment="1">
      <alignment vertical="center" wrapText="1" shrinkToFit="1"/>
    </xf>
    <xf numFmtId="0" fontId="11" fillId="7" borderId="0" xfId="0" applyFont="1" applyFill="1" applyAlignment="1">
      <alignment horizontal="left" vertical="center"/>
    </xf>
    <xf numFmtId="0" fontId="11" fillId="7" borderId="0" xfId="0" applyFont="1" applyFill="1" applyAlignment="1">
      <alignment horizontal="right" vertical="center"/>
    </xf>
    <xf numFmtId="0" fontId="11" fillId="3" borderId="0" xfId="0" applyFont="1" applyFill="1" applyAlignment="1">
      <alignment horizontal="left" vertical="center"/>
    </xf>
    <xf numFmtId="0" fontId="11" fillId="3" borderId="0" xfId="0" applyFont="1" applyFill="1" applyAlignment="1">
      <alignment horizontal="right" vertical="center"/>
    </xf>
    <xf numFmtId="0" fontId="14" fillId="3" borderId="23" xfId="0" applyFont="1" applyFill="1" applyBorder="1" applyAlignment="1">
      <alignment horizontal="left" vertical="center" wrapText="1" shrinkToFit="1"/>
    </xf>
    <xf numFmtId="0" fontId="14" fillId="3" borderId="81" xfId="0" applyFont="1" applyFill="1" applyBorder="1" applyAlignment="1">
      <alignment horizontal="left" vertical="center" wrapText="1"/>
    </xf>
    <xf numFmtId="0" fontId="16" fillId="2" borderId="43" xfId="0" applyFont="1" applyFill="1" applyBorder="1">
      <alignment vertical="center"/>
    </xf>
    <xf numFmtId="0" fontId="27" fillId="2" borderId="43" xfId="0" applyFont="1" applyFill="1" applyBorder="1">
      <alignment vertical="center"/>
    </xf>
    <xf numFmtId="0" fontId="16" fillId="2" borderId="0" xfId="0" applyFont="1" applyFill="1">
      <alignment vertical="center"/>
    </xf>
    <xf numFmtId="0" fontId="16" fillId="0" borderId="0" xfId="0" applyFont="1" applyAlignment="1">
      <alignment horizontal="center" vertical="center"/>
    </xf>
    <xf numFmtId="0" fontId="14" fillId="0" borderId="0" xfId="0" applyFont="1" applyAlignment="1">
      <alignment horizontal="center" vertical="center" shrinkToFit="1"/>
    </xf>
    <xf numFmtId="0" fontId="20" fillId="0" borderId="9" xfId="0" applyFont="1" applyBorder="1">
      <alignment vertical="center"/>
    </xf>
    <xf numFmtId="0" fontId="14" fillId="0" borderId="64" xfId="0" applyFont="1" applyBorder="1">
      <alignment vertical="center"/>
    </xf>
    <xf numFmtId="0" fontId="14" fillId="0" borderId="21" xfId="0" applyFont="1" applyBorder="1">
      <alignment vertical="center"/>
    </xf>
    <xf numFmtId="0" fontId="16" fillId="7" borderId="0" xfId="0" applyFont="1" applyFill="1" applyAlignment="1">
      <alignment horizontal="left" vertical="center"/>
    </xf>
    <xf numFmtId="0" fontId="12" fillId="0" borderId="0" xfId="0" applyFont="1" applyAlignment="1">
      <alignment horizontal="center" vertical="center" wrapText="1"/>
    </xf>
    <xf numFmtId="0" fontId="10" fillId="5" borderId="23" xfId="0" applyFont="1" applyFill="1" applyBorder="1" applyAlignment="1">
      <alignment horizontal="center" vertical="center" shrinkToFit="1"/>
    </xf>
    <xf numFmtId="0" fontId="20" fillId="7" borderId="0" xfId="0" applyFont="1" applyFill="1" applyAlignment="1">
      <alignment horizontal="center" vertical="center"/>
    </xf>
    <xf numFmtId="0" fontId="19" fillId="0" borderId="0" xfId="2" applyFont="1" applyAlignment="1">
      <alignment vertical="center"/>
    </xf>
    <xf numFmtId="0" fontId="14" fillId="7" borderId="0" xfId="2" applyFont="1" applyFill="1" applyAlignment="1">
      <alignment horizontal="left" vertical="center"/>
    </xf>
    <xf numFmtId="0" fontId="14" fillId="7" borderId="0" xfId="2" applyFont="1" applyFill="1" applyAlignment="1">
      <alignment horizontal="center" vertical="center"/>
    </xf>
    <xf numFmtId="0" fontId="12" fillId="0" borderId="23" xfId="0" applyFont="1" applyBorder="1" applyAlignment="1">
      <alignment horizontal="left" vertical="top" wrapText="1"/>
    </xf>
    <xf numFmtId="0" fontId="12" fillId="2" borderId="0" xfId="0" applyFont="1" applyFill="1" applyAlignment="1">
      <alignment vertical="center" wrapText="1"/>
    </xf>
    <xf numFmtId="0" fontId="30" fillId="0" borderId="0" xfId="0" applyFont="1">
      <alignment vertical="center"/>
    </xf>
    <xf numFmtId="0" fontId="31" fillId="0" borderId="0" xfId="0" applyFont="1" applyAlignment="1">
      <alignment horizontal="left" vertical="center" shrinkToFit="1"/>
    </xf>
    <xf numFmtId="0" fontId="7" fillId="0" borderId="0" xfId="0" applyFont="1" applyAlignment="1">
      <alignment vertical="center" textRotation="255"/>
    </xf>
    <xf numFmtId="0" fontId="31" fillId="0" borderId="0" xfId="0" applyFont="1" applyAlignment="1">
      <alignment horizontal="left" vertical="center"/>
    </xf>
    <xf numFmtId="0" fontId="31" fillId="0" borderId="16" xfId="0" applyFont="1" applyBorder="1" applyAlignment="1">
      <alignment horizontal="left" vertical="center"/>
    </xf>
    <xf numFmtId="0" fontId="7" fillId="2" borderId="3" xfId="0" applyFont="1" applyFill="1" applyBorder="1" applyAlignment="1">
      <alignment horizontal="left" vertical="center"/>
    </xf>
    <xf numFmtId="0" fontId="7" fillId="2" borderId="0" xfId="0" applyFont="1" applyFill="1" applyAlignment="1">
      <alignment horizontal="left" vertical="center"/>
    </xf>
    <xf numFmtId="0" fontId="7" fillId="2" borderId="16" xfId="0" applyFont="1" applyFill="1" applyBorder="1" applyAlignment="1">
      <alignment horizontal="left" vertical="center"/>
    </xf>
    <xf numFmtId="0" fontId="7" fillId="2" borderId="3" xfId="0" applyFont="1" applyFill="1" applyBorder="1" applyAlignment="1">
      <alignment horizontal="left" vertical="center" shrinkToFit="1"/>
    </xf>
    <xf numFmtId="0" fontId="7" fillId="2" borderId="0" xfId="0" applyFont="1" applyFill="1" applyAlignment="1">
      <alignment horizontal="left" vertical="center" shrinkToFit="1"/>
    </xf>
    <xf numFmtId="0" fontId="7" fillId="2" borderId="16" xfId="0" applyFont="1" applyFill="1" applyBorder="1" applyAlignment="1">
      <alignment horizontal="left" vertical="center" shrinkToFit="1"/>
    </xf>
    <xf numFmtId="0" fontId="7" fillId="2" borderId="2" xfId="0" applyFont="1" applyFill="1" applyBorder="1" applyAlignment="1">
      <alignment horizontal="left" vertical="center"/>
    </xf>
    <xf numFmtId="0" fontId="7" fillId="2" borderId="4" xfId="0" applyFont="1" applyFill="1" applyBorder="1" applyAlignment="1">
      <alignment horizontal="left" vertical="center"/>
    </xf>
    <xf numFmtId="0" fontId="7" fillId="2" borderId="15" xfId="0" applyFont="1" applyFill="1" applyBorder="1" applyAlignment="1">
      <alignment horizontal="left" vertical="center"/>
    </xf>
    <xf numFmtId="0" fontId="7" fillId="0" borderId="0" xfId="0" applyFont="1" applyAlignment="1">
      <alignment vertical="center" wrapText="1"/>
    </xf>
    <xf numFmtId="0" fontId="32" fillId="0" borderId="0" xfId="0" applyFont="1" applyAlignment="1">
      <alignment horizontal="left" vertical="center" wrapText="1"/>
    </xf>
    <xf numFmtId="0" fontId="7" fillId="0" borderId="0" xfId="0" applyFont="1" applyAlignment="1">
      <alignment horizontal="center" vertical="center"/>
    </xf>
    <xf numFmtId="0" fontId="7" fillId="0" borderId="3" xfId="0" applyFont="1" applyBorder="1" applyAlignment="1">
      <alignment horizontal="left" vertical="center"/>
    </xf>
    <xf numFmtId="179" fontId="14" fillId="7" borderId="10" xfId="0" applyNumberFormat="1" applyFont="1" applyFill="1" applyBorder="1" applyAlignment="1">
      <alignment horizontal="right" vertical="center" wrapText="1"/>
    </xf>
    <xf numFmtId="182" fontId="14" fillId="0" borderId="23" xfId="0" applyNumberFormat="1" applyFont="1" applyBorder="1" applyAlignment="1">
      <alignment horizontal="center" vertical="center" shrinkToFit="1"/>
    </xf>
    <xf numFmtId="181" fontId="14" fillId="5" borderId="7" xfId="0" applyNumberFormat="1" applyFont="1" applyFill="1" applyBorder="1" applyAlignment="1">
      <alignment vertical="center" shrinkToFit="1"/>
    </xf>
    <xf numFmtId="182" fontId="14" fillId="0" borderId="81" xfId="0" applyNumberFormat="1" applyFont="1" applyBorder="1" applyAlignment="1">
      <alignment horizontal="center" vertical="center" shrinkToFit="1"/>
    </xf>
    <xf numFmtId="0" fontId="10" fillId="3" borderId="81" xfId="0" applyFont="1" applyFill="1" applyBorder="1" applyAlignment="1">
      <alignment horizontal="center" vertical="center" shrinkToFit="1"/>
    </xf>
    <xf numFmtId="0" fontId="10" fillId="5" borderId="23" xfId="0" applyFont="1" applyFill="1" applyBorder="1" applyAlignment="1">
      <alignment horizontal="left" vertical="center" shrinkToFit="1"/>
    </xf>
    <xf numFmtId="0" fontId="33" fillId="9" borderId="0" xfId="0" applyFont="1" applyFill="1">
      <alignment vertical="center"/>
    </xf>
    <xf numFmtId="0" fontId="24" fillId="9" borderId="0" xfId="0" applyFont="1" applyFill="1">
      <alignment vertical="center"/>
    </xf>
    <xf numFmtId="0" fontId="29" fillId="0" borderId="0" xfId="0" applyFont="1">
      <alignment vertical="center"/>
    </xf>
    <xf numFmtId="176" fontId="29" fillId="3" borderId="0" xfId="0" applyNumberFormat="1" applyFont="1" applyFill="1">
      <alignment vertical="center"/>
    </xf>
    <xf numFmtId="0" fontId="29" fillId="3" borderId="0" xfId="0" applyFont="1" applyFill="1">
      <alignment vertical="center"/>
    </xf>
    <xf numFmtId="0" fontId="29" fillId="0" borderId="0" xfId="0" applyFont="1" applyAlignment="1">
      <alignment horizontal="right" vertical="center"/>
    </xf>
    <xf numFmtId="0" fontId="13" fillId="3" borderId="0" xfId="0" applyFont="1" applyFill="1">
      <alignment vertical="center"/>
    </xf>
    <xf numFmtId="0" fontId="34" fillId="0" borderId="0" xfId="0" applyFont="1">
      <alignment vertical="center"/>
    </xf>
    <xf numFmtId="0" fontId="10" fillId="0" borderId="0" xfId="0" applyFont="1">
      <alignment vertical="center"/>
    </xf>
    <xf numFmtId="0" fontId="10" fillId="0" borderId="13" xfId="0" applyFont="1" applyBorder="1" applyAlignment="1">
      <alignment vertical="center" shrinkToFit="1"/>
    </xf>
    <xf numFmtId="0" fontId="10" fillId="0" borderId="0" xfId="0" applyFont="1" applyAlignment="1">
      <alignment horizontal="center" vertical="center"/>
    </xf>
    <xf numFmtId="0" fontId="10" fillId="0" borderId="0" xfId="0" applyFont="1" applyAlignment="1">
      <alignment horizontal="distributed" vertical="center"/>
    </xf>
    <xf numFmtId="0" fontId="35" fillId="0" borderId="0" xfId="0" applyFont="1">
      <alignment vertical="center"/>
    </xf>
    <xf numFmtId="0" fontId="10" fillId="0" borderId="32" xfId="0" applyFont="1" applyBorder="1">
      <alignment vertical="center"/>
    </xf>
    <xf numFmtId="0" fontId="10" fillId="0" borderId="33" xfId="0" applyFont="1" applyBorder="1">
      <alignment vertical="center"/>
    </xf>
    <xf numFmtId="0" fontId="10" fillId="0" borderId="34" xfId="0" applyFont="1" applyBorder="1">
      <alignment vertical="center"/>
    </xf>
    <xf numFmtId="0" fontId="10" fillId="0" borderId="35" xfId="0" applyFont="1" applyBorder="1">
      <alignment vertical="center"/>
    </xf>
    <xf numFmtId="0" fontId="10" fillId="0" borderId="36" xfId="0" applyFont="1" applyBorder="1">
      <alignment vertical="center"/>
    </xf>
    <xf numFmtId="0" fontId="10" fillId="0" borderId="7" xfId="0" applyFont="1" applyBorder="1">
      <alignment vertical="center"/>
    </xf>
    <xf numFmtId="0" fontId="10" fillId="0" borderId="10" xfId="0" applyFont="1" applyBorder="1">
      <alignment vertical="center"/>
    </xf>
    <xf numFmtId="0" fontId="10" fillId="0" borderId="37" xfId="0" applyFont="1" applyBorder="1">
      <alignment vertical="center"/>
    </xf>
    <xf numFmtId="0" fontId="10" fillId="0" borderId="38" xfId="0" applyFont="1" applyBorder="1">
      <alignment vertical="center"/>
    </xf>
    <xf numFmtId="0" fontId="10" fillId="0" borderId="39" xfId="0" applyFont="1" applyBorder="1">
      <alignment vertical="center"/>
    </xf>
    <xf numFmtId="0" fontId="10" fillId="0" borderId="40" xfId="0" applyFont="1" applyBorder="1">
      <alignment vertical="center"/>
    </xf>
    <xf numFmtId="0" fontId="10" fillId="0" borderId="41" xfId="0" applyFont="1" applyBorder="1">
      <alignment vertical="center"/>
    </xf>
    <xf numFmtId="0" fontId="10" fillId="0" borderId="123" xfId="0" applyFont="1" applyBorder="1" applyAlignment="1">
      <alignment horizontal="center" vertical="center"/>
    </xf>
    <xf numFmtId="0" fontId="10" fillId="0" borderId="121" xfId="0" applyFont="1" applyBorder="1">
      <alignment vertical="center"/>
    </xf>
    <xf numFmtId="0" fontId="10" fillId="0" borderId="122" xfId="0" applyFont="1" applyBorder="1">
      <alignment vertical="center"/>
    </xf>
    <xf numFmtId="0" fontId="10" fillId="0" borderId="124" xfId="0" applyFont="1" applyBorder="1">
      <alignment vertical="center"/>
    </xf>
    <xf numFmtId="0" fontId="10" fillId="0" borderId="6" xfId="0" applyFont="1" applyBorder="1" applyAlignment="1">
      <alignment vertical="center" wrapText="1"/>
    </xf>
    <xf numFmtId="0" fontId="10" fillId="0" borderId="8" xfId="0" applyFont="1" applyBorder="1" applyAlignment="1">
      <alignment vertical="center" wrapText="1"/>
    </xf>
    <xf numFmtId="0" fontId="10" fillId="0" borderId="6" xfId="0" applyFont="1" applyBorder="1">
      <alignment vertical="center"/>
    </xf>
    <xf numFmtId="0" fontId="10" fillId="0" borderId="11" xfId="0" applyFont="1" applyBorder="1">
      <alignment vertical="center"/>
    </xf>
    <xf numFmtId="0" fontId="10" fillId="0" borderId="11" xfId="0" applyFont="1" applyBorder="1" applyAlignment="1">
      <alignment horizontal="center" vertical="center" shrinkToFit="1"/>
    </xf>
    <xf numFmtId="0" fontId="10" fillId="0" borderId="46" xfId="0" applyFont="1" applyBorder="1">
      <alignment vertical="center"/>
    </xf>
    <xf numFmtId="0" fontId="10" fillId="0" borderId="45" xfId="0" applyFont="1" applyBorder="1">
      <alignment vertical="center"/>
    </xf>
    <xf numFmtId="0" fontId="10" fillId="0" borderId="0" xfId="0" applyFont="1" applyAlignment="1">
      <alignment horizontal="right" vertical="center"/>
    </xf>
    <xf numFmtId="0" fontId="10" fillId="0" borderId="16" xfId="0" applyFont="1" applyBorder="1" applyAlignment="1">
      <alignment vertical="center" shrinkToFit="1"/>
    </xf>
    <xf numFmtId="0" fontId="10" fillId="0" borderId="3" xfId="0" applyFont="1" applyBorder="1" applyAlignment="1">
      <alignment horizontal="center" vertical="center"/>
    </xf>
    <xf numFmtId="0" fontId="10" fillId="0" borderId="16" xfId="0" applyFont="1" applyBorder="1">
      <alignment vertical="center"/>
    </xf>
    <xf numFmtId="0" fontId="28" fillId="0" borderId="0" xfId="0" applyFont="1">
      <alignment vertical="center"/>
    </xf>
    <xf numFmtId="0" fontId="37" fillId="0" borderId="0" xfId="0" applyFont="1" applyAlignment="1">
      <alignment horizontal="right" vertical="center"/>
    </xf>
    <xf numFmtId="0" fontId="37" fillId="0" borderId="0" xfId="0" applyFont="1" applyAlignment="1">
      <alignment horizontal="center" vertical="center"/>
    </xf>
    <xf numFmtId="0" fontId="37" fillId="0" borderId="0" xfId="0" applyFont="1">
      <alignment vertical="center"/>
    </xf>
    <xf numFmtId="0" fontId="28" fillId="0" borderId="16" xfId="0" applyFont="1" applyBorder="1">
      <alignment vertical="center"/>
    </xf>
    <xf numFmtId="0" fontId="38" fillId="0" borderId="16" xfId="0" applyFont="1" applyBorder="1" applyAlignment="1">
      <alignment vertical="center" wrapText="1"/>
    </xf>
    <xf numFmtId="0" fontId="10" fillId="0" borderId="125" xfId="0" applyFont="1" applyBorder="1">
      <alignment vertical="center"/>
    </xf>
    <xf numFmtId="0" fontId="10" fillId="0" borderId="126" xfId="0" applyFont="1" applyBorder="1">
      <alignment vertical="center"/>
    </xf>
    <xf numFmtId="0" fontId="10" fillId="0" borderId="45" xfId="0" applyFont="1" applyBorder="1" applyAlignment="1">
      <alignment vertical="center" shrinkToFit="1"/>
    </xf>
    <xf numFmtId="0" fontId="10" fillId="0" borderId="0" xfId="0" applyFont="1" applyAlignment="1">
      <alignment vertical="center" shrinkToFit="1"/>
    </xf>
    <xf numFmtId="0" fontId="28" fillId="0" borderId="0" xfId="0" applyFont="1" applyAlignment="1">
      <alignment vertical="center" shrinkToFit="1"/>
    </xf>
    <xf numFmtId="0" fontId="37" fillId="0" borderId="0" xfId="0" applyFont="1" applyAlignment="1">
      <alignment horizontal="right" vertical="center" shrinkToFit="1"/>
    </xf>
    <xf numFmtId="0" fontId="37" fillId="0" borderId="0" xfId="0" applyFont="1" applyAlignment="1">
      <alignment horizontal="center" vertical="center" shrinkToFit="1"/>
    </xf>
    <xf numFmtId="0" fontId="37" fillId="0" borderId="0" xfId="0" applyFont="1" applyAlignment="1">
      <alignment vertical="center" shrinkToFit="1"/>
    </xf>
    <xf numFmtId="0" fontId="28" fillId="0" borderId="16" xfId="0" applyFont="1" applyBorder="1" applyAlignment="1">
      <alignment vertical="center" shrinkToFit="1"/>
    </xf>
    <xf numFmtId="0" fontId="10" fillId="0" borderId="128" xfId="0" applyFont="1" applyBorder="1" applyAlignment="1">
      <alignment vertical="center" shrinkToFit="1"/>
    </xf>
    <xf numFmtId="0" fontId="10" fillId="0" borderId="117" xfId="0" applyFont="1" applyBorder="1">
      <alignment vertical="center"/>
    </xf>
    <xf numFmtId="0" fontId="10" fillId="0" borderId="117" xfId="0" applyFont="1" applyBorder="1" applyAlignment="1">
      <alignment vertical="center" shrinkToFit="1"/>
    </xf>
    <xf numFmtId="0" fontId="10" fillId="0" borderId="129" xfId="0" applyFont="1" applyBorder="1" applyAlignment="1">
      <alignment vertical="center" shrinkToFit="1"/>
    </xf>
    <xf numFmtId="0" fontId="28" fillId="0" borderId="113" xfId="0" applyFont="1" applyBorder="1" applyAlignment="1">
      <alignment vertical="center" shrinkToFit="1"/>
    </xf>
    <xf numFmtId="0" fontId="10" fillId="0" borderId="119" xfId="0" applyFont="1" applyBorder="1" applyAlignment="1">
      <alignment vertical="center" shrinkToFit="1"/>
    </xf>
    <xf numFmtId="0" fontId="10" fillId="0" borderId="43" xfId="0" applyFont="1" applyBorder="1">
      <alignment vertical="center"/>
    </xf>
    <xf numFmtId="0" fontId="10" fillId="0" borderId="94" xfId="0" applyFont="1" applyBorder="1">
      <alignment vertical="center"/>
    </xf>
    <xf numFmtId="0" fontId="10" fillId="0" borderId="12" xfId="0" applyFont="1" applyBorder="1">
      <alignment vertical="center"/>
    </xf>
    <xf numFmtId="0" fontId="10" fillId="0" borderId="42" xfId="0" applyFont="1" applyBorder="1">
      <alignment vertical="center"/>
    </xf>
    <xf numFmtId="0" fontId="10" fillId="0" borderId="13" xfId="0" applyFont="1" applyBorder="1">
      <alignment vertical="center"/>
    </xf>
    <xf numFmtId="0" fontId="10" fillId="0" borderId="14" xfId="0" applyFont="1" applyBorder="1">
      <alignment vertical="center"/>
    </xf>
    <xf numFmtId="0" fontId="10" fillId="0" borderId="57" xfId="0" applyFont="1" applyBorder="1" applyAlignment="1">
      <alignment horizontal="right" vertical="center"/>
    </xf>
    <xf numFmtId="0" fontId="10" fillId="0" borderId="6" xfId="0" applyFont="1" applyBorder="1" applyAlignment="1">
      <alignment horizontal="left" vertical="center"/>
    </xf>
    <xf numFmtId="176" fontId="10" fillId="0" borderId="10" xfId="0" applyNumberFormat="1" applyFont="1" applyBorder="1">
      <alignment vertical="center"/>
    </xf>
    <xf numFmtId="176" fontId="10" fillId="0" borderId="11" xfId="0" applyNumberFormat="1" applyFont="1" applyBorder="1">
      <alignment vertical="center"/>
    </xf>
    <xf numFmtId="0" fontId="10" fillId="0" borderId="51" xfId="0" applyFont="1" applyBorder="1">
      <alignment vertical="center"/>
    </xf>
    <xf numFmtId="0" fontId="10" fillId="0" borderId="4" xfId="0" applyFont="1" applyBorder="1">
      <alignment vertical="center"/>
    </xf>
    <xf numFmtId="0" fontId="10" fillId="0" borderId="15" xfId="0" applyFont="1" applyBorder="1">
      <alignment vertical="center"/>
    </xf>
    <xf numFmtId="0" fontId="39" fillId="0" borderId="0" xfId="0" applyFont="1" applyAlignment="1">
      <alignment horizontal="left" vertical="center"/>
    </xf>
    <xf numFmtId="0" fontId="34" fillId="0" borderId="0" xfId="0" applyFont="1" applyAlignment="1">
      <alignment horizontal="left"/>
    </xf>
    <xf numFmtId="0" fontId="34" fillId="0" borderId="0" xfId="0" applyFont="1" applyAlignment="1">
      <alignment horizontal="left" vertical="center"/>
    </xf>
    <xf numFmtId="0" fontId="36" fillId="0" borderId="0" xfId="0" applyFont="1">
      <alignment vertical="center"/>
    </xf>
    <xf numFmtId="0" fontId="34" fillId="0" borderId="0" xfId="0" applyFont="1" applyAlignment="1">
      <alignment vertical="center" wrapText="1"/>
    </xf>
    <xf numFmtId="0" fontId="10" fillId="0" borderId="0" xfId="0" applyFont="1" applyAlignment="1">
      <alignment vertical="center" wrapText="1"/>
    </xf>
    <xf numFmtId="176" fontId="10" fillId="0" borderId="0" xfId="0" applyNumberFormat="1" applyFont="1" applyAlignment="1">
      <alignment horizontal="center" vertical="center"/>
    </xf>
    <xf numFmtId="176" fontId="29" fillId="0" borderId="0" xfId="0" applyNumberFormat="1" applyFont="1">
      <alignment vertical="center"/>
    </xf>
    <xf numFmtId="0" fontId="29" fillId="0" borderId="0" xfId="0" applyFont="1" applyAlignment="1">
      <alignment horizontal="center" vertical="center"/>
    </xf>
    <xf numFmtId="0" fontId="29" fillId="0" borderId="0" xfId="0" applyFont="1" applyAlignment="1">
      <alignment vertical="center" textRotation="255"/>
    </xf>
    <xf numFmtId="0" fontId="29" fillId="0" borderId="0" xfId="0" applyFont="1" applyAlignment="1">
      <alignment vertical="center" wrapText="1"/>
    </xf>
    <xf numFmtId="0" fontId="29" fillId="0" borderId="0" xfId="0" applyFont="1" applyAlignment="1">
      <alignment horizontal="distributed" vertical="center"/>
    </xf>
    <xf numFmtId="0" fontId="29" fillId="0" borderId="0" xfId="0" applyFont="1" applyAlignment="1">
      <alignment horizontal="distributed" vertical="center" wrapText="1"/>
    </xf>
    <xf numFmtId="0" fontId="29" fillId="7" borderId="0" xfId="0" applyFont="1" applyFill="1">
      <alignment vertical="center"/>
    </xf>
    <xf numFmtId="0" fontId="29" fillId="7" borderId="0" xfId="0" applyFont="1" applyFill="1" applyAlignment="1">
      <alignment vertical="center" wrapText="1"/>
    </xf>
    <xf numFmtId="0" fontId="29" fillId="0" borderId="0" xfId="0" applyFont="1" applyAlignment="1">
      <alignment horizontal="left" vertical="center"/>
    </xf>
    <xf numFmtId="0" fontId="29" fillId="3" borderId="0" xfId="0" applyFont="1" applyFill="1" applyAlignment="1">
      <alignment horizontal="center" vertical="center"/>
    </xf>
    <xf numFmtId="176" fontId="29" fillId="3" borderId="0" xfId="0" applyNumberFormat="1" applyFont="1" applyFill="1" applyAlignment="1">
      <alignment horizontal="center" vertical="center"/>
    </xf>
    <xf numFmtId="0" fontId="29" fillId="0" borderId="0" xfId="0" applyFont="1" applyAlignment="1">
      <alignment vertical="center" shrinkToFit="1"/>
    </xf>
    <xf numFmtId="0" fontId="41" fillId="0" borderId="0" xfId="0" applyFont="1" applyAlignment="1">
      <alignment horizontal="center" vertical="center" wrapText="1"/>
    </xf>
    <xf numFmtId="0" fontId="10" fillId="0" borderId="23" xfId="0" applyFont="1" applyBorder="1" applyAlignment="1">
      <alignment horizontal="center" vertical="center" wrapText="1"/>
    </xf>
    <xf numFmtId="0" fontId="41" fillId="0" borderId="0" xfId="0" applyFont="1" applyAlignment="1">
      <alignment horizontal="center" vertical="center"/>
    </xf>
    <xf numFmtId="0" fontId="41" fillId="0" borderId="0" xfId="0" applyFont="1">
      <alignment vertical="center"/>
    </xf>
    <xf numFmtId="0" fontId="28" fillId="2" borderId="64" xfId="0" applyFont="1" applyFill="1" applyBorder="1" applyAlignment="1">
      <alignment horizontal="center" vertical="center" wrapText="1"/>
    </xf>
    <xf numFmtId="0" fontId="43" fillId="2" borderId="21" xfId="0" applyFont="1" applyFill="1" applyBorder="1" applyAlignment="1">
      <alignment horizontal="center" vertical="center" wrapText="1"/>
    </xf>
    <xf numFmtId="0" fontId="28" fillId="0" borderId="64" xfId="0" applyFont="1" applyBorder="1" applyAlignment="1">
      <alignment horizontal="center" vertical="center" wrapText="1"/>
    </xf>
    <xf numFmtId="0" fontId="43" fillId="0" borderId="21" xfId="0" applyFont="1" applyBorder="1" applyAlignment="1">
      <alignment horizontal="center" vertical="center" wrapText="1"/>
    </xf>
    <xf numFmtId="0" fontId="43" fillId="0" borderId="64" xfId="0" applyFont="1" applyBorder="1" applyAlignment="1">
      <alignment horizontal="center" vertical="center" wrapText="1"/>
    </xf>
    <xf numFmtId="0" fontId="42" fillId="2" borderId="82" xfId="0" applyFont="1" applyFill="1" applyBorder="1" applyAlignment="1">
      <alignment vertical="center" wrapText="1"/>
    </xf>
    <xf numFmtId="0" fontId="42" fillId="2" borderId="98" xfId="0" applyFont="1" applyFill="1" applyBorder="1" applyAlignment="1">
      <alignment vertical="center" wrapText="1"/>
    </xf>
    <xf numFmtId="0" fontId="42" fillId="2" borderId="130" xfId="0" applyFont="1" applyFill="1" applyBorder="1" applyAlignment="1">
      <alignment vertical="center" wrapText="1"/>
    </xf>
    <xf numFmtId="0" fontId="42" fillId="2" borderId="93" xfId="0" applyFont="1" applyFill="1" applyBorder="1" applyAlignment="1">
      <alignment vertical="center" wrapText="1"/>
    </xf>
    <xf numFmtId="0" fontId="42" fillId="0" borderId="93" xfId="0" applyFont="1" applyBorder="1" applyAlignment="1">
      <alignment vertical="center" wrapText="1"/>
    </xf>
    <xf numFmtId="0" fontId="42" fillId="0" borderId="86" xfId="0" applyFont="1" applyBorder="1" applyAlignment="1">
      <alignment vertical="center" wrapText="1"/>
    </xf>
    <xf numFmtId="0" fontId="42" fillId="2" borderId="86" xfId="0" applyFont="1" applyFill="1" applyBorder="1" applyAlignment="1">
      <alignment vertical="center" wrapText="1"/>
    </xf>
    <xf numFmtId="0" fontId="42" fillId="2" borderId="90" xfId="0" applyFont="1" applyFill="1" applyBorder="1" applyAlignment="1">
      <alignment vertical="center" wrapText="1"/>
    </xf>
    <xf numFmtId="0" fontId="10" fillId="0" borderId="62" xfId="0" applyFont="1" applyBorder="1" applyAlignment="1">
      <alignment horizontal="center" vertical="center" wrapText="1"/>
    </xf>
    <xf numFmtId="0" fontId="42" fillId="2" borderId="95" xfId="0" applyFont="1" applyFill="1" applyBorder="1" applyAlignment="1">
      <alignment vertical="center" wrapText="1"/>
    </xf>
    <xf numFmtId="0" fontId="41" fillId="0" borderId="0" xfId="0" applyFont="1" applyAlignment="1">
      <alignment vertical="center" wrapText="1"/>
    </xf>
    <xf numFmtId="0" fontId="43" fillId="0" borderId="23" xfId="0" applyFont="1" applyBorder="1" applyAlignment="1">
      <alignment horizontal="center" vertical="center" wrapText="1"/>
    </xf>
    <xf numFmtId="0" fontId="29" fillId="0" borderId="23" xfId="0" applyFont="1" applyBorder="1" applyAlignment="1">
      <alignment horizontal="center" vertical="center" shrinkToFit="1"/>
    </xf>
    <xf numFmtId="0" fontId="29" fillId="7" borderId="0" xfId="0" applyFont="1" applyFill="1" applyAlignment="1">
      <alignment horizontal="right" vertical="center"/>
    </xf>
    <xf numFmtId="0" fontId="29" fillId="2" borderId="43" xfId="0" applyFont="1" applyFill="1" applyBorder="1">
      <alignment vertical="center"/>
    </xf>
    <xf numFmtId="0" fontId="45" fillId="2" borderId="43" xfId="0" applyFont="1" applyFill="1" applyBorder="1">
      <alignment vertical="center"/>
    </xf>
    <xf numFmtId="0" fontId="29" fillId="2" borderId="0" xfId="0" applyFont="1" applyFill="1">
      <alignment vertical="center"/>
    </xf>
    <xf numFmtId="0" fontId="45" fillId="0" borderId="0" xfId="0" applyFont="1">
      <alignment vertical="center"/>
    </xf>
    <xf numFmtId="0" fontId="14" fillId="0" borderId="23" xfId="0" applyFont="1" applyBorder="1" applyAlignment="1">
      <alignment vertical="center" wrapText="1"/>
    </xf>
    <xf numFmtId="0" fontId="15" fillId="0" borderId="0" xfId="0" applyFont="1" applyAlignment="1">
      <alignment horizontal="center" vertical="center"/>
    </xf>
    <xf numFmtId="0" fontId="14" fillId="0" borderId="62" xfId="0" applyFont="1" applyBorder="1">
      <alignment vertical="center"/>
    </xf>
    <xf numFmtId="0" fontId="14" fillId="0" borderId="64" xfId="0" applyFont="1" applyBorder="1" applyAlignment="1">
      <alignment horizontal="center" vertical="center" wrapText="1"/>
    </xf>
    <xf numFmtId="0" fontId="14" fillId="2" borderId="150" xfId="0" applyFont="1" applyFill="1" applyBorder="1" applyAlignment="1">
      <alignment horizontal="center" vertical="center" wrapText="1"/>
    </xf>
    <xf numFmtId="0" fontId="14" fillId="2" borderId="151" xfId="0" applyFont="1" applyFill="1" applyBorder="1" applyAlignment="1">
      <alignment horizontal="center" vertical="center" wrapText="1"/>
    </xf>
    <xf numFmtId="0" fontId="20" fillId="2" borderId="81"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0" borderId="21" xfId="0" applyFont="1" applyBorder="1" applyAlignment="1">
      <alignment horizontal="center" vertical="center" wrapText="1"/>
    </xf>
    <xf numFmtId="0" fontId="15" fillId="7" borderId="0" xfId="0" applyFont="1" applyFill="1" applyAlignment="1">
      <alignment horizontal="left" vertical="center"/>
    </xf>
    <xf numFmtId="0" fontId="20" fillId="7" borderId="0" xfId="0" applyFont="1" applyFill="1">
      <alignment vertical="center"/>
    </xf>
    <xf numFmtId="176" fontId="12" fillId="7" borderId="0" xfId="0" applyNumberFormat="1" applyFont="1" applyFill="1">
      <alignment vertical="center"/>
    </xf>
    <xf numFmtId="0" fontId="20" fillId="0" borderId="81" xfId="0" applyFont="1" applyBorder="1" applyAlignment="1">
      <alignment horizontal="center" vertical="center" wrapText="1"/>
    </xf>
    <xf numFmtId="0" fontId="46" fillId="0" borderId="64" xfId="0" applyFont="1" applyBorder="1" applyAlignment="1">
      <alignment horizontal="center" vertical="center" wrapText="1"/>
    </xf>
    <xf numFmtId="0" fontId="46" fillId="2" borderId="64" xfId="0" applyFont="1" applyFill="1" applyBorder="1" applyAlignment="1">
      <alignment horizontal="center" vertical="center" wrapText="1"/>
    </xf>
    <xf numFmtId="0" fontId="42" fillId="0" borderId="95" xfId="0" applyFont="1" applyBorder="1" applyAlignment="1">
      <alignment vertical="center" wrapText="1"/>
    </xf>
    <xf numFmtId="0" fontId="10" fillId="3" borderId="81"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182" fontId="14" fillId="0" borderId="81" xfId="0" applyNumberFormat="1" applyFont="1" applyBorder="1" applyAlignment="1">
      <alignment horizontal="center" vertical="center" shrinkToFit="1"/>
    </xf>
    <xf numFmtId="182" fontId="14" fillId="0" borderId="21" xfId="0" applyNumberFormat="1" applyFont="1" applyBorder="1" applyAlignment="1">
      <alignment horizontal="center" vertical="center" shrinkToFit="1"/>
    </xf>
    <xf numFmtId="0" fontId="12" fillId="8" borderId="7" xfId="0" applyFont="1" applyFill="1" applyBorder="1" applyAlignment="1">
      <alignment horizontal="left" vertical="center" wrapText="1"/>
    </xf>
    <xf numFmtId="0" fontId="12" fillId="8" borderId="10" xfId="0" applyFont="1" applyFill="1" applyBorder="1" applyAlignment="1">
      <alignment horizontal="left" vertical="center" wrapText="1"/>
    </xf>
    <xf numFmtId="0" fontId="12" fillId="8" borderId="62" xfId="0" applyFont="1" applyFill="1" applyBorder="1" applyAlignment="1">
      <alignment horizontal="left" vertical="center" wrapText="1"/>
    </xf>
    <xf numFmtId="0" fontId="12" fillId="0" borderId="0" xfId="0" applyFont="1" applyAlignment="1">
      <alignment horizontal="center" vertical="center" wrapText="1"/>
    </xf>
    <xf numFmtId="0" fontId="12" fillId="0" borderId="0" xfId="0" applyFont="1" applyAlignment="1">
      <alignment horizontal="center" vertical="center"/>
    </xf>
    <xf numFmtId="0" fontId="12" fillId="0" borderId="0" xfId="0" applyFont="1" applyAlignment="1">
      <alignment horizontal="distributed" vertical="center"/>
    </xf>
    <xf numFmtId="0" fontId="12" fillId="2" borderId="7" xfId="0" applyFont="1" applyFill="1" applyBorder="1" applyAlignment="1">
      <alignment horizontal="left" vertical="center"/>
    </xf>
    <xf numFmtId="0" fontId="12" fillId="2" borderId="10" xfId="0" applyFont="1" applyFill="1" applyBorder="1" applyAlignment="1">
      <alignment horizontal="left" vertical="center"/>
    </xf>
    <xf numFmtId="0" fontId="12" fillId="2" borderId="62" xfId="0" applyFont="1" applyFill="1" applyBorder="1" applyAlignment="1">
      <alignment horizontal="left" vertical="center"/>
    </xf>
    <xf numFmtId="0" fontId="12" fillId="5" borderId="7" xfId="0" applyFont="1" applyFill="1" applyBorder="1" applyAlignment="1">
      <alignment horizontal="left" vertical="center" wrapText="1"/>
    </xf>
    <xf numFmtId="0" fontId="12" fillId="5" borderId="10"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2" borderId="7"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62" xfId="0" applyFont="1" applyFill="1" applyBorder="1" applyAlignment="1">
      <alignment horizontal="center" vertical="center" wrapText="1"/>
    </xf>
    <xf numFmtId="176" fontId="12" fillId="2" borderId="7" xfId="0" applyNumberFormat="1" applyFont="1" applyFill="1" applyBorder="1" applyAlignment="1">
      <alignment horizontal="left" vertical="center"/>
    </xf>
    <xf numFmtId="176" fontId="12" fillId="2" borderId="10" xfId="0" applyNumberFormat="1" applyFont="1" applyFill="1" applyBorder="1" applyAlignment="1">
      <alignment horizontal="left" vertical="center"/>
    </xf>
    <xf numFmtId="176" fontId="12" fillId="2" borderId="62" xfId="0" applyNumberFormat="1" applyFont="1" applyFill="1" applyBorder="1" applyAlignment="1">
      <alignment horizontal="left" vertical="center"/>
    </xf>
    <xf numFmtId="0" fontId="12" fillId="5" borderId="7" xfId="0" applyFont="1" applyFill="1" applyBorder="1" applyAlignment="1">
      <alignment horizontal="center" vertical="center"/>
    </xf>
    <xf numFmtId="0" fontId="12" fillId="5" borderId="10" xfId="0" applyFont="1" applyFill="1" applyBorder="1" applyAlignment="1">
      <alignment horizontal="center" vertical="center"/>
    </xf>
    <xf numFmtId="0" fontId="12" fillId="5" borderId="62"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23" xfId="0" applyFont="1" applyFill="1" applyBorder="1" applyAlignment="1">
      <alignment horizontal="left" vertical="center"/>
    </xf>
    <xf numFmtId="176" fontId="12" fillId="2" borderId="23" xfId="0" applyNumberFormat="1" applyFont="1" applyFill="1" applyBorder="1" applyAlignment="1">
      <alignment horizontal="center" vertical="center"/>
    </xf>
    <xf numFmtId="176" fontId="12" fillId="5" borderId="23" xfId="0" applyNumberFormat="1" applyFont="1" applyFill="1" applyBorder="1" applyAlignment="1">
      <alignment horizontal="center" vertical="center"/>
    </xf>
    <xf numFmtId="176" fontId="12" fillId="5" borderId="6" xfId="0" applyNumberFormat="1" applyFont="1" applyFill="1" applyBorder="1" applyAlignment="1">
      <alignment horizontal="center" vertical="center"/>
    </xf>
    <xf numFmtId="176" fontId="12" fillId="5" borderId="11" xfId="0" applyNumberFormat="1" applyFont="1" applyFill="1" applyBorder="1" applyAlignment="1">
      <alignment horizontal="center" vertical="center"/>
    </xf>
    <xf numFmtId="176" fontId="12" fillId="5" borderId="60" xfId="0" applyNumberFormat="1" applyFont="1" applyFill="1" applyBorder="1" applyAlignment="1">
      <alignment horizontal="center" vertical="center"/>
    </xf>
    <xf numFmtId="176" fontId="12" fillId="5" borderId="8" xfId="0" applyNumberFormat="1" applyFont="1" applyFill="1" applyBorder="1" applyAlignment="1">
      <alignment horizontal="center" vertical="center"/>
    </xf>
    <xf numFmtId="176" fontId="12" fillId="5" borderId="43" xfId="0" applyNumberFormat="1" applyFont="1" applyFill="1" applyBorder="1" applyAlignment="1">
      <alignment horizontal="center" vertical="center"/>
    </xf>
    <xf numFmtId="176" fontId="12" fillId="5" borderId="50" xfId="0" applyNumberFormat="1" applyFont="1" applyFill="1" applyBorder="1" applyAlignment="1">
      <alignment horizontal="center" vertical="center"/>
    </xf>
    <xf numFmtId="176" fontId="29" fillId="5" borderId="23" xfId="0" applyNumberFormat="1" applyFont="1" applyFill="1" applyBorder="1" applyAlignment="1">
      <alignment horizontal="center" vertical="center"/>
    </xf>
    <xf numFmtId="0" fontId="12" fillId="0" borderId="23" xfId="0" applyFont="1" applyBorder="1" applyAlignment="1">
      <alignment vertical="center" wrapText="1"/>
    </xf>
    <xf numFmtId="0" fontId="12" fillId="0" borderId="23" xfId="0" applyFont="1" applyBorder="1">
      <alignment vertical="center"/>
    </xf>
    <xf numFmtId="0" fontId="12" fillId="0" borderId="7" xfId="0" applyFont="1" applyBorder="1" applyAlignment="1">
      <alignment horizontal="left" vertical="center" wrapText="1" shrinkToFit="1"/>
    </xf>
    <xf numFmtId="0" fontId="12" fillId="0" borderId="62" xfId="0" applyFont="1" applyBorder="1" applyAlignment="1">
      <alignment horizontal="left" vertical="center" shrinkToFit="1"/>
    </xf>
    <xf numFmtId="0" fontId="14" fillId="0" borderId="81" xfId="0" applyFont="1" applyBorder="1" applyAlignment="1">
      <alignment horizontal="left" vertical="center" wrapText="1"/>
    </xf>
    <xf numFmtId="0" fontId="14" fillId="0" borderId="64" xfId="0" applyFont="1" applyBorder="1" applyAlignment="1">
      <alignment horizontal="left" vertical="center" wrapText="1"/>
    </xf>
    <xf numFmtId="0" fontId="14" fillId="0" borderId="21" xfId="0" applyFont="1" applyBorder="1" applyAlignment="1">
      <alignment horizontal="left" vertical="center" wrapText="1"/>
    </xf>
    <xf numFmtId="0" fontId="12" fillId="0" borderId="23" xfId="0" applyFont="1" applyBorder="1" applyAlignment="1">
      <alignment vertical="center" wrapText="1" shrinkToFit="1"/>
    </xf>
    <xf numFmtId="0" fontId="12" fillId="0" borderId="23" xfId="0" applyFont="1" applyBorder="1" applyAlignment="1">
      <alignment vertical="center" shrinkToFit="1"/>
    </xf>
    <xf numFmtId="0" fontId="12" fillId="0" borderId="81" xfId="0" applyFont="1" applyBorder="1" applyAlignment="1">
      <alignment horizontal="left" vertical="top" wrapText="1"/>
    </xf>
    <xf numFmtId="0" fontId="12" fillId="0" borderId="64" xfId="0" applyFont="1" applyBorder="1" applyAlignment="1">
      <alignment horizontal="left" vertical="top" wrapText="1"/>
    </xf>
    <xf numFmtId="0" fontId="12" fillId="0" borderId="7" xfId="0" applyFont="1" applyBorder="1" applyAlignment="1">
      <alignment vertical="center" wrapText="1" shrinkToFit="1"/>
    </xf>
    <xf numFmtId="0" fontId="12" fillId="0" borderId="62" xfId="0" applyFont="1" applyBorder="1" applyAlignment="1">
      <alignment vertical="center" wrapText="1" shrinkToFit="1"/>
    </xf>
    <xf numFmtId="0" fontId="16" fillId="0" borderId="0" xfId="0" applyFont="1" applyAlignment="1">
      <alignment horizontal="center" vertical="center"/>
    </xf>
    <xf numFmtId="0" fontId="12" fillId="0" borderId="0" xfId="0" applyFont="1" applyAlignment="1">
      <alignment vertical="center" wrapText="1"/>
    </xf>
    <xf numFmtId="0" fontId="12" fillId="0" borderId="81" xfId="0" applyFont="1" applyBorder="1" applyAlignment="1">
      <alignment horizontal="center" vertical="center"/>
    </xf>
    <xf numFmtId="0" fontId="12" fillId="0" borderId="64" xfId="0" applyFont="1" applyBorder="1" applyAlignment="1">
      <alignment horizontal="center" vertical="center"/>
    </xf>
    <xf numFmtId="0" fontId="12" fillId="0" borderId="21" xfId="0" applyFont="1" applyBorder="1" applyAlignment="1">
      <alignment horizontal="center" vertical="center"/>
    </xf>
    <xf numFmtId="0" fontId="12" fillId="4" borderId="7" xfId="0" applyFont="1" applyFill="1" applyBorder="1" applyAlignment="1">
      <alignment horizontal="center" vertical="center"/>
    </xf>
    <xf numFmtId="0" fontId="12" fillId="4" borderId="62" xfId="0" applyFont="1" applyFill="1" applyBorder="1" applyAlignment="1">
      <alignment horizontal="center" vertical="center"/>
    </xf>
    <xf numFmtId="0" fontId="15" fillId="7" borderId="0" xfId="0" applyFont="1" applyFill="1" applyAlignment="1">
      <alignment horizontal="left" vertical="center"/>
    </xf>
    <xf numFmtId="0" fontId="12" fillId="0" borderId="23" xfId="0" applyFont="1" applyBorder="1" applyAlignment="1">
      <alignment horizontal="center" vertical="center"/>
    </xf>
    <xf numFmtId="0" fontId="12" fillId="0" borderId="23" xfId="0" applyFont="1" applyBorder="1" applyAlignment="1">
      <alignment horizontal="left" vertical="center" wrapText="1"/>
    </xf>
    <xf numFmtId="176" fontId="12" fillId="7" borderId="0" xfId="0" applyNumberFormat="1" applyFont="1" applyFill="1" applyAlignment="1">
      <alignment horizontal="center" vertical="center"/>
    </xf>
    <xf numFmtId="0" fontId="12" fillId="3" borderId="0" xfId="0" applyFont="1" applyFill="1" applyAlignment="1">
      <alignment horizontal="center" vertical="center"/>
    </xf>
    <xf numFmtId="0" fontId="12" fillId="0" borderId="1" xfId="0" applyFont="1" applyBorder="1" applyAlignment="1">
      <alignment horizontal="center" vertical="center"/>
    </xf>
    <xf numFmtId="0" fontId="12" fillId="0" borderId="30" xfId="0" applyFont="1" applyBorder="1" applyAlignment="1">
      <alignment horizontal="center" vertical="center"/>
    </xf>
    <xf numFmtId="0" fontId="12" fillId="0" borderId="55" xfId="0" applyFont="1" applyBorder="1" applyAlignment="1">
      <alignment horizontal="center" vertical="center"/>
    </xf>
    <xf numFmtId="0" fontId="12" fillId="7" borderId="0" xfId="0" applyFont="1" applyFill="1" applyAlignment="1">
      <alignment horizontal="left" vertical="center"/>
    </xf>
    <xf numFmtId="0" fontId="12" fillId="7" borderId="0" xfId="0" applyFont="1" applyFill="1" applyAlignment="1">
      <alignment horizontal="center" vertical="center"/>
    </xf>
    <xf numFmtId="0" fontId="12" fillId="7" borderId="0" xfId="0" applyFont="1" applyFill="1" applyAlignment="1">
      <alignment horizontal="center" vertical="center" wrapText="1"/>
    </xf>
    <xf numFmtId="0" fontId="12" fillId="0" borderId="0" xfId="0" applyFont="1">
      <alignment vertical="center"/>
    </xf>
    <xf numFmtId="0" fontId="29" fillId="7" borderId="0" xfId="0" applyFont="1" applyFill="1" applyAlignment="1">
      <alignment horizontal="left" vertical="center"/>
    </xf>
    <xf numFmtId="0" fontId="29" fillId="0" borderId="0" xfId="0" applyFont="1" applyAlignment="1">
      <alignment horizontal="distributed" vertical="center"/>
    </xf>
    <xf numFmtId="0" fontId="29" fillId="7" borderId="0" xfId="0" applyFont="1" applyFill="1" applyAlignment="1">
      <alignment horizontal="center" vertical="center" wrapText="1"/>
    </xf>
    <xf numFmtId="0" fontId="29" fillId="0" borderId="0" xfId="0" applyFont="1" applyAlignment="1">
      <alignment horizontal="center" vertical="center"/>
    </xf>
    <xf numFmtId="0" fontId="29" fillId="7" borderId="0" xfId="0" applyFont="1" applyFill="1" applyAlignment="1">
      <alignment horizontal="center" vertical="center"/>
    </xf>
    <xf numFmtId="176" fontId="29" fillId="7" borderId="0" xfId="0" applyNumberFormat="1" applyFont="1" applyFill="1" applyAlignment="1">
      <alignment horizontal="center" vertical="center"/>
    </xf>
    <xf numFmtId="0" fontId="29" fillId="0" borderId="0" xfId="0" applyFont="1">
      <alignment vertical="center"/>
    </xf>
    <xf numFmtId="0" fontId="29" fillId="0" borderId="1" xfId="0" applyFont="1" applyBorder="1" applyAlignment="1">
      <alignment horizontal="center" vertical="center"/>
    </xf>
    <xf numFmtId="0" fontId="29" fillId="0" borderId="30" xfId="0" applyFont="1" applyBorder="1" applyAlignment="1">
      <alignment horizontal="center" vertical="center"/>
    </xf>
    <xf numFmtId="0" fontId="29" fillId="0" borderId="55" xfId="0" applyFont="1" applyBorder="1" applyAlignment="1">
      <alignment horizontal="center" vertical="center"/>
    </xf>
    <xf numFmtId="0" fontId="14" fillId="0" borderId="36" xfId="0" applyFont="1" applyBorder="1" applyAlignment="1">
      <alignment horizontal="center" vertical="center"/>
    </xf>
    <xf numFmtId="0" fontId="14" fillId="0" borderId="44" xfId="0" applyFont="1" applyBorder="1" applyAlignment="1">
      <alignment horizontal="center" vertical="center"/>
    </xf>
    <xf numFmtId="0" fontId="14" fillId="0" borderId="59" xfId="0" applyFont="1" applyBorder="1" applyAlignment="1">
      <alignment horizontal="center" vertical="center"/>
    </xf>
    <xf numFmtId="0" fontId="14" fillId="0" borderId="30" xfId="0" applyFont="1" applyBorder="1" applyAlignment="1">
      <alignment horizontal="left" vertical="center"/>
    </xf>
    <xf numFmtId="0" fontId="14" fillId="0" borderId="30" xfId="0" applyFont="1" applyBorder="1" applyAlignment="1">
      <alignment vertical="center" wrapText="1" shrinkToFit="1"/>
    </xf>
    <xf numFmtId="0" fontId="14" fillId="0" borderId="30" xfId="0" applyFont="1" applyBorder="1" applyAlignment="1">
      <alignment horizontal="center" vertical="center" wrapText="1" shrinkToFit="1"/>
    </xf>
    <xf numFmtId="0" fontId="14" fillId="0" borderId="55" xfId="0" applyFont="1" applyBorder="1" applyAlignment="1">
      <alignment horizontal="center" vertical="center" wrapText="1" shrinkToFit="1"/>
    </xf>
    <xf numFmtId="0" fontId="14" fillId="2" borderId="11" xfId="0" applyFont="1" applyFill="1" applyBorder="1" applyAlignment="1">
      <alignment horizontal="center" vertical="center" shrinkToFit="1"/>
    </xf>
    <xf numFmtId="0" fontId="14" fillId="2" borderId="0" xfId="0" applyFont="1" applyFill="1" applyAlignment="1">
      <alignment horizontal="center" vertical="center" shrinkToFit="1"/>
    </xf>
    <xf numFmtId="0" fontId="14" fillId="0" borderId="6" xfId="0" applyFont="1" applyBorder="1" applyAlignment="1">
      <alignment horizontal="center" vertical="center"/>
    </xf>
    <xf numFmtId="0" fontId="14" fillId="0" borderId="51" xfId="0" applyFont="1" applyBorder="1" applyAlignment="1">
      <alignment horizontal="center" vertical="center"/>
    </xf>
    <xf numFmtId="0" fontId="14" fillId="0" borderId="11" xfId="0" applyFont="1" applyBorder="1" applyAlignment="1">
      <alignment horizontal="left" vertical="center"/>
    </xf>
    <xf numFmtId="0" fontId="14" fillId="0" borderId="60" xfId="0" applyFont="1" applyBorder="1" applyAlignment="1">
      <alignment horizontal="left" vertical="center"/>
    </xf>
    <xf numFmtId="0" fontId="14" fillId="0" borderId="4" xfId="0" applyFont="1" applyBorder="1" applyAlignment="1">
      <alignment horizontal="left" vertical="center"/>
    </xf>
    <xf numFmtId="0" fontId="14" fillId="0" borderId="61" xfId="0" applyFont="1" applyBorder="1" applyAlignment="1">
      <alignment horizontal="left" vertical="center"/>
    </xf>
    <xf numFmtId="0" fontId="14" fillId="4" borderId="64" xfId="0" applyFont="1" applyFill="1" applyBorder="1" applyAlignment="1">
      <alignment horizontal="center" vertical="center" textRotation="255" shrinkToFit="1"/>
    </xf>
    <xf numFmtId="0" fontId="14" fillId="4" borderId="65" xfId="0" applyFont="1" applyFill="1" applyBorder="1" applyAlignment="1">
      <alignment horizontal="center" vertical="center" textRotation="255" shrinkToFit="1"/>
    </xf>
    <xf numFmtId="0" fontId="14" fillId="0" borderId="11" xfId="0" applyFont="1" applyBorder="1" applyAlignment="1">
      <alignment horizontal="left" vertical="center" shrinkToFit="1"/>
    </xf>
    <xf numFmtId="0" fontId="14" fillId="0" borderId="60" xfId="0" applyFont="1" applyBorder="1" applyAlignment="1">
      <alignment horizontal="left" vertical="center" shrinkToFit="1"/>
    </xf>
    <xf numFmtId="0" fontId="14" fillId="0" borderId="0" xfId="0" applyFont="1" applyAlignment="1">
      <alignment horizontal="left" vertical="center" shrinkToFit="1"/>
    </xf>
    <xf numFmtId="0" fontId="14" fillId="0" borderId="31" xfId="0" applyFont="1" applyBorder="1" applyAlignment="1">
      <alignment horizontal="left" vertical="center" shrinkToFit="1"/>
    </xf>
    <xf numFmtId="0" fontId="14" fillId="0" borderId="4" xfId="0" applyFont="1" applyBorder="1" applyAlignment="1">
      <alignment horizontal="left" vertical="center" shrinkToFit="1"/>
    </xf>
    <xf numFmtId="0" fontId="14" fillId="0" borderId="61" xfId="0" applyFont="1" applyBorder="1" applyAlignment="1">
      <alignment horizontal="left" vertical="center" shrinkToFit="1"/>
    </xf>
    <xf numFmtId="0" fontId="14" fillId="0" borderId="10" xfId="0" applyFont="1" applyBorder="1" applyAlignment="1">
      <alignment horizontal="left" vertical="center"/>
    </xf>
    <xf numFmtId="0" fontId="14" fillId="0" borderId="62" xfId="0" applyFont="1" applyBorder="1" applyAlignment="1">
      <alignment horizontal="left" vertical="center"/>
    </xf>
    <xf numFmtId="0" fontId="14" fillId="4" borderId="63" xfId="0" applyFont="1" applyFill="1" applyBorder="1" applyAlignment="1">
      <alignment horizontal="center" vertical="center" textRotation="255" shrinkToFit="1"/>
    </xf>
    <xf numFmtId="0" fontId="14" fillId="0" borderId="0" xfId="0" applyFont="1" applyAlignment="1">
      <alignment horizontal="left" vertical="center" wrapText="1"/>
    </xf>
    <xf numFmtId="0" fontId="14" fillId="0" borderId="43" xfId="0" applyFont="1" applyBorder="1" applyAlignment="1">
      <alignment horizontal="left" vertical="center" wrapText="1"/>
    </xf>
    <xf numFmtId="0" fontId="14" fillId="0" borderId="10" xfId="0" applyFont="1" applyBorder="1" applyAlignment="1">
      <alignment horizontal="left" vertical="center" wrapText="1"/>
    </xf>
    <xf numFmtId="0" fontId="14" fillId="2" borderId="10" xfId="0" applyFont="1" applyFill="1" applyBorder="1" applyAlignment="1">
      <alignment horizontal="center" vertical="center"/>
    </xf>
    <xf numFmtId="0" fontId="20" fillId="6" borderId="34" xfId="0" applyFont="1" applyFill="1" applyBorder="1">
      <alignment vertical="center"/>
    </xf>
    <xf numFmtId="0" fontId="28" fillId="6" borderId="10" xfId="0" applyFont="1" applyFill="1" applyBorder="1">
      <alignment vertical="center"/>
    </xf>
    <xf numFmtId="0" fontId="14" fillId="0" borderId="62" xfId="0" applyFont="1" applyBorder="1" applyAlignment="1">
      <alignment horizontal="left" vertical="center" wrapText="1"/>
    </xf>
    <xf numFmtId="0" fontId="14" fillId="0" borderId="0" xfId="0" applyFont="1" applyAlignment="1">
      <alignment horizontal="distributed" vertical="center"/>
    </xf>
    <xf numFmtId="0" fontId="14" fillId="0" borderId="48" xfId="0" applyFont="1" applyBorder="1" applyAlignment="1">
      <alignment horizontal="center" vertical="center"/>
    </xf>
    <xf numFmtId="0" fontId="14" fillId="0" borderId="10" xfId="0" applyFont="1" applyBorder="1" applyAlignment="1">
      <alignment horizontal="center" vertical="center" wrapText="1"/>
    </xf>
    <xf numFmtId="0" fontId="14" fillId="0" borderId="10" xfId="0" applyFont="1" applyBorder="1" applyAlignment="1">
      <alignment horizontal="center" vertical="center"/>
    </xf>
    <xf numFmtId="0" fontId="14" fillId="0" borderId="0" xfId="0" applyFont="1" applyAlignment="1">
      <alignment horizontal="left" vertical="center"/>
    </xf>
    <xf numFmtId="0" fontId="14" fillId="0" borderId="31" xfId="0" applyFont="1" applyBorder="1" applyAlignment="1">
      <alignment horizontal="left" vertical="center"/>
    </xf>
    <xf numFmtId="0" fontId="14" fillId="0" borderId="43" xfId="0" applyFont="1" applyBorder="1" applyAlignment="1">
      <alignment horizontal="left" vertical="center"/>
    </xf>
    <xf numFmtId="0" fontId="14" fillId="0" borderId="50" xfId="0" applyFont="1" applyBorder="1" applyAlignment="1">
      <alignment horizontal="left" vertical="center"/>
    </xf>
    <xf numFmtId="0" fontId="14" fillId="0" borderId="69" xfId="0" applyFont="1" applyBorder="1" applyAlignment="1">
      <alignment horizontal="center" vertical="center" textRotation="255"/>
    </xf>
    <xf numFmtId="0" fontId="14" fillId="0" borderId="70" xfId="0" applyFont="1" applyBorder="1" applyAlignment="1">
      <alignment horizontal="center" vertical="center" textRotation="255"/>
    </xf>
    <xf numFmtId="0" fontId="14" fillId="0" borderId="5" xfId="0" applyFont="1" applyBorder="1" applyAlignment="1">
      <alignment horizontal="center" vertical="center"/>
    </xf>
    <xf numFmtId="0" fontId="14" fillId="0" borderId="30" xfId="0" applyFont="1" applyBorder="1" applyAlignment="1">
      <alignment horizontal="center" vertical="center"/>
    </xf>
    <xf numFmtId="0" fontId="14" fillId="0" borderId="58" xfId="0" applyFont="1" applyBorder="1" applyAlignment="1">
      <alignment horizontal="center" vertical="center"/>
    </xf>
    <xf numFmtId="0" fontId="14" fillId="0" borderId="34" xfId="0" applyFont="1" applyBorder="1" applyAlignment="1">
      <alignment horizontal="left" vertical="center"/>
    </xf>
    <xf numFmtId="0" fontId="14" fillId="0" borderId="66" xfId="0" applyFont="1" applyBorder="1" applyAlignment="1">
      <alignment horizontal="left" vertical="center"/>
    </xf>
    <xf numFmtId="0" fontId="14" fillId="0" borderId="31" xfId="0" applyFont="1" applyBorder="1" applyAlignment="1">
      <alignment horizontal="left" vertical="center" wrapText="1"/>
    </xf>
    <xf numFmtId="0" fontId="14" fillId="0" borderId="43" xfId="0" applyFont="1" applyBorder="1" applyAlignment="1">
      <alignment horizontal="left" vertical="center" shrinkToFit="1"/>
    </xf>
    <xf numFmtId="0" fontId="14" fillId="0" borderId="50" xfId="0" applyFont="1" applyBorder="1" applyAlignment="1">
      <alignment horizontal="left" vertical="center" shrinkToFit="1"/>
    </xf>
    <xf numFmtId="0" fontId="14" fillId="0" borderId="13" xfId="0" applyFont="1" applyBorder="1" applyAlignment="1">
      <alignment horizontal="left" vertical="center" wrapText="1"/>
    </xf>
    <xf numFmtId="0" fontId="14" fillId="0" borderId="68" xfId="0" applyFont="1" applyBorder="1" applyAlignment="1">
      <alignment horizontal="left" vertical="center" wrapText="1"/>
    </xf>
    <xf numFmtId="0" fontId="20" fillId="0" borderId="1" xfId="0" applyFont="1" applyBorder="1" applyAlignment="1">
      <alignment horizontal="center" vertical="center"/>
    </xf>
    <xf numFmtId="0" fontId="20" fillId="0" borderId="30" xfId="0" applyFont="1" applyBorder="1" applyAlignment="1">
      <alignment horizontal="center" vertical="center"/>
    </xf>
    <xf numFmtId="0" fontId="20" fillId="0" borderId="55" xfId="0" applyFont="1" applyBorder="1" applyAlignment="1">
      <alignment horizontal="center" vertical="center"/>
    </xf>
    <xf numFmtId="0" fontId="15" fillId="0" borderId="0" xfId="0" applyFont="1" applyAlignment="1">
      <alignment horizontal="center" vertical="center"/>
    </xf>
    <xf numFmtId="0" fontId="14" fillId="2" borderId="10" xfId="0" applyFont="1" applyFill="1" applyBorder="1" applyAlignment="1">
      <alignment horizontal="center" vertical="center" shrinkToFit="1"/>
    </xf>
    <xf numFmtId="0" fontId="14" fillId="0" borderId="40" xfId="0" applyFont="1" applyBorder="1" applyAlignment="1">
      <alignment horizontal="left" vertical="center" wrapText="1"/>
    </xf>
    <xf numFmtId="0" fontId="14" fillId="0" borderId="71" xfId="0" applyFont="1" applyBorder="1" applyAlignment="1">
      <alignment horizontal="left" vertical="center" wrapText="1"/>
    </xf>
    <xf numFmtId="0" fontId="39" fillId="0" borderId="0" xfId="0" applyFont="1" applyAlignment="1">
      <alignment vertical="center" wrapText="1"/>
    </xf>
    <xf numFmtId="0" fontId="10" fillId="0" borderId="0" xfId="0" applyFont="1" applyAlignment="1">
      <alignment vertical="center" wrapText="1"/>
    </xf>
    <xf numFmtId="0" fontId="10" fillId="0" borderId="10" xfId="0" applyFont="1" applyBorder="1" applyAlignment="1">
      <alignment horizontal="left" vertical="center"/>
    </xf>
    <xf numFmtId="0" fontId="10" fillId="0" borderId="62" xfId="0" applyFont="1" applyBorder="1" applyAlignment="1">
      <alignment horizontal="left" vertical="center"/>
    </xf>
    <xf numFmtId="0" fontId="10" fillId="0" borderId="36" xfId="0" applyFont="1" applyBorder="1" applyAlignment="1">
      <alignment horizontal="center" vertical="center"/>
    </xf>
    <xf numFmtId="0" fontId="10" fillId="0" borderId="59" xfId="0" applyFont="1" applyBorder="1" applyAlignment="1">
      <alignment horizontal="center" vertical="center"/>
    </xf>
    <xf numFmtId="0" fontId="10" fillId="0" borderId="6" xfId="0" applyFont="1" applyBorder="1" applyAlignment="1">
      <alignment horizontal="center" vertical="center"/>
    </xf>
    <xf numFmtId="0" fontId="10" fillId="0" borderId="51" xfId="0" applyFont="1" applyBorder="1" applyAlignment="1">
      <alignment horizontal="center" vertical="center"/>
    </xf>
    <xf numFmtId="0" fontId="10" fillId="0" borderId="11" xfId="0" applyFont="1" applyBorder="1" applyAlignment="1">
      <alignment horizontal="left" vertical="center"/>
    </xf>
    <xf numFmtId="0" fontId="10" fillId="0" borderId="60" xfId="0" applyFont="1" applyBorder="1" applyAlignment="1">
      <alignment horizontal="left" vertical="center"/>
    </xf>
    <xf numFmtId="0" fontId="10" fillId="0" borderId="4" xfId="0" applyFont="1" applyBorder="1" applyAlignment="1">
      <alignment horizontal="left" vertical="center"/>
    </xf>
    <xf numFmtId="0" fontId="10" fillId="0" borderId="61" xfId="0" applyFont="1" applyBorder="1" applyAlignment="1">
      <alignment horizontal="left" vertical="center"/>
    </xf>
    <xf numFmtId="0" fontId="10" fillId="2" borderId="11" xfId="0" applyFont="1" applyFill="1" applyBorder="1" applyAlignment="1">
      <alignment horizontal="center" vertical="center" shrinkToFit="1"/>
    </xf>
    <xf numFmtId="0" fontId="10" fillId="2" borderId="4" xfId="0" applyFont="1" applyFill="1" applyBorder="1" applyAlignment="1">
      <alignment horizontal="center" vertical="center" shrinkToFit="1"/>
    </xf>
    <xf numFmtId="0" fontId="10" fillId="0" borderId="36" xfId="0" applyFont="1" applyBorder="1" applyAlignment="1">
      <alignment horizontal="right" vertical="center"/>
    </xf>
    <xf numFmtId="0" fontId="10" fillId="0" borderId="48" xfId="0" applyFont="1" applyBorder="1" applyAlignment="1">
      <alignment horizontal="right" vertical="center"/>
    </xf>
    <xf numFmtId="0" fontId="36" fillId="0" borderId="6" xfId="0" applyFont="1" applyBorder="1">
      <alignment vertical="center"/>
    </xf>
    <xf numFmtId="0" fontId="36" fillId="0" borderId="8" xfId="0" applyFont="1" applyBorder="1">
      <alignment vertical="center"/>
    </xf>
    <xf numFmtId="0" fontId="10" fillId="0" borderId="11" xfId="0" applyFont="1" applyBorder="1" applyAlignment="1">
      <alignment horizontal="left" vertical="center" shrinkToFit="1"/>
    </xf>
    <xf numFmtId="0" fontId="10" fillId="0" borderId="60" xfId="0" applyFont="1" applyBorder="1" applyAlignment="1">
      <alignment horizontal="left" vertical="center" shrinkToFit="1"/>
    </xf>
    <xf numFmtId="0" fontId="10" fillId="0" borderId="43" xfId="0" applyFont="1" applyBorder="1" applyAlignment="1">
      <alignment horizontal="left" vertical="center" shrinkToFit="1"/>
    </xf>
    <xf numFmtId="0" fontId="10" fillId="0" borderId="50" xfId="0" applyFont="1" applyBorder="1" applyAlignment="1">
      <alignment horizontal="left" vertical="center" shrinkToFit="1"/>
    </xf>
    <xf numFmtId="0" fontId="10" fillId="0" borderId="11" xfId="0" applyFont="1" applyBorder="1" applyAlignment="1">
      <alignment vertical="center" shrinkToFit="1"/>
    </xf>
    <xf numFmtId="0" fontId="10" fillId="2" borderId="11" xfId="0" applyFont="1" applyFill="1" applyBorder="1" applyAlignment="1">
      <alignment vertical="center" shrinkToFit="1"/>
    </xf>
    <xf numFmtId="0" fontId="36" fillId="0" borderId="63" xfId="0" applyFont="1" applyBorder="1" applyAlignment="1">
      <alignment horizontal="center" vertical="center" textRotation="255" shrinkToFit="1"/>
    </xf>
    <xf numFmtId="0" fontId="36" fillId="0" borderId="64" xfId="0" applyFont="1" applyBorder="1" applyAlignment="1">
      <alignment horizontal="center" vertical="center" textRotation="255" shrinkToFit="1"/>
    </xf>
    <xf numFmtId="0" fontId="36" fillId="0" borderId="65" xfId="0" applyFont="1" applyBorder="1" applyAlignment="1">
      <alignment horizontal="center" vertical="center" textRotation="255" shrinkToFit="1"/>
    </xf>
    <xf numFmtId="0" fontId="10" fillId="0" borderId="34" xfId="0" applyFont="1" applyBorder="1" applyAlignment="1">
      <alignment horizontal="left" vertical="center" shrinkToFit="1"/>
    </xf>
    <xf numFmtId="0" fontId="10" fillId="0" borderId="66" xfId="0" applyFont="1" applyBorder="1" applyAlignment="1">
      <alignment horizontal="left" vertical="center" shrinkToFit="1"/>
    </xf>
    <xf numFmtId="0" fontId="10" fillId="0" borderId="34" xfId="0" applyFont="1" applyBorder="1" applyAlignment="1">
      <alignment vertical="center" shrinkToFit="1"/>
    </xf>
    <xf numFmtId="0" fontId="10" fillId="2" borderId="13" xfId="0" applyFont="1" applyFill="1" applyBorder="1" applyAlignment="1">
      <alignment horizontal="center" vertical="center" shrinkToFit="1"/>
    </xf>
    <xf numFmtId="0" fontId="10" fillId="2" borderId="34" xfId="0" applyFont="1" applyFill="1" applyBorder="1" applyAlignment="1">
      <alignment horizontal="center" vertical="center" shrinkToFit="1"/>
    </xf>
    <xf numFmtId="0" fontId="10" fillId="0" borderId="117" xfId="0" applyFont="1" applyBorder="1" applyAlignment="1">
      <alignment vertical="center" shrinkToFit="1"/>
    </xf>
    <xf numFmtId="0" fontId="10" fillId="2" borderId="117" xfId="0" applyFont="1" applyFill="1" applyBorder="1" applyAlignment="1">
      <alignment vertical="center" shrinkToFit="1"/>
    </xf>
    <xf numFmtId="0" fontId="10" fillId="0" borderId="0" xfId="0" applyFont="1" applyAlignment="1">
      <alignment horizontal="center" vertical="center" wrapText="1"/>
    </xf>
    <xf numFmtId="0" fontId="10" fillId="0" borderId="43" xfId="0" applyFont="1" applyBorder="1" applyAlignment="1">
      <alignment horizontal="left" vertical="center"/>
    </xf>
    <xf numFmtId="0" fontId="10" fillId="0" borderId="50" xfId="0" applyFont="1" applyBorder="1" applyAlignment="1">
      <alignment horizontal="left" vertical="center"/>
    </xf>
    <xf numFmtId="0" fontId="10" fillId="2" borderId="11" xfId="0" applyFont="1" applyFill="1" applyBorder="1" applyAlignment="1">
      <alignment vertical="center" wrapText="1"/>
    </xf>
    <xf numFmtId="0" fontId="10" fillId="2" borderId="46" xfId="0" applyFont="1" applyFill="1" applyBorder="1" applyAlignment="1">
      <alignment vertical="center" wrapText="1"/>
    </xf>
    <xf numFmtId="0" fontId="10" fillId="2" borderId="43" xfId="0" applyFont="1" applyFill="1" applyBorder="1" applyAlignment="1">
      <alignment vertical="center" wrapText="1"/>
    </xf>
    <xf numFmtId="0" fontId="10" fillId="2" borderId="94" xfId="0" applyFont="1" applyFill="1" applyBorder="1" applyAlignment="1">
      <alignment vertical="center" wrapText="1"/>
    </xf>
    <xf numFmtId="0" fontId="10" fillId="0" borderId="44" xfId="0" applyFont="1" applyBorder="1" applyAlignment="1">
      <alignment horizontal="right" vertical="center"/>
    </xf>
    <xf numFmtId="0" fontId="36" fillId="0" borderId="45" xfId="0" applyFont="1" applyBorder="1">
      <alignment vertical="center"/>
    </xf>
    <xf numFmtId="0" fontId="10" fillId="0" borderId="0" xfId="0" applyFont="1" applyAlignment="1">
      <alignment horizontal="left" vertical="center"/>
    </xf>
    <xf numFmtId="0" fontId="10" fillId="0" borderId="31" xfId="0" applyFont="1" applyBorder="1" applyAlignment="1">
      <alignment horizontal="left" vertical="center"/>
    </xf>
    <xf numFmtId="0" fontId="10" fillId="0" borderId="0" xfId="0" applyFont="1" applyAlignment="1">
      <alignment vertical="center" shrinkToFit="1"/>
    </xf>
    <xf numFmtId="0" fontId="10" fillId="0" borderId="16" xfId="0" applyFont="1" applyBorder="1" applyAlignment="1">
      <alignment vertical="center" shrinkToFit="1"/>
    </xf>
    <xf numFmtId="0" fontId="37" fillId="0" borderId="117" xfId="0" applyFont="1" applyBorder="1" applyAlignment="1">
      <alignment horizontal="center" vertical="center" shrinkToFit="1"/>
    </xf>
    <xf numFmtId="0" fontId="10" fillId="0" borderId="117" xfId="0" applyFont="1" applyBorder="1" applyAlignment="1">
      <alignment horizontal="center" vertical="center" shrinkToFit="1"/>
    </xf>
    <xf numFmtId="0" fontId="10" fillId="0" borderId="119" xfId="0" applyFont="1" applyBorder="1" applyAlignment="1">
      <alignment vertical="center" shrinkToFit="1"/>
    </xf>
    <xf numFmtId="0" fontId="10" fillId="0" borderId="111" xfId="0" applyFont="1" applyBorder="1" applyAlignment="1">
      <alignment vertical="center" shrinkToFit="1"/>
    </xf>
    <xf numFmtId="0" fontId="10" fillId="2" borderId="111" xfId="0" applyFont="1" applyFill="1" applyBorder="1" applyAlignment="1">
      <alignment vertical="center" shrinkToFit="1"/>
    </xf>
    <xf numFmtId="0" fontId="10" fillId="2" borderId="0" xfId="0" applyFont="1" applyFill="1" applyAlignment="1">
      <alignment vertical="center" shrinkToFit="1"/>
    </xf>
    <xf numFmtId="0" fontId="10" fillId="2" borderId="0" xfId="0" applyFont="1" applyFill="1" applyAlignment="1">
      <alignment horizontal="center" vertical="center" shrinkToFit="1"/>
    </xf>
    <xf numFmtId="0" fontId="10" fillId="0" borderId="0" xfId="0" applyFont="1" applyAlignment="1">
      <alignment horizontal="center" vertical="center" shrinkToFit="1"/>
    </xf>
    <xf numFmtId="0" fontId="10" fillId="0" borderId="6" xfId="0" applyFont="1" applyBorder="1">
      <alignment vertical="center"/>
    </xf>
    <xf numFmtId="0" fontId="10" fillId="0" borderId="45" xfId="0" applyFont="1" applyBorder="1">
      <alignment vertical="center"/>
    </xf>
    <xf numFmtId="0" fontId="10" fillId="0" borderId="8" xfId="0" applyFont="1" applyBorder="1">
      <alignment vertical="center"/>
    </xf>
    <xf numFmtId="0" fontId="10" fillId="0" borderId="11" xfId="0" applyFont="1" applyBorder="1">
      <alignment vertical="center"/>
    </xf>
    <xf numFmtId="0" fontId="10" fillId="0" borderId="60" xfId="0" applyFont="1" applyBorder="1">
      <alignment vertical="center"/>
    </xf>
    <xf numFmtId="0" fontId="10" fillId="0" borderId="0" xfId="0" applyFont="1">
      <alignment vertical="center"/>
    </xf>
    <xf numFmtId="0" fontId="10" fillId="0" borderId="31" xfId="0" applyFont="1" applyBorder="1">
      <alignment vertical="center"/>
    </xf>
    <xf numFmtId="0" fontId="10" fillId="0" borderId="43" xfId="0" applyFont="1" applyBorder="1">
      <alignment vertical="center"/>
    </xf>
    <xf numFmtId="0" fontId="10" fillId="0" borderId="50" xfId="0" applyFont="1" applyBorder="1">
      <alignment vertical="center"/>
    </xf>
    <xf numFmtId="0" fontId="10" fillId="0" borderId="16" xfId="0" applyFont="1" applyBorder="1" applyAlignment="1">
      <alignment vertical="center" wrapText="1"/>
    </xf>
    <xf numFmtId="0" fontId="10" fillId="0" borderId="126" xfId="0" applyFont="1" applyBorder="1" applyAlignment="1">
      <alignment vertical="center" shrinkToFit="1"/>
    </xf>
    <xf numFmtId="0" fontId="10" fillId="0" borderId="127" xfId="0" applyFont="1" applyBorder="1" applyAlignment="1">
      <alignment vertical="center" shrinkToFit="1"/>
    </xf>
    <xf numFmtId="0" fontId="10" fillId="0" borderId="121" xfId="0" applyFont="1" applyBorder="1" applyAlignment="1">
      <alignment horizontal="center" vertical="center" shrinkToFit="1"/>
    </xf>
    <xf numFmtId="0" fontId="10" fillId="0" borderId="120" xfId="0" applyFont="1" applyBorder="1" applyAlignment="1">
      <alignment vertical="center" shrinkToFit="1"/>
    </xf>
    <xf numFmtId="0" fontId="10" fillId="0" borderId="121" xfId="0" applyFont="1" applyBorder="1" applyAlignment="1">
      <alignment vertical="center" shrinkToFit="1"/>
    </xf>
    <xf numFmtId="0" fontId="10" fillId="0" borderId="122" xfId="0" applyFont="1" applyBorder="1" applyAlignment="1">
      <alignment vertical="center" shrinkToFit="1"/>
    </xf>
    <xf numFmtId="0" fontId="10" fillId="0" borderId="0" xfId="0" applyFont="1" applyAlignment="1">
      <alignment horizontal="center" vertical="center"/>
    </xf>
    <xf numFmtId="0" fontId="10" fillId="0" borderId="106" xfId="0" applyFont="1" applyBorder="1" applyAlignment="1">
      <alignment vertical="center" shrinkToFit="1"/>
    </xf>
    <xf numFmtId="0" fontId="10" fillId="0" borderId="29" xfId="0" applyFont="1" applyBorder="1" applyAlignment="1">
      <alignment vertical="center" shrinkToFit="1"/>
    </xf>
    <xf numFmtId="0" fontId="10" fillId="0" borderId="107" xfId="0" applyFont="1" applyBorder="1" applyAlignment="1">
      <alignment vertical="center" shrinkToFit="1"/>
    </xf>
    <xf numFmtId="0" fontId="10" fillId="0" borderId="108" xfId="0" applyFont="1" applyBorder="1" applyAlignment="1">
      <alignment vertical="center" shrinkToFit="1"/>
    </xf>
    <xf numFmtId="0" fontId="10" fillId="0" borderId="109" xfId="0" applyFont="1" applyBorder="1" applyAlignment="1">
      <alignment vertical="center" shrinkToFit="1"/>
    </xf>
    <xf numFmtId="0" fontId="10" fillId="0" borderId="40" xfId="0" applyFont="1" applyBorder="1" applyAlignment="1">
      <alignment horizontal="left" vertical="center" wrapText="1"/>
    </xf>
    <xf numFmtId="0" fontId="10" fillId="0" borderId="71" xfId="0" applyFont="1" applyBorder="1" applyAlignment="1">
      <alignment horizontal="left" vertical="center" wrapText="1"/>
    </xf>
    <xf numFmtId="0" fontId="10" fillId="0" borderId="110" xfId="0" applyFont="1" applyBorder="1" applyAlignment="1">
      <alignment vertical="center" shrinkToFit="1"/>
    </xf>
    <xf numFmtId="0" fontId="10" fillId="0" borderId="112" xfId="0" applyFont="1" applyBorder="1" applyAlignment="1">
      <alignment vertical="center" shrinkToFit="1"/>
    </xf>
    <xf numFmtId="0" fontId="10" fillId="0" borderId="116" xfId="0" applyFont="1" applyBorder="1" applyAlignment="1">
      <alignment vertical="center" shrinkToFit="1"/>
    </xf>
    <xf numFmtId="0" fontId="10" fillId="0" borderId="118" xfId="0" applyFont="1" applyBorder="1" applyAlignment="1">
      <alignment vertical="center" shrinkToFit="1"/>
    </xf>
    <xf numFmtId="0" fontId="10" fillId="0" borderId="113" xfId="0" applyFont="1" applyBorder="1" applyAlignment="1">
      <alignment vertical="center" shrinkToFit="1"/>
    </xf>
    <xf numFmtId="0" fontId="10" fillId="0" borderId="114" xfId="0" applyFont="1" applyBorder="1" applyAlignment="1">
      <alignment vertical="center" shrinkToFit="1"/>
    </xf>
    <xf numFmtId="0" fontId="10" fillId="0" borderId="115" xfId="0" applyFont="1" applyBorder="1" applyAlignment="1">
      <alignment vertical="center" shrinkToFit="1"/>
    </xf>
    <xf numFmtId="0" fontId="10" fillId="0" borderId="104" xfId="0" applyFont="1" applyBorder="1" applyAlignment="1">
      <alignment horizontal="center" vertical="center" shrinkToFit="1"/>
    </xf>
    <xf numFmtId="0" fontId="10" fillId="0" borderId="105" xfId="0" applyFont="1" applyBorder="1" applyAlignment="1">
      <alignment horizontal="center" vertical="center" shrinkToFit="1"/>
    </xf>
    <xf numFmtId="0" fontId="10" fillId="0" borderId="44" xfId="0" applyFont="1" applyBorder="1">
      <alignment vertical="center"/>
    </xf>
    <xf numFmtId="0" fontId="10" fillId="0" borderId="64" xfId="0" applyFont="1" applyBorder="1" applyAlignment="1">
      <alignment horizontal="center" vertical="center" textRotation="255" shrinkToFit="1"/>
    </xf>
    <xf numFmtId="0" fontId="10" fillId="0" borderId="8" xfId="0" applyFont="1" applyBorder="1" applyAlignment="1">
      <alignment horizontal="center" vertical="center"/>
    </xf>
    <xf numFmtId="0" fontId="10" fillId="0" borderId="0" xfId="0" applyFont="1" applyAlignment="1">
      <alignment horizontal="left" vertical="center" wrapText="1"/>
    </xf>
    <xf numFmtId="0" fontId="10" fillId="0" borderId="31" xfId="0" applyFont="1" applyBorder="1" applyAlignment="1">
      <alignment horizontal="left" vertical="center" wrapText="1"/>
    </xf>
    <xf numFmtId="0" fontId="10" fillId="0" borderId="103" xfId="0" applyFont="1" applyBorder="1" applyAlignment="1">
      <alignment horizontal="center" vertical="center" shrinkToFit="1"/>
    </xf>
    <xf numFmtId="0" fontId="28" fillId="0" borderId="1" xfId="0" applyFont="1" applyBorder="1" applyAlignment="1">
      <alignment horizontal="center" vertical="center" shrinkToFit="1"/>
    </xf>
    <xf numFmtId="0" fontId="28" fillId="0" borderId="30" xfId="0" applyFont="1" applyBorder="1" applyAlignment="1">
      <alignment horizontal="center" vertical="center" shrinkToFit="1"/>
    </xf>
    <xf numFmtId="0" fontId="28" fillId="0" borderId="55" xfId="0" applyFont="1" applyBorder="1" applyAlignment="1">
      <alignment horizontal="center" vertical="center" shrinkToFit="1"/>
    </xf>
    <xf numFmtId="0" fontId="11" fillId="0" borderId="0" xfId="0" applyFont="1" applyAlignment="1">
      <alignment horizontal="center" vertical="center"/>
    </xf>
    <xf numFmtId="0" fontId="10" fillId="0" borderId="69" xfId="0" applyFont="1" applyBorder="1" applyAlignment="1">
      <alignment horizontal="center" vertical="center" textRotation="255"/>
    </xf>
    <xf numFmtId="0" fontId="10" fillId="0" borderId="70" xfId="0" applyFont="1" applyBorder="1" applyAlignment="1">
      <alignment horizontal="center" vertical="center" textRotation="255"/>
    </xf>
    <xf numFmtId="0" fontId="10" fillId="0" borderId="5" xfId="0" applyFont="1" applyBorder="1" applyAlignment="1">
      <alignment horizontal="center" vertical="center"/>
    </xf>
    <xf numFmtId="0" fontId="10" fillId="0" borderId="30" xfId="0" applyFont="1" applyBorder="1" applyAlignment="1">
      <alignment horizontal="center" vertical="center"/>
    </xf>
    <xf numFmtId="0" fontId="10" fillId="0" borderId="58" xfId="0" applyFont="1" applyBorder="1" applyAlignment="1">
      <alignment horizontal="center" vertical="center"/>
    </xf>
    <xf numFmtId="0" fontId="10" fillId="0" borderId="55" xfId="0" applyFont="1" applyBorder="1" applyAlignment="1">
      <alignment horizontal="center" vertical="center"/>
    </xf>
    <xf numFmtId="0" fontId="36" fillId="0" borderId="3" xfId="0" applyFont="1" applyBorder="1" applyAlignment="1">
      <alignment horizontal="center" vertical="center" wrapText="1"/>
    </xf>
    <xf numFmtId="0" fontId="36" fillId="0" borderId="0" xfId="0" applyFont="1" applyAlignment="1">
      <alignment horizontal="center" vertical="center"/>
    </xf>
    <xf numFmtId="0" fontId="34" fillId="0" borderId="63" xfId="0" applyFont="1" applyBorder="1" applyAlignment="1">
      <alignment horizontal="center" vertical="center" textRotation="255" shrinkToFit="1"/>
    </xf>
    <xf numFmtId="0" fontId="10" fillId="0" borderId="65" xfId="0" applyFont="1" applyBorder="1" applyAlignment="1">
      <alignment horizontal="center" vertical="center" textRotation="255" shrinkToFit="1"/>
    </xf>
    <xf numFmtId="0" fontId="10" fillId="0" borderId="34" xfId="0" applyFont="1" applyBorder="1" applyAlignment="1">
      <alignment horizontal="left" vertical="center"/>
    </xf>
    <xf numFmtId="0" fontId="10" fillId="0" borderId="66" xfId="0" applyFont="1" applyBorder="1" applyAlignment="1">
      <alignment horizontal="left" vertical="center"/>
    </xf>
    <xf numFmtId="0" fontId="10" fillId="0" borderId="10" xfId="0" applyFont="1" applyBorder="1" applyAlignment="1">
      <alignment horizontal="left" vertical="center" wrapText="1"/>
    </xf>
    <xf numFmtId="0" fontId="10" fillId="0" borderId="62" xfId="0" applyFont="1" applyBorder="1" applyAlignment="1">
      <alignment horizontal="left" vertical="center" wrapText="1"/>
    </xf>
    <xf numFmtId="0" fontId="14" fillId="0" borderId="7" xfId="0" applyFont="1" applyBorder="1" applyAlignment="1">
      <alignment horizontal="right" vertical="center" wrapText="1"/>
    </xf>
    <xf numFmtId="0" fontId="14" fillId="0" borderId="10" xfId="0" applyFont="1" applyBorder="1" applyAlignment="1">
      <alignment horizontal="right" vertical="center" wrapText="1"/>
    </xf>
    <xf numFmtId="0" fontId="14" fillId="0" borderId="62" xfId="0" applyFont="1" applyBorder="1" applyAlignment="1">
      <alignment horizontal="right" vertical="center" wrapText="1"/>
    </xf>
    <xf numFmtId="0" fontId="14" fillId="0" borderId="23"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62" xfId="0" applyFont="1" applyBorder="1" applyAlignment="1">
      <alignment horizontal="center" vertical="center" wrapText="1"/>
    </xf>
    <xf numFmtId="0" fontId="12" fillId="3" borderId="0" xfId="0" applyFont="1" applyFill="1" applyAlignment="1">
      <alignment horizontal="center" vertical="center" shrinkToFit="1"/>
    </xf>
    <xf numFmtId="176" fontId="14" fillId="7" borderId="0" xfId="0" applyNumberFormat="1" applyFont="1" applyFill="1" applyAlignment="1">
      <alignment horizontal="left" vertical="center"/>
    </xf>
    <xf numFmtId="0" fontId="14" fillId="0" borderId="7" xfId="0" applyFont="1" applyBorder="1" applyAlignment="1">
      <alignment horizontal="center" vertical="center"/>
    </xf>
    <xf numFmtId="0" fontId="14" fillId="0" borderId="62" xfId="0" applyFont="1" applyBorder="1" applyAlignment="1">
      <alignment horizontal="center" vertical="center"/>
    </xf>
    <xf numFmtId="0" fontId="14" fillId="2" borderId="7" xfId="0" applyFont="1" applyFill="1" applyBorder="1" applyAlignment="1">
      <alignment horizontal="center" vertical="center"/>
    </xf>
    <xf numFmtId="0" fontId="14" fillId="3" borderId="81" xfId="0" applyFont="1" applyFill="1" applyBorder="1" applyAlignment="1">
      <alignment horizontal="left" vertical="center" shrinkToFit="1"/>
    </xf>
    <xf numFmtId="0" fontId="14" fillId="3" borderId="64" xfId="0" applyFont="1" applyFill="1" applyBorder="1" applyAlignment="1">
      <alignment horizontal="left" vertical="center" shrinkToFit="1"/>
    </xf>
    <xf numFmtId="0" fontId="14" fillId="3" borderId="21" xfId="0" applyFont="1" applyFill="1" applyBorder="1" applyAlignment="1">
      <alignment horizontal="left" vertical="center" shrinkToFit="1"/>
    </xf>
    <xf numFmtId="0" fontId="14" fillId="3" borderId="6" xfId="0" applyFont="1" applyFill="1" applyBorder="1" applyAlignment="1">
      <alignment horizontal="left" vertical="center" wrapText="1" shrinkToFit="1"/>
    </xf>
    <xf numFmtId="0" fontId="14" fillId="3" borderId="8" xfId="0" applyFont="1" applyFill="1" applyBorder="1" applyAlignment="1">
      <alignment horizontal="left" vertical="center" wrapText="1" shrinkToFit="1"/>
    </xf>
    <xf numFmtId="0" fontId="14" fillId="3" borderId="7" xfId="0" applyFont="1" applyFill="1" applyBorder="1" applyAlignment="1">
      <alignment horizontal="center" vertical="center"/>
    </xf>
    <xf numFmtId="0" fontId="14" fillId="3" borderId="10" xfId="0" applyFont="1" applyFill="1" applyBorder="1" applyAlignment="1">
      <alignment horizontal="center" vertical="center"/>
    </xf>
    <xf numFmtId="0" fontId="14" fillId="2" borderId="11" xfId="0" applyFont="1" applyFill="1" applyBorder="1" applyAlignment="1">
      <alignment vertical="center" shrinkToFit="1"/>
    </xf>
    <xf numFmtId="0" fontId="14" fillId="0" borderId="11" xfId="0" applyFont="1" applyBorder="1" applyAlignment="1">
      <alignment vertical="center" shrinkToFit="1"/>
    </xf>
    <xf numFmtId="0" fontId="14" fillId="0" borderId="60" xfId="0" applyFont="1" applyBorder="1" applyAlignment="1">
      <alignment vertical="center" shrinkToFit="1"/>
    </xf>
    <xf numFmtId="0" fontId="14" fillId="0" borderId="8" xfId="0" applyFont="1" applyBorder="1" applyAlignment="1">
      <alignment horizontal="center" vertical="center"/>
    </xf>
    <xf numFmtId="0" fontId="14" fillId="0" borderId="11" xfId="0" applyFont="1" applyBorder="1" applyAlignment="1">
      <alignment horizontal="left" vertical="center" wrapText="1"/>
    </xf>
    <xf numFmtId="0" fontId="14" fillId="0" borderId="7" xfId="0" applyFont="1" applyBorder="1" applyAlignment="1">
      <alignment horizontal="center" vertical="center" shrinkToFit="1"/>
    </xf>
    <xf numFmtId="0" fontId="14" fillId="0" borderId="10" xfId="0" applyFont="1" applyBorder="1" applyAlignment="1">
      <alignment horizontal="center" vertical="center" shrinkToFit="1"/>
    </xf>
    <xf numFmtId="0" fontId="14" fillId="2" borderId="7" xfId="0" applyFont="1" applyFill="1" applyBorder="1" applyAlignment="1">
      <alignment vertical="center" shrinkToFit="1"/>
    </xf>
    <xf numFmtId="0" fontId="14" fillId="2" borderId="10" xfId="0" applyFont="1" applyFill="1" applyBorder="1" applyAlignment="1">
      <alignment vertical="center" shrinkToFit="1"/>
    </xf>
    <xf numFmtId="0" fontId="14" fillId="2" borderId="62" xfId="0" applyFont="1" applyFill="1" applyBorder="1" applyAlignment="1">
      <alignment vertical="center" shrinkToFit="1"/>
    </xf>
    <xf numFmtId="0" fontId="14" fillId="0" borderId="62" xfId="0" applyFont="1" applyBorder="1" applyAlignment="1">
      <alignment horizontal="center" vertical="center" shrinkToFit="1"/>
    </xf>
    <xf numFmtId="0" fontId="40" fillId="2" borderId="7" xfId="9" applyFill="1" applyBorder="1" applyAlignment="1">
      <alignment horizontal="center" vertical="center" shrinkToFit="1"/>
    </xf>
    <xf numFmtId="0" fontId="40" fillId="2" borderId="10" xfId="9" applyFill="1" applyBorder="1" applyAlignment="1">
      <alignment horizontal="center" vertical="center" shrinkToFit="1"/>
    </xf>
    <xf numFmtId="0" fontId="40" fillId="2" borderId="62" xfId="9" applyFill="1" applyBorder="1" applyAlignment="1">
      <alignment horizontal="center" vertical="center" shrinkToFit="1"/>
    </xf>
    <xf numFmtId="0" fontId="14" fillId="10" borderId="7" xfId="0" applyFont="1" applyFill="1" applyBorder="1" applyAlignment="1">
      <alignment horizontal="center" vertical="center" wrapText="1" shrinkToFit="1"/>
    </xf>
    <xf numFmtId="0" fontId="14" fillId="10" borderId="10" xfId="0" applyFont="1" applyFill="1" applyBorder="1" applyAlignment="1">
      <alignment horizontal="center" vertical="center" shrinkToFit="1"/>
    </xf>
    <xf numFmtId="0" fontId="14" fillId="10" borderId="62" xfId="0" applyFont="1" applyFill="1" applyBorder="1" applyAlignment="1">
      <alignment horizontal="center" vertical="center" shrinkToFit="1"/>
    </xf>
    <xf numFmtId="0" fontId="14" fillId="0" borderId="7" xfId="0" applyFont="1" applyBorder="1" applyAlignment="1">
      <alignment horizontal="left" vertical="center" wrapText="1" shrinkToFit="1"/>
    </xf>
    <xf numFmtId="0" fontId="14" fillId="0" borderId="10" xfId="0" applyFont="1" applyBorder="1" applyAlignment="1">
      <alignment horizontal="left" vertical="center" wrapText="1" shrinkToFit="1"/>
    </xf>
    <xf numFmtId="0" fontId="14" fillId="0" borderId="62" xfId="0" applyFont="1" applyBorder="1" applyAlignment="1">
      <alignment horizontal="left" vertical="center" wrapText="1" shrinkToFit="1"/>
    </xf>
    <xf numFmtId="0" fontId="14" fillId="0" borderId="11" xfId="0" applyFont="1" applyBorder="1" applyAlignment="1">
      <alignment horizontal="distributed" vertical="center" wrapText="1"/>
    </xf>
    <xf numFmtId="0" fontId="14" fillId="0" borderId="60" xfId="0" applyFont="1" applyBorder="1" applyAlignment="1">
      <alignment horizontal="distributed" vertical="center" wrapText="1"/>
    </xf>
    <xf numFmtId="0" fontId="14" fillId="2" borderId="6" xfId="0" applyFont="1" applyFill="1" applyBorder="1" applyAlignment="1">
      <alignment vertical="center" shrinkToFit="1"/>
    </xf>
    <xf numFmtId="0" fontId="14" fillId="2" borderId="60" xfId="0" applyFont="1" applyFill="1" applyBorder="1" applyAlignment="1">
      <alignment vertical="center" shrinkToFit="1"/>
    </xf>
    <xf numFmtId="0" fontId="14" fillId="0" borderId="6" xfId="0" applyFont="1" applyBorder="1" applyAlignment="1">
      <alignment horizontal="center" vertical="center" shrinkToFit="1"/>
    </xf>
    <xf numFmtId="0" fontId="14" fillId="0" borderId="11" xfId="0" applyFont="1" applyBorder="1" applyAlignment="1">
      <alignment horizontal="center" vertical="center" shrinkToFit="1"/>
    </xf>
    <xf numFmtId="0" fontId="14" fillId="0" borderId="60"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43" xfId="0" applyFont="1" applyBorder="1" applyAlignment="1">
      <alignment horizontal="center" vertical="center" shrinkToFit="1"/>
    </xf>
    <xf numFmtId="0" fontId="14" fillId="0" borderId="45" xfId="0" applyFont="1" applyBorder="1" applyAlignment="1">
      <alignment horizontal="center" vertical="center"/>
    </xf>
    <xf numFmtId="0" fontId="14" fillId="0" borderId="50" xfId="0" applyFont="1" applyBorder="1" applyAlignment="1">
      <alignment horizontal="left" vertical="center" wrapText="1"/>
    </xf>
    <xf numFmtId="0" fontId="14" fillId="0" borderId="6" xfId="0" applyFont="1" applyBorder="1" applyAlignment="1">
      <alignment vertical="center" shrinkToFit="1"/>
    </xf>
    <xf numFmtId="176" fontId="14" fillId="2" borderId="7" xfId="0" applyNumberFormat="1" applyFont="1" applyFill="1" applyBorder="1" applyAlignment="1">
      <alignment vertical="center" shrinkToFit="1"/>
    </xf>
    <xf numFmtId="176" fontId="14" fillId="2" borderId="10" xfId="0" applyNumberFormat="1" applyFont="1" applyFill="1" applyBorder="1" applyAlignment="1">
      <alignment vertical="center" shrinkToFit="1"/>
    </xf>
    <xf numFmtId="176" fontId="14" fillId="2" borderId="62" xfId="0" applyNumberFormat="1" applyFont="1" applyFill="1" applyBorder="1" applyAlignment="1">
      <alignment vertical="center" shrinkToFit="1"/>
    </xf>
    <xf numFmtId="0" fontId="14" fillId="2" borderId="7" xfId="0" applyFont="1" applyFill="1" applyBorder="1" applyAlignment="1">
      <alignment horizontal="center" vertical="center" shrinkToFit="1"/>
    </xf>
    <xf numFmtId="0" fontId="14" fillId="0" borderId="43" xfId="0" applyFont="1" applyBorder="1" applyAlignment="1">
      <alignment vertical="center" shrinkToFit="1"/>
    </xf>
    <xf numFmtId="0" fontId="14" fillId="0" borderId="50" xfId="0" applyFont="1" applyBorder="1" applyAlignment="1">
      <alignment vertical="center" shrinkToFit="1"/>
    </xf>
    <xf numFmtId="176" fontId="14" fillId="2" borderId="43" xfId="0" applyNumberFormat="1" applyFont="1" applyFill="1" applyBorder="1" applyAlignment="1">
      <alignment vertical="center" shrinkToFit="1"/>
    </xf>
    <xf numFmtId="176" fontId="14" fillId="2" borderId="50" xfId="0" applyNumberFormat="1" applyFont="1" applyFill="1" applyBorder="1" applyAlignment="1">
      <alignment vertical="center" shrinkToFit="1"/>
    </xf>
    <xf numFmtId="0" fontId="14" fillId="0" borderId="11" xfId="0" applyFont="1" applyBorder="1" applyAlignment="1">
      <alignment horizontal="distributed" vertical="center"/>
    </xf>
    <xf numFmtId="0" fontId="14" fillId="0" borderId="60" xfId="0" applyFont="1" applyBorder="1" applyAlignment="1">
      <alignment horizontal="distributed" vertical="center"/>
    </xf>
    <xf numFmtId="0" fontId="14" fillId="0" borderId="43" xfId="0" applyFont="1" applyBorder="1" applyAlignment="1">
      <alignment horizontal="distributed" vertical="center"/>
    </xf>
    <xf numFmtId="0" fontId="14" fillId="0" borderId="50" xfId="0" applyFont="1" applyBorder="1" applyAlignment="1">
      <alignment horizontal="distributed" vertical="center"/>
    </xf>
    <xf numFmtId="0" fontId="14" fillId="0" borderId="10" xfId="0" applyFont="1" applyBorder="1" applyAlignment="1">
      <alignment horizontal="distributed" vertical="center" wrapText="1"/>
    </xf>
    <xf numFmtId="0" fontId="14" fillId="0" borderId="62" xfId="0" applyFont="1" applyBorder="1" applyAlignment="1">
      <alignment horizontal="distributed" vertical="center" wrapText="1"/>
    </xf>
    <xf numFmtId="0" fontId="14" fillId="3" borderId="45" xfId="0" applyFont="1" applyFill="1" applyBorder="1" applyAlignment="1">
      <alignment horizontal="left" vertical="center" shrinkToFit="1"/>
    </xf>
    <xf numFmtId="0" fontId="14" fillId="3" borderId="0" xfId="0" applyFont="1" applyFill="1" applyAlignment="1">
      <alignment horizontal="left" vertical="center" shrinkToFit="1"/>
    </xf>
    <xf numFmtId="0" fontId="14" fillId="7" borderId="11" xfId="0" applyFont="1" applyFill="1" applyBorder="1" applyAlignment="1">
      <alignment horizontal="left" vertical="center" shrinkToFit="1"/>
    </xf>
    <xf numFmtId="0" fontId="14" fillId="7" borderId="60" xfId="0" applyFont="1" applyFill="1" applyBorder="1" applyAlignment="1">
      <alignment horizontal="left" vertical="center" shrinkToFit="1"/>
    </xf>
    <xf numFmtId="0" fontId="14" fillId="0" borderId="10" xfId="0" applyFont="1" applyBorder="1" applyAlignment="1">
      <alignment horizontal="distributed" vertical="center"/>
    </xf>
    <xf numFmtId="0" fontId="14" fillId="0" borderId="62" xfId="0" applyFont="1" applyBorder="1" applyAlignment="1">
      <alignment horizontal="distributed" vertical="center"/>
    </xf>
    <xf numFmtId="0" fontId="14" fillId="7" borderId="7" xfId="0" applyFont="1" applyFill="1" applyBorder="1" applyAlignment="1">
      <alignment vertical="center" shrinkToFit="1"/>
    </xf>
    <xf numFmtId="0" fontId="14" fillId="7" borderId="10" xfId="0" applyFont="1" applyFill="1" applyBorder="1" applyAlignment="1">
      <alignment vertical="center" shrinkToFit="1"/>
    </xf>
    <xf numFmtId="0" fontId="14" fillId="7" borderId="62" xfId="0" applyFont="1" applyFill="1" applyBorder="1" applyAlignment="1">
      <alignment vertical="center" shrinkToFit="1"/>
    </xf>
    <xf numFmtId="0" fontId="14" fillId="0" borderId="141" xfId="0" applyFont="1" applyBorder="1" applyAlignment="1">
      <alignment horizontal="center" vertical="center"/>
    </xf>
    <xf numFmtId="0" fontId="14" fillId="0" borderId="142" xfId="0" applyFont="1" applyBorder="1" applyAlignment="1">
      <alignment horizontal="center" vertical="center"/>
    </xf>
    <xf numFmtId="0" fontId="14" fillId="0" borderId="143" xfId="0" applyFont="1" applyBorder="1" applyAlignment="1">
      <alignment horizontal="center" vertical="center"/>
    </xf>
    <xf numFmtId="0" fontId="14" fillId="0" borderId="144" xfId="0" applyFont="1" applyBorder="1" applyAlignment="1">
      <alignment horizontal="center" vertical="center"/>
    </xf>
    <xf numFmtId="0" fontId="14" fillId="0" borderId="145" xfId="0" applyFont="1" applyBorder="1" applyAlignment="1">
      <alignment horizontal="center" vertical="center"/>
    </xf>
    <xf numFmtId="0" fontId="14" fillId="0" borderId="146" xfId="0" applyFont="1" applyBorder="1" applyAlignment="1">
      <alignment horizontal="center" vertical="center"/>
    </xf>
    <xf numFmtId="0" fontId="14" fillId="7" borderId="7" xfId="0" applyFont="1" applyFill="1" applyBorder="1" applyAlignment="1">
      <alignment horizontal="left" vertical="center" shrinkToFit="1"/>
    </xf>
    <xf numFmtId="0" fontId="14" fillId="7" borderId="10" xfId="0" applyFont="1" applyFill="1" applyBorder="1" applyAlignment="1">
      <alignment horizontal="left" vertical="center" shrinkToFit="1"/>
    </xf>
    <xf numFmtId="0" fontId="14" fillId="7" borderId="62" xfId="0" applyFont="1" applyFill="1" applyBorder="1" applyAlignment="1">
      <alignment horizontal="left" vertical="center" shrinkToFit="1"/>
    </xf>
    <xf numFmtId="0" fontId="14" fillId="0" borderId="11" xfId="0" applyFont="1" applyBorder="1" applyAlignment="1">
      <alignment horizontal="center" vertical="center"/>
    </xf>
    <xf numFmtId="0" fontId="14" fillId="7" borderId="45" xfId="0" applyFont="1" applyFill="1" applyBorder="1" applyAlignment="1">
      <alignment horizontal="left" vertical="center" shrinkToFit="1"/>
    </xf>
    <xf numFmtId="0" fontId="14" fillId="7" borderId="0" xfId="0" applyFont="1" applyFill="1" applyAlignment="1">
      <alignment horizontal="left" vertical="center" shrinkToFit="1"/>
    </xf>
    <xf numFmtId="0" fontId="14" fillId="7" borderId="31" xfId="0" applyFont="1" applyFill="1" applyBorder="1" applyAlignment="1">
      <alignment horizontal="left" vertical="center" shrinkToFit="1"/>
    </xf>
    <xf numFmtId="0" fontId="14" fillId="3" borderId="8" xfId="0" applyFont="1" applyFill="1" applyBorder="1" applyAlignment="1">
      <alignment horizontal="left" vertical="center" shrinkToFit="1"/>
    </xf>
    <xf numFmtId="0" fontId="14" fillId="3" borderId="43" xfId="0" applyFont="1" applyFill="1" applyBorder="1" applyAlignment="1">
      <alignment horizontal="left" vertical="center" shrinkToFit="1"/>
    </xf>
    <xf numFmtId="0" fontId="14" fillId="7" borderId="43" xfId="0" applyFont="1" applyFill="1" applyBorder="1" applyAlignment="1">
      <alignment horizontal="center" vertical="center"/>
    </xf>
    <xf numFmtId="0" fontId="14" fillId="0" borderId="7" xfId="0" applyFont="1" applyBorder="1" applyAlignment="1">
      <alignment horizontal="left" vertical="center" wrapText="1"/>
    </xf>
    <xf numFmtId="0" fontId="14" fillId="7" borderId="0" xfId="0" applyFont="1" applyFill="1" applyAlignment="1">
      <alignment horizontal="center" vertical="center" shrinkToFit="1"/>
    </xf>
    <xf numFmtId="0" fontId="14" fillId="2" borderId="7" xfId="0" applyFont="1" applyFill="1" applyBorder="1" applyAlignment="1">
      <alignment horizontal="left" vertical="center" shrinkToFit="1"/>
    </xf>
    <xf numFmtId="0" fontId="14" fillId="2" borderId="10" xfId="0" applyFont="1" applyFill="1" applyBorder="1" applyAlignment="1">
      <alignment horizontal="left" vertical="center" shrinkToFit="1"/>
    </xf>
    <xf numFmtId="0" fontId="14" fillId="2" borderId="62" xfId="0" applyFont="1" applyFill="1" applyBorder="1" applyAlignment="1">
      <alignment horizontal="left" vertical="center" shrinkToFit="1"/>
    </xf>
    <xf numFmtId="0" fontId="14" fillId="7" borderId="6" xfId="0" applyFont="1" applyFill="1" applyBorder="1" applyAlignment="1">
      <alignment horizontal="left" vertical="center" shrinkToFit="1"/>
    </xf>
    <xf numFmtId="0" fontId="14" fillId="0" borderId="0" xfId="0" applyFont="1" applyAlignment="1">
      <alignment horizontal="distributed" vertical="center" wrapText="1"/>
    </xf>
    <xf numFmtId="0" fontId="14" fillId="0" borderId="31" xfId="0" applyFont="1" applyBorder="1" applyAlignment="1">
      <alignment horizontal="distributed" vertical="center"/>
    </xf>
    <xf numFmtId="0" fontId="14" fillId="2" borderId="8" xfId="0" applyFont="1" applyFill="1" applyBorder="1" applyAlignment="1">
      <alignment vertical="center" shrinkToFit="1"/>
    </xf>
    <xf numFmtId="0" fontId="14" fillId="2" borderId="43" xfId="0" applyFont="1" applyFill="1" applyBorder="1" applyAlignment="1">
      <alignment vertical="center" shrinkToFit="1"/>
    </xf>
    <xf numFmtId="0" fontId="14" fillId="2" borderId="50" xfId="0" applyFont="1" applyFill="1" applyBorder="1" applyAlignment="1">
      <alignment vertical="center" shrinkToFit="1"/>
    </xf>
    <xf numFmtId="0" fontId="14" fillId="0" borderId="50" xfId="0" applyFont="1" applyBorder="1" applyAlignment="1">
      <alignment horizontal="center" vertical="center" shrinkToFit="1"/>
    </xf>
    <xf numFmtId="0" fontId="14" fillId="2" borderId="23" xfId="0" applyFont="1" applyFill="1" applyBorder="1" applyAlignment="1">
      <alignment horizontal="center" vertical="center" wrapText="1" shrinkToFit="1"/>
    </xf>
    <xf numFmtId="0" fontId="14" fillId="2" borderId="23" xfId="0" applyFont="1" applyFill="1" applyBorder="1" applyAlignment="1">
      <alignment horizontal="center" vertical="center" shrinkToFit="1"/>
    </xf>
    <xf numFmtId="0" fontId="14" fillId="2" borderId="62" xfId="0" applyFont="1" applyFill="1" applyBorder="1" applyAlignment="1">
      <alignment horizontal="center" vertical="center" shrinkToFit="1"/>
    </xf>
    <xf numFmtId="0" fontId="14" fillId="2" borderId="7" xfId="0" applyFont="1" applyFill="1" applyBorder="1" applyAlignment="1">
      <alignment horizontal="left" vertical="center" wrapText="1" shrinkToFit="1"/>
    </xf>
    <xf numFmtId="0" fontId="14" fillId="2" borderId="10" xfId="0" applyFont="1" applyFill="1" applyBorder="1" applyAlignment="1">
      <alignment horizontal="left" vertical="center" wrapText="1" shrinkToFit="1"/>
    </xf>
    <xf numFmtId="0" fontId="14" fillId="2" borderId="62" xfId="0" applyFont="1" applyFill="1" applyBorder="1" applyAlignment="1">
      <alignment horizontal="left" vertical="center" wrapText="1" shrinkToFit="1"/>
    </xf>
    <xf numFmtId="0" fontId="14" fillId="2" borderId="23" xfId="0" applyFont="1" applyFill="1" applyBorder="1" applyAlignment="1">
      <alignment horizontal="left" vertical="center" wrapText="1" shrinkToFit="1"/>
    </xf>
    <xf numFmtId="0" fontId="14" fillId="0" borderId="23" xfId="0" applyFont="1" applyBorder="1" applyAlignment="1">
      <alignment horizontal="left" vertical="center" wrapText="1" shrinkToFit="1"/>
    </xf>
    <xf numFmtId="0" fontId="14" fillId="0" borderId="7" xfId="0" applyFont="1" applyBorder="1">
      <alignment vertical="center"/>
    </xf>
    <xf numFmtId="0" fontId="22" fillId="0" borderId="10" xfId="0" applyFont="1" applyBorder="1">
      <alignment vertical="center"/>
    </xf>
    <xf numFmtId="0" fontId="22" fillId="0" borderId="62" xfId="0" applyFont="1" applyBorder="1">
      <alignment vertical="center"/>
    </xf>
    <xf numFmtId="0" fontId="14" fillId="0" borderId="6" xfId="0" applyFont="1" applyBorder="1" applyAlignment="1">
      <alignment vertical="center" wrapText="1"/>
    </xf>
    <xf numFmtId="0" fontId="14" fillId="0" borderId="11" xfId="0" applyFont="1" applyBorder="1">
      <alignment vertical="center"/>
    </xf>
    <xf numFmtId="0" fontId="14" fillId="0" borderId="60" xfId="0" applyFont="1" applyBorder="1">
      <alignment vertical="center"/>
    </xf>
    <xf numFmtId="0" fontId="14" fillId="0" borderId="45" xfId="0" applyFont="1" applyBorder="1">
      <alignment vertical="center"/>
    </xf>
    <xf numFmtId="0" fontId="14" fillId="0" borderId="0" xfId="0" applyFont="1">
      <alignment vertical="center"/>
    </xf>
    <xf numFmtId="0" fontId="14" fillId="0" borderId="31" xfId="0" applyFont="1" applyBorder="1">
      <alignment vertical="center"/>
    </xf>
    <xf numFmtId="0" fontId="14" fillId="0" borderId="7" xfId="0" applyFont="1" applyBorder="1" applyAlignment="1">
      <alignment horizontal="center" vertical="center" wrapText="1" shrinkToFit="1"/>
    </xf>
    <xf numFmtId="0" fontId="14" fillId="0" borderId="10" xfId="0" applyFont="1" applyBorder="1" applyAlignment="1">
      <alignment horizontal="center" vertical="center" wrapText="1" shrinkToFit="1"/>
    </xf>
    <xf numFmtId="0" fontId="14" fillId="0" borderId="62" xfId="0" applyFont="1" applyBorder="1" applyAlignment="1">
      <alignment horizontal="center" vertical="center" wrapText="1" shrinkToFit="1"/>
    </xf>
    <xf numFmtId="0" fontId="14" fillId="0" borderId="23" xfId="0" applyFont="1" applyBorder="1" applyAlignment="1">
      <alignment horizontal="center" vertical="center" wrapText="1" shrinkToFit="1"/>
    </xf>
    <xf numFmtId="0" fontId="14" fillId="0" borderId="23" xfId="0" applyFont="1" applyBorder="1" applyAlignment="1">
      <alignment horizontal="center" vertical="center" shrinkToFit="1"/>
    </xf>
    <xf numFmtId="0" fontId="14" fillId="0" borderId="23" xfId="0" applyFont="1" applyBorder="1" applyAlignment="1">
      <alignment horizontal="center" vertical="center"/>
    </xf>
    <xf numFmtId="0" fontId="14" fillId="0" borderId="23" xfId="0" applyFont="1" applyBorder="1" applyAlignment="1">
      <alignment vertical="center" wrapText="1" shrinkToFit="1"/>
    </xf>
    <xf numFmtId="0" fontId="14" fillId="0" borderId="23" xfId="0" applyFont="1" applyBorder="1" applyAlignment="1">
      <alignment vertical="center" shrinkToFit="1"/>
    </xf>
    <xf numFmtId="0" fontId="14" fillId="3" borderId="0" xfId="0" applyFont="1" applyFill="1" applyAlignment="1">
      <alignment horizontal="distributed" vertical="center"/>
    </xf>
    <xf numFmtId="0" fontId="10" fillId="2" borderId="23" xfId="0" applyFont="1" applyFill="1" applyBorder="1" applyAlignment="1">
      <alignment horizontal="center" vertical="center" shrinkToFit="1"/>
    </xf>
    <xf numFmtId="0" fontId="34" fillId="2" borderId="23" xfId="0" applyFont="1" applyFill="1" applyBorder="1">
      <alignment vertical="center"/>
    </xf>
    <xf numFmtId="0" fontId="10" fillId="2" borderId="23" xfId="0" applyFont="1" applyFill="1" applyBorder="1" applyAlignment="1">
      <alignment vertical="center" shrinkToFit="1"/>
    </xf>
    <xf numFmtId="0" fontId="10" fillId="2" borderId="23" xfId="0" applyFont="1" applyFill="1" applyBorder="1">
      <alignment vertical="center"/>
    </xf>
    <xf numFmtId="0" fontId="10" fillId="0" borderId="23" xfId="0" applyFont="1" applyBorder="1" applyAlignment="1">
      <alignment horizontal="center" vertical="center"/>
    </xf>
    <xf numFmtId="0" fontId="10" fillId="0" borderId="23" xfId="0" applyFont="1" applyBorder="1" applyAlignment="1">
      <alignment horizontal="center" vertical="center" wrapText="1"/>
    </xf>
    <xf numFmtId="0" fontId="14" fillId="2" borderId="23" xfId="0" applyFont="1" applyFill="1" applyBorder="1" applyAlignment="1">
      <alignment horizontal="center" vertical="center"/>
    </xf>
    <xf numFmtId="0" fontId="14" fillId="2" borderId="23" xfId="0" applyFont="1" applyFill="1" applyBorder="1" applyAlignment="1"/>
    <xf numFmtId="0" fontId="14" fillId="2" borderId="23" xfId="0" applyFont="1" applyFill="1" applyBorder="1" applyAlignment="1">
      <alignment horizontal="center" vertical="center" wrapText="1"/>
    </xf>
    <xf numFmtId="0" fontId="14" fillId="2" borderId="23" xfId="0" applyFont="1" applyFill="1" applyBorder="1" applyAlignment="1">
      <alignment horizontal="left" vertical="center"/>
    </xf>
    <xf numFmtId="0" fontId="14" fillId="2" borderId="23" xfId="0" applyFont="1" applyFill="1" applyBorder="1" applyAlignment="1">
      <alignment shrinkToFit="1"/>
    </xf>
    <xf numFmtId="0" fontId="14" fillId="0" borderId="102" xfId="0" applyFont="1" applyBorder="1" applyAlignment="1">
      <alignment horizontal="center" vertical="center"/>
    </xf>
    <xf numFmtId="0" fontId="12" fillId="2" borderId="42" xfId="0" applyFont="1" applyFill="1" applyBorder="1" applyAlignment="1">
      <alignment vertical="center" shrinkToFit="1"/>
    </xf>
    <xf numFmtId="0" fontId="12" fillId="0" borderId="13" xfId="0" applyFont="1" applyBorder="1" applyAlignment="1">
      <alignment vertical="center" shrinkToFit="1"/>
    </xf>
    <xf numFmtId="0" fontId="12" fillId="2" borderId="13" xfId="0" applyFont="1" applyFill="1" applyBorder="1" applyAlignment="1">
      <alignment vertical="center" shrinkToFit="1"/>
    </xf>
    <xf numFmtId="0" fontId="12" fillId="2" borderId="14" xfId="0" applyFont="1" applyFill="1" applyBorder="1" applyAlignment="1">
      <alignment vertical="center" shrinkToFit="1"/>
    </xf>
    <xf numFmtId="0" fontId="12" fillId="2" borderId="45" xfId="0" applyFont="1" applyFill="1" applyBorder="1" applyAlignment="1">
      <alignment vertical="center" shrinkToFit="1"/>
    </xf>
    <xf numFmtId="0" fontId="12" fillId="0" borderId="0" xfId="0" applyFont="1" applyAlignment="1">
      <alignment vertical="center" shrinkToFit="1"/>
    </xf>
    <xf numFmtId="0" fontId="12" fillId="0" borderId="16" xfId="0" applyFont="1" applyBorder="1" applyAlignment="1">
      <alignment vertical="center" shrinkToFit="1"/>
    </xf>
    <xf numFmtId="0" fontId="12" fillId="2" borderId="45" xfId="0" applyFont="1" applyFill="1" applyBorder="1" applyAlignment="1">
      <alignment horizontal="center" vertical="center"/>
    </xf>
    <xf numFmtId="0" fontId="12" fillId="2" borderId="0" xfId="0" applyFont="1" applyFill="1" applyAlignment="1">
      <alignment horizontal="center" vertical="center"/>
    </xf>
    <xf numFmtId="58" fontId="12" fillId="2" borderId="0" xfId="0" applyNumberFormat="1" applyFont="1" applyFill="1" applyAlignment="1">
      <alignment horizontal="center" vertical="center" shrinkToFit="1"/>
    </xf>
    <xf numFmtId="0" fontId="12" fillId="2" borderId="0" xfId="0" applyFont="1" applyFill="1" applyAlignment="1">
      <alignment horizontal="center" vertical="center" shrinkToFit="1"/>
    </xf>
    <xf numFmtId="0" fontId="12" fillId="2" borderId="16" xfId="0" applyFont="1" applyFill="1" applyBorder="1" applyAlignment="1">
      <alignment horizontal="center" vertical="center" shrinkToFit="1"/>
    </xf>
    <xf numFmtId="0" fontId="12" fillId="2" borderId="51" xfId="0" applyFont="1" applyFill="1" applyBorder="1" applyAlignment="1">
      <alignment vertical="center" shrinkToFit="1"/>
    </xf>
    <xf numFmtId="0" fontId="12" fillId="0" borderId="4" xfId="0" applyFont="1" applyBorder="1" applyAlignment="1">
      <alignment vertical="center" shrinkToFit="1"/>
    </xf>
    <xf numFmtId="0" fontId="12" fillId="2" borderId="4" xfId="0" applyFont="1" applyFill="1" applyBorder="1" applyAlignment="1">
      <alignment vertical="center" shrinkToFit="1"/>
    </xf>
    <xf numFmtId="0" fontId="12" fillId="2" borderId="15" xfId="0" applyFont="1" applyFill="1" applyBorder="1" applyAlignment="1">
      <alignment vertical="center" shrinkToFit="1"/>
    </xf>
    <xf numFmtId="0" fontId="12" fillId="0" borderId="0" xfId="0" applyFont="1" applyAlignment="1">
      <alignment horizontal="left" vertical="center" shrinkToFit="1"/>
    </xf>
    <xf numFmtId="0" fontId="12" fillId="0" borderId="5"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58" xfId="0" applyFont="1" applyBorder="1" applyAlignment="1">
      <alignment horizontal="center" vertical="center" wrapText="1"/>
    </xf>
    <xf numFmtId="0" fontId="14" fillId="0" borderId="56" xfId="0" applyFont="1" applyBorder="1" applyAlignment="1">
      <alignment horizontal="center" vertical="center" wrapText="1"/>
    </xf>
    <xf numFmtId="0" fontId="12" fillId="0" borderId="56" xfId="0" applyFont="1" applyBorder="1" applyAlignment="1">
      <alignment horizontal="center" vertical="center" wrapText="1" shrinkToFit="1"/>
    </xf>
    <xf numFmtId="0" fontId="12" fillId="0" borderId="56" xfId="0" applyFont="1" applyBorder="1" applyAlignment="1">
      <alignment horizontal="center" vertical="center" shrinkToFit="1"/>
    </xf>
    <xf numFmtId="0" fontId="12" fillId="0" borderId="72" xfId="0" applyFont="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4" xfId="0" applyFont="1" applyFill="1" applyBorder="1" applyAlignment="1">
      <alignment horizontal="center" vertical="center" shrinkToFit="1"/>
    </xf>
    <xf numFmtId="0" fontId="12" fillId="2" borderId="63" xfId="0" applyFont="1" applyFill="1" applyBorder="1" applyAlignment="1">
      <alignment horizontal="center" vertical="center"/>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42" xfId="0" applyFont="1" applyFill="1" applyBorder="1" applyAlignment="1">
      <alignment horizontal="center" vertical="center" shrinkToFit="1"/>
    </xf>
    <xf numFmtId="0" fontId="12" fillId="2" borderId="68" xfId="0" applyFont="1" applyFill="1" applyBorder="1" applyAlignment="1">
      <alignment horizontal="center" vertical="center" shrinkToFit="1"/>
    </xf>
    <xf numFmtId="0" fontId="12" fillId="2" borderId="45" xfId="0" applyFont="1" applyFill="1" applyBorder="1" applyAlignment="1">
      <alignment horizontal="center" vertical="center" shrinkToFit="1"/>
    </xf>
    <xf numFmtId="0" fontId="12" fillId="2" borderId="31" xfId="0" applyFont="1" applyFill="1" applyBorder="1" applyAlignment="1">
      <alignment horizontal="center" vertical="center" shrinkToFit="1"/>
    </xf>
    <xf numFmtId="0" fontId="12" fillId="2" borderId="51" xfId="0" applyFont="1" applyFill="1" applyBorder="1" applyAlignment="1">
      <alignment horizontal="center" vertical="center" shrinkToFit="1"/>
    </xf>
    <xf numFmtId="0" fontId="12" fillId="2" borderId="61" xfId="0" applyFont="1" applyFill="1" applyBorder="1" applyAlignment="1">
      <alignment horizontal="center" vertical="center" shrinkToFit="1"/>
    </xf>
    <xf numFmtId="0" fontId="12" fillId="0" borderId="4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68"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1" xfId="0" applyFont="1" applyBorder="1" applyAlignment="1">
      <alignment horizontal="center" vertical="center" wrapText="1"/>
    </xf>
    <xf numFmtId="0" fontId="12" fillId="0" borderId="5" xfId="0" applyFont="1" applyBorder="1" applyAlignment="1">
      <alignment horizontal="center" vertical="center" wrapText="1" shrinkToFit="1"/>
    </xf>
    <xf numFmtId="0" fontId="12" fillId="0" borderId="30" xfId="0" applyFont="1" applyBorder="1" applyAlignment="1">
      <alignment horizontal="center" vertical="center" wrapText="1" shrinkToFit="1"/>
    </xf>
    <xf numFmtId="0" fontId="12" fillId="0" borderId="58" xfId="0" applyFont="1" applyBorder="1" applyAlignment="1">
      <alignment horizontal="center" vertical="center" wrapText="1" shrinkToFit="1"/>
    </xf>
    <xf numFmtId="0" fontId="12" fillId="2" borderId="4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68"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1" xfId="0" applyFont="1" applyFill="1" applyBorder="1" applyAlignment="1">
      <alignment horizontal="center" vertical="center" wrapText="1"/>
    </xf>
    <xf numFmtId="0" fontId="12" fillId="2" borderId="51"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61" xfId="0" applyFont="1" applyFill="1" applyBorder="1" applyAlignment="1">
      <alignment horizontal="center" vertical="center" wrapText="1"/>
    </xf>
    <xf numFmtId="0" fontId="13" fillId="0" borderId="1" xfId="0" applyFont="1" applyBorder="1" applyAlignment="1">
      <alignment horizontal="center" vertical="center" shrinkToFit="1"/>
    </xf>
    <xf numFmtId="0" fontId="13" fillId="0" borderId="30" xfId="0" applyFont="1" applyBorder="1" applyAlignment="1">
      <alignment horizontal="center" vertical="center" shrinkToFit="1"/>
    </xf>
    <xf numFmtId="0" fontId="13" fillId="0" borderId="55" xfId="0" applyFont="1" applyBorder="1" applyAlignment="1">
      <alignment horizontal="center" vertical="center" shrinkToFi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3" xfId="0" applyFont="1" applyBorder="1" applyAlignment="1">
      <alignment horizontal="left" vertical="center" wrapText="1"/>
    </xf>
    <xf numFmtId="0" fontId="12" fillId="0" borderId="0" xfId="0" applyFont="1" applyAlignment="1">
      <alignment horizontal="left" vertical="center" wrapText="1"/>
    </xf>
    <xf numFmtId="0" fontId="12" fillId="0" borderId="16" xfId="0" applyFont="1" applyBorder="1" applyAlignment="1">
      <alignment horizontal="left" vertical="center" wrapText="1"/>
    </xf>
    <xf numFmtId="0" fontId="13" fillId="0" borderId="0" xfId="0" applyFont="1" applyAlignment="1">
      <alignment horizontal="left" vertical="center" wrapText="1"/>
    </xf>
    <xf numFmtId="0" fontId="7" fillId="0" borderId="4" xfId="0" applyFont="1" applyBorder="1" applyAlignment="1">
      <alignment horizontal="left" vertical="center" shrinkToFit="1"/>
    </xf>
    <xf numFmtId="0" fontId="14" fillId="0" borderId="73" xfId="2" applyFont="1" applyBorder="1" applyAlignment="1">
      <alignment horizontal="center" vertical="center" textRotation="255"/>
    </xf>
    <xf numFmtId="0" fontId="14" fillId="0" borderId="74" xfId="2" applyFont="1" applyBorder="1" applyAlignment="1">
      <alignment horizontal="center" vertical="center" textRotation="255"/>
    </xf>
    <xf numFmtId="0" fontId="14" fillId="0" borderId="0" xfId="2" applyFont="1" applyAlignment="1">
      <alignment vertical="center"/>
    </xf>
    <xf numFmtId="0" fontId="14" fillId="0" borderId="0" xfId="2" applyFont="1" applyAlignment="1">
      <alignment horizontal="left" vertical="center"/>
    </xf>
    <xf numFmtId="0" fontId="14" fillId="0" borderId="7" xfId="2" applyFont="1" applyBorder="1" applyAlignment="1">
      <alignment horizontal="center" vertical="center"/>
    </xf>
    <xf numFmtId="0" fontId="14" fillId="0" borderId="10" xfId="2" applyFont="1" applyBorder="1" applyAlignment="1">
      <alignment horizontal="center" vertical="center"/>
    </xf>
    <xf numFmtId="0" fontId="14" fillId="0" borderId="62" xfId="2" applyFont="1" applyBorder="1" applyAlignment="1">
      <alignment horizontal="center" vertical="center"/>
    </xf>
    <xf numFmtId="0" fontId="14" fillId="7" borderId="101" xfId="2" applyFont="1" applyFill="1" applyBorder="1" applyAlignment="1">
      <alignment horizontal="center" vertical="center"/>
    </xf>
    <xf numFmtId="0" fontId="14" fillId="7" borderId="100" xfId="2" applyFont="1" applyFill="1" applyBorder="1" applyAlignment="1">
      <alignment horizontal="center" vertical="center"/>
    </xf>
    <xf numFmtId="176" fontId="15" fillId="7" borderId="0" xfId="2" applyNumberFormat="1" applyFont="1" applyFill="1" applyAlignment="1">
      <alignment horizontal="center" vertical="center"/>
    </xf>
    <xf numFmtId="0" fontId="15" fillId="7" borderId="0" xfId="2" applyFont="1" applyFill="1" applyAlignment="1">
      <alignment horizontal="center" vertical="center"/>
    </xf>
    <xf numFmtId="0" fontId="15" fillId="3" borderId="0" xfId="2" applyFont="1" applyFill="1" applyAlignment="1">
      <alignment horizontal="center" vertical="center"/>
    </xf>
    <xf numFmtId="0" fontId="12" fillId="3" borderId="0" xfId="0" applyFont="1" applyFill="1" applyAlignment="1">
      <alignment horizontal="left" vertical="center"/>
    </xf>
    <xf numFmtId="0" fontId="29" fillId="3" borderId="0" xfId="0" applyFont="1" applyFill="1" applyAlignment="1">
      <alignment horizontal="left" vertical="center"/>
    </xf>
    <xf numFmtId="0" fontId="12" fillId="0" borderId="7" xfId="0" applyFont="1" applyBorder="1">
      <alignment vertical="center"/>
    </xf>
    <xf numFmtId="0" fontId="12" fillId="0" borderId="62" xfId="0" applyFont="1" applyBorder="1">
      <alignment vertical="center"/>
    </xf>
    <xf numFmtId="0" fontId="12" fillId="2" borderId="7" xfId="0" applyFont="1" applyFill="1" applyBorder="1">
      <alignment vertical="center"/>
    </xf>
    <xf numFmtId="0" fontId="12" fillId="2" borderId="62" xfId="0" applyFont="1" applyFill="1" applyBorder="1">
      <alignment vertical="center"/>
    </xf>
    <xf numFmtId="0" fontId="12" fillId="0" borderId="10" xfId="0" applyFont="1" applyBorder="1">
      <alignment vertical="center"/>
    </xf>
    <xf numFmtId="0" fontId="12" fillId="0" borderId="78" xfId="0" applyFont="1" applyBorder="1">
      <alignment vertical="center"/>
    </xf>
    <xf numFmtId="0" fontId="12" fillId="0" borderId="79" xfId="0" applyFont="1" applyBorder="1">
      <alignment vertical="center"/>
    </xf>
    <xf numFmtId="0" fontId="12" fillId="2" borderId="78" xfId="0" applyFont="1" applyFill="1" applyBorder="1">
      <alignment vertical="center"/>
    </xf>
    <xf numFmtId="0" fontId="12" fillId="2" borderId="79" xfId="0" applyFont="1" applyFill="1" applyBorder="1">
      <alignment vertical="center"/>
    </xf>
    <xf numFmtId="0" fontId="12" fillId="0" borderId="80" xfId="0" applyFont="1" applyBorder="1">
      <alignment vertical="center"/>
    </xf>
    <xf numFmtId="0" fontId="12" fillId="0" borderId="75" xfId="0" applyFont="1" applyBorder="1">
      <alignment vertical="center"/>
    </xf>
    <xf numFmtId="0" fontId="12" fillId="0" borderId="76" xfId="0" applyFont="1" applyBorder="1">
      <alignment vertical="center"/>
    </xf>
    <xf numFmtId="0" fontId="12" fillId="2" borderId="75" xfId="0" applyFont="1" applyFill="1" applyBorder="1">
      <alignment vertical="center"/>
    </xf>
    <xf numFmtId="0" fontId="12" fillId="2" borderId="76" xfId="0" applyFont="1" applyFill="1" applyBorder="1">
      <alignment vertical="center"/>
    </xf>
    <xf numFmtId="0" fontId="12" fillId="0" borderId="77" xfId="0" applyFont="1" applyBorder="1">
      <alignment vertical="center"/>
    </xf>
    <xf numFmtId="0" fontId="12" fillId="0" borderId="7" xfId="0" applyFont="1" applyBorder="1" applyAlignment="1">
      <alignment horizontal="center" vertical="center"/>
    </xf>
    <xf numFmtId="0" fontId="12" fillId="0" borderId="62" xfId="0" applyFont="1" applyBorder="1" applyAlignment="1">
      <alignment horizontal="center" vertical="center"/>
    </xf>
    <xf numFmtId="58" fontId="16" fillId="7" borderId="0" xfId="0" applyNumberFormat="1" applyFont="1" applyFill="1" applyAlignment="1">
      <alignment horizontal="center" vertical="center"/>
    </xf>
    <xf numFmtId="58" fontId="15" fillId="7" borderId="0" xfId="0" applyNumberFormat="1" applyFont="1" applyFill="1" applyAlignment="1">
      <alignment horizontal="center" vertical="center"/>
    </xf>
    <xf numFmtId="0" fontId="14" fillId="0" borderId="78" xfId="0" applyFont="1" applyBorder="1">
      <alignment vertical="center"/>
    </xf>
    <xf numFmtId="0" fontId="14" fillId="0" borderId="79" xfId="0" applyFont="1" applyBorder="1">
      <alignment vertical="center"/>
    </xf>
    <xf numFmtId="0" fontId="14" fillId="2" borderId="78" xfId="0" applyFont="1" applyFill="1" applyBorder="1">
      <alignment vertical="center"/>
    </xf>
    <xf numFmtId="0" fontId="14" fillId="2" borderId="79" xfId="0" applyFont="1" applyFill="1" applyBorder="1">
      <alignment vertical="center"/>
    </xf>
    <xf numFmtId="0" fontId="14" fillId="0" borderId="80" xfId="0" applyFont="1" applyBorder="1">
      <alignment vertical="center"/>
    </xf>
    <xf numFmtId="0" fontId="14" fillId="0" borderId="62" xfId="0" applyFont="1" applyBorder="1">
      <alignment vertical="center"/>
    </xf>
    <xf numFmtId="0" fontId="14" fillId="2" borderId="7" xfId="0" applyFont="1" applyFill="1" applyBorder="1">
      <alignment vertical="center"/>
    </xf>
    <xf numFmtId="0" fontId="14" fillId="2" borderId="62" xfId="0" applyFont="1" applyFill="1" applyBorder="1">
      <alignment vertical="center"/>
    </xf>
    <xf numFmtId="0" fontId="14" fillId="0" borderId="10" xfId="0" applyFont="1" applyBorder="1">
      <alignment vertical="center"/>
    </xf>
    <xf numFmtId="0" fontId="14" fillId="0" borderId="75" xfId="0" applyFont="1" applyBorder="1">
      <alignment vertical="center"/>
    </xf>
    <xf numFmtId="0" fontId="14" fillId="0" borderId="76" xfId="0" applyFont="1" applyBorder="1">
      <alignment vertical="center"/>
    </xf>
    <xf numFmtId="0" fontId="14" fillId="2" borderId="75" xfId="0" applyFont="1" applyFill="1" applyBorder="1">
      <alignment vertical="center"/>
    </xf>
    <xf numFmtId="0" fontId="14" fillId="2" borderId="76" xfId="0" applyFont="1" applyFill="1" applyBorder="1">
      <alignment vertical="center"/>
    </xf>
    <xf numFmtId="0" fontId="14" fillId="0" borderId="77" xfId="0" applyFont="1" applyBorder="1">
      <alignment vertical="center"/>
    </xf>
    <xf numFmtId="0" fontId="29" fillId="0" borderId="78" xfId="0" applyFont="1" applyBorder="1">
      <alignment vertical="center"/>
    </xf>
    <xf numFmtId="0" fontId="29" fillId="0" borderId="79" xfId="0" applyFont="1" applyBorder="1">
      <alignment vertical="center"/>
    </xf>
    <xf numFmtId="0" fontId="29" fillId="2" borderId="78" xfId="0" applyFont="1" applyFill="1" applyBorder="1">
      <alignment vertical="center"/>
    </xf>
    <xf numFmtId="0" fontId="29" fillId="2" borderId="79" xfId="0" applyFont="1" applyFill="1" applyBorder="1">
      <alignment vertical="center"/>
    </xf>
    <xf numFmtId="0" fontId="29" fillId="0" borderId="80" xfId="0" applyFont="1" applyBorder="1">
      <alignment vertical="center"/>
    </xf>
    <xf numFmtId="0" fontId="29" fillId="0" borderId="7" xfId="0" applyFont="1" applyBorder="1">
      <alignment vertical="center"/>
    </xf>
    <xf numFmtId="0" fontId="29" fillId="0" borderId="62" xfId="0" applyFont="1" applyBorder="1">
      <alignment vertical="center"/>
    </xf>
    <xf numFmtId="0" fontId="29" fillId="2" borderId="7" xfId="0" applyFont="1" applyFill="1" applyBorder="1">
      <alignment vertical="center"/>
    </xf>
    <xf numFmtId="0" fontId="29" fillId="2" borderId="62" xfId="0" applyFont="1" applyFill="1" applyBorder="1">
      <alignment vertical="center"/>
    </xf>
    <xf numFmtId="0" fontId="29" fillId="0" borderId="10" xfId="0" applyFont="1" applyBorder="1">
      <alignment vertical="center"/>
    </xf>
    <xf numFmtId="0" fontId="29" fillId="0" borderId="75" xfId="0" applyFont="1" applyBorder="1">
      <alignment vertical="center"/>
    </xf>
    <xf numFmtId="0" fontId="29" fillId="0" borderId="76" xfId="0" applyFont="1" applyBorder="1">
      <alignment vertical="center"/>
    </xf>
    <xf numFmtId="0" fontId="29" fillId="2" borderId="75" xfId="0" applyFont="1" applyFill="1" applyBorder="1">
      <alignment vertical="center"/>
    </xf>
    <xf numFmtId="0" fontId="29" fillId="2" borderId="76" xfId="0" applyFont="1" applyFill="1" applyBorder="1">
      <alignment vertical="center"/>
    </xf>
    <xf numFmtId="0" fontId="29" fillId="0" borderId="77" xfId="0" applyFont="1" applyBorder="1">
      <alignment vertical="center"/>
    </xf>
    <xf numFmtId="0" fontId="29" fillId="0" borderId="7" xfId="0" applyFont="1" applyBorder="1" applyAlignment="1">
      <alignment horizontal="center" vertical="center"/>
    </xf>
    <xf numFmtId="0" fontId="29" fillId="0" borderId="62" xfId="0" applyFont="1" applyBorder="1" applyAlignment="1">
      <alignment horizontal="center" vertical="center"/>
    </xf>
    <xf numFmtId="58" fontId="29" fillId="7" borderId="0" xfId="0" applyNumberFormat="1" applyFont="1" applyFill="1" applyAlignment="1">
      <alignment horizontal="center" vertical="center"/>
    </xf>
    <xf numFmtId="0" fontId="29" fillId="0" borderId="0" xfId="0" applyFont="1" applyAlignment="1">
      <alignment vertical="center" wrapText="1"/>
    </xf>
    <xf numFmtId="58" fontId="10" fillId="7" borderId="0" xfId="0" applyNumberFormat="1" applyFont="1" applyFill="1" applyAlignment="1">
      <alignment horizontal="center" vertical="center"/>
    </xf>
    <xf numFmtId="0" fontId="14" fillId="0" borderId="0" xfId="0" applyFont="1" applyAlignment="1">
      <alignment vertical="center" wrapText="1"/>
    </xf>
    <xf numFmtId="0" fontId="14" fillId="0" borderId="23" xfId="0" applyFont="1" applyBorder="1" applyAlignment="1">
      <alignment horizontal="distributed" vertical="center" wrapText="1"/>
    </xf>
    <xf numFmtId="0" fontId="14" fillId="2" borderId="7"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14" fillId="2" borderId="62" xfId="0" applyFont="1" applyFill="1" applyBorder="1" applyAlignment="1">
      <alignment horizontal="left" vertical="center" wrapText="1"/>
    </xf>
    <xf numFmtId="0" fontId="14" fillId="0" borderId="11" xfId="0" applyFont="1" applyBorder="1" applyAlignment="1">
      <alignment vertical="center" wrapText="1"/>
    </xf>
    <xf numFmtId="0" fontId="20" fillId="0" borderId="1" xfId="0" applyFont="1" applyBorder="1" applyAlignment="1">
      <alignment horizontal="center" vertical="center" shrinkToFit="1"/>
    </xf>
    <xf numFmtId="0" fontId="20" fillId="0" borderId="55" xfId="0" applyFont="1" applyBorder="1" applyAlignment="1">
      <alignment horizontal="center" vertical="center" shrinkToFit="1"/>
    </xf>
    <xf numFmtId="0" fontId="15" fillId="0" borderId="43" xfId="0" applyFont="1" applyBorder="1" applyAlignment="1">
      <alignment horizontal="center" vertical="center"/>
    </xf>
    <xf numFmtId="0" fontId="14" fillId="0" borderId="81" xfId="0" applyFont="1" applyBorder="1" applyAlignment="1">
      <alignment horizontal="distributed" vertical="center" wrapText="1"/>
    </xf>
    <xf numFmtId="0" fontId="14" fillId="0" borderId="6" xfId="0" applyFont="1" applyBorder="1" applyAlignment="1">
      <alignment horizontal="left" vertical="center" wrapText="1"/>
    </xf>
    <xf numFmtId="0" fontId="14" fillId="0" borderId="60" xfId="0" applyFont="1" applyBorder="1" applyAlignment="1">
      <alignment horizontal="left" vertical="center" wrapText="1"/>
    </xf>
    <xf numFmtId="0" fontId="14" fillId="0" borderId="45" xfId="0" applyFont="1" applyBorder="1" applyAlignment="1">
      <alignment horizontal="left" vertical="center" wrapText="1"/>
    </xf>
    <xf numFmtId="0" fontId="14" fillId="0" borderId="8" xfId="0" applyFont="1" applyBorder="1" applyAlignment="1">
      <alignment horizontal="left" vertical="center" wrapText="1"/>
    </xf>
    <xf numFmtId="58" fontId="14" fillId="7" borderId="7" xfId="0" applyNumberFormat="1" applyFont="1" applyFill="1" applyBorder="1" applyAlignment="1">
      <alignment horizontal="center" vertical="center" shrinkToFit="1"/>
    </xf>
    <xf numFmtId="58" fontId="14" fillId="7" borderId="10" xfId="0" applyNumberFormat="1" applyFont="1" applyFill="1" applyBorder="1" applyAlignment="1">
      <alignment horizontal="center" vertical="center" shrinkToFit="1"/>
    </xf>
    <xf numFmtId="0" fontId="14" fillId="7" borderId="6" xfId="0" applyFont="1" applyFill="1" applyBorder="1" applyAlignment="1">
      <alignment horizontal="center" vertical="center" wrapText="1"/>
    </xf>
    <xf numFmtId="0" fontId="14" fillId="7" borderId="11" xfId="0" applyFont="1" applyFill="1" applyBorder="1" applyAlignment="1">
      <alignment horizontal="center" vertical="center" wrapText="1"/>
    </xf>
    <xf numFmtId="0" fontId="14" fillId="7" borderId="60" xfId="0" applyFont="1" applyFill="1" applyBorder="1" applyAlignment="1">
      <alignment horizontal="center" vertical="center" wrapText="1"/>
    </xf>
    <xf numFmtId="0" fontId="14" fillId="0" borderId="60" xfId="0" applyFont="1" applyBorder="1" applyAlignment="1">
      <alignment vertical="center" wrapText="1"/>
    </xf>
    <xf numFmtId="0" fontId="14" fillId="0" borderId="23" xfId="0" applyFont="1" applyBorder="1" applyAlignment="1">
      <alignment vertical="center" wrapText="1"/>
    </xf>
    <xf numFmtId="0" fontId="14" fillId="2" borderId="87" xfId="0" applyFont="1" applyFill="1" applyBorder="1" applyAlignment="1">
      <alignment horizontal="left" vertical="center" wrapText="1"/>
    </xf>
    <xf numFmtId="0" fontId="14" fillId="2" borderId="88" xfId="0" applyFont="1" applyFill="1" applyBorder="1" applyAlignment="1">
      <alignment horizontal="left" vertical="center" wrapText="1"/>
    </xf>
    <xf numFmtId="0" fontId="14" fillId="2" borderId="93" xfId="0" applyFont="1" applyFill="1" applyBorder="1" applyAlignment="1">
      <alignment horizontal="left" vertical="center" wrapText="1"/>
    </xf>
    <xf numFmtId="0" fontId="14" fillId="2" borderId="96" xfId="0" applyFont="1" applyFill="1" applyBorder="1" applyAlignment="1">
      <alignment horizontal="left" vertical="center" wrapText="1"/>
    </xf>
    <xf numFmtId="0" fontId="14" fillId="2" borderId="97" xfId="0" applyFont="1" applyFill="1" applyBorder="1" applyAlignment="1">
      <alignment horizontal="left" vertical="center" wrapText="1"/>
    </xf>
    <xf numFmtId="0" fontId="14" fillId="2" borderId="99" xfId="0" applyFont="1" applyFill="1" applyBorder="1" applyAlignment="1">
      <alignment horizontal="left" vertical="center" wrapText="1"/>
    </xf>
    <xf numFmtId="0" fontId="14" fillId="0" borderId="81" xfId="0" applyFont="1" applyBorder="1" applyAlignment="1">
      <alignment horizontal="distributed" vertical="center" textRotation="255" wrapText="1"/>
    </xf>
    <xf numFmtId="0" fontId="14" fillId="0" borderId="64" xfId="0" applyFont="1" applyBorder="1" applyAlignment="1">
      <alignment horizontal="distributed" vertical="center" textRotation="255" wrapText="1"/>
    </xf>
    <xf numFmtId="0" fontId="14" fillId="0" borderId="81" xfId="0" applyFont="1" applyBorder="1" applyAlignment="1">
      <alignment horizontal="center" vertical="center" textRotation="255" wrapText="1"/>
    </xf>
    <xf numFmtId="0" fontId="14" fillId="0" borderId="64" xfId="0" applyFont="1" applyBorder="1" applyAlignment="1">
      <alignment horizontal="center" vertical="center" textRotation="255" wrapText="1"/>
    </xf>
    <xf numFmtId="0" fontId="14" fillId="0" borderId="21" xfId="0" applyFont="1" applyBorder="1" applyAlignment="1">
      <alignment horizontal="center" vertical="center" textRotation="255" wrapText="1"/>
    </xf>
    <xf numFmtId="0" fontId="14" fillId="2" borderId="84" xfId="0" applyFont="1" applyFill="1" applyBorder="1" applyAlignment="1">
      <alignment horizontal="left" vertical="center" wrapText="1"/>
    </xf>
    <xf numFmtId="0" fontId="14" fillId="2" borderId="85" xfId="0" applyFont="1" applyFill="1" applyBorder="1" applyAlignment="1">
      <alignment horizontal="left" vertical="center" wrapText="1"/>
    </xf>
    <xf numFmtId="0" fontId="14" fillId="2" borderId="82" xfId="0" applyFont="1" applyFill="1" applyBorder="1" applyAlignment="1">
      <alignment horizontal="left" vertical="center" wrapText="1"/>
    </xf>
    <xf numFmtId="0" fontId="14" fillId="2" borderId="98" xfId="0" applyFont="1" applyFill="1" applyBorder="1" applyAlignment="1">
      <alignment horizontal="left" vertical="center" wrapText="1"/>
    </xf>
    <xf numFmtId="0" fontId="14" fillId="0" borderId="87" xfId="0" applyFont="1" applyBorder="1" applyAlignment="1">
      <alignment horizontal="left" vertical="center" wrapText="1"/>
    </xf>
    <xf numFmtId="0" fontId="14" fillId="0" borderId="88" xfId="0" applyFont="1" applyBorder="1" applyAlignment="1">
      <alignment horizontal="left" vertical="center" wrapText="1"/>
    </xf>
    <xf numFmtId="0" fontId="14" fillId="0" borderId="93" xfId="0" applyFont="1" applyBorder="1" applyAlignment="1">
      <alignment horizontal="left" vertical="center" wrapText="1"/>
    </xf>
    <xf numFmtId="0" fontId="20" fillId="0" borderId="6"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60" xfId="0" applyFont="1" applyBorder="1" applyAlignment="1">
      <alignment horizontal="center" vertical="center" wrapText="1"/>
    </xf>
    <xf numFmtId="0" fontId="20" fillId="0" borderId="45" xfId="0" applyFont="1" applyBorder="1" applyAlignment="1">
      <alignment horizontal="center" vertical="center" wrapText="1"/>
    </xf>
    <xf numFmtId="0" fontId="20" fillId="0" borderId="0" xfId="0" applyFont="1" applyAlignment="1">
      <alignment horizontal="center" vertical="center" wrapText="1"/>
    </xf>
    <xf numFmtId="0" fontId="20" fillId="0" borderId="31" xfId="0" applyFont="1" applyBorder="1" applyAlignment="1">
      <alignment horizontal="center" vertical="center" wrapText="1"/>
    </xf>
    <xf numFmtId="0" fontId="14" fillId="2" borderId="23" xfId="0" applyFont="1" applyFill="1" applyBorder="1" applyAlignment="1">
      <alignment horizontal="left" vertical="center" wrapText="1"/>
    </xf>
    <xf numFmtId="0" fontId="14" fillId="0" borderId="89" xfId="0" applyFont="1" applyBorder="1" applyAlignment="1">
      <alignment horizontal="left" vertical="center" wrapText="1"/>
    </xf>
    <xf numFmtId="0" fontId="14" fillId="0" borderId="90" xfId="0" applyFont="1" applyBorder="1" applyAlignment="1">
      <alignment horizontal="left" vertical="center" wrapText="1"/>
    </xf>
    <xf numFmtId="0" fontId="14" fillId="0" borderId="86" xfId="0" applyFont="1" applyBorder="1" applyAlignment="1">
      <alignment horizontal="left"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6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0" xfId="0" applyFont="1" applyAlignment="1">
      <alignment horizontal="center" vertical="center" wrapText="1"/>
    </xf>
    <xf numFmtId="0" fontId="14" fillId="0" borderId="31" xfId="0" applyFont="1" applyBorder="1" applyAlignment="1">
      <alignment horizontal="center" vertical="center" wrapText="1"/>
    </xf>
    <xf numFmtId="0" fontId="14" fillId="2" borderId="89" xfId="0" applyFont="1" applyFill="1" applyBorder="1" applyAlignment="1">
      <alignment horizontal="left" vertical="center" wrapText="1"/>
    </xf>
    <xf numFmtId="0" fontId="14" fillId="2" borderId="90" xfId="0" applyFont="1" applyFill="1" applyBorder="1" applyAlignment="1">
      <alignment horizontal="left" vertical="center" wrapText="1"/>
    </xf>
    <xf numFmtId="0" fontId="14" fillId="2" borderId="86" xfId="0" applyFont="1" applyFill="1" applyBorder="1" applyAlignment="1">
      <alignment horizontal="left" vertical="center" wrapText="1"/>
    </xf>
    <xf numFmtId="0" fontId="42" fillId="0" borderId="89" xfId="0" applyFont="1" applyBorder="1" applyAlignment="1">
      <alignment horizontal="left" vertical="center" wrapText="1"/>
    </xf>
    <xf numFmtId="0" fontId="42" fillId="0" borderId="90" xfId="0" applyFont="1" applyBorder="1" applyAlignment="1">
      <alignment horizontal="left" vertical="center" wrapText="1"/>
    </xf>
    <xf numFmtId="0" fontId="42" fillId="2" borderId="135" xfId="0" applyFont="1" applyFill="1" applyBorder="1" applyAlignment="1">
      <alignment horizontal="left" vertical="center" wrapText="1"/>
    </xf>
    <xf numFmtId="0" fontId="42" fillId="2" borderId="136" xfId="0" applyFont="1" applyFill="1" applyBorder="1" applyAlignment="1">
      <alignment horizontal="left" vertical="center" wrapText="1"/>
    </xf>
    <xf numFmtId="0" fontId="42" fillId="2" borderId="137" xfId="0" applyFont="1" applyFill="1" applyBorder="1" applyAlignment="1">
      <alignment horizontal="left" vertical="center" wrapText="1"/>
    </xf>
    <xf numFmtId="0" fontId="42" fillId="2" borderId="84" xfId="0" applyFont="1" applyFill="1" applyBorder="1" applyAlignment="1">
      <alignment horizontal="left" vertical="center" wrapText="1"/>
    </xf>
    <xf numFmtId="0" fontId="42" fillId="2" borderId="92" xfId="0" applyFont="1" applyFill="1" applyBorder="1" applyAlignment="1">
      <alignment horizontal="left" vertical="center" wrapText="1"/>
    </xf>
    <xf numFmtId="0" fontId="42" fillId="2" borderId="85" xfId="0" applyFont="1" applyFill="1" applyBorder="1" applyAlignment="1">
      <alignment horizontal="left" vertical="center" wrapText="1"/>
    </xf>
    <xf numFmtId="0" fontId="42" fillId="2" borderId="132" xfId="0" applyFont="1" applyFill="1" applyBorder="1" applyAlignment="1">
      <alignment horizontal="left" vertical="center" wrapText="1"/>
    </xf>
    <xf numFmtId="0" fontId="42" fillId="2" borderId="133" xfId="0" applyFont="1" applyFill="1" applyBorder="1" applyAlignment="1">
      <alignment horizontal="left" vertical="center" wrapText="1"/>
    </xf>
    <xf numFmtId="0" fontId="42" fillId="2" borderId="134" xfId="0" applyFont="1" applyFill="1" applyBorder="1" applyAlignment="1">
      <alignment horizontal="left" vertical="center" wrapText="1"/>
    </xf>
    <xf numFmtId="0" fontId="42" fillId="2" borderId="87" xfId="0" applyFont="1" applyFill="1" applyBorder="1" applyAlignment="1">
      <alignment horizontal="left" vertical="center" wrapText="1"/>
    </xf>
    <xf numFmtId="0" fontId="42" fillId="2" borderId="91" xfId="0" applyFont="1" applyFill="1" applyBorder="1" applyAlignment="1">
      <alignment horizontal="left" vertical="center" wrapText="1"/>
    </xf>
    <xf numFmtId="0" fontId="42" fillId="2" borderId="88" xfId="0" applyFont="1" applyFill="1" applyBorder="1" applyAlignment="1">
      <alignment horizontal="left" vertical="center" wrapText="1"/>
    </xf>
    <xf numFmtId="0" fontId="42" fillId="0" borderId="131" xfId="0" applyFont="1" applyBorder="1" applyAlignment="1">
      <alignment horizontal="left" vertical="center" wrapText="1"/>
    </xf>
    <xf numFmtId="0" fontId="42" fillId="0" borderId="87" xfId="0" applyFont="1" applyBorder="1" applyAlignment="1">
      <alignment horizontal="left" vertical="center" wrapText="1"/>
    </xf>
    <xf numFmtId="0" fontId="42" fillId="0" borderId="91" xfId="0" applyFont="1" applyBorder="1" applyAlignment="1">
      <alignment horizontal="left" vertical="center" wrapText="1"/>
    </xf>
    <xf numFmtId="0" fontId="42" fillId="0" borderId="88" xfId="0" applyFont="1" applyBorder="1" applyAlignment="1">
      <alignment horizontal="left" vertical="center" wrapText="1"/>
    </xf>
    <xf numFmtId="0" fontId="42" fillId="2" borderId="96" xfId="0" applyFont="1" applyFill="1" applyBorder="1" applyAlignment="1">
      <alignment horizontal="left" vertical="center" wrapText="1"/>
    </xf>
    <xf numFmtId="0" fontId="42" fillId="2" borderId="97" xfId="0" applyFont="1" applyFill="1" applyBorder="1" applyAlignment="1">
      <alignment horizontal="left" vertical="center" wrapText="1"/>
    </xf>
    <xf numFmtId="0" fontId="42" fillId="2" borderId="89" xfId="0" applyFont="1" applyFill="1" applyBorder="1" applyAlignment="1">
      <alignment horizontal="left" vertical="center" wrapText="1"/>
    </xf>
    <xf numFmtId="0" fontId="42" fillId="2" borderId="131" xfId="0" applyFont="1" applyFill="1" applyBorder="1" applyAlignment="1">
      <alignment horizontal="left" vertical="center" wrapText="1"/>
    </xf>
    <xf numFmtId="0" fontId="43" fillId="0" borderId="6" xfId="0" applyFont="1" applyBorder="1" applyAlignment="1">
      <alignment horizontal="center" vertical="center" wrapText="1"/>
    </xf>
    <xf numFmtId="0" fontId="43" fillId="0" borderId="11" xfId="0" applyFont="1" applyBorder="1" applyAlignment="1">
      <alignment horizontal="center" vertical="center" wrapText="1"/>
    </xf>
    <xf numFmtId="0" fontId="43" fillId="0" borderId="8" xfId="0" applyFont="1" applyBorder="1" applyAlignment="1">
      <alignment horizontal="center" vertical="center" wrapText="1"/>
    </xf>
    <xf numFmtId="0" fontId="43" fillId="0" borderId="43" xfId="0" applyFont="1" applyBorder="1" applyAlignment="1">
      <alignment horizontal="center" vertical="center" wrapText="1"/>
    </xf>
    <xf numFmtId="0" fontId="42" fillId="0" borderId="6"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43" xfId="0" applyFont="1" applyBorder="1" applyAlignment="1">
      <alignment horizontal="center" vertical="center" wrapText="1"/>
    </xf>
    <xf numFmtId="0" fontId="15" fillId="0" borderId="0" xfId="0" applyFont="1">
      <alignment vertical="center"/>
    </xf>
    <xf numFmtId="0" fontId="42" fillId="0" borderId="64" xfId="0" applyFont="1" applyBorder="1" applyAlignment="1">
      <alignment horizontal="center" vertical="center" textRotation="255" wrapText="1"/>
    </xf>
    <xf numFmtId="0" fontId="42" fillId="0" borderId="21" xfId="0" applyFont="1" applyBorder="1" applyAlignment="1">
      <alignment horizontal="center" vertical="center" textRotation="255" wrapText="1"/>
    </xf>
    <xf numFmtId="0" fontId="42" fillId="2" borderId="45" xfId="0" applyFont="1" applyFill="1" applyBorder="1" applyAlignment="1">
      <alignment horizontal="left" vertical="center" wrapText="1"/>
    </xf>
    <xf numFmtId="0" fontId="42" fillId="2" borderId="31" xfId="0" applyFont="1" applyFill="1" applyBorder="1" applyAlignment="1">
      <alignment horizontal="left" vertical="center" wrapText="1"/>
    </xf>
    <xf numFmtId="0" fontId="42" fillId="2" borderId="8" xfId="0" applyFont="1" applyFill="1" applyBorder="1" applyAlignment="1">
      <alignment horizontal="left" vertical="center" wrapText="1"/>
    </xf>
    <xf numFmtId="0" fontId="42" fillId="2" borderId="50" xfId="0" applyFont="1" applyFill="1" applyBorder="1" applyAlignment="1">
      <alignment horizontal="left" vertical="center" wrapText="1"/>
    </xf>
    <xf numFmtId="0" fontId="42" fillId="2" borderId="90" xfId="0" applyFont="1" applyFill="1" applyBorder="1" applyAlignment="1">
      <alignment horizontal="left" vertical="center" wrapText="1"/>
    </xf>
    <xf numFmtId="0" fontId="42" fillId="0" borderId="81" xfId="0" applyFont="1" applyBorder="1" applyAlignment="1">
      <alignment horizontal="center" vertical="center" textRotation="255" wrapText="1"/>
    </xf>
    <xf numFmtId="0" fontId="10" fillId="0" borderId="7" xfId="0" applyFont="1" applyBorder="1" applyAlignment="1">
      <alignment horizontal="center" vertical="center" wrapText="1"/>
    </xf>
    <xf numFmtId="0" fontId="10" fillId="0" borderId="10" xfId="0" applyFont="1" applyBorder="1" applyAlignment="1">
      <alignment horizontal="center" vertical="center" wrapText="1"/>
    </xf>
    <xf numFmtId="0" fontId="42" fillId="0" borderId="81" xfId="0" applyFont="1" applyBorder="1" applyAlignment="1">
      <alignment horizontal="distributed" vertical="center" textRotation="255" wrapText="1"/>
    </xf>
    <xf numFmtId="0" fontId="42" fillId="0" borderId="64" xfId="0" applyFont="1" applyBorder="1" applyAlignment="1">
      <alignment horizontal="distributed" vertical="center" textRotation="255" wrapText="1"/>
    </xf>
    <xf numFmtId="0" fontId="10" fillId="0" borderId="64" xfId="0" applyFont="1" applyBorder="1" applyAlignment="1">
      <alignment horizontal="center" vertical="center" textRotation="255" wrapText="1"/>
    </xf>
    <xf numFmtId="0" fontId="10" fillId="0" borderId="21" xfId="0" applyFont="1" applyBorder="1" applyAlignment="1">
      <alignment horizontal="center" vertical="center" textRotation="255" wrapText="1"/>
    </xf>
    <xf numFmtId="0" fontId="42" fillId="0" borderId="45" xfId="0" applyFont="1" applyBorder="1" applyAlignment="1">
      <alignment horizontal="left" vertical="center" wrapText="1"/>
    </xf>
    <xf numFmtId="0" fontId="42" fillId="0" borderId="31" xfId="0" applyFont="1" applyBorder="1" applyAlignment="1">
      <alignment horizontal="left" vertical="center" wrapText="1"/>
    </xf>
    <xf numFmtId="0" fontId="42" fillId="0" borderId="8" xfId="0" applyFont="1" applyBorder="1" applyAlignment="1">
      <alignment horizontal="left" vertical="center" wrapText="1"/>
    </xf>
    <xf numFmtId="0" fontId="42" fillId="0" borderId="50" xfId="0" applyFont="1" applyBorder="1" applyAlignment="1">
      <alignment horizontal="left" vertical="center" wrapText="1"/>
    </xf>
    <xf numFmtId="0" fontId="42" fillId="0" borderId="96" xfId="0" applyFont="1" applyBorder="1" applyAlignment="1">
      <alignment horizontal="left" vertical="center" wrapText="1"/>
    </xf>
    <xf numFmtId="0" fontId="42" fillId="0" borderId="97" xfId="0" applyFont="1" applyBorder="1" applyAlignment="1">
      <alignment horizontal="left" vertical="center" wrapText="1"/>
    </xf>
    <xf numFmtId="0" fontId="42" fillId="0" borderId="132" xfId="0" applyFont="1" applyBorder="1" applyAlignment="1">
      <alignment horizontal="left" vertical="center" wrapText="1"/>
    </xf>
    <xf numFmtId="0" fontId="42" fillId="0" borderId="133" xfId="0" applyFont="1" applyBorder="1" applyAlignment="1">
      <alignment horizontal="left" vertical="center" wrapText="1"/>
    </xf>
    <xf numFmtId="0" fontId="14" fillId="0" borderId="23" xfId="0" applyFont="1" applyBorder="1" applyAlignment="1">
      <alignment horizontal="left" vertical="center" wrapText="1"/>
    </xf>
    <xf numFmtId="0" fontId="14" fillId="2" borderId="81" xfId="0" applyFont="1" applyFill="1" applyBorder="1" applyAlignment="1">
      <alignment horizontal="center" vertical="center" wrapText="1"/>
    </xf>
    <xf numFmtId="0" fontId="14" fillId="2" borderId="64"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150" xfId="0" applyFont="1" applyFill="1" applyBorder="1" applyAlignment="1">
      <alignment vertical="center" wrapText="1"/>
    </xf>
    <xf numFmtId="0" fontId="20" fillId="0" borderId="8"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50" xfId="0" applyFont="1" applyBorder="1" applyAlignment="1">
      <alignment horizontal="center" vertical="center" wrapText="1"/>
    </xf>
    <xf numFmtId="0" fontId="19" fillId="0" borderId="0" xfId="0" applyFont="1" applyAlignment="1">
      <alignment vertical="center" wrapText="1"/>
    </xf>
    <xf numFmtId="0" fontId="14" fillId="2" borderId="6"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60" xfId="0" applyFont="1" applyFill="1" applyBorder="1" applyAlignment="1">
      <alignment horizontal="center" vertical="center" wrapText="1"/>
    </xf>
    <xf numFmtId="0" fontId="14" fillId="2" borderId="45"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31"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43" xfId="0" applyFont="1" applyFill="1" applyBorder="1" applyAlignment="1">
      <alignment horizontal="center" vertical="center" wrapText="1"/>
    </xf>
    <xf numFmtId="0" fontId="14" fillId="2" borderId="50" xfId="0" applyFont="1" applyFill="1" applyBorder="1" applyAlignment="1">
      <alignment horizontal="center" vertical="center" wrapText="1"/>
    </xf>
    <xf numFmtId="0" fontId="14" fillId="2" borderId="45" xfId="0" applyFont="1" applyFill="1" applyBorder="1" applyAlignment="1">
      <alignment horizontal="left" vertical="center" wrapText="1"/>
    </xf>
    <xf numFmtId="0" fontId="14" fillId="2" borderId="31"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14" fillId="2" borderId="50" xfId="0" applyFont="1" applyFill="1" applyBorder="1" applyAlignment="1">
      <alignment horizontal="left" vertical="center" wrapText="1"/>
    </xf>
    <xf numFmtId="0" fontId="14" fillId="2" borderId="83" xfId="0" applyFont="1" applyFill="1" applyBorder="1" applyAlignment="1">
      <alignment vertical="center" wrapText="1"/>
    </xf>
    <xf numFmtId="0" fontId="14" fillId="0" borderId="23" xfId="0" applyFont="1" applyBorder="1" applyAlignment="1">
      <alignment horizontal="center" vertical="center" textRotation="255" wrapText="1"/>
    </xf>
    <xf numFmtId="0" fontId="14" fillId="0" borderId="147" xfId="0" applyFont="1" applyBorder="1" applyAlignment="1">
      <alignment vertical="center" wrapText="1"/>
    </xf>
    <xf numFmtId="0" fontId="14" fillId="0" borderId="148" xfId="0" applyFont="1" applyBorder="1" applyAlignment="1">
      <alignment vertical="center" wrapText="1"/>
    </xf>
    <xf numFmtId="0" fontId="14" fillId="0" borderId="149" xfId="0" applyFont="1" applyBorder="1" applyAlignment="1">
      <alignment vertical="center" wrapText="1"/>
    </xf>
    <xf numFmtId="0" fontId="14" fillId="2" borderId="151" xfId="0" applyFont="1" applyFill="1" applyBorder="1" applyAlignment="1">
      <alignment vertical="center" wrapText="1"/>
    </xf>
    <xf numFmtId="0" fontId="14" fillId="2" borderId="151" xfId="0" applyFont="1" applyFill="1" applyBorder="1" applyAlignment="1">
      <alignment vertical="center" shrinkToFit="1"/>
    </xf>
    <xf numFmtId="0" fontId="14" fillId="2" borderId="92" xfId="0" applyFont="1" applyFill="1" applyBorder="1" applyAlignment="1">
      <alignment horizontal="left" vertical="center" wrapText="1"/>
    </xf>
    <xf numFmtId="0" fontId="14" fillId="2" borderId="147" xfId="0" applyFont="1" applyFill="1" applyBorder="1" applyAlignment="1">
      <alignment horizontal="left" vertical="center" wrapText="1"/>
    </xf>
    <xf numFmtId="0" fontId="14" fillId="2" borderId="148" xfId="0" applyFont="1" applyFill="1" applyBorder="1" applyAlignment="1">
      <alignment horizontal="left" vertical="center" wrapText="1"/>
    </xf>
    <xf numFmtId="0" fontId="14" fillId="2" borderId="149" xfId="0" applyFont="1" applyFill="1" applyBorder="1" applyAlignment="1">
      <alignment horizontal="left" vertical="center" wrapText="1"/>
    </xf>
    <xf numFmtId="0" fontId="14" fillId="0" borderId="6" xfId="0" applyFont="1" applyBorder="1" applyAlignment="1">
      <alignment horizontal="distributed" vertical="center" wrapText="1"/>
    </xf>
    <xf numFmtId="58" fontId="14" fillId="7" borderId="62" xfId="0" applyNumberFormat="1" applyFont="1" applyFill="1" applyBorder="1" applyAlignment="1">
      <alignment horizontal="center" vertical="center" shrinkToFit="1"/>
    </xf>
    <xf numFmtId="0" fontId="42" fillId="0" borderId="81" xfId="0" applyFont="1" applyBorder="1" applyAlignment="1">
      <alignment horizontal="center" vertical="center" wrapText="1"/>
    </xf>
    <xf numFmtId="0" fontId="10" fillId="0" borderId="64" xfId="0" applyFont="1" applyBorder="1" applyAlignment="1">
      <alignment horizontal="center" vertical="center" wrapText="1"/>
    </xf>
    <xf numFmtId="0" fontId="42" fillId="0" borderId="83" xfId="0" applyFont="1" applyBorder="1" applyAlignment="1">
      <alignment horizontal="left" vertical="center" wrapText="1"/>
    </xf>
    <xf numFmtId="0" fontId="42" fillId="0" borderId="138" xfId="0" applyFont="1" applyBorder="1" applyAlignment="1">
      <alignment horizontal="left" vertical="center" wrapText="1"/>
    </xf>
    <xf numFmtId="0" fontId="42" fillId="0" borderId="139" xfId="0" applyFont="1" applyBorder="1" applyAlignment="1">
      <alignment horizontal="left" vertical="center" wrapText="1"/>
    </xf>
    <xf numFmtId="0" fontId="10" fillId="0" borderId="96" xfId="0" applyFont="1" applyBorder="1" applyAlignment="1">
      <alignment horizontal="left" vertical="center" wrapText="1"/>
    </xf>
    <xf numFmtId="0" fontId="10" fillId="0" borderId="97" xfId="0" applyFont="1" applyBorder="1" applyAlignment="1">
      <alignment horizontal="left" vertical="center" wrapText="1"/>
    </xf>
    <xf numFmtId="0" fontId="42" fillId="0" borderId="140" xfId="0" applyFont="1" applyBorder="1" applyAlignment="1">
      <alignment horizontal="left" vertical="center" wrapText="1"/>
    </xf>
    <xf numFmtId="0" fontId="42" fillId="0" borderId="130" xfId="0" applyFont="1" applyBorder="1" applyAlignment="1">
      <alignment horizontal="left" vertical="center" wrapText="1"/>
    </xf>
    <xf numFmtId="0" fontId="42" fillId="0" borderId="93" xfId="0" applyFont="1" applyBorder="1" applyAlignment="1">
      <alignment horizontal="left" vertical="center" wrapText="1"/>
    </xf>
    <xf numFmtId="0" fontId="42" fillId="0" borderId="23" xfId="0" applyFont="1" applyBorder="1" applyAlignment="1">
      <alignment horizontal="distributed" vertical="center" wrapText="1"/>
    </xf>
    <xf numFmtId="0" fontId="42" fillId="0" borderId="11" xfId="0" applyFont="1" applyBorder="1">
      <alignment vertical="center"/>
    </xf>
    <xf numFmtId="0" fontId="42" fillId="0" borderId="11" xfId="0" applyFont="1" applyBorder="1" applyAlignment="1">
      <alignment vertical="center" wrapText="1"/>
    </xf>
    <xf numFmtId="0" fontId="10" fillId="0" borderId="11" xfId="0" applyFont="1" applyBorder="1" applyAlignment="1">
      <alignment vertical="center" wrapText="1"/>
    </xf>
    <xf numFmtId="0" fontId="42" fillId="0" borderId="86" xfId="0" applyFont="1" applyBorder="1" applyAlignment="1">
      <alignment horizontal="left" vertical="center" wrapText="1"/>
    </xf>
    <xf numFmtId="0" fontId="43" fillId="0" borderId="23" xfId="0" applyFont="1" applyBorder="1" applyAlignment="1">
      <alignment horizontal="center" vertical="center" wrapText="1"/>
    </xf>
    <xf numFmtId="0" fontId="42" fillId="2" borderId="23" xfId="0" applyFont="1" applyFill="1" applyBorder="1" applyAlignment="1">
      <alignment horizontal="left" vertical="center" wrapText="1"/>
    </xf>
    <xf numFmtId="0" fontId="10" fillId="0" borderId="81" xfId="0" applyFont="1" applyBorder="1" applyAlignment="1">
      <alignment horizontal="center" vertical="center" textRotation="255" wrapText="1"/>
    </xf>
    <xf numFmtId="0" fontId="42" fillId="0" borderId="6" xfId="0" applyFont="1" applyBorder="1" applyAlignment="1">
      <alignment horizontal="left" vertical="center" wrapText="1"/>
    </xf>
    <xf numFmtId="0" fontId="42" fillId="0" borderId="60" xfId="0" applyFont="1" applyBorder="1" applyAlignment="1">
      <alignment horizontal="left" vertical="center" wrapText="1"/>
    </xf>
    <xf numFmtId="0" fontId="10" fillId="0" borderId="8" xfId="0" applyFont="1" applyBorder="1" applyAlignment="1">
      <alignment horizontal="left" vertical="center" wrapText="1"/>
    </xf>
    <xf numFmtId="0" fontId="10" fillId="0" borderId="50" xfId="0" applyFont="1" applyBorder="1" applyAlignment="1">
      <alignment horizontal="left" vertical="center" wrapText="1"/>
    </xf>
    <xf numFmtId="0" fontId="42" fillId="0" borderId="11" xfId="0" applyFont="1" applyBorder="1" applyAlignment="1">
      <alignment horizontal="left" vertical="center" wrapText="1"/>
    </xf>
    <xf numFmtId="0" fontId="10" fillId="0" borderId="43" xfId="0" applyFont="1" applyBorder="1" applyAlignment="1">
      <alignment horizontal="left" vertical="center" wrapText="1"/>
    </xf>
    <xf numFmtId="0" fontId="42" fillId="0" borderId="64" xfId="0" applyFont="1" applyBorder="1" applyAlignment="1">
      <alignment horizontal="center" vertical="center" wrapText="1"/>
    </xf>
    <xf numFmtId="0" fontId="42" fillId="0" borderId="21" xfId="0" applyFont="1" applyBorder="1" applyAlignment="1">
      <alignment horizontal="center" vertical="center" wrapText="1"/>
    </xf>
    <xf numFmtId="0" fontId="42" fillId="0" borderId="99" xfId="0" applyFont="1" applyBorder="1" applyAlignment="1">
      <alignment horizontal="left" vertical="center" wrapText="1"/>
    </xf>
    <xf numFmtId="0" fontId="10" fillId="0" borderId="21" xfId="0" applyFont="1" applyBorder="1" applyAlignment="1">
      <alignment horizontal="center" vertical="center" wrapText="1"/>
    </xf>
    <xf numFmtId="0" fontId="42" fillId="0" borderId="43" xfId="0" applyFont="1" applyBorder="1" applyAlignment="1">
      <alignment horizontal="left" vertical="center" wrapText="1"/>
    </xf>
    <xf numFmtId="0" fontId="10" fillId="0" borderId="62" xfId="0" applyFont="1" applyBorder="1" applyAlignment="1">
      <alignment horizontal="center" vertical="center" wrapText="1"/>
    </xf>
    <xf numFmtId="0" fontId="10" fillId="0" borderId="99" xfId="0" applyFont="1" applyBorder="1" applyAlignment="1">
      <alignment horizontal="left" vertical="center" wrapText="1"/>
    </xf>
    <xf numFmtId="0" fontId="10" fillId="0" borderId="60" xfId="0" applyFont="1" applyBorder="1" applyAlignment="1">
      <alignment horizontal="left" vertical="center" wrapText="1"/>
    </xf>
    <xf numFmtId="0" fontId="42" fillId="0" borderId="134" xfId="0" applyFont="1" applyBorder="1" applyAlignment="1">
      <alignment horizontal="left" vertical="center" wrapText="1"/>
    </xf>
    <xf numFmtId="0" fontId="10" fillId="0" borderId="23" xfId="0" applyFont="1" applyBorder="1" applyAlignment="1">
      <alignment horizontal="distributed" vertical="center" wrapText="1"/>
    </xf>
    <xf numFmtId="0" fontId="42" fillId="0" borderId="6" xfId="0" applyFont="1" applyBorder="1" applyAlignment="1">
      <alignment vertical="center" wrapText="1"/>
    </xf>
    <xf numFmtId="0" fontId="42" fillId="0" borderId="60" xfId="0" applyFont="1" applyBorder="1" applyAlignment="1">
      <alignment vertical="center" wrapText="1"/>
    </xf>
    <xf numFmtId="0" fontId="10" fillId="0" borderId="6" xfId="0" applyFont="1" applyBorder="1" applyAlignment="1">
      <alignment horizontal="distributed" vertical="center" wrapText="1"/>
    </xf>
    <xf numFmtId="0" fontId="10" fillId="0" borderId="11" xfId="0" applyFont="1" applyBorder="1" applyAlignment="1">
      <alignment horizontal="distributed" vertical="center" wrapText="1"/>
    </xf>
    <xf numFmtId="0" fontId="10" fillId="0" borderId="60" xfId="0" applyFont="1" applyBorder="1" applyAlignment="1">
      <alignment horizontal="distributed" vertical="center" wrapText="1"/>
    </xf>
    <xf numFmtId="0" fontId="42" fillId="0" borderId="23" xfId="0" applyFont="1" applyBorder="1" applyAlignment="1">
      <alignment vertical="center" wrapText="1"/>
    </xf>
    <xf numFmtId="0" fontId="44" fillId="0" borderId="43" xfId="0" applyFont="1" applyBorder="1" applyAlignment="1">
      <alignment horizontal="center" vertical="center"/>
    </xf>
    <xf numFmtId="0" fontId="10" fillId="0" borderId="6" xfId="0" applyFont="1" applyBorder="1" applyAlignment="1">
      <alignment horizontal="left" vertical="center" wrapText="1"/>
    </xf>
    <xf numFmtId="0" fontId="10" fillId="0" borderId="11" xfId="0" applyFont="1" applyBorder="1" applyAlignment="1">
      <alignment horizontal="left" vertical="center" wrapText="1"/>
    </xf>
    <xf numFmtId="0" fontId="10" fillId="0" borderId="45" xfId="0" applyFont="1" applyBorder="1" applyAlignment="1">
      <alignment horizontal="left" vertical="center" wrapText="1"/>
    </xf>
    <xf numFmtId="0" fontId="14" fillId="7" borderId="8" xfId="0" applyFont="1" applyFill="1" applyBorder="1" applyAlignment="1">
      <alignment horizontal="center" vertical="center"/>
    </xf>
    <xf numFmtId="0" fontId="14" fillId="7" borderId="50" xfId="0" applyFont="1" applyFill="1" applyBorder="1" applyAlignment="1">
      <alignment horizontal="center" vertical="center"/>
    </xf>
    <xf numFmtId="58" fontId="14" fillId="7" borderId="0" xfId="0" applyNumberFormat="1" applyFont="1" applyFill="1" applyAlignment="1">
      <alignment horizontal="center" vertical="center"/>
    </xf>
    <xf numFmtId="0" fontId="14" fillId="0" borderId="1" xfId="0" applyFont="1" applyBorder="1" applyAlignment="1">
      <alignment horizontal="center" vertical="center"/>
    </xf>
    <xf numFmtId="0" fontId="14" fillId="0" borderId="55" xfId="0" applyFont="1" applyBorder="1" applyAlignment="1">
      <alignment horizontal="center" vertical="center"/>
    </xf>
    <xf numFmtId="0" fontId="15" fillId="0" borderId="0" xfId="0" applyFont="1" applyAlignment="1">
      <alignment horizontal="center" vertical="center" wrapText="1"/>
    </xf>
  </cellXfs>
  <cellStyles count="10">
    <cellStyle name="ハイパーリンク" xfId="9" builtinId="8"/>
    <cellStyle name="桁区切り" xfId="1" builtinId="6"/>
    <cellStyle name="標準" xfId="0" builtinId="0"/>
    <cellStyle name="標準 16" xfId="5" xr:uid="{00000000-0005-0000-0000-000003000000}"/>
    <cellStyle name="標準 2" xfId="2" xr:uid="{00000000-0005-0000-0000-000004000000}"/>
    <cellStyle name="標準 2 2" xfId="6" xr:uid="{00000000-0005-0000-0000-000005000000}"/>
    <cellStyle name="標準 3" xfId="3" xr:uid="{00000000-0005-0000-0000-000006000000}"/>
    <cellStyle name="標準 4" xfId="4" xr:uid="{00000000-0005-0000-0000-000007000000}"/>
    <cellStyle name="標準 5" xfId="7" xr:uid="{00000000-0005-0000-0000-000008000000}"/>
    <cellStyle name="標準 6" xfId="8"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68036</xdr:colOff>
      <xdr:row>4</xdr:row>
      <xdr:rowOff>122464</xdr:rowOff>
    </xdr:from>
    <xdr:to>
      <xdr:col>4</xdr:col>
      <xdr:colOff>3755571</xdr:colOff>
      <xdr:row>5</xdr:row>
      <xdr:rowOff>154781</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91861" y="2065564"/>
          <a:ext cx="5840185" cy="546667"/>
        </a:xfrm>
        <a:prstGeom prst="rect">
          <a:avLst/>
        </a:prstGeom>
        <a:solidFill>
          <a:schemeClr val="lt1"/>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133350" indent="-133350" algn="just" hangingPunct="0">
            <a:spcAft>
              <a:spcPts val="0"/>
            </a:spcAft>
          </a:pPr>
          <a:r>
            <a:rPr lang="ja-JP" sz="1050">
              <a:solidFill>
                <a:srgbClr val="FF0000"/>
              </a:solidFill>
              <a:effectLst/>
              <a:latin typeface="ＭＳ 明朝" panose="02020609040205080304" pitchFamily="17" charset="-128"/>
              <a:ea typeface="ＭＳ 明朝" panose="02020609040205080304" pitchFamily="17" charset="-128"/>
              <a:cs typeface="ＭＳ ゴシック" panose="020B0609070205080204" pitchFamily="49" charset="-128"/>
            </a:rPr>
            <a:t>※１　地域は、和歌山・橋本・海南・湯浅公共職業安定所管轄内</a:t>
          </a:r>
        </a:p>
        <a:p>
          <a:pPr marL="133350" indent="-133350" algn="just" hangingPunct="0">
            <a:spcAft>
              <a:spcPts val="0"/>
            </a:spcAft>
          </a:pPr>
          <a:r>
            <a:rPr lang="ja-JP" sz="1050">
              <a:solidFill>
                <a:srgbClr val="FF0000"/>
              </a:solidFill>
              <a:effectLst/>
              <a:latin typeface="ＭＳ 明朝" panose="02020609040205080304" pitchFamily="17" charset="-128"/>
              <a:ea typeface="ＭＳ 明朝" panose="02020609040205080304" pitchFamily="17" charset="-128"/>
              <a:cs typeface="ＭＳ ゴシック" panose="020B0609070205080204" pitchFamily="49" charset="-128"/>
            </a:rPr>
            <a:t>※２　定員は、田辺産業専門学院が行う同様の訓練コースとの合計である。</a:t>
          </a:r>
        </a:p>
      </xdr:txBody>
    </xdr:sp>
    <xdr:clientData/>
  </xdr:twoCellAnchor>
  <xdr:twoCellAnchor>
    <xdr:from>
      <xdr:col>1</xdr:col>
      <xdr:colOff>81643</xdr:colOff>
      <xdr:row>15</xdr:row>
      <xdr:rowOff>8505</xdr:rowOff>
    </xdr:from>
    <xdr:to>
      <xdr:col>4</xdr:col>
      <xdr:colOff>3619500</xdr:colOff>
      <xdr:row>18</xdr:row>
      <xdr:rowOff>103755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05468" y="6752205"/>
          <a:ext cx="5690507" cy="609600"/>
        </a:xfrm>
        <a:prstGeom prst="rect">
          <a:avLst/>
        </a:prstGeom>
        <a:solidFill>
          <a:sysClr val="window" lastClr="FFFFFF"/>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133350" indent="-133350" algn="just" hangingPunct="0">
            <a:spcAft>
              <a:spcPts val="0"/>
            </a:spcAft>
          </a:pPr>
          <a:r>
            <a:rPr lang="ja-JP" sz="1050">
              <a:solidFill>
                <a:srgbClr val="FF0000"/>
              </a:solidFill>
              <a:effectLst/>
              <a:latin typeface="ＭＳ 明朝" panose="02020609040205080304" pitchFamily="17" charset="-128"/>
              <a:ea typeface="ＭＳ 明朝" panose="02020609040205080304" pitchFamily="17" charset="-128"/>
              <a:cs typeface="ＭＳ ゴシック" panose="020B0609070205080204" pitchFamily="49" charset="-128"/>
            </a:rPr>
            <a:t>※１　地域は、御坊・田辺・新宮公共職業安定所管轄内</a:t>
          </a:r>
        </a:p>
        <a:p>
          <a:pPr marL="133350" indent="-133350" algn="just" hangingPunct="0">
            <a:spcAft>
              <a:spcPts val="0"/>
            </a:spcAft>
          </a:pPr>
          <a:r>
            <a:rPr lang="ja-JP" sz="1050">
              <a:solidFill>
                <a:srgbClr val="FF0000"/>
              </a:solidFill>
              <a:effectLst/>
              <a:latin typeface="ＭＳ 明朝" panose="02020609040205080304" pitchFamily="17" charset="-128"/>
              <a:ea typeface="ＭＳ 明朝" panose="02020609040205080304" pitchFamily="17" charset="-128"/>
              <a:cs typeface="ＭＳ ゴシック" panose="020B0609070205080204" pitchFamily="49" charset="-128"/>
            </a:rPr>
            <a:t>※２　定員は、和歌山産業専門学院が行う同様の訓練コースとの合計である。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1</xdr:row>
      <xdr:rowOff>99393</xdr:rowOff>
    </xdr:from>
    <xdr:to>
      <xdr:col>13</xdr:col>
      <xdr:colOff>74545</xdr:colOff>
      <xdr:row>3</xdr:row>
      <xdr:rowOff>178594</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85750" y="325612"/>
          <a:ext cx="2015264" cy="4125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和歌山</a:t>
          </a:r>
          <a:r>
            <a:rPr kumimoji="1" lang="en-US" altLang="ja-JP" sz="900"/>
            <a:t>/</a:t>
          </a:r>
          <a:r>
            <a:rPr kumimoji="1" lang="ja-JP" altLang="en-US" sz="900"/>
            <a:t>田辺をプルダウンで選択</a:t>
          </a:r>
        </a:p>
      </xdr:txBody>
    </xdr:sp>
    <xdr:clientData/>
  </xdr:twoCellAnchor>
  <xdr:twoCellAnchor>
    <xdr:from>
      <xdr:col>1</xdr:col>
      <xdr:colOff>74543</xdr:colOff>
      <xdr:row>10</xdr:row>
      <xdr:rowOff>66260</xdr:rowOff>
    </xdr:from>
    <xdr:to>
      <xdr:col>16</xdr:col>
      <xdr:colOff>115956</xdr:colOff>
      <xdr:row>15</xdr:row>
      <xdr:rowOff>157370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24239" y="1797325"/>
          <a:ext cx="2286000" cy="9110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このシートに各種情報を入力ください。各様式の青塗セルにデータを自動反映します。</a:t>
          </a:r>
          <a:endParaRPr kumimoji="1" lang="en-US" altLang="ja-JP" sz="1100"/>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514350</xdr:colOff>
          <xdr:row>14</xdr:row>
          <xdr:rowOff>85725</xdr:rowOff>
        </xdr:from>
        <xdr:to>
          <xdr:col>3</xdr:col>
          <xdr:colOff>123825</xdr:colOff>
          <xdr:row>14</xdr:row>
          <xdr:rowOff>333375</xdr:rowOff>
        </xdr:to>
        <xdr:sp macro="" textlink="">
          <xdr:nvSpPr>
            <xdr:cNvPr id="150531" name="Check Box 3" hidden="1">
              <a:extLst>
                <a:ext uri="{63B3BB69-23CF-44E3-9099-C40C66FF867C}">
                  <a14:compatExt spid="_x0000_s150531"/>
                </a:ext>
                <a:ext uri="{FF2B5EF4-FFF2-40B4-BE49-F238E27FC236}">
                  <a16:creationId xmlns:a16="http://schemas.microsoft.com/office/drawing/2014/main" id="{00000000-0008-0000-0900-000003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20</xdr:row>
          <xdr:rowOff>66675</xdr:rowOff>
        </xdr:from>
        <xdr:to>
          <xdr:col>6</xdr:col>
          <xdr:colOff>219075</xdr:colOff>
          <xdr:row>20</xdr:row>
          <xdr:rowOff>438150</xdr:rowOff>
        </xdr:to>
        <xdr:sp macro="" textlink="">
          <xdr:nvSpPr>
            <xdr:cNvPr id="150532" name="Check Box 4" hidden="1">
              <a:extLst>
                <a:ext uri="{63B3BB69-23CF-44E3-9099-C40C66FF867C}">
                  <a14:compatExt spid="_x0000_s150532"/>
                </a:ext>
                <a:ext uri="{FF2B5EF4-FFF2-40B4-BE49-F238E27FC236}">
                  <a16:creationId xmlns:a16="http://schemas.microsoft.com/office/drawing/2014/main" id="{00000000-0008-0000-0900-000004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14</xdr:row>
          <xdr:rowOff>95250</xdr:rowOff>
        </xdr:from>
        <xdr:to>
          <xdr:col>6</xdr:col>
          <xdr:colOff>133350</xdr:colOff>
          <xdr:row>14</xdr:row>
          <xdr:rowOff>342900</xdr:rowOff>
        </xdr:to>
        <xdr:sp macro="" textlink="">
          <xdr:nvSpPr>
            <xdr:cNvPr id="150533" name="Check Box 5" hidden="1">
              <a:extLst>
                <a:ext uri="{63B3BB69-23CF-44E3-9099-C40C66FF867C}">
                  <a14:compatExt spid="_x0000_s150533"/>
                </a:ext>
                <a:ext uri="{FF2B5EF4-FFF2-40B4-BE49-F238E27FC236}">
                  <a16:creationId xmlns:a16="http://schemas.microsoft.com/office/drawing/2014/main" id="{00000000-0008-0000-0900-000005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15</xdr:row>
          <xdr:rowOff>85725</xdr:rowOff>
        </xdr:from>
        <xdr:to>
          <xdr:col>3</xdr:col>
          <xdr:colOff>133350</xdr:colOff>
          <xdr:row>15</xdr:row>
          <xdr:rowOff>333375</xdr:rowOff>
        </xdr:to>
        <xdr:sp macro="" textlink="">
          <xdr:nvSpPr>
            <xdr:cNvPr id="150534" name="Check Box 6" hidden="1">
              <a:extLst>
                <a:ext uri="{63B3BB69-23CF-44E3-9099-C40C66FF867C}">
                  <a14:compatExt spid="_x0000_s150534"/>
                </a:ext>
                <a:ext uri="{FF2B5EF4-FFF2-40B4-BE49-F238E27FC236}">
                  <a16:creationId xmlns:a16="http://schemas.microsoft.com/office/drawing/2014/main" id="{00000000-0008-0000-0900-000006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15</xdr:row>
          <xdr:rowOff>95250</xdr:rowOff>
        </xdr:from>
        <xdr:to>
          <xdr:col>6</xdr:col>
          <xdr:colOff>133350</xdr:colOff>
          <xdr:row>15</xdr:row>
          <xdr:rowOff>342900</xdr:rowOff>
        </xdr:to>
        <xdr:sp macro="" textlink="">
          <xdr:nvSpPr>
            <xdr:cNvPr id="150535" name="Check Box 7" hidden="1">
              <a:extLst>
                <a:ext uri="{63B3BB69-23CF-44E3-9099-C40C66FF867C}">
                  <a14:compatExt spid="_x0000_s150535"/>
                </a:ext>
                <a:ext uri="{FF2B5EF4-FFF2-40B4-BE49-F238E27FC236}">
                  <a16:creationId xmlns:a16="http://schemas.microsoft.com/office/drawing/2014/main" id="{00000000-0008-0000-0900-000007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16</xdr:row>
          <xdr:rowOff>76200</xdr:rowOff>
        </xdr:from>
        <xdr:to>
          <xdr:col>6</xdr:col>
          <xdr:colOff>133350</xdr:colOff>
          <xdr:row>16</xdr:row>
          <xdr:rowOff>323850</xdr:rowOff>
        </xdr:to>
        <xdr:sp macro="" textlink="">
          <xdr:nvSpPr>
            <xdr:cNvPr id="150536" name="Check Box 8" hidden="1">
              <a:extLst>
                <a:ext uri="{63B3BB69-23CF-44E3-9099-C40C66FF867C}">
                  <a14:compatExt spid="_x0000_s150536"/>
                </a:ext>
                <a:ext uri="{FF2B5EF4-FFF2-40B4-BE49-F238E27FC236}">
                  <a16:creationId xmlns:a16="http://schemas.microsoft.com/office/drawing/2014/main" id="{00000000-0008-0000-0900-000008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542925</xdr:colOff>
          <xdr:row>16</xdr:row>
          <xdr:rowOff>85725</xdr:rowOff>
        </xdr:from>
        <xdr:to>
          <xdr:col>3</xdr:col>
          <xdr:colOff>152400</xdr:colOff>
          <xdr:row>16</xdr:row>
          <xdr:rowOff>333375</xdr:rowOff>
        </xdr:to>
        <xdr:sp macro="" textlink="">
          <xdr:nvSpPr>
            <xdr:cNvPr id="150537" name="Check Box 9" hidden="1">
              <a:extLst>
                <a:ext uri="{63B3BB69-23CF-44E3-9099-C40C66FF867C}">
                  <a14:compatExt spid="_x0000_s150537"/>
                </a:ext>
                <a:ext uri="{FF2B5EF4-FFF2-40B4-BE49-F238E27FC236}">
                  <a16:creationId xmlns:a16="http://schemas.microsoft.com/office/drawing/2014/main" id="{00000000-0008-0000-0900-000009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17</xdr:row>
          <xdr:rowOff>76200</xdr:rowOff>
        </xdr:from>
        <xdr:to>
          <xdr:col>9</xdr:col>
          <xdr:colOff>123825</xdr:colOff>
          <xdr:row>17</xdr:row>
          <xdr:rowOff>323850</xdr:rowOff>
        </xdr:to>
        <xdr:sp macro="" textlink="">
          <xdr:nvSpPr>
            <xdr:cNvPr id="150538" name="Check Box 10" hidden="1">
              <a:extLst>
                <a:ext uri="{63B3BB69-23CF-44E3-9099-C40C66FF867C}">
                  <a14:compatExt spid="_x0000_s150538"/>
                </a:ext>
                <a:ext uri="{FF2B5EF4-FFF2-40B4-BE49-F238E27FC236}">
                  <a16:creationId xmlns:a16="http://schemas.microsoft.com/office/drawing/2014/main" id="{00000000-0008-0000-0900-00000A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17</xdr:row>
          <xdr:rowOff>85725</xdr:rowOff>
        </xdr:from>
        <xdr:to>
          <xdr:col>6</xdr:col>
          <xdr:colOff>142875</xdr:colOff>
          <xdr:row>17</xdr:row>
          <xdr:rowOff>333375</xdr:rowOff>
        </xdr:to>
        <xdr:sp macro="" textlink="">
          <xdr:nvSpPr>
            <xdr:cNvPr id="150539" name="Check Box 11" hidden="1">
              <a:extLst>
                <a:ext uri="{63B3BB69-23CF-44E3-9099-C40C66FF867C}">
                  <a14:compatExt spid="_x0000_s150539"/>
                </a:ext>
                <a:ext uri="{FF2B5EF4-FFF2-40B4-BE49-F238E27FC236}">
                  <a16:creationId xmlns:a16="http://schemas.microsoft.com/office/drawing/2014/main" id="{00000000-0008-0000-0900-00000B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17</xdr:row>
          <xdr:rowOff>85725</xdr:rowOff>
        </xdr:from>
        <xdr:to>
          <xdr:col>4</xdr:col>
          <xdr:colOff>85725</xdr:colOff>
          <xdr:row>17</xdr:row>
          <xdr:rowOff>333375</xdr:rowOff>
        </xdr:to>
        <xdr:sp macro="" textlink="">
          <xdr:nvSpPr>
            <xdr:cNvPr id="150540" name="Check Box 12" hidden="1">
              <a:extLst>
                <a:ext uri="{63B3BB69-23CF-44E3-9099-C40C66FF867C}">
                  <a14:compatExt spid="_x0000_s150540"/>
                </a:ext>
                <a:ext uri="{FF2B5EF4-FFF2-40B4-BE49-F238E27FC236}">
                  <a16:creationId xmlns:a16="http://schemas.microsoft.com/office/drawing/2014/main" id="{00000000-0008-0000-0900-00000C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18</xdr:row>
          <xdr:rowOff>95250</xdr:rowOff>
        </xdr:from>
        <xdr:to>
          <xdr:col>6</xdr:col>
          <xdr:colOff>123825</xdr:colOff>
          <xdr:row>18</xdr:row>
          <xdr:rowOff>342900</xdr:rowOff>
        </xdr:to>
        <xdr:sp macro="" textlink="">
          <xdr:nvSpPr>
            <xdr:cNvPr id="150541" name="Check Box 13" hidden="1">
              <a:extLst>
                <a:ext uri="{63B3BB69-23CF-44E3-9099-C40C66FF867C}">
                  <a14:compatExt spid="_x0000_s150541"/>
                </a:ext>
                <a:ext uri="{FF2B5EF4-FFF2-40B4-BE49-F238E27FC236}">
                  <a16:creationId xmlns:a16="http://schemas.microsoft.com/office/drawing/2014/main" id="{00000000-0008-0000-0900-00000D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18</xdr:row>
          <xdr:rowOff>66675</xdr:rowOff>
        </xdr:from>
        <xdr:to>
          <xdr:col>4</xdr:col>
          <xdr:colOff>85725</xdr:colOff>
          <xdr:row>18</xdr:row>
          <xdr:rowOff>314325</xdr:rowOff>
        </xdr:to>
        <xdr:sp macro="" textlink="">
          <xdr:nvSpPr>
            <xdr:cNvPr id="150542" name="Check Box 14" hidden="1">
              <a:extLst>
                <a:ext uri="{63B3BB69-23CF-44E3-9099-C40C66FF867C}">
                  <a14:compatExt spid="_x0000_s150542"/>
                </a:ext>
                <a:ext uri="{FF2B5EF4-FFF2-40B4-BE49-F238E27FC236}">
                  <a16:creationId xmlns:a16="http://schemas.microsoft.com/office/drawing/2014/main" id="{00000000-0008-0000-0900-00000E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428625</xdr:colOff>
          <xdr:row>10</xdr:row>
          <xdr:rowOff>95250</xdr:rowOff>
        </xdr:from>
        <xdr:to>
          <xdr:col>3</xdr:col>
          <xdr:colOff>38100</xdr:colOff>
          <xdr:row>10</xdr:row>
          <xdr:rowOff>342900</xdr:rowOff>
        </xdr:to>
        <xdr:sp macro="" textlink="">
          <xdr:nvSpPr>
            <xdr:cNvPr id="150543" name="Check Box 15" hidden="1">
              <a:extLst>
                <a:ext uri="{63B3BB69-23CF-44E3-9099-C40C66FF867C}">
                  <a14:compatExt spid="_x0000_s150543"/>
                </a:ext>
                <a:ext uri="{FF2B5EF4-FFF2-40B4-BE49-F238E27FC236}">
                  <a16:creationId xmlns:a16="http://schemas.microsoft.com/office/drawing/2014/main" id="{00000000-0008-0000-0900-00000F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11</xdr:row>
          <xdr:rowOff>76200</xdr:rowOff>
        </xdr:from>
        <xdr:to>
          <xdr:col>3</xdr:col>
          <xdr:colOff>28575</xdr:colOff>
          <xdr:row>11</xdr:row>
          <xdr:rowOff>323850</xdr:rowOff>
        </xdr:to>
        <xdr:sp macro="" textlink="">
          <xdr:nvSpPr>
            <xdr:cNvPr id="150544" name="Check Box 16" hidden="1">
              <a:extLst>
                <a:ext uri="{63B3BB69-23CF-44E3-9099-C40C66FF867C}">
                  <a14:compatExt spid="_x0000_s150544"/>
                </a:ext>
                <a:ext uri="{FF2B5EF4-FFF2-40B4-BE49-F238E27FC236}">
                  <a16:creationId xmlns:a16="http://schemas.microsoft.com/office/drawing/2014/main" id="{00000000-0008-0000-0900-000010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20</xdr:row>
          <xdr:rowOff>66675</xdr:rowOff>
        </xdr:from>
        <xdr:to>
          <xdr:col>6</xdr:col>
          <xdr:colOff>219075</xdr:colOff>
          <xdr:row>20</xdr:row>
          <xdr:rowOff>438150</xdr:rowOff>
        </xdr:to>
        <xdr:sp macro="" textlink="">
          <xdr:nvSpPr>
            <xdr:cNvPr id="150545" name="Check Box 17" hidden="1">
              <a:extLst>
                <a:ext uri="{63B3BB69-23CF-44E3-9099-C40C66FF867C}">
                  <a14:compatExt spid="_x0000_s150545"/>
                </a:ext>
                <a:ext uri="{FF2B5EF4-FFF2-40B4-BE49-F238E27FC236}">
                  <a16:creationId xmlns:a16="http://schemas.microsoft.com/office/drawing/2014/main" id="{00000000-0008-0000-0900-0000114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5</xdr:col>
      <xdr:colOff>83344</xdr:colOff>
      <xdr:row>14</xdr:row>
      <xdr:rowOff>202406</xdr:rowOff>
    </xdr:from>
    <xdr:to>
      <xdr:col>62</xdr:col>
      <xdr:colOff>25213</xdr:colOff>
      <xdr:row>37</xdr:row>
      <xdr:rowOff>142874</xdr:rowOff>
    </xdr:to>
    <xdr:sp macro="" textlink="">
      <xdr:nvSpPr>
        <xdr:cNvPr id="2" name="テキスト ボックス 1">
          <a:extLst>
            <a:ext uri="{FF2B5EF4-FFF2-40B4-BE49-F238E27FC236}">
              <a16:creationId xmlns:a16="http://schemas.microsoft.com/office/drawing/2014/main" id="{616D0E46-9C50-48DE-A4C6-06E1F551622B}"/>
            </a:ext>
          </a:extLst>
        </xdr:cNvPr>
        <xdr:cNvSpPr txBox="1"/>
      </xdr:nvSpPr>
      <xdr:spPr>
        <a:xfrm>
          <a:off x="785813" y="3440906"/>
          <a:ext cx="8169088" cy="50125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・シート文字サイズは「１２ポイント」に設定しています。</a:t>
          </a:r>
          <a:endParaRPr kumimoji="1" lang="en-US" altLang="ja-JP" sz="2000"/>
        </a:p>
        <a:p>
          <a:r>
            <a:rPr kumimoji="1" lang="ja-JP" altLang="en-US" sz="2000"/>
            <a:t>・文字サイズを「１２ポイント以下」に変更しないようにしてください。</a:t>
          </a:r>
          <a:endParaRPr kumimoji="1" lang="en-US" altLang="ja-JP" sz="2000"/>
        </a:p>
        <a:p>
          <a:r>
            <a:rPr kumimoji="1" lang="ja-JP" altLang="en-US" sz="2000"/>
            <a:t>・例えば、</a:t>
          </a:r>
          <a:r>
            <a:rPr kumimoji="1" lang="en-US" altLang="ja-JP" sz="2000"/>
            <a:t>1</a:t>
          </a:r>
          <a:r>
            <a:rPr kumimoji="1" lang="ja-JP" altLang="en-US" sz="2000"/>
            <a:t>頁下段「②　これまでのノウハウを生かした訓練効果を高めるための工夫等」の記載で、</a:t>
          </a:r>
          <a:r>
            <a:rPr kumimoji="1" lang="en-US" altLang="ja-JP" sz="2000"/>
            <a:t>1</a:t>
          </a:r>
          <a:r>
            <a:rPr kumimoji="1" lang="ja-JP" altLang="en-US" sz="2000"/>
            <a:t>頁内に収まらない場合、縮小率を下げ、</a:t>
          </a:r>
          <a:r>
            <a:rPr kumimoji="1" lang="en-US" altLang="ja-JP" sz="2000"/>
            <a:t>1</a:t>
          </a:r>
          <a:r>
            <a:rPr kumimoji="1" lang="ja-JP" altLang="en-US" sz="2000"/>
            <a:t>頁に収める必要はありません。</a:t>
          </a:r>
          <a:endParaRPr kumimoji="1" lang="en-US" altLang="ja-JP" sz="2000"/>
        </a:p>
        <a:p>
          <a:r>
            <a:rPr kumimoji="1" lang="ja-JP" altLang="en-US" sz="2000"/>
            <a:t>・読みやすさ、見やすさに注意して作成してください。</a:t>
          </a:r>
          <a:endParaRPr kumimoji="1" lang="en-US" altLang="ja-JP" sz="2000"/>
        </a:p>
        <a:p>
          <a:endParaRPr kumimoji="1" lang="en-US" altLang="ja-JP" sz="2000"/>
        </a:p>
        <a:p>
          <a:r>
            <a:rPr kumimoji="1" lang="ja-JP" altLang="en-US" sz="2000"/>
            <a:t>・</a:t>
          </a:r>
          <a:r>
            <a:rPr kumimoji="1" lang="en-US" altLang="ja-JP" sz="2000"/>
            <a:t>【</a:t>
          </a:r>
          <a:r>
            <a:rPr kumimoji="1" lang="ja-JP" altLang="en-US" sz="2000"/>
            <a:t>訓練効果を高めるための工夫等</a:t>
          </a:r>
          <a:r>
            <a:rPr kumimoji="1" lang="en-US" altLang="ja-JP" sz="2000"/>
            <a:t>】</a:t>
          </a:r>
          <a:r>
            <a:rPr kumimoji="1" lang="ja-JP" altLang="en-US" sz="2000"/>
            <a:t>、</a:t>
          </a:r>
          <a:r>
            <a:rPr kumimoji="1" lang="en-US" altLang="ja-JP" sz="2000"/>
            <a:t>【</a:t>
          </a:r>
          <a:r>
            <a:rPr kumimoji="1" lang="ja-JP" altLang="en-US" sz="2000"/>
            <a:t>過去の職業訓練で実施した就職支援の内容等</a:t>
          </a:r>
          <a:r>
            <a:rPr kumimoji="1" lang="en-US" altLang="ja-JP" sz="2000"/>
            <a:t>】</a:t>
          </a:r>
          <a:r>
            <a:rPr kumimoji="1" lang="ja-JP" altLang="en-US" sz="2000"/>
            <a:t>、</a:t>
          </a:r>
          <a:r>
            <a:rPr kumimoji="1" lang="en-US" altLang="ja-JP" sz="2000"/>
            <a:t>【</a:t>
          </a:r>
          <a:r>
            <a:rPr kumimoji="1" lang="ja-JP" altLang="en-US" sz="2000"/>
            <a:t>今回実施を予定している就職支援の内容等</a:t>
          </a:r>
          <a:r>
            <a:rPr kumimoji="1" lang="en-US" altLang="ja-JP" sz="2000"/>
            <a:t>】</a:t>
          </a:r>
          <a:r>
            <a:rPr kumimoji="1" lang="ja-JP" altLang="en-US" sz="2000"/>
            <a:t>の記載については、障害者委託訓練であることを前提に記載してください。</a:t>
          </a:r>
          <a:endParaRPr kumimoji="1" lang="en-US" altLang="ja-JP"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4.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14"/>
  <sheetViews>
    <sheetView tabSelected="1" view="pageBreakPreview" zoomScale="80" zoomScaleNormal="70" zoomScaleSheetLayoutView="80" workbookViewId="0"/>
  </sheetViews>
  <sheetFormatPr defaultColWidth="9" defaultRowHeight="13.5"/>
  <cols>
    <col min="1" max="1" width="1.625" style="46" customWidth="1"/>
    <col min="2" max="2" width="4.625" style="47" customWidth="1"/>
    <col min="3" max="3" width="8.625" style="41" customWidth="1"/>
    <col min="4" max="4" width="15" style="47" bestFit="1" customWidth="1"/>
    <col min="5" max="5" width="52.375" style="46" customWidth="1"/>
    <col min="6" max="6" width="5.625" style="46" customWidth="1"/>
    <col min="7" max="7" width="9.25" style="46" customWidth="1"/>
    <col min="8" max="9" width="12.625" style="41" customWidth="1"/>
    <col min="10" max="11" width="9" style="46"/>
    <col min="12" max="12" width="9" style="47"/>
    <col min="13" max="13" width="42.375" style="46" bestFit="1" customWidth="1"/>
    <col min="14" max="14" width="6.625" style="46" bestFit="1" customWidth="1"/>
    <col min="15" max="15" width="10.75" style="46" bestFit="1" customWidth="1"/>
    <col min="16" max="17" width="15.5" style="46" bestFit="1" customWidth="1"/>
    <col min="18" max="16384" width="9" style="46"/>
  </cols>
  <sheetData>
    <row r="1" spans="2:13" ht="36" customHeight="1">
      <c r="C1" s="48" t="s">
        <v>365</v>
      </c>
      <c r="D1" s="51"/>
    </row>
    <row r="2" spans="2:13" ht="36" customHeight="1">
      <c r="B2" s="48" t="s">
        <v>366</v>
      </c>
      <c r="C2" s="48"/>
      <c r="D2" s="51"/>
    </row>
    <row r="3" spans="2:13" ht="40.5" customHeight="1">
      <c r="B3" s="44"/>
      <c r="C3" s="44" t="s">
        <v>314</v>
      </c>
      <c r="D3" s="53" t="s">
        <v>406</v>
      </c>
      <c r="E3" s="44" t="s">
        <v>315</v>
      </c>
      <c r="F3" s="44" t="s">
        <v>316</v>
      </c>
      <c r="G3" s="44" t="s">
        <v>55</v>
      </c>
      <c r="H3" s="44" t="s">
        <v>317</v>
      </c>
      <c r="I3" s="44" t="s">
        <v>318</v>
      </c>
    </row>
    <row r="4" spans="2:13" ht="40.5" customHeight="1">
      <c r="B4" s="336">
        <v>4</v>
      </c>
      <c r="C4" s="45" t="s">
        <v>514</v>
      </c>
      <c r="D4" s="44" t="s">
        <v>515</v>
      </c>
      <c r="E4" s="49" t="s">
        <v>516</v>
      </c>
      <c r="F4" s="310" t="s">
        <v>517</v>
      </c>
      <c r="G4" s="337">
        <v>3</v>
      </c>
      <c r="H4" s="50">
        <v>46113</v>
      </c>
      <c r="I4" s="50">
        <v>46356</v>
      </c>
    </row>
    <row r="5" spans="2:13" ht="40.5" customHeight="1">
      <c r="L5" s="46"/>
    </row>
    <row r="6" spans="2:13" ht="40.5" customHeight="1">
      <c r="L6" s="46"/>
    </row>
    <row r="7" spans="2:13" ht="40.5" customHeight="1">
      <c r="B7" s="48" t="s">
        <v>367</v>
      </c>
      <c r="C7" s="51"/>
      <c r="D7" s="51"/>
      <c r="L7" s="46"/>
      <c r="M7" s="46" t="s">
        <v>700</v>
      </c>
    </row>
    <row r="8" spans="2:13" ht="40.5" customHeight="1">
      <c r="B8" s="44"/>
      <c r="C8" s="44" t="s">
        <v>314</v>
      </c>
      <c r="D8" s="53" t="s">
        <v>406</v>
      </c>
      <c r="E8" s="44" t="s">
        <v>315</v>
      </c>
      <c r="F8" s="44" t="s">
        <v>316</v>
      </c>
      <c r="G8" s="44" t="s">
        <v>55</v>
      </c>
      <c r="H8" s="44" t="s">
        <v>317</v>
      </c>
      <c r="I8" s="44" t="s">
        <v>318</v>
      </c>
    </row>
    <row r="9" spans="2:13" ht="40.5" customHeight="1">
      <c r="B9" s="479">
        <v>4</v>
      </c>
      <c r="C9" s="45" t="s">
        <v>514</v>
      </c>
      <c r="D9" s="44" t="s">
        <v>515</v>
      </c>
      <c r="E9" s="49" t="s">
        <v>516</v>
      </c>
      <c r="F9" s="310" t="s">
        <v>517</v>
      </c>
      <c r="G9" s="337">
        <v>3</v>
      </c>
      <c r="H9" s="50">
        <v>46113</v>
      </c>
      <c r="I9" s="50">
        <v>46356</v>
      </c>
    </row>
    <row r="10" spans="2:13" ht="40.5" customHeight="1">
      <c r="B10" s="480"/>
      <c r="C10" s="339" t="s">
        <v>377</v>
      </c>
      <c r="D10" s="44" t="s">
        <v>405</v>
      </c>
      <c r="E10" s="49" t="s">
        <v>711</v>
      </c>
      <c r="F10" s="310">
        <v>8</v>
      </c>
      <c r="G10" s="337">
        <v>3</v>
      </c>
      <c r="H10" s="50">
        <v>46122</v>
      </c>
      <c r="I10" s="50">
        <v>46212</v>
      </c>
    </row>
    <row r="11" spans="2:13" ht="40.5" customHeight="1">
      <c r="B11" s="338">
        <v>5</v>
      </c>
      <c r="C11" s="339" t="s">
        <v>245</v>
      </c>
      <c r="D11" s="44" t="s">
        <v>405</v>
      </c>
      <c r="E11" s="49" t="s">
        <v>712</v>
      </c>
      <c r="F11" s="310">
        <v>8</v>
      </c>
      <c r="G11" s="337">
        <v>3</v>
      </c>
      <c r="H11" s="50">
        <v>46155</v>
      </c>
      <c r="I11" s="50">
        <v>46246</v>
      </c>
    </row>
    <row r="12" spans="2:13" ht="40.5" customHeight="1">
      <c r="B12" s="338" t="s">
        <v>674</v>
      </c>
      <c r="C12" s="339" t="s">
        <v>245</v>
      </c>
      <c r="D12" s="339" t="s">
        <v>675</v>
      </c>
      <c r="E12" s="49" t="s">
        <v>676</v>
      </c>
      <c r="F12" s="310">
        <v>8</v>
      </c>
      <c r="G12" s="337">
        <v>3</v>
      </c>
      <c r="H12" s="50">
        <v>46227</v>
      </c>
      <c r="I12" s="50">
        <v>46318</v>
      </c>
    </row>
    <row r="13" spans="2:13" ht="40.5" customHeight="1">
      <c r="B13" s="479">
        <v>9</v>
      </c>
      <c r="C13" s="477" t="s">
        <v>245</v>
      </c>
      <c r="D13" s="477" t="s">
        <v>404</v>
      </c>
      <c r="E13" s="340" t="s">
        <v>677</v>
      </c>
      <c r="F13" s="310">
        <v>8</v>
      </c>
      <c r="G13" s="337">
        <v>3</v>
      </c>
      <c r="H13" s="50">
        <v>46266</v>
      </c>
      <c r="I13" s="50">
        <v>46356</v>
      </c>
    </row>
    <row r="14" spans="2:13" ht="39" customHeight="1">
      <c r="B14" s="480"/>
      <c r="C14" s="478"/>
      <c r="D14" s="478"/>
      <c r="E14" s="340" t="s">
        <v>518</v>
      </c>
      <c r="F14" s="310">
        <v>5</v>
      </c>
      <c r="G14" s="337">
        <v>3</v>
      </c>
      <c r="H14" s="50">
        <v>46274</v>
      </c>
      <c r="I14" s="50">
        <v>46364</v>
      </c>
    </row>
  </sheetData>
  <mergeCells count="4">
    <mergeCell ref="C13:C14"/>
    <mergeCell ref="D13:D14"/>
    <mergeCell ref="B13:B14"/>
    <mergeCell ref="B9:B10"/>
  </mergeCells>
  <phoneticPr fontId="4"/>
  <pageMargins left="0.7" right="0.7" top="0.75" bottom="0.75" header="0.3" footer="0.3"/>
  <pageSetup paperSize="9" scale="65" orientation="portrait" r:id="rId1"/>
  <colBreaks count="1" manualBreakCount="1">
    <brk id="10" max="15" man="1"/>
  </col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I34"/>
  <sheetViews>
    <sheetView view="pageBreakPreview" zoomScale="80" zoomScaleNormal="100" zoomScaleSheetLayoutView="80" workbookViewId="0">
      <selection activeCell="T15" sqref="T15"/>
    </sheetView>
  </sheetViews>
  <sheetFormatPr defaultColWidth="9" defaultRowHeight="14.25"/>
  <cols>
    <col min="1" max="1" width="3.125" style="77" customWidth="1"/>
    <col min="2" max="2" width="25.375" style="52" customWidth="1"/>
    <col min="3" max="3" width="9.625" style="52" customWidth="1"/>
    <col min="4" max="4" width="4.75" style="52" customWidth="1"/>
    <col min="5" max="5" width="14.25" style="129" customWidth="1"/>
    <col min="6" max="6" width="5.5" style="52" customWidth="1"/>
    <col min="7" max="7" width="5.375" style="52" customWidth="1"/>
    <col min="8" max="8" width="6.75" style="129" customWidth="1"/>
    <col min="9" max="9" width="5.5" style="52" customWidth="1"/>
    <col min="10" max="11" width="13.625" style="52" customWidth="1"/>
    <col min="12" max="15" width="1.875" style="52" customWidth="1"/>
    <col min="16" max="16" width="2.5" style="52" customWidth="1"/>
    <col min="17" max="17" width="7" style="52" customWidth="1"/>
    <col min="18" max="60" width="1.875" style="52" customWidth="1"/>
    <col min="61" max="61" width="5" style="52" customWidth="1"/>
    <col min="62" max="62" width="1.875" style="52" customWidth="1"/>
    <col min="63" max="16384" width="9" style="52"/>
  </cols>
  <sheetData>
    <row r="1" spans="1:61" ht="24" customHeight="1" thickBot="1">
      <c r="K1" s="253" t="s">
        <v>268</v>
      </c>
      <c r="L1" s="254"/>
      <c r="M1" s="271"/>
      <c r="N1" s="284"/>
      <c r="AK1" s="130"/>
      <c r="AL1" s="130"/>
      <c r="AM1" s="130"/>
      <c r="AN1" s="130"/>
      <c r="AO1" s="80"/>
      <c r="AP1" s="80"/>
      <c r="AQ1" s="80"/>
      <c r="AR1" s="80"/>
      <c r="AS1" s="80"/>
      <c r="AT1" s="80"/>
      <c r="AU1" s="80"/>
      <c r="AV1" s="80"/>
      <c r="AW1" s="80"/>
      <c r="AX1" s="80"/>
      <c r="AY1" s="80"/>
      <c r="AZ1" s="80"/>
      <c r="BA1" s="80"/>
      <c r="BB1" s="80"/>
      <c r="BC1" s="80"/>
      <c r="BD1" s="80"/>
      <c r="BE1" s="80"/>
      <c r="BF1" s="80"/>
    </row>
    <row r="2" spans="1:61" ht="33.75" customHeight="1">
      <c r="A2" s="83"/>
      <c r="B2" s="612" t="s">
        <v>269</v>
      </c>
      <c r="C2" s="612"/>
      <c r="D2" s="612"/>
      <c r="E2" s="612"/>
      <c r="F2" s="612"/>
      <c r="G2" s="612"/>
      <c r="H2" s="612"/>
      <c r="I2" s="612"/>
      <c r="J2" s="612"/>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row>
    <row r="3" spans="1:61" s="80" customFormat="1" ht="33" customHeight="1">
      <c r="A3" s="134"/>
      <c r="B3" s="612" t="s">
        <v>270</v>
      </c>
      <c r="C3" s="612"/>
      <c r="D3" s="612"/>
      <c r="E3" s="612"/>
      <c r="F3" s="612"/>
      <c r="G3" s="612"/>
      <c r="H3" s="612"/>
      <c r="I3" s="612"/>
      <c r="J3" s="612"/>
      <c r="K3" s="81"/>
      <c r="L3" s="81"/>
      <c r="M3" s="81"/>
      <c r="N3" s="81"/>
      <c r="O3" s="81"/>
      <c r="P3" s="81"/>
      <c r="Q3" s="81"/>
      <c r="R3" s="81"/>
      <c r="S3" s="81"/>
      <c r="T3" s="81"/>
      <c r="U3" s="81"/>
      <c r="V3" s="81"/>
      <c r="W3" s="81"/>
      <c r="X3" s="81"/>
      <c r="Y3" s="81"/>
      <c r="BH3" s="139"/>
    </row>
    <row r="4" spans="1:61" ht="26.25" customHeight="1">
      <c r="B4" s="83"/>
      <c r="H4" s="126"/>
      <c r="I4" s="126"/>
      <c r="J4" s="129"/>
      <c r="K4" s="129"/>
      <c r="L4" s="80"/>
      <c r="M4" s="80"/>
      <c r="N4" s="81"/>
      <c r="O4" s="81"/>
      <c r="P4" s="132"/>
      <c r="Q4" s="132"/>
      <c r="R4" s="132"/>
      <c r="S4" s="132"/>
      <c r="T4" s="132"/>
      <c r="U4" s="132"/>
      <c r="V4" s="133"/>
      <c r="W4" s="133"/>
    </row>
    <row r="5" spans="1:61" ht="26.25" customHeight="1">
      <c r="B5" s="52" t="s">
        <v>298</v>
      </c>
      <c r="C5" s="534" t="str">
        <f>団体名</f>
        <v>和歌山委託訓練センター</v>
      </c>
      <c r="D5" s="534"/>
      <c r="E5" s="534"/>
      <c r="F5" s="735"/>
      <c r="G5" s="735"/>
      <c r="H5" s="735"/>
      <c r="I5" s="735"/>
      <c r="J5" s="136"/>
      <c r="K5" s="133"/>
      <c r="L5" s="133"/>
      <c r="M5" s="133"/>
      <c r="N5" s="133"/>
      <c r="O5" s="133"/>
      <c r="P5" s="133"/>
      <c r="Q5" s="132"/>
      <c r="R5" s="132"/>
      <c r="S5" s="132"/>
      <c r="T5" s="132"/>
      <c r="U5" s="80"/>
      <c r="V5" s="80"/>
    </row>
    <row r="6" spans="1:61" ht="22.5" customHeight="1">
      <c r="A6" s="83"/>
      <c r="B6" s="135" t="s">
        <v>299</v>
      </c>
      <c r="C6" s="266" t="str">
        <f>科名</f>
        <v>あいうえお＊あいうえお＊あいうえお＊あいうえお＊あいうえお＊あいう</v>
      </c>
      <c r="D6" s="294"/>
      <c r="E6" s="295"/>
      <c r="F6" s="137"/>
      <c r="G6" s="138"/>
      <c r="H6" s="138"/>
      <c r="I6" s="471"/>
      <c r="J6" s="471"/>
      <c r="K6" s="471"/>
      <c r="L6" s="471"/>
      <c r="M6" s="471"/>
      <c r="N6" s="471"/>
      <c r="O6" s="471"/>
      <c r="P6" s="471"/>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row>
    <row r="7" spans="1:61" s="80" customFormat="1" ht="26.25" customHeight="1">
      <c r="A7" s="134"/>
      <c r="B7" s="135"/>
      <c r="C7" s="266" t="str">
        <f>提案左括弧&amp;提案科名&amp;提案右括弧</f>
        <v>(アイウエオ＊アイウエオ＊アイウエオ＊アイウエオ＊アイウエオ＊アイウ）</v>
      </c>
      <c r="D7" s="294"/>
      <c r="E7" s="295"/>
      <c r="F7" s="137"/>
      <c r="G7" s="138"/>
      <c r="H7" s="138"/>
      <c r="I7" s="138"/>
      <c r="J7" s="138"/>
      <c r="K7" s="138"/>
      <c r="L7" s="138"/>
      <c r="M7" s="138"/>
      <c r="N7" s="138"/>
      <c r="O7" s="138"/>
      <c r="P7" s="138"/>
      <c r="Q7" s="81"/>
      <c r="R7" s="81"/>
      <c r="S7" s="81"/>
      <c r="T7" s="81"/>
      <c r="U7" s="81"/>
      <c r="V7" s="81"/>
      <c r="BE7" s="139"/>
    </row>
    <row r="8" spans="1:61" s="80" customFormat="1" ht="26.25" customHeight="1">
      <c r="A8" s="134"/>
      <c r="B8" s="135" t="s">
        <v>699</v>
      </c>
      <c r="C8" s="266" t="str">
        <f>TEXT(開講日,"ggge")&amp;"年"&amp;TEXT(開講日,"m")&amp;"月"&amp;TEXT(開講日,"d")&amp;"日"&amp;"～"&amp;TEXT(修了日,"ggge")&amp;"年"&amp;TEXT(修了日,"m")&amp;"月"&amp;TEXT(修了日,"d")&amp;"日"</f>
        <v>令和8年4月8日～令和8年7月7日</v>
      </c>
      <c r="D8" s="136"/>
      <c r="E8" s="136"/>
      <c r="F8" s="136"/>
      <c r="G8" s="136"/>
      <c r="H8" s="136"/>
      <c r="I8" s="138"/>
      <c r="J8" s="138"/>
      <c r="K8" s="138"/>
      <c r="L8" s="138"/>
      <c r="M8" s="138"/>
      <c r="N8" s="138"/>
      <c r="O8" s="138"/>
      <c r="P8" s="138"/>
      <c r="Q8" s="81"/>
      <c r="R8" s="81"/>
      <c r="S8" s="81"/>
      <c r="T8" s="81"/>
      <c r="U8" s="81"/>
      <c r="V8" s="81"/>
      <c r="BE8" s="139"/>
    </row>
    <row r="9" spans="1:61" s="80" customFormat="1" ht="30" customHeight="1">
      <c r="A9" s="81"/>
      <c r="B9" s="131" t="s">
        <v>271</v>
      </c>
      <c r="E9" s="155"/>
      <c r="H9" s="155"/>
      <c r="J9" s="131"/>
      <c r="K9" s="131"/>
      <c r="L9" s="131"/>
      <c r="M9" s="131"/>
      <c r="N9" s="131"/>
      <c r="O9" s="131"/>
      <c r="P9" s="131"/>
      <c r="Q9" s="131"/>
      <c r="S9" s="141"/>
      <c r="T9" s="141"/>
      <c r="U9" s="141"/>
      <c r="V9" s="141"/>
      <c r="W9" s="141"/>
      <c r="X9" s="141"/>
      <c r="Y9" s="141"/>
      <c r="AS9" s="132"/>
      <c r="AT9" s="132"/>
      <c r="AU9" s="132"/>
      <c r="AV9" s="132"/>
      <c r="AW9" s="132"/>
      <c r="AX9" s="132"/>
      <c r="AY9" s="132"/>
      <c r="AZ9" s="132"/>
      <c r="BA9" s="132"/>
      <c r="BB9" s="132"/>
      <c r="BC9" s="132"/>
    </row>
    <row r="10" spans="1:61" s="80" customFormat="1" ht="34.5" customHeight="1">
      <c r="A10" s="81"/>
      <c r="B10" s="163" t="s">
        <v>274</v>
      </c>
      <c r="C10" s="744" t="s">
        <v>275</v>
      </c>
      <c r="D10" s="745"/>
      <c r="E10" s="745"/>
      <c r="F10" s="745"/>
      <c r="G10" s="745"/>
      <c r="H10" s="745"/>
      <c r="I10" s="745"/>
      <c r="J10" s="164"/>
      <c r="K10" s="131"/>
      <c r="L10" s="131"/>
      <c r="M10" s="131"/>
      <c r="N10" s="131"/>
      <c r="O10" s="131"/>
      <c r="P10" s="131"/>
      <c r="Q10" s="131"/>
      <c r="S10" s="141"/>
      <c r="T10" s="141"/>
      <c r="U10" s="141"/>
      <c r="V10" s="141"/>
      <c r="W10" s="141"/>
      <c r="X10" s="141"/>
      <c r="Y10" s="141"/>
      <c r="AS10" s="132"/>
      <c r="AT10" s="132"/>
      <c r="AU10" s="132"/>
      <c r="AV10" s="132"/>
      <c r="AW10" s="132"/>
      <c r="AX10" s="132"/>
      <c r="AY10" s="132"/>
      <c r="AZ10" s="132"/>
      <c r="BA10" s="132"/>
      <c r="BB10" s="132"/>
      <c r="BC10" s="132"/>
    </row>
    <row r="11" spans="1:61" s="80" customFormat="1" ht="32.25" customHeight="1">
      <c r="A11" s="81"/>
      <c r="B11" s="742" t="s">
        <v>273</v>
      </c>
      <c r="C11" s="165"/>
      <c r="D11" s="166" t="s">
        <v>272</v>
      </c>
      <c r="E11" s="167"/>
      <c r="F11" s="166"/>
      <c r="G11" s="166"/>
      <c r="H11" s="167"/>
      <c r="I11" s="166"/>
      <c r="J11" s="168"/>
      <c r="K11" s="151"/>
      <c r="L11" s="151"/>
      <c r="M11" s="151"/>
      <c r="N11" s="151"/>
      <c r="O11" s="151"/>
      <c r="P11" s="151"/>
      <c r="Q11" s="151"/>
      <c r="R11" s="151"/>
      <c r="S11" s="151"/>
      <c r="T11" s="151"/>
      <c r="U11" s="151"/>
      <c r="V11" s="151"/>
      <c r="W11" s="151"/>
      <c r="X11" s="151"/>
      <c r="Y11" s="151"/>
      <c r="AS11" s="132"/>
      <c r="AT11" s="132"/>
      <c r="AU11" s="132"/>
      <c r="AV11" s="132"/>
      <c r="AW11" s="132"/>
      <c r="AX11" s="132"/>
      <c r="AY11" s="132"/>
      <c r="AZ11" s="132"/>
      <c r="BA11" s="132"/>
      <c r="BB11" s="132"/>
      <c r="BC11" s="132"/>
    </row>
    <row r="12" spans="1:61" s="80" customFormat="1" ht="32.25" customHeight="1">
      <c r="A12" s="81"/>
      <c r="B12" s="743"/>
      <c r="C12" s="169"/>
      <c r="D12" s="170" t="s">
        <v>288</v>
      </c>
      <c r="E12" s="171"/>
      <c r="F12" s="170"/>
      <c r="G12" s="170"/>
      <c r="H12" s="171"/>
      <c r="I12" s="170"/>
      <c r="J12" s="172"/>
      <c r="K12" s="151"/>
      <c r="L12" s="151"/>
      <c r="M12" s="151"/>
      <c r="N12" s="151"/>
      <c r="O12" s="151"/>
      <c r="P12" s="151"/>
      <c r="Q12" s="151"/>
      <c r="R12" s="151"/>
      <c r="S12" s="151"/>
      <c r="T12" s="151"/>
      <c r="U12" s="151"/>
      <c r="V12" s="151"/>
      <c r="W12" s="151"/>
      <c r="X12" s="151"/>
      <c r="Y12" s="151"/>
      <c r="AS12" s="132"/>
      <c r="AT12" s="132"/>
      <c r="AU12" s="132"/>
      <c r="AV12" s="132"/>
      <c r="AW12" s="132"/>
      <c r="AX12" s="132"/>
      <c r="AY12" s="132"/>
      <c r="AZ12" s="132"/>
      <c r="BA12" s="132"/>
      <c r="BB12" s="132"/>
      <c r="BC12" s="132"/>
    </row>
    <row r="13" spans="1:61" s="80" customFormat="1" ht="32.25" customHeight="1">
      <c r="A13" s="81"/>
      <c r="B13" s="173" t="s">
        <v>276</v>
      </c>
      <c r="C13" s="738" t="s">
        <v>277</v>
      </c>
      <c r="D13" s="585"/>
      <c r="E13" s="585"/>
      <c r="F13" s="585"/>
      <c r="G13" s="585"/>
      <c r="H13" s="585"/>
      <c r="I13" s="585"/>
      <c r="J13" s="164"/>
      <c r="K13" s="131"/>
      <c r="L13" s="131"/>
      <c r="M13" s="131"/>
      <c r="N13" s="131"/>
      <c r="O13" s="131"/>
      <c r="P13" s="131"/>
      <c r="Q13" s="131"/>
      <c r="S13" s="141"/>
      <c r="T13" s="141"/>
      <c r="U13" s="141"/>
      <c r="V13" s="141"/>
      <c r="W13" s="141"/>
      <c r="X13" s="141"/>
      <c r="Y13" s="141"/>
      <c r="AS13" s="132"/>
      <c r="AT13" s="132"/>
      <c r="AU13" s="132"/>
      <c r="AV13" s="132"/>
      <c r="AW13" s="132"/>
      <c r="AX13" s="132"/>
      <c r="AY13" s="132"/>
      <c r="AZ13" s="132"/>
      <c r="BA13" s="132"/>
      <c r="BB13" s="132"/>
      <c r="BC13" s="132"/>
    </row>
    <row r="14" spans="1:61" s="80" customFormat="1" ht="32.25" customHeight="1">
      <c r="A14" s="81"/>
      <c r="B14" s="173" t="s">
        <v>278</v>
      </c>
      <c r="C14" s="738" t="s">
        <v>277</v>
      </c>
      <c r="D14" s="585"/>
      <c r="E14" s="585"/>
      <c r="F14" s="585"/>
      <c r="G14" s="585"/>
      <c r="H14" s="585"/>
      <c r="I14" s="585"/>
      <c r="J14" s="164"/>
      <c r="K14" s="131"/>
      <c r="L14" s="131"/>
      <c r="M14" s="131"/>
      <c r="N14" s="131"/>
      <c r="O14" s="131"/>
      <c r="P14" s="131"/>
      <c r="Q14" s="131"/>
      <c r="S14" s="141"/>
      <c r="T14" s="141"/>
      <c r="U14" s="141"/>
      <c r="V14" s="141"/>
      <c r="W14" s="141"/>
      <c r="X14" s="141"/>
      <c r="Y14" s="141"/>
      <c r="AS14" s="132"/>
      <c r="AT14" s="132"/>
      <c r="AU14" s="132"/>
      <c r="AV14" s="132"/>
      <c r="AW14" s="132"/>
      <c r="AX14" s="132"/>
      <c r="AY14" s="132"/>
      <c r="AZ14" s="132"/>
      <c r="BA14" s="132"/>
      <c r="BB14" s="132"/>
      <c r="BC14" s="132"/>
    </row>
    <row r="15" spans="1:61" s="80" customFormat="1" ht="32.25" customHeight="1">
      <c r="B15" s="298" t="s">
        <v>487</v>
      </c>
      <c r="C15" s="174"/>
      <c r="D15" s="175" t="s">
        <v>380</v>
      </c>
      <c r="E15" s="176"/>
      <c r="F15" s="175"/>
      <c r="G15" s="175" t="s">
        <v>279</v>
      </c>
      <c r="H15" s="175"/>
      <c r="I15" s="176"/>
      <c r="J15" s="177"/>
      <c r="AM15" s="147"/>
      <c r="AN15" s="147"/>
      <c r="AO15" s="147"/>
      <c r="AS15" s="132"/>
      <c r="AT15" s="132"/>
      <c r="AU15" s="132"/>
      <c r="AV15" s="132"/>
      <c r="AW15" s="132"/>
      <c r="AX15" s="132"/>
      <c r="AY15" s="132"/>
      <c r="AZ15" s="132"/>
      <c r="BA15" s="132"/>
      <c r="BB15" s="147"/>
      <c r="BC15" s="147"/>
      <c r="BD15" s="147"/>
    </row>
    <row r="16" spans="1:61" s="80" customFormat="1" ht="32.25" customHeight="1">
      <c r="B16" s="299" t="s">
        <v>488</v>
      </c>
      <c r="C16" s="174"/>
      <c r="D16" s="166" t="s">
        <v>380</v>
      </c>
      <c r="E16" s="167"/>
      <c r="F16" s="166"/>
      <c r="G16" s="166" t="s">
        <v>279</v>
      </c>
      <c r="I16" s="167"/>
      <c r="J16" s="177"/>
      <c r="AM16" s="147"/>
      <c r="AN16" s="147"/>
      <c r="AO16" s="147"/>
      <c r="AS16" s="132"/>
      <c r="AT16" s="132"/>
      <c r="AU16" s="132"/>
      <c r="AV16" s="132"/>
      <c r="AW16" s="132"/>
      <c r="AX16" s="132"/>
      <c r="AY16" s="132"/>
      <c r="AZ16" s="132"/>
      <c r="BA16" s="132"/>
      <c r="BB16" s="147"/>
      <c r="BC16" s="147"/>
      <c r="BD16" s="147"/>
    </row>
    <row r="17" spans="1:59" s="80" customFormat="1" ht="32.25" customHeight="1">
      <c r="A17" s="81"/>
      <c r="B17" s="739" t="s">
        <v>280</v>
      </c>
      <c r="C17" s="178" t="s">
        <v>281</v>
      </c>
      <c r="D17" s="174"/>
      <c r="E17" s="176" t="s">
        <v>282</v>
      </c>
      <c r="F17" s="174"/>
      <c r="G17" s="179" t="s">
        <v>451</v>
      </c>
      <c r="H17" s="176"/>
      <c r="I17" s="179"/>
      <c r="J17" s="177"/>
      <c r="Z17" s="131"/>
      <c r="AA17" s="147"/>
      <c r="AB17" s="147"/>
      <c r="AC17" s="147"/>
      <c r="AD17" s="147"/>
      <c r="AE17" s="147"/>
      <c r="AF17" s="147"/>
      <c r="AG17" s="147"/>
      <c r="AH17" s="147"/>
      <c r="AJ17" s="147"/>
      <c r="AK17" s="147"/>
      <c r="AL17" s="147"/>
      <c r="AM17" s="147"/>
      <c r="AN17" s="147"/>
      <c r="AO17" s="147"/>
      <c r="AP17" s="147"/>
      <c r="AQ17" s="147"/>
      <c r="AR17" s="147"/>
      <c r="AT17" s="147"/>
      <c r="AU17" s="147"/>
      <c r="AV17" s="147"/>
      <c r="AW17" s="147"/>
      <c r="AX17" s="147"/>
      <c r="AY17" s="147"/>
      <c r="AZ17" s="147"/>
      <c r="BA17" s="147"/>
      <c r="BC17" s="147"/>
      <c r="BD17" s="147"/>
      <c r="BE17" s="147"/>
      <c r="BF17" s="147"/>
      <c r="BG17" s="147"/>
    </row>
    <row r="18" spans="1:59" s="80" customFormat="1" ht="32.25" customHeight="1">
      <c r="A18" s="81"/>
      <c r="B18" s="740"/>
      <c r="C18" s="178" t="s">
        <v>284</v>
      </c>
      <c r="D18" s="174"/>
      <c r="E18" s="179" t="s">
        <v>283</v>
      </c>
      <c r="F18" s="174"/>
      <c r="G18" s="179" t="s">
        <v>379</v>
      </c>
      <c r="H18" s="176"/>
      <c r="I18" s="174"/>
      <c r="J18" s="164" t="s">
        <v>285</v>
      </c>
      <c r="K18" s="180"/>
      <c r="L18" s="159"/>
      <c r="M18" s="159"/>
      <c r="N18" s="159"/>
      <c r="O18" s="159"/>
      <c r="P18" s="159"/>
      <c r="Q18" s="159"/>
      <c r="R18" s="159"/>
      <c r="S18" s="159"/>
      <c r="T18" s="159"/>
      <c r="U18" s="159"/>
      <c r="V18" s="159"/>
      <c r="W18" s="159"/>
      <c r="X18" s="159"/>
      <c r="Y18" s="159"/>
      <c r="AA18" s="42"/>
      <c r="AB18" s="161"/>
      <c r="AC18" s="161"/>
      <c r="AD18" s="161"/>
      <c r="AE18" s="161"/>
      <c r="AF18" s="161"/>
      <c r="AG18" s="161"/>
      <c r="AH18" s="161"/>
      <c r="AI18" s="161"/>
      <c r="AJ18" s="161"/>
      <c r="AK18" s="161"/>
      <c r="AL18" s="147"/>
      <c r="AM18" s="147"/>
      <c r="AN18" s="147"/>
      <c r="AO18" s="147"/>
      <c r="AP18" s="147"/>
      <c r="AQ18" s="147"/>
      <c r="AR18" s="147"/>
      <c r="AS18" s="147"/>
      <c r="AT18" s="147"/>
      <c r="AU18" s="147"/>
      <c r="AV18" s="147"/>
      <c r="AW18" s="147"/>
      <c r="AX18" s="147"/>
      <c r="AY18" s="147"/>
      <c r="AZ18" s="147"/>
      <c r="BA18" s="147"/>
      <c r="BB18" s="147"/>
      <c r="BC18" s="147"/>
      <c r="BD18" s="147"/>
      <c r="BE18" s="147"/>
      <c r="BF18" s="147"/>
      <c r="BG18" s="147"/>
    </row>
    <row r="19" spans="1:59" s="80" customFormat="1" ht="32.25" customHeight="1">
      <c r="A19" s="81"/>
      <c r="B19" s="741"/>
      <c r="C19" s="178" t="s">
        <v>286</v>
      </c>
      <c r="D19" s="174"/>
      <c r="E19" s="179" t="s">
        <v>287</v>
      </c>
      <c r="F19" s="174"/>
      <c r="G19" s="179" t="s">
        <v>452</v>
      </c>
      <c r="H19" s="176"/>
      <c r="I19" s="174"/>
      <c r="J19" s="164"/>
    </row>
    <row r="20" spans="1:59" ht="19.5" customHeight="1"/>
    <row r="21" spans="1:59" ht="42.75" customHeight="1">
      <c r="B21" s="52" t="s">
        <v>300</v>
      </c>
    </row>
    <row r="22" spans="1:59" ht="19.5" customHeight="1"/>
    <row r="23" spans="1:59" ht="42.75" customHeight="1">
      <c r="B23" s="52" t="s">
        <v>370</v>
      </c>
    </row>
    <row r="24" spans="1:59" ht="70.5" customHeight="1">
      <c r="B24" s="69" t="s">
        <v>133</v>
      </c>
      <c r="C24" s="736" t="s">
        <v>371</v>
      </c>
      <c r="D24" s="592"/>
      <c r="E24" s="737"/>
      <c r="F24" s="736" t="s">
        <v>372</v>
      </c>
      <c r="G24" s="592"/>
      <c r="H24" s="592"/>
      <c r="I24" s="737"/>
      <c r="J24" s="140" t="s">
        <v>373</v>
      </c>
      <c r="K24" s="461" t="s">
        <v>650</v>
      </c>
    </row>
    <row r="25" spans="1:59" ht="70.5" customHeight="1">
      <c r="B25" s="140" t="s">
        <v>374</v>
      </c>
      <c r="C25" s="736"/>
      <c r="D25" s="592"/>
      <c r="E25" s="737"/>
      <c r="F25" s="736"/>
      <c r="G25" s="592"/>
      <c r="H25" s="592"/>
      <c r="I25" s="737"/>
      <c r="J25" s="181"/>
      <c r="K25" s="68"/>
    </row>
    <row r="26" spans="1:59" ht="70.5" customHeight="1">
      <c r="B26" s="140" t="s">
        <v>375</v>
      </c>
      <c r="C26" s="736"/>
      <c r="D26" s="592"/>
      <c r="E26" s="737"/>
      <c r="F26" s="736"/>
      <c r="G26" s="592"/>
      <c r="H26" s="592"/>
      <c r="I26" s="737"/>
      <c r="J26" s="181"/>
      <c r="K26" s="68"/>
    </row>
    <row r="27" spans="1:59" ht="30.75" customHeight="1">
      <c r="B27" s="52" t="s">
        <v>651</v>
      </c>
    </row>
    <row r="28" spans="1:59" ht="30.75" customHeight="1">
      <c r="B28" s="52" t="s">
        <v>652</v>
      </c>
    </row>
    <row r="29" spans="1:59" ht="30.75" customHeight="1">
      <c r="B29" s="52" t="s">
        <v>653</v>
      </c>
    </row>
    <row r="30" spans="1:59" ht="30.75" customHeight="1">
      <c r="B30" s="52" t="s">
        <v>654</v>
      </c>
    </row>
    <row r="31" spans="1:59" ht="30.75" customHeight="1">
      <c r="B31" s="52" t="s">
        <v>655</v>
      </c>
    </row>
    <row r="32" spans="1:59" ht="30.75" customHeight="1">
      <c r="B32" s="52" t="s">
        <v>653</v>
      </c>
    </row>
    <row r="33" spans="2:2" ht="30.75" customHeight="1">
      <c r="B33" s="52" t="s">
        <v>657</v>
      </c>
    </row>
    <row r="34" spans="2:2" ht="30.75" customHeight="1">
      <c r="B34" s="52" t="s">
        <v>656</v>
      </c>
    </row>
  </sheetData>
  <mergeCells count="15">
    <mergeCell ref="C14:I14"/>
    <mergeCell ref="B17:B19"/>
    <mergeCell ref="C13:I13"/>
    <mergeCell ref="B2:J2"/>
    <mergeCell ref="B3:J3"/>
    <mergeCell ref="B11:B12"/>
    <mergeCell ref="C10:I10"/>
    <mergeCell ref="C5:E5"/>
    <mergeCell ref="F5:I5"/>
    <mergeCell ref="C24:E24"/>
    <mergeCell ref="F24:I24"/>
    <mergeCell ref="C25:E25"/>
    <mergeCell ref="F25:I25"/>
    <mergeCell ref="C26:E26"/>
    <mergeCell ref="F26:I26"/>
  </mergeCells>
  <phoneticPr fontId="4"/>
  <dataValidations count="2">
    <dataValidation type="list" allowBlank="1" showInputMessage="1" showErrorMessage="1" sqref="J25:J26" xr:uid="{00000000-0002-0000-0A00-000000000000}">
      <formula1>"有,不要"</formula1>
    </dataValidation>
    <dataValidation type="list" allowBlank="1" showInputMessage="1" showErrorMessage="1" sqref="K25:K26" xr:uid="{00000000-0002-0000-0A00-000001000000}">
      <formula1>"期限内,購入予定"</formula1>
    </dataValidation>
  </dataValidations>
  <printOptions horizontalCentered="1"/>
  <pageMargins left="0.70866141732283472" right="0.31496062992125984" top="0.94488188976377963" bottom="0.35433070866141736" header="0" footer="0"/>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0531" r:id="rId4" name="Check Box 3">
              <controlPr defaultSize="0" autoFill="0" autoLine="0" autoPict="0">
                <anchor moveWithCells="1">
                  <from>
                    <xdr:col>2</xdr:col>
                    <xdr:colOff>514350</xdr:colOff>
                    <xdr:row>14</xdr:row>
                    <xdr:rowOff>85725</xdr:rowOff>
                  </from>
                  <to>
                    <xdr:col>3</xdr:col>
                    <xdr:colOff>123825</xdr:colOff>
                    <xdr:row>14</xdr:row>
                    <xdr:rowOff>333375</xdr:rowOff>
                  </to>
                </anchor>
              </controlPr>
            </control>
          </mc:Choice>
        </mc:AlternateContent>
        <mc:AlternateContent xmlns:mc="http://schemas.openxmlformats.org/markup-compatibility/2006">
          <mc:Choice Requires="x14">
            <control shapeId="150532" r:id="rId5" name="Check Box 4">
              <controlPr defaultSize="0" autoFill="0" autoLine="0" autoPict="0">
                <anchor moveWithCells="1">
                  <from>
                    <xdr:col>5</xdr:col>
                    <xdr:colOff>76200</xdr:colOff>
                    <xdr:row>20</xdr:row>
                    <xdr:rowOff>66675</xdr:rowOff>
                  </from>
                  <to>
                    <xdr:col>6</xdr:col>
                    <xdr:colOff>219075</xdr:colOff>
                    <xdr:row>20</xdr:row>
                    <xdr:rowOff>438150</xdr:rowOff>
                  </to>
                </anchor>
              </controlPr>
            </control>
          </mc:Choice>
        </mc:AlternateContent>
        <mc:AlternateContent xmlns:mc="http://schemas.openxmlformats.org/markup-compatibility/2006">
          <mc:Choice Requires="x14">
            <control shapeId="150533" r:id="rId6" name="Check Box 5">
              <controlPr defaultSize="0" autoFill="0" autoLine="0" autoPict="0">
                <anchor moveWithCells="1">
                  <from>
                    <xdr:col>5</xdr:col>
                    <xdr:colOff>209550</xdr:colOff>
                    <xdr:row>14</xdr:row>
                    <xdr:rowOff>95250</xdr:rowOff>
                  </from>
                  <to>
                    <xdr:col>6</xdr:col>
                    <xdr:colOff>133350</xdr:colOff>
                    <xdr:row>14</xdr:row>
                    <xdr:rowOff>342900</xdr:rowOff>
                  </to>
                </anchor>
              </controlPr>
            </control>
          </mc:Choice>
        </mc:AlternateContent>
        <mc:AlternateContent xmlns:mc="http://schemas.openxmlformats.org/markup-compatibility/2006">
          <mc:Choice Requires="x14">
            <control shapeId="150534" r:id="rId7" name="Check Box 6">
              <controlPr defaultSize="0" autoFill="0" autoLine="0" autoPict="0">
                <anchor moveWithCells="1">
                  <from>
                    <xdr:col>2</xdr:col>
                    <xdr:colOff>523875</xdr:colOff>
                    <xdr:row>15</xdr:row>
                    <xdr:rowOff>85725</xdr:rowOff>
                  </from>
                  <to>
                    <xdr:col>3</xdr:col>
                    <xdr:colOff>133350</xdr:colOff>
                    <xdr:row>15</xdr:row>
                    <xdr:rowOff>333375</xdr:rowOff>
                  </to>
                </anchor>
              </controlPr>
            </control>
          </mc:Choice>
        </mc:AlternateContent>
        <mc:AlternateContent xmlns:mc="http://schemas.openxmlformats.org/markup-compatibility/2006">
          <mc:Choice Requires="x14">
            <control shapeId="150535" r:id="rId8" name="Check Box 7">
              <controlPr defaultSize="0" autoFill="0" autoLine="0" autoPict="0">
                <anchor moveWithCells="1">
                  <from>
                    <xdr:col>5</xdr:col>
                    <xdr:colOff>209550</xdr:colOff>
                    <xdr:row>15</xdr:row>
                    <xdr:rowOff>95250</xdr:rowOff>
                  </from>
                  <to>
                    <xdr:col>6</xdr:col>
                    <xdr:colOff>133350</xdr:colOff>
                    <xdr:row>15</xdr:row>
                    <xdr:rowOff>342900</xdr:rowOff>
                  </to>
                </anchor>
              </controlPr>
            </control>
          </mc:Choice>
        </mc:AlternateContent>
        <mc:AlternateContent xmlns:mc="http://schemas.openxmlformats.org/markup-compatibility/2006">
          <mc:Choice Requires="x14">
            <control shapeId="150536" r:id="rId9" name="Check Box 8">
              <controlPr defaultSize="0" autoFill="0" autoLine="0" autoPict="0">
                <anchor moveWithCells="1">
                  <from>
                    <xdr:col>5</xdr:col>
                    <xdr:colOff>209550</xdr:colOff>
                    <xdr:row>16</xdr:row>
                    <xdr:rowOff>76200</xdr:rowOff>
                  </from>
                  <to>
                    <xdr:col>6</xdr:col>
                    <xdr:colOff>133350</xdr:colOff>
                    <xdr:row>16</xdr:row>
                    <xdr:rowOff>323850</xdr:rowOff>
                  </to>
                </anchor>
              </controlPr>
            </control>
          </mc:Choice>
        </mc:AlternateContent>
        <mc:AlternateContent xmlns:mc="http://schemas.openxmlformats.org/markup-compatibility/2006">
          <mc:Choice Requires="x14">
            <control shapeId="150537" r:id="rId10" name="Check Box 9">
              <controlPr defaultSize="0" autoFill="0" autoLine="0" autoPict="0">
                <anchor moveWithCells="1">
                  <from>
                    <xdr:col>2</xdr:col>
                    <xdr:colOff>542925</xdr:colOff>
                    <xdr:row>16</xdr:row>
                    <xdr:rowOff>85725</xdr:rowOff>
                  </from>
                  <to>
                    <xdr:col>3</xdr:col>
                    <xdr:colOff>152400</xdr:colOff>
                    <xdr:row>16</xdr:row>
                    <xdr:rowOff>333375</xdr:rowOff>
                  </to>
                </anchor>
              </controlPr>
            </control>
          </mc:Choice>
        </mc:AlternateContent>
        <mc:AlternateContent xmlns:mc="http://schemas.openxmlformats.org/markup-compatibility/2006">
          <mc:Choice Requires="x14">
            <control shapeId="150538" r:id="rId11" name="Check Box 10">
              <controlPr defaultSize="0" autoFill="0" autoLine="0" autoPict="0">
                <anchor moveWithCells="1">
                  <from>
                    <xdr:col>8</xdr:col>
                    <xdr:colOff>200025</xdr:colOff>
                    <xdr:row>17</xdr:row>
                    <xdr:rowOff>76200</xdr:rowOff>
                  </from>
                  <to>
                    <xdr:col>9</xdr:col>
                    <xdr:colOff>123825</xdr:colOff>
                    <xdr:row>17</xdr:row>
                    <xdr:rowOff>323850</xdr:rowOff>
                  </to>
                </anchor>
              </controlPr>
            </control>
          </mc:Choice>
        </mc:AlternateContent>
        <mc:AlternateContent xmlns:mc="http://schemas.openxmlformats.org/markup-compatibility/2006">
          <mc:Choice Requires="x14">
            <control shapeId="150539" r:id="rId12" name="Check Box 11">
              <controlPr defaultSize="0" autoFill="0" autoLine="0" autoPict="0">
                <anchor moveWithCells="1">
                  <from>
                    <xdr:col>5</xdr:col>
                    <xdr:colOff>219075</xdr:colOff>
                    <xdr:row>17</xdr:row>
                    <xdr:rowOff>85725</xdr:rowOff>
                  </from>
                  <to>
                    <xdr:col>6</xdr:col>
                    <xdr:colOff>142875</xdr:colOff>
                    <xdr:row>17</xdr:row>
                    <xdr:rowOff>333375</xdr:rowOff>
                  </to>
                </anchor>
              </controlPr>
            </control>
          </mc:Choice>
        </mc:AlternateContent>
        <mc:AlternateContent xmlns:mc="http://schemas.openxmlformats.org/markup-compatibility/2006">
          <mc:Choice Requires="x14">
            <control shapeId="150540" r:id="rId13" name="Check Box 12">
              <controlPr defaultSize="0" autoFill="0" autoLine="0" autoPict="0">
                <anchor moveWithCells="1">
                  <from>
                    <xdr:col>3</xdr:col>
                    <xdr:colOff>104775</xdr:colOff>
                    <xdr:row>17</xdr:row>
                    <xdr:rowOff>85725</xdr:rowOff>
                  </from>
                  <to>
                    <xdr:col>4</xdr:col>
                    <xdr:colOff>85725</xdr:colOff>
                    <xdr:row>17</xdr:row>
                    <xdr:rowOff>333375</xdr:rowOff>
                  </to>
                </anchor>
              </controlPr>
            </control>
          </mc:Choice>
        </mc:AlternateContent>
        <mc:AlternateContent xmlns:mc="http://schemas.openxmlformats.org/markup-compatibility/2006">
          <mc:Choice Requires="x14">
            <control shapeId="150541" r:id="rId14" name="Check Box 13">
              <controlPr defaultSize="0" autoFill="0" autoLine="0" autoPict="0">
                <anchor moveWithCells="1">
                  <from>
                    <xdr:col>5</xdr:col>
                    <xdr:colOff>190500</xdr:colOff>
                    <xdr:row>18</xdr:row>
                    <xdr:rowOff>95250</xdr:rowOff>
                  </from>
                  <to>
                    <xdr:col>6</xdr:col>
                    <xdr:colOff>123825</xdr:colOff>
                    <xdr:row>18</xdr:row>
                    <xdr:rowOff>342900</xdr:rowOff>
                  </to>
                </anchor>
              </controlPr>
            </control>
          </mc:Choice>
        </mc:AlternateContent>
        <mc:AlternateContent xmlns:mc="http://schemas.openxmlformats.org/markup-compatibility/2006">
          <mc:Choice Requires="x14">
            <control shapeId="150542" r:id="rId15" name="Check Box 14">
              <controlPr defaultSize="0" autoFill="0" autoLine="0" autoPict="0">
                <anchor moveWithCells="1">
                  <from>
                    <xdr:col>3</xdr:col>
                    <xdr:colOff>104775</xdr:colOff>
                    <xdr:row>18</xdr:row>
                    <xdr:rowOff>66675</xdr:rowOff>
                  </from>
                  <to>
                    <xdr:col>4</xdr:col>
                    <xdr:colOff>85725</xdr:colOff>
                    <xdr:row>18</xdr:row>
                    <xdr:rowOff>314325</xdr:rowOff>
                  </to>
                </anchor>
              </controlPr>
            </control>
          </mc:Choice>
        </mc:AlternateContent>
        <mc:AlternateContent xmlns:mc="http://schemas.openxmlformats.org/markup-compatibility/2006">
          <mc:Choice Requires="x14">
            <control shapeId="150543" r:id="rId16" name="Check Box 15">
              <controlPr defaultSize="0" autoFill="0" autoLine="0" autoPict="0">
                <anchor moveWithCells="1">
                  <from>
                    <xdr:col>2</xdr:col>
                    <xdr:colOff>428625</xdr:colOff>
                    <xdr:row>10</xdr:row>
                    <xdr:rowOff>95250</xdr:rowOff>
                  </from>
                  <to>
                    <xdr:col>3</xdr:col>
                    <xdr:colOff>38100</xdr:colOff>
                    <xdr:row>10</xdr:row>
                    <xdr:rowOff>342900</xdr:rowOff>
                  </to>
                </anchor>
              </controlPr>
            </control>
          </mc:Choice>
        </mc:AlternateContent>
        <mc:AlternateContent xmlns:mc="http://schemas.openxmlformats.org/markup-compatibility/2006">
          <mc:Choice Requires="x14">
            <control shapeId="150544" r:id="rId17" name="Check Box 16">
              <controlPr defaultSize="0" autoFill="0" autoLine="0" autoPict="0">
                <anchor moveWithCells="1">
                  <from>
                    <xdr:col>2</xdr:col>
                    <xdr:colOff>419100</xdr:colOff>
                    <xdr:row>11</xdr:row>
                    <xdr:rowOff>76200</xdr:rowOff>
                  </from>
                  <to>
                    <xdr:col>3</xdr:col>
                    <xdr:colOff>28575</xdr:colOff>
                    <xdr:row>11</xdr:row>
                    <xdr:rowOff>323850</xdr:rowOff>
                  </to>
                </anchor>
              </controlPr>
            </control>
          </mc:Choice>
        </mc:AlternateContent>
        <mc:AlternateContent xmlns:mc="http://schemas.openxmlformats.org/markup-compatibility/2006">
          <mc:Choice Requires="x14">
            <control shapeId="150545" r:id="rId18" name="Check Box 17">
              <controlPr defaultSize="0" autoFill="0" autoLine="0" autoPict="0">
                <anchor moveWithCells="1">
                  <from>
                    <xdr:col>5</xdr:col>
                    <xdr:colOff>76200</xdr:colOff>
                    <xdr:row>20</xdr:row>
                    <xdr:rowOff>66675</xdr:rowOff>
                  </from>
                  <to>
                    <xdr:col>6</xdr:col>
                    <xdr:colOff>219075</xdr:colOff>
                    <xdr:row>20</xdr:row>
                    <xdr:rowOff>438150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X52"/>
  <sheetViews>
    <sheetView view="pageBreakPreview" zoomScale="80" zoomScaleNormal="100" zoomScaleSheetLayoutView="80" workbookViewId="0">
      <selection activeCell="N11" sqref="N11:AX11"/>
    </sheetView>
  </sheetViews>
  <sheetFormatPr defaultColWidth="9" defaultRowHeight="14.25"/>
  <cols>
    <col min="1" max="1" width="1" style="52" customWidth="1"/>
    <col min="2" max="5" width="2.375" style="52" customWidth="1"/>
    <col min="6" max="8" width="2.875" style="52" customWidth="1"/>
    <col min="9" max="9" width="3.75" style="52" customWidth="1"/>
    <col min="10" max="10" width="2.375" style="52" customWidth="1"/>
    <col min="11" max="11" width="1.875" style="52" customWidth="1"/>
    <col min="12" max="12" width="2.375" style="52" customWidth="1"/>
    <col min="13" max="13" width="4.125" style="52" customWidth="1"/>
    <col min="14" max="34" width="1.875" style="52" customWidth="1"/>
    <col min="35" max="38" width="4.125" style="52" customWidth="1"/>
    <col min="39" max="41" width="1.875" style="52" customWidth="1"/>
    <col min="42" max="42" width="4.625" style="52" customWidth="1"/>
    <col min="43" max="49" width="1.875" style="52" customWidth="1"/>
    <col min="50" max="50" width="2.25" style="52" customWidth="1"/>
    <col min="51" max="51" width="0.875" style="52" customWidth="1"/>
    <col min="52" max="16384" width="9" style="52"/>
  </cols>
  <sheetData>
    <row r="1" spans="2:50" ht="15" thickBot="1">
      <c r="B1" s="83"/>
      <c r="AT1" s="609" t="s">
        <v>113</v>
      </c>
      <c r="AU1" s="610"/>
      <c r="AV1" s="610"/>
      <c r="AW1" s="610"/>
      <c r="AX1" s="611"/>
    </row>
    <row r="2" spans="2:50">
      <c r="B2" s="83"/>
      <c r="AT2" s="78"/>
      <c r="AU2" s="78"/>
      <c r="AV2" s="78"/>
      <c r="AW2" s="78"/>
      <c r="AX2" s="78"/>
    </row>
    <row r="3" spans="2:50" ht="21.75" customHeight="1">
      <c r="B3" s="612" t="s">
        <v>61</v>
      </c>
      <c r="C3" s="612"/>
      <c r="D3" s="612"/>
      <c r="E3" s="612"/>
      <c r="F3" s="612"/>
      <c r="G3" s="612"/>
      <c r="H3" s="612"/>
      <c r="I3" s="612"/>
      <c r="J3" s="612"/>
      <c r="K3" s="612"/>
      <c r="L3" s="612"/>
      <c r="M3" s="612"/>
      <c r="N3" s="612"/>
      <c r="O3" s="612"/>
      <c r="P3" s="612"/>
      <c r="Q3" s="612"/>
      <c r="R3" s="612"/>
      <c r="S3" s="612"/>
      <c r="T3" s="612"/>
      <c r="U3" s="612"/>
      <c r="V3" s="612"/>
      <c r="W3" s="612"/>
      <c r="X3" s="612"/>
      <c r="Y3" s="612"/>
      <c r="Z3" s="612"/>
      <c r="AA3" s="612"/>
      <c r="AB3" s="612"/>
      <c r="AC3" s="612"/>
      <c r="AD3" s="612"/>
      <c r="AE3" s="612"/>
      <c r="AF3" s="612"/>
      <c r="AG3" s="612"/>
      <c r="AH3" s="612"/>
      <c r="AI3" s="612"/>
      <c r="AJ3" s="612"/>
      <c r="AK3" s="612"/>
      <c r="AL3" s="612"/>
      <c r="AM3" s="612"/>
      <c r="AN3" s="612"/>
      <c r="AO3" s="612"/>
      <c r="AP3" s="612"/>
      <c r="AQ3" s="612"/>
      <c r="AR3" s="612"/>
      <c r="AS3" s="612"/>
      <c r="AT3" s="612"/>
      <c r="AU3" s="612"/>
      <c r="AV3" s="612"/>
      <c r="AW3" s="612"/>
      <c r="AX3" s="612"/>
    </row>
    <row r="4" spans="2:50" ht="18.75" customHeight="1">
      <c r="B4" s="52" t="s">
        <v>103</v>
      </c>
    </row>
    <row r="5" spans="2:50" ht="32.25" customHeight="1">
      <c r="B5" s="103" t="s">
        <v>40</v>
      </c>
      <c r="C5" s="796" t="s">
        <v>104</v>
      </c>
      <c r="D5" s="796"/>
      <c r="E5" s="796"/>
      <c r="F5" s="796"/>
      <c r="G5" s="796"/>
      <c r="H5" s="796"/>
      <c r="I5" s="796"/>
      <c r="J5" s="796"/>
      <c r="K5" s="796"/>
      <c r="L5" s="796"/>
      <c r="M5" s="797"/>
      <c r="N5" s="807" t="str">
        <f>団体名</f>
        <v>和歌山委託訓練センター</v>
      </c>
      <c r="O5" s="808"/>
      <c r="P5" s="808"/>
      <c r="Q5" s="808"/>
      <c r="R5" s="808"/>
      <c r="S5" s="808"/>
      <c r="T5" s="808"/>
      <c r="U5" s="808"/>
      <c r="V5" s="808"/>
      <c r="W5" s="808"/>
      <c r="X5" s="808"/>
      <c r="Y5" s="808"/>
      <c r="Z5" s="808"/>
      <c r="AA5" s="808"/>
      <c r="AB5" s="808"/>
      <c r="AC5" s="808"/>
      <c r="AD5" s="808"/>
      <c r="AE5" s="808"/>
      <c r="AF5" s="808"/>
      <c r="AG5" s="808"/>
      <c r="AH5" s="808"/>
      <c r="AI5" s="808"/>
      <c r="AJ5" s="808"/>
      <c r="AK5" s="808"/>
      <c r="AL5" s="808"/>
      <c r="AM5" s="808"/>
      <c r="AN5" s="808"/>
      <c r="AO5" s="808"/>
      <c r="AP5" s="808"/>
      <c r="AQ5" s="808"/>
      <c r="AR5" s="808"/>
      <c r="AS5" s="808"/>
      <c r="AT5" s="808"/>
      <c r="AU5" s="808"/>
      <c r="AV5" s="808"/>
      <c r="AW5" s="808"/>
      <c r="AX5" s="809"/>
    </row>
    <row r="6" spans="2:50" ht="24.75" customHeight="1">
      <c r="B6" s="736" t="s">
        <v>41</v>
      </c>
      <c r="C6" s="796" t="s">
        <v>77</v>
      </c>
      <c r="D6" s="796"/>
      <c r="E6" s="796"/>
      <c r="F6" s="796"/>
      <c r="G6" s="796"/>
      <c r="H6" s="796"/>
      <c r="I6" s="796"/>
      <c r="J6" s="796"/>
      <c r="K6" s="796"/>
      <c r="L6" s="796"/>
      <c r="M6" s="797"/>
      <c r="N6" s="565" t="s">
        <v>42</v>
      </c>
      <c r="O6" s="810"/>
      <c r="P6" s="794" t="str">
        <f>団体郵便番号</f>
        <v>640-8269</v>
      </c>
      <c r="Q6" s="794"/>
      <c r="R6" s="794"/>
      <c r="S6" s="794"/>
      <c r="T6" s="794"/>
      <c r="U6" s="794"/>
      <c r="V6" s="794"/>
      <c r="W6" s="794"/>
      <c r="X6" s="794"/>
      <c r="Y6" s="794"/>
      <c r="Z6" s="794"/>
      <c r="AA6" s="794"/>
      <c r="AB6" s="794"/>
      <c r="AC6" s="794"/>
      <c r="AD6" s="794"/>
      <c r="AE6" s="794"/>
      <c r="AF6" s="794"/>
      <c r="AG6" s="794"/>
      <c r="AH6" s="794"/>
      <c r="AI6" s="794"/>
      <c r="AJ6" s="794"/>
      <c r="AK6" s="794"/>
      <c r="AL6" s="794"/>
      <c r="AM6" s="794"/>
      <c r="AN6" s="794"/>
      <c r="AO6" s="794"/>
      <c r="AP6" s="794"/>
      <c r="AQ6" s="794"/>
      <c r="AR6" s="794"/>
      <c r="AS6" s="794"/>
      <c r="AT6" s="794"/>
      <c r="AU6" s="794"/>
      <c r="AV6" s="794"/>
      <c r="AW6" s="794"/>
      <c r="AX6" s="795"/>
    </row>
    <row r="7" spans="2:50" ht="24.75" customHeight="1">
      <c r="B7" s="736"/>
      <c r="C7" s="796"/>
      <c r="D7" s="796"/>
      <c r="E7" s="796"/>
      <c r="F7" s="796"/>
      <c r="G7" s="796"/>
      <c r="H7" s="796"/>
      <c r="I7" s="796"/>
      <c r="J7" s="796"/>
      <c r="K7" s="796"/>
      <c r="L7" s="796"/>
      <c r="M7" s="797"/>
      <c r="N7" s="811" t="str">
        <f>団体所在地</f>
        <v>和歌山市小松原通１丁目１番地</v>
      </c>
      <c r="O7" s="812"/>
      <c r="P7" s="812"/>
      <c r="Q7" s="812"/>
      <c r="R7" s="812"/>
      <c r="S7" s="812"/>
      <c r="T7" s="812"/>
      <c r="U7" s="812"/>
      <c r="V7" s="812"/>
      <c r="W7" s="812"/>
      <c r="X7" s="812"/>
      <c r="Y7" s="812"/>
      <c r="Z7" s="812"/>
      <c r="AA7" s="812"/>
      <c r="AB7" s="812"/>
      <c r="AC7" s="812"/>
      <c r="AD7" s="812"/>
      <c r="AE7" s="812"/>
      <c r="AF7" s="812"/>
      <c r="AG7" s="812"/>
      <c r="AH7" s="812"/>
      <c r="AI7" s="812"/>
      <c r="AJ7" s="812"/>
      <c r="AK7" s="812"/>
      <c r="AL7" s="812"/>
      <c r="AM7" s="812"/>
      <c r="AN7" s="812"/>
      <c r="AO7" s="812"/>
      <c r="AP7" s="812"/>
      <c r="AQ7" s="812"/>
      <c r="AR7" s="812"/>
      <c r="AS7" s="812"/>
      <c r="AT7" s="812"/>
      <c r="AU7" s="812"/>
      <c r="AV7" s="812"/>
      <c r="AW7" s="812"/>
      <c r="AX7" s="813"/>
    </row>
    <row r="8" spans="2:50" ht="24.75" customHeight="1">
      <c r="B8" s="736"/>
      <c r="C8" s="796"/>
      <c r="D8" s="796"/>
      <c r="E8" s="796"/>
      <c r="F8" s="796"/>
      <c r="G8" s="796"/>
      <c r="H8" s="796"/>
      <c r="I8" s="796"/>
      <c r="J8" s="796"/>
      <c r="K8" s="796"/>
      <c r="L8" s="796"/>
      <c r="M8" s="797"/>
      <c r="N8" s="814"/>
      <c r="O8" s="815"/>
      <c r="P8" s="815"/>
      <c r="Q8" s="815"/>
      <c r="R8" s="815"/>
      <c r="S8" s="815"/>
      <c r="T8" s="815"/>
      <c r="U8" s="815"/>
      <c r="V8" s="815"/>
      <c r="W8" s="815"/>
      <c r="X8" s="815"/>
      <c r="Y8" s="815"/>
      <c r="Z8" s="815"/>
      <c r="AA8" s="815"/>
      <c r="AB8" s="106" t="s">
        <v>57</v>
      </c>
      <c r="AC8" s="106"/>
      <c r="AD8" s="106"/>
      <c r="AE8" s="106"/>
      <c r="AF8" s="816" t="str">
        <f>団体電話番号</f>
        <v>073-441-2802</v>
      </c>
      <c r="AG8" s="816"/>
      <c r="AH8" s="816"/>
      <c r="AI8" s="816"/>
      <c r="AJ8" s="816"/>
      <c r="AK8" s="816"/>
      <c r="AL8" s="816"/>
      <c r="AM8" s="816"/>
      <c r="AN8" s="816"/>
      <c r="AO8" s="816"/>
      <c r="AP8" s="816"/>
      <c r="AQ8" s="816"/>
      <c r="AR8" s="816"/>
      <c r="AS8" s="816"/>
      <c r="AT8" s="816"/>
      <c r="AU8" s="816"/>
      <c r="AV8" s="816"/>
      <c r="AW8" s="816"/>
      <c r="AX8" s="285"/>
    </row>
    <row r="9" spans="2:50" ht="33" customHeight="1">
      <c r="B9" s="103" t="s">
        <v>43</v>
      </c>
      <c r="C9" s="796" t="s">
        <v>44</v>
      </c>
      <c r="D9" s="796"/>
      <c r="E9" s="796"/>
      <c r="F9" s="796"/>
      <c r="G9" s="796"/>
      <c r="H9" s="796"/>
      <c r="I9" s="796"/>
      <c r="J9" s="796"/>
      <c r="K9" s="796"/>
      <c r="L9" s="796"/>
      <c r="M9" s="797"/>
      <c r="N9" s="807" t="str">
        <f>代表者職氏名</f>
        <v>代表取締役　和歌山　太郎</v>
      </c>
      <c r="O9" s="808"/>
      <c r="P9" s="808"/>
      <c r="Q9" s="808"/>
      <c r="R9" s="808"/>
      <c r="S9" s="808"/>
      <c r="T9" s="808"/>
      <c r="U9" s="808"/>
      <c r="V9" s="808"/>
      <c r="W9" s="808"/>
      <c r="X9" s="808"/>
      <c r="Y9" s="808"/>
      <c r="Z9" s="808"/>
      <c r="AA9" s="808"/>
      <c r="AB9" s="808"/>
      <c r="AC9" s="808"/>
      <c r="AD9" s="808"/>
      <c r="AE9" s="808"/>
      <c r="AF9" s="808"/>
      <c r="AG9" s="808"/>
      <c r="AH9" s="808"/>
      <c r="AI9" s="808"/>
      <c r="AJ9" s="808"/>
      <c r="AK9" s="808"/>
      <c r="AL9" s="808"/>
      <c r="AM9" s="808"/>
      <c r="AN9" s="808"/>
      <c r="AO9" s="808"/>
      <c r="AP9" s="808"/>
      <c r="AQ9" s="808"/>
      <c r="AR9" s="808"/>
      <c r="AS9" s="808"/>
      <c r="AT9" s="808"/>
      <c r="AU9" s="808"/>
      <c r="AV9" s="808"/>
      <c r="AW9" s="808"/>
      <c r="AX9" s="809"/>
    </row>
    <row r="10" spans="2:50" ht="61.5" customHeight="1">
      <c r="B10" s="103" t="s">
        <v>45</v>
      </c>
      <c r="C10" s="796" t="s">
        <v>46</v>
      </c>
      <c r="D10" s="796"/>
      <c r="E10" s="796"/>
      <c r="F10" s="796"/>
      <c r="G10" s="796"/>
      <c r="H10" s="796"/>
      <c r="I10" s="796"/>
      <c r="J10" s="796"/>
      <c r="K10" s="796"/>
      <c r="L10" s="796"/>
      <c r="M10" s="797"/>
      <c r="N10" s="817" t="s">
        <v>479</v>
      </c>
      <c r="O10" s="579"/>
      <c r="P10" s="579"/>
      <c r="Q10" s="579"/>
      <c r="R10" s="579"/>
      <c r="S10" s="579"/>
      <c r="T10" s="579"/>
      <c r="U10" s="579"/>
      <c r="V10" s="579"/>
      <c r="W10" s="579"/>
      <c r="X10" s="579"/>
      <c r="Y10" s="579"/>
      <c r="Z10" s="579"/>
      <c r="AA10" s="579"/>
      <c r="AB10" s="579"/>
      <c r="AC10" s="579"/>
      <c r="AD10" s="579"/>
      <c r="AE10" s="579"/>
      <c r="AF10" s="579"/>
      <c r="AG10" s="579"/>
      <c r="AH10" s="579"/>
      <c r="AI10" s="579"/>
      <c r="AJ10" s="579"/>
      <c r="AK10" s="579"/>
      <c r="AL10" s="579"/>
      <c r="AM10" s="579"/>
      <c r="AN10" s="579"/>
      <c r="AO10" s="579"/>
      <c r="AP10" s="579"/>
      <c r="AQ10" s="579"/>
      <c r="AR10" s="579"/>
      <c r="AS10" s="579"/>
      <c r="AT10" s="579"/>
      <c r="AU10" s="579"/>
      <c r="AV10" s="579"/>
      <c r="AW10" s="579"/>
      <c r="AX10" s="580"/>
    </row>
    <row r="11" spans="2:50" ht="29.25" customHeight="1">
      <c r="B11" s="103" t="s">
        <v>9</v>
      </c>
      <c r="C11" s="796" t="s">
        <v>47</v>
      </c>
      <c r="D11" s="796"/>
      <c r="E11" s="796"/>
      <c r="F11" s="796"/>
      <c r="G11" s="796"/>
      <c r="H11" s="796"/>
      <c r="I11" s="796"/>
      <c r="J11" s="796"/>
      <c r="K11" s="796"/>
      <c r="L11" s="796"/>
      <c r="M11" s="797"/>
      <c r="N11" s="819"/>
      <c r="O11" s="820"/>
      <c r="P11" s="820"/>
      <c r="Q11" s="820"/>
      <c r="R11" s="820"/>
      <c r="S11" s="820"/>
      <c r="T11" s="820"/>
      <c r="U11" s="820"/>
      <c r="V11" s="820"/>
      <c r="W11" s="820"/>
      <c r="X11" s="820"/>
      <c r="Y11" s="820"/>
      <c r="Z11" s="820"/>
      <c r="AA11" s="820"/>
      <c r="AB11" s="820"/>
      <c r="AC11" s="820"/>
      <c r="AD11" s="820"/>
      <c r="AE11" s="820"/>
      <c r="AF11" s="820"/>
      <c r="AG11" s="820"/>
      <c r="AH11" s="820"/>
      <c r="AI11" s="820"/>
      <c r="AJ11" s="820"/>
      <c r="AK11" s="820"/>
      <c r="AL11" s="820"/>
      <c r="AM11" s="820"/>
      <c r="AN11" s="820"/>
      <c r="AO11" s="820"/>
      <c r="AP11" s="820"/>
      <c r="AQ11" s="820"/>
      <c r="AR11" s="820"/>
      <c r="AS11" s="820"/>
      <c r="AT11" s="820"/>
      <c r="AU11" s="820"/>
      <c r="AV11" s="820"/>
      <c r="AW11" s="820"/>
      <c r="AX11" s="821"/>
    </row>
    <row r="12" spans="2:50" ht="26.25" customHeight="1">
      <c r="B12" s="98" t="s">
        <v>53</v>
      </c>
      <c r="C12" s="788" t="s">
        <v>54</v>
      </c>
      <c r="D12" s="788"/>
      <c r="E12" s="788"/>
      <c r="F12" s="788"/>
      <c r="G12" s="788"/>
      <c r="H12" s="788"/>
      <c r="I12" s="788"/>
      <c r="J12" s="788"/>
      <c r="K12" s="788"/>
      <c r="L12" s="788"/>
      <c r="M12" s="789"/>
      <c r="N12" s="778"/>
      <c r="O12" s="779"/>
      <c r="P12" s="779"/>
      <c r="Q12" s="779"/>
      <c r="R12" s="779"/>
      <c r="S12" s="779"/>
      <c r="T12" s="779"/>
      <c r="U12" s="779"/>
      <c r="V12" s="779"/>
      <c r="W12" s="779"/>
      <c r="X12" s="779"/>
      <c r="Y12" s="779"/>
      <c r="Z12" s="779"/>
      <c r="AA12" s="779"/>
      <c r="AB12" s="779"/>
      <c r="AC12" s="779"/>
      <c r="AD12" s="779"/>
      <c r="AE12" s="779"/>
      <c r="AF12" s="779"/>
      <c r="AG12" s="779"/>
      <c r="AH12" s="779"/>
      <c r="AI12" s="779"/>
      <c r="AJ12" s="779"/>
      <c r="AK12" s="779"/>
      <c r="AL12" s="779"/>
      <c r="AM12" s="779"/>
      <c r="AN12" s="779"/>
      <c r="AO12" s="779"/>
      <c r="AP12" s="779"/>
      <c r="AQ12" s="779"/>
      <c r="AR12" s="779"/>
      <c r="AS12" s="779"/>
      <c r="AT12" s="779"/>
      <c r="AU12" s="779"/>
      <c r="AV12" s="779"/>
      <c r="AW12" s="779"/>
      <c r="AX12" s="780"/>
    </row>
    <row r="13" spans="2:50" ht="30" customHeight="1">
      <c r="B13" s="98" t="s">
        <v>664</v>
      </c>
      <c r="C13" s="782" t="s">
        <v>79</v>
      </c>
      <c r="D13" s="782"/>
      <c r="E13" s="782"/>
      <c r="F13" s="782"/>
      <c r="G13" s="782"/>
      <c r="H13" s="782"/>
      <c r="I13" s="782"/>
      <c r="J13" s="782"/>
      <c r="K13" s="782"/>
      <c r="L13" s="782"/>
      <c r="M13" s="782"/>
      <c r="N13" s="782"/>
      <c r="O13" s="782"/>
      <c r="P13" s="782"/>
      <c r="Q13" s="782"/>
      <c r="R13" s="782"/>
      <c r="S13" s="782"/>
      <c r="T13" s="782"/>
      <c r="U13" s="782"/>
      <c r="V13" s="782"/>
      <c r="W13" s="782"/>
      <c r="X13" s="782"/>
      <c r="Y13" s="783"/>
      <c r="Z13" s="784"/>
      <c r="AA13" s="784"/>
      <c r="AB13" s="784"/>
      <c r="AC13" s="784"/>
      <c r="AD13" s="784"/>
      <c r="AE13" s="784"/>
      <c r="AF13" s="784"/>
      <c r="AG13" s="784"/>
      <c r="AH13" s="784"/>
      <c r="AI13" s="784"/>
      <c r="AJ13" s="784"/>
      <c r="AK13" s="784"/>
      <c r="AL13" s="784"/>
      <c r="AM13" s="784"/>
      <c r="AN13" s="784"/>
      <c r="AO13" s="784"/>
      <c r="AP13" s="784"/>
      <c r="AQ13" s="784"/>
      <c r="AR13" s="784"/>
      <c r="AS13" s="784"/>
      <c r="AT13" s="784"/>
      <c r="AU13" s="784"/>
      <c r="AV13" s="784"/>
      <c r="AW13" s="784"/>
      <c r="AX13" s="785"/>
    </row>
    <row r="14" spans="2:50" ht="15.75" customHeight="1">
      <c r="B14" s="182" t="s">
        <v>240</v>
      </c>
      <c r="C14" s="182"/>
      <c r="D14" s="182"/>
      <c r="E14" s="182"/>
      <c r="F14" s="182"/>
      <c r="G14" s="182"/>
      <c r="H14" s="182"/>
      <c r="I14" s="182"/>
      <c r="J14" s="182"/>
      <c r="K14" s="182"/>
      <c r="L14" s="182"/>
      <c r="M14" s="182"/>
      <c r="N14" s="182"/>
      <c r="O14" s="182"/>
      <c r="P14" s="182"/>
      <c r="Q14" s="182"/>
      <c r="R14" s="182"/>
      <c r="S14" s="182"/>
      <c r="T14" s="182"/>
      <c r="U14" s="182"/>
      <c r="V14" s="182"/>
      <c r="W14" s="182"/>
      <c r="X14" s="182"/>
      <c r="Y14" s="182"/>
      <c r="Z14" s="182"/>
      <c r="AA14" s="182"/>
      <c r="AB14" s="182"/>
      <c r="AC14" s="182"/>
      <c r="AD14" s="182"/>
      <c r="AE14" s="182"/>
      <c r="AF14" s="182"/>
      <c r="AG14" s="182"/>
      <c r="AH14" s="182"/>
      <c r="AI14" s="182"/>
      <c r="AJ14" s="182"/>
      <c r="AK14" s="182"/>
      <c r="AL14" s="182"/>
      <c r="AM14" s="182"/>
      <c r="AN14" s="182"/>
      <c r="AO14" s="182"/>
      <c r="AP14" s="182"/>
      <c r="AQ14" s="182"/>
      <c r="AR14" s="182"/>
      <c r="AS14" s="182"/>
      <c r="AT14" s="182"/>
      <c r="AU14" s="182"/>
      <c r="AV14" s="182"/>
      <c r="AW14" s="182"/>
      <c r="AX14" s="182"/>
    </row>
    <row r="15" spans="2:50" ht="15" customHeight="1">
      <c r="B15" s="183"/>
      <c r="C15" s="183"/>
      <c r="D15" s="183"/>
      <c r="E15" s="183"/>
      <c r="F15" s="183"/>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183"/>
      <c r="AN15" s="183"/>
      <c r="AO15" s="183"/>
      <c r="AP15" s="183"/>
      <c r="AQ15" s="183"/>
      <c r="AR15" s="183"/>
      <c r="AS15" s="183"/>
      <c r="AT15" s="183"/>
      <c r="AU15" s="183"/>
      <c r="AV15" s="183"/>
      <c r="AW15" s="183"/>
      <c r="AX15" s="183"/>
    </row>
    <row r="16" spans="2:50" ht="18.75" customHeight="1">
      <c r="B16" s="52" t="s">
        <v>48</v>
      </c>
      <c r="M16" s="52" t="s">
        <v>381</v>
      </c>
    </row>
    <row r="17" spans="2:50" ht="27" customHeight="1">
      <c r="B17" s="269" t="s">
        <v>40</v>
      </c>
      <c r="C17" s="786" t="s">
        <v>49</v>
      </c>
      <c r="D17" s="786"/>
      <c r="E17" s="786"/>
      <c r="F17" s="786"/>
      <c r="G17" s="786"/>
      <c r="H17" s="786"/>
      <c r="I17" s="786"/>
      <c r="J17" s="786"/>
      <c r="K17" s="786"/>
      <c r="L17" s="786"/>
      <c r="M17" s="787"/>
      <c r="N17" s="822" t="str">
        <f>実施施設名</f>
        <v>和産技訓練センター小倉分室</v>
      </c>
      <c r="O17" s="794"/>
      <c r="P17" s="794"/>
      <c r="Q17" s="794"/>
      <c r="R17" s="794"/>
      <c r="S17" s="794"/>
      <c r="T17" s="794"/>
      <c r="U17" s="794"/>
      <c r="V17" s="794"/>
      <c r="W17" s="794"/>
      <c r="X17" s="794"/>
      <c r="Y17" s="794"/>
      <c r="Z17" s="794"/>
      <c r="AA17" s="794"/>
      <c r="AB17" s="794"/>
      <c r="AC17" s="794"/>
      <c r="AD17" s="794"/>
      <c r="AE17" s="794"/>
      <c r="AF17" s="794"/>
      <c r="AG17" s="794"/>
      <c r="AH17" s="794"/>
      <c r="AI17" s="794"/>
      <c r="AJ17" s="794"/>
      <c r="AK17" s="794"/>
      <c r="AL17" s="794"/>
      <c r="AM17" s="794"/>
      <c r="AN17" s="794"/>
      <c r="AO17" s="794"/>
      <c r="AP17" s="794"/>
      <c r="AQ17" s="794"/>
      <c r="AR17" s="794"/>
      <c r="AS17" s="794"/>
      <c r="AT17" s="794"/>
      <c r="AU17" s="794"/>
      <c r="AV17" s="794"/>
      <c r="AW17" s="794"/>
      <c r="AX17" s="795"/>
    </row>
    <row r="18" spans="2:50" ht="15" customHeight="1">
      <c r="B18" s="736" t="s">
        <v>41</v>
      </c>
      <c r="C18" s="790" t="s">
        <v>62</v>
      </c>
      <c r="D18" s="790"/>
      <c r="E18" s="790"/>
      <c r="F18" s="790"/>
      <c r="G18" s="790"/>
      <c r="H18" s="790"/>
      <c r="I18" s="790"/>
      <c r="J18" s="790"/>
      <c r="K18" s="790"/>
      <c r="L18" s="790"/>
      <c r="M18" s="791"/>
      <c r="N18" s="565" t="s">
        <v>42</v>
      </c>
      <c r="O18" s="810"/>
      <c r="P18" s="794" t="str">
        <f>実施施設郵便番号</f>
        <v>649-6261</v>
      </c>
      <c r="Q18" s="794"/>
      <c r="R18" s="794"/>
      <c r="S18" s="794"/>
      <c r="T18" s="794"/>
      <c r="U18" s="794"/>
      <c r="V18" s="794"/>
      <c r="W18" s="794"/>
      <c r="X18" s="794"/>
      <c r="Y18" s="794"/>
      <c r="Z18" s="794"/>
      <c r="AA18" s="794"/>
      <c r="AB18" s="794"/>
      <c r="AC18" s="794"/>
      <c r="AD18" s="794"/>
      <c r="AE18" s="794"/>
      <c r="AF18" s="794"/>
      <c r="AG18" s="794"/>
      <c r="AH18" s="794"/>
      <c r="AI18" s="794"/>
      <c r="AJ18" s="794"/>
      <c r="AK18" s="794"/>
      <c r="AL18" s="794"/>
      <c r="AM18" s="794"/>
      <c r="AN18" s="794"/>
      <c r="AO18" s="794"/>
      <c r="AP18" s="794"/>
      <c r="AQ18" s="794"/>
      <c r="AR18" s="794"/>
      <c r="AS18" s="794"/>
      <c r="AT18" s="794"/>
      <c r="AU18" s="794"/>
      <c r="AV18" s="794"/>
      <c r="AW18" s="794"/>
      <c r="AX18" s="795"/>
    </row>
    <row r="19" spans="2:50" ht="18.75" customHeight="1">
      <c r="B19" s="736"/>
      <c r="C19" s="790"/>
      <c r="D19" s="790"/>
      <c r="E19" s="790"/>
      <c r="F19" s="790"/>
      <c r="G19" s="790"/>
      <c r="H19" s="790"/>
      <c r="I19" s="790"/>
      <c r="J19" s="790"/>
      <c r="K19" s="790"/>
      <c r="L19" s="790"/>
      <c r="M19" s="791"/>
      <c r="N19" s="811" t="str">
        <f>実施施設住所</f>
        <v>和歌山市小倉９０</v>
      </c>
      <c r="O19" s="812"/>
      <c r="P19" s="812"/>
      <c r="Q19" s="812"/>
      <c r="R19" s="812"/>
      <c r="S19" s="812"/>
      <c r="T19" s="812"/>
      <c r="U19" s="812"/>
      <c r="V19" s="812"/>
      <c r="W19" s="812"/>
      <c r="X19" s="812"/>
      <c r="Y19" s="812"/>
      <c r="Z19" s="812"/>
      <c r="AA19" s="812"/>
      <c r="AB19" s="812"/>
      <c r="AC19" s="812"/>
      <c r="AD19" s="812"/>
      <c r="AE19" s="812"/>
      <c r="AF19" s="812"/>
      <c r="AG19" s="812"/>
      <c r="AH19" s="812"/>
      <c r="AI19" s="812"/>
      <c r="AJ19" s="812"/>
      <c r="AK19" s="812"/>
      <c r="AL19" s="812"/>
      <c r="AM19" s="812"/>
      <c r="AN19" s="812"/>
      <c r="AO19" s="812"/>
      <c r="AP19" s="812"/>
      <c r="AQ19" s="812"/>
      <c r="AR19" s="812"/>
      <c r="AS19" s="812"/>
      <c r="AT19" s="812"/>
      <c r="AU19" s="812"/>
      <c r="AV19" s="812"/>
      <c r="AW19" s="812"/>
      <c r="AX19" s="813"/>
    </row>
    <row r="20" spans="2:50" ht="18.75" customHeight="1">
      <c r="B20" s="736"/>
      <c r="C20" s="790"/>
      <c r="D20" s="790"/>
      <c r="E20" s="790"/>
      <c r="F20" s="790"/>
      <c r="G20" s="790"/>
      <c r="H20" s="790"/>
      <c r="I20" s="790"/>
      <c r="J20" s="790"/>
      <c r="K20" s="790"/>
      <c r="L20" s="790"/>
      <c r="M20" s="791"/>
      <c r="N20" s="792"/>
      <c r="O20" s="793"/>
      <c r="P20" s="793"/>
      <c r="Q20" s="793"/>
      <c r="R20" s="793"/>
      <c r="S20" s="793"/>
      <c r="T20" s="793"/>
      <c r="U20" s="793"/>
      <c r="V20" s="793"/>
      <c r="W20" s="793"/>
      <c r="X20" s="793"/>
      <c r="Y20" s="793"/>
      <c r="Z20" s="793"/>
      <c r="AA20" s="793"/>
      <c r="AB20" s="52" t="s">
        <v>57</v>
      </c>
      <c r="AF20" s="818" t="str">
        <f>実施施設電話番号</f>
        <v>073-477-1253</v>
      </c>
      <c r="AG20" s="818"/>
      <c r="AH20" s="818"/>
      <c r="AI20" s="818"/>
      <c r="AJ20" s="818"/>
      <c r="AK20" s="818"/>
      <c r="AL20" s="818"/>
      <c r="AM20" s="818"/>
      <c r="AN20" s="818"/>
      <c r="AO20" s="818"/>
      <c r="AP20" s="818"/>
      <c r="AQ20" s="818"/>
      <c r="AR20" s="818"/>
      <c r="AS20" s="818"/>
      <c r="AT20" s="818"/>
      <c r="AU20" s="818"/>
      <c r="AV20" s="818"/>
      <c r="AW20" s="818"/>
      <c r="AX20" s="286"/>
    </row>
    <row r="21" spans="2:50" ht="27.75" customHeight="1">
      <c r="B21" s="103" t="s">
        <v>43</v>
      </c>
      <c r="C21" s="796" t="s">
        <v>301</v>
      </c>
      <c r="D21" s="796"/>
      <c r="E21" s="796"/>
      <c r="F21" s="796"/>
      <c r="G21" s="796"/>
      <c r="H21" s="796"/>
      <c r="I21" s="796"/>
      <c r="J21" s="796"/>
      <c r="K21" s="796"/>
      <c r="L21" s="796"/>
      <c r="M21" s="797"/>
      <c r="N21" s="798" t="str">
        <f>訓練実施責任者役職・氏名</f>
        <v>〇〇　和歌山　花子</v>
      </c>
      <c r="O21" s="799"/>
      <c r="P21" s="799"/>
      <c r="Q21" s="799"/>
      <c r="R21" s="799"/>
      <c r="S21" s="799"/>
      <c r="T21" s="799"/>
      <c r="U21" s="799"/>
      <c r="V21" s="799"/>
      <c r="W21" s="799"/>
      <c r="X21" s="799"/>
      <c r="Y21" s="799"/>
      <c r="Z21" s="799"/>
      <c r="AA21" s="799"/>
      <c r="AB21" s="799"/>
      <c r="AC21" s="799"/>
      <c r="AD21" s="799"/>
      <c r="AE21" s="799"/>
      <c r="AF21" s="799"/>
      <c r="AG21" s="799"/>
      <c r="AH21" s="799"/>
      <c r="AI21" s="799"/>
      <c r="AJ21" s="799"/>
      <c r="AK21" s="799"/>
      <c r="AL21" s="799"/>
      <c r="AM21" s="799"/>
      <c r="AN21" s="799"/>
      <c r="AO21" s="799"/>
      <c r="AP21" s="799"/>
      <c r="AQ21" s="799"/>
      <c r="AR21" s="799"/>
      <c r="AS21" s="799"/>
      <c r="AT21" s="799"/>
      <c r="AU21" s="799"/>
      <c r="AV21" s="799"/>
      <c r="AW21" s="799"/>
      <c r="AX21" s="800"/>
    </row>
    <row r="22" spans="2:50" ht="29.25" customHeight="1">
      <c r="B22" s="736" t="s">
        <v>45</v>
      </c>
      <c r="C22" s="796" t="s">
        <v>63</v>
      </c>
      <c r="D22" s="796"/>
      <c r="E22" s="796"/>
      <c r="F22" s="796"/>
      <c r="G22" s="796"/>
      <c r="H22" s="796"/>
      <c r="I22" s="796"/>
      <c r="J22" s="796"/>
      <c r="K22" s="796"/>
      <c r="L22" s="796"/>
      <c r="M22" s="797"/>
      <c r="N22" s="736" t="s">
        <v>50</v>
      </c>
      <c r="O22" s="592"/>
      <c r="P22" s="592"/>
      <c r="Q22" s="592"/>
      <c r="R22" s="592"/>
      <c r="S22" s="592"/>
      <c r="T22" s="592"/>
      <c r="U22" s="592"/>
      <c r="V22" s="737"/>
      <c r="W22" s="736" t="s">
        <v>51</v>
      </c>
      <c r="X22" s="592"/>
      <c r="Y22" s="592"/>
      <c r="Z22" s="592"/>
      <c r="AA22" s="592"/>
      <c r="AB22" s="592"/>
      <c r="AC22" s="592"/>
      <c r="AD22" s="592"/>
      <c r="AE22" s="737"/>
      <c r="AF22" s="736" t="s">
        <v>212</v>
      </c>
      <c r="AG22" s="592"/>
      <c r="AH22" s="592"/>
      <c r="AI22" s="592"/>
      <c r="AJ22" s="592"/>
      <c r="AK22" s="592"/>
      <c r="AL22" s="592"/>
      <c r="AM22" s="592"/>
      <c r="AN22" s="592"/>
      <c r="AO22" s="592"/>
      <c r="AP22" s="801"/>
      <c r="AQ22" s="802"/>
      <c r="AR22" s="802"/>
      <c r="AS22" s="802"/>
      <c r="AT22" s="802"/>
      <c r="AU22" s="802"/>
      <c r="AV22" s="802"/>
      <c r="AW22" s="802"/>
      <c r="AX22" s="803"/>
    </row>
    <row r="23" spans="2:50" ht="29.25" customHeight="1">
      <c r="B23" s="736"/>
      <c r="C23" s="796"/>
      <c r="D23" s="796"/>
      <c r="E23" s="796"/>
      <c r="F23" s="796"/>
      <c r="G23" s="796"/>
      <c r="H23" s="796"/>
      <c r="I23" s="796"/>
      <c r="J23" s="796"/>
      <c r="K23" s="796"/>
      <c r="L23" s="796"/>
      <c r="M23" s="797"/>
      <c r="N23" s="781"/>
      <c r="O23" s="613"/>
      <c r="P23" s="613"/>
      <c r="Q23" s="613"/>
      <c r="R23" s="613"/>
      <c r="S23" s="613"/>
      <c r="T23" s="613"/>
      <c r="U23" s="90" t="s">
        <v>52</v>
      </c>
      <c r="V23" s="463"/>
      <c r="W23" s="781"/>
      <c r="X23" s="613"/>
      <c r="Y23" s="613"/>
      <c r="Z23" s="613"/>
      <c r="AA23" s="613"/>
      <c r="AB23" s="613"/>
      <c r="AC23" s="613"/>
      <c r="AD23" s="90" t="s">
        <v>52</v>
      </c>
      <c r="AE23" s="463"/>
      <c r="AF23" s="781">
        <f>W23+N23</f>
        <v>0</v>
      </c>
      <c r="AG23" s="613"/>
      <c r="AH23" s="613"/>
      <c r="AI23" s="613"/>
      <c r="AJ23" s="613"/>
      <c r="AK23" s="613"/>
      <c r="AL23" s="613"/>
      <c r="AM23" s="613"/>
      <c r="AN23" s="90" t="s">
        <v>52</v>
      </c>
      <c r="AO23" s="90"/>
      <c r="AP23" s="804"/>
      <c r="AQ23" s="805"/>
      <c r="AR23" s="805"/>
      <c r="AS23" s="805"/>
      <c r="AT23" s="805"/>
      <c r="AU23" s="805"/>
      <c r="AV23" s="805"/>
      <c r="AW23" s="805"/>
      <c r="AX23" s="806"/>
    </row>
    <row r="24" spans="2:50" ht="19.5" customHeight="1">
      <c r="C24" s="184"/>
      <c r="D24" s="184"/>
      <c r="E24" s="184"/>
      <c r="F24" s="184"/>
      <c r="G24" s="184"/>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4"/>
      <c r="AH24" s="184"/>
      <c r="AI24" s="184"/>
      <c r="AJ24" s="184"/>
      <c r="AK24" s="184"/>
      <c r="AL24" s="184"/>
      <c r="AM24" s="184"/>
      <c r="AN24" s="184"/>
      <c r="AO24" s="184"/>
      <c r="AP24" s="184"/>
      <c r="AQ24" s="184"/>
      <c r="AR24" s="184"/>
      <c r="AS24" s="184"/>
      <c r="AT24" s="184"/>
      <c r="AU24" s="184"/>
      <c r="AV24" s="184"/>
      <c r="AW24" s="184"/>
      <c r="AX24" s="184"/>
    </row>
    <row r="25" spans="2:50" ht="18.75" customHeight="1">
      <c r="B25" s="52" t="s">
        <v>56</v>
      </c>
    </row>
    <row r="26" spans="2:50" ht="33.75" customHeight="1">
      <c r="B26" s="108" t="s">
        <v>40</v>
      </c>
      <c r="C26" s="786" t="s">
        <v>141</v>
      </c>
      <c r="D26" s="786"/>
      <c r="E26" s="786"/>
      <c r="F26" s="786"/>
      <c r="G26" s="786"/>
      <c r="H26" s="786"/>
      <c r="I26" s="786"/>
      <c r="J26" s="786"/>
      <c r="K26" s="786"/>
      <c r="L26" s="786"/>
      <c r="M26" s="787"/>
      <c r="N26" s="768"/>
      <c r="O26" s="746"/>
      <c r="P26" s="746"/>
      <c r="Q26" s="746"/>
      <c r="R26" s="746"/>
      <c r="S26" s="746"/>
      <c r="T26" s="746"/>
      <c r="U26" s="746"/>
      <c r="V26" s="746"/>
      <c r="W26" s="746"/>
      <c r="X26" s="746"/>
      <c r="Y26" s="746"/>
      <c r="Z26" s="746"/>
      <c r="AA26" s="746"/>
      <c r="AB26" s="746"/>
      <c r="AC26" s="746"/>
      <c r="AD26" s="769"/>
      <c r="AE26" s="777" t="s">
        <v>142</v>
      </c>
      <c r="AF26" s="747"/>
      <c r="AG26" s="747"/>
      <c r="AH26" s="747"/>
      <c r="AI26" s="747"/>
      <c r="AJ26" s="747"/>
      <c r="AK26" s="747"/>
      <c r="AL26" s="747"/>
      <c r="AM26" s="747"/>
      <c r="AN26" s="747"/>
      <c r="AO26" s="747"/>
      <c r="AP26" s="287"/>
      <c r="AQ26" s="747" t="s">
        <v>143</v>
      </c>
      <c r="AR26" s="747"/>
      <c r="AS26" s="747"/>
      <c r="AT26" s="746"/>
      <c r="AU26" s="746"/>
      <c r="AV26" s="746"/>
      <c r="AW26" s="747" t="s">
        <v>144</v>
      </c>
      <c r="AX26" s="748"/>
    </row>
    <row r="27" spans="2:50" ht="33.75" customHeight="1">
      <c r="B27" s="565" t="s">
        <v>41</v>
      </c>
      <c r="C27" s="766" t="s">
        <v>157</v>
      </c>
      <c r="D27" s="786"/>
      <c r="E27" s="786"/>
      <c r="F27" s="786"/>
      <c r="G27" s="786"/>
      <c r="H27" s="786"/>
      <c r="I27" s="786"/>
      <c r="J27" s="786"/>
      <c r="K27" s="786"/>
      <c r="L27" s="786"/>
      <c r="M27" s="787"/>
      <c r="N27" s="751" t="s">
        <v>65</v>
      </c>
      <c r="O27" s="752"/>
      <c r="P27" s="752"/>
      <c r="Q27" s="752"/>
      <c r="R27" s="752"/>
      <c r="S27" s="752"/>
      <c r="T27" s="752"/>
      <c r="U27" s="753"/>
      <c r="V27" s="754"/>
      <c r="W27" s="754"/>
      <c r="X27" s="754"/>
      <c r="Y27" s="754"/>
      <c r="Z27" s="754"/>
      <c r="AA27" s="754"/>
      <c r="AB27" s="754"/>
      <c r="AC27" s="754"/>
      <c r="AD27" s="754"/>
      <c r="AE27" s="754"/>
      <c r="AF27" s="754"/>
      <c r="AG27" s="754"/>
      <c r="AH27" s="754"/>
      <c r="AI27" s="754"/>
      <c r="AJ27" s="755"/>
      <c r="AK27" s="751" t="s">
        <v>57</v>
      </c>
      <c r="AL27" s="752"/>
      <c r="AM27" s="752"/>
      <c r="AN27" s="756"/>
      <c r="AO27" s="753"/>
      <c r="AP27" s="754"/>
      <c r="AQ27" s="754"/>
      <c r="AR27" s="754"/>
      <c r="AS27" s="754"/>
      <c r="AT27" s="754"/>
      <c r="AU27" s="754"/>
      <c r="AV27" s="754"/>
      <c r="AW27" s="754"/>
      <c r="AX27" s="755"/>
    </row>
    <row r="28" spans="2:50" ht="33.75" customHeight="1">
      <c r="B28" s="749"/>
      <c r="C28" s="788"/>
      <c r="D28" s="788"/>
      <c r="E28" s="788"/>
      <c r="F28" s="788"/>
      <c r="G28" s="788"/>
      <c r="H28" s="788"/>
      <c r="I28" s="788"/>
      <c r="J28" s="788"/>
      <c r="K28" s="788"/>
      <c r="L28" s="788"/>
      <c r="M28" s="789"/>
      <c r="N28" s="751" t="s">
        <v>58</v>
      </c>
      <c r="O28" s="752"/>
      <c r="P28" s="752"/>
      <c r="Q28" s="752"/>
      <c r="R28" s="752"/>
      <c r="S28" s="752"/>
      <c r="T28" s="752"/>
      <c r="U28" s="753"/>
      <c r="V28" s="754"/>
      <c r="W28" s="754"/>
      <c r="X28" s="754"/>
      <c r="Y28" s="754"/>
      <c r="Z28" s="754"/>
      <c r="AA28" s="754"/>
      <c r="AB28" s="754"/>
      <c r="AC28" s="754"/>
      <c r="AD28" s="754"/>
      <c r="AE28" s="754"/>
      <c r="AF28" s="754"/>
      <c r="AG28" s="754"/>
      <c r="AH28" s="754"/>
      <c r="AI28" s="754"/>
      <c r="AJ28" s="755"/>
      <c r="AK28" s="751" t="s">
        <v>59</v>
      </c>
      <c r="AL28" s="752"/>
      <c r="AM28" s="752"/>
      <c r="AN28" s="756"/>
      <c r="AO28" s="753"/>
      <c r="AP28" s="754"/>
      <c r="AQ28" s="754"/>
      <c r="AR28" s="754"/>
      <c r="AS28" s="754"/>
      <c r="AT28" s="754"/>
      <c r="AU28" s="754"/>
      <c r="AV28" s="754"/>
      <c r="AW28" s="754"/>
      <c r="AX28" s="755"/>
    </row>
    <row r="29" spans="2:50" ht="33.75" customHeight="1">
      <c r="B29" s="108" t="s">
        <v>43</v>
      </c>
      <c r="C29" s="766" t="s">
        <v>66</v>
      </c>
      <c r="D29" s="766"/>
      <c r="E29" s="766"/>
      <c r="F29" s="766"/>
      <c r="G29" s="766"/>
      <c r="H29" s="766"/>
      <c r="I29" s="766"/>
      <c r="J29" s="766"/>
      <c r="K29" s="766"/>
      <c r="L29" s="766"/>
      <c r="M29" s="767"/>
      <c r="N29" s="751" t="s">
        <v>65</v>
      </c>
      <c r="O29" s="752"/>
      <c r="P29" s="752"/>
      <c r="Q29" s="752"/>
      <c r="R29" s="752"/>
      <c r="S29" s="752"/>
      <c r="T29" s="752"/>
      <c r="U29" s="753"/>
      <c r="V29" s="754"/>
      <c r="W29" s="754"/>
      <c r="X29" s="754"/>
      <c r="Y29" s="754"/>
      <c r="Z29" s="754"/>
      <c r="AA29" s="754"/>
      <c r="AB29" s="754"/>
      <c r="AC29" s="754"/>
      <c r="AD29" s="754"/>
      <c r="AE29" s="754"/>
      <c r="AF29" s="754"/>
      <c r="AG29" s="754"/>
      <c r="AH29" s="754"/>
      <c r="AI29" s="754"/>
      <c r="AJ29" s="755"/>
      <c r="AK29" s="751" t="s">
        <v>57</v>
      </c>
      <c r="AL29" s="752"/>
      <c r="AM29" s="752"/>
      <c r="AN29" s="756"/>
      <c r="AO29" s="753"/>
      <c r="AP29" s="754"/>
      <c r="AQ29" s="754"/>
      <c r="AR29" s="754"/>
      <c r="AS29" s="754"/>
      <c r="AT29" s="754"/>
      <c r="AU29" s="754"/>
      <c r="AV29" s="754"/>
      <c r="AW29" s="754"/>
      <c r="AX29" s="755"/>
    </row>
    <row r="30" spans="2:50" ht="33.75" customHeight="1">
      <c r="B30" s="101"/>
      <c r="C30" s="582" t="s">
        <v>60</v>
      </c>
      <c r="D30" s="582"/>
      <c r="E30" s="582"/>
      <c r="F30" s="582"/>
      <c r="G30" s="582"/>
      <c r="H30" s="582"/>
      <c r="I30" s="582"/>
      <c r="J30" s="582"/>
      <c r="K30" s="582"/>
      <c r="L30" s="582"/>
      <c r="M30" s="604"/>
      <c r="N30" s="770" t="s">
        <v>58</v>
      </c>
      <c r="O30" s="771"/>
      <c r="P30" s="771"/>
      <c r="Q30" s="771"/>
      <c r="R30" s="771"/>
      <c r="S30" s="771"/>
      <c r="T30" s="771"/>
      <c r="U30" s="768"/>
      <c r="V30" s="746"/>
      <c r="W30" s="746"/>
      <c r="X30" s="746"/>
      <c r="Y30" s="746"/>
      <c r="Z30" s="746"/>
      <c r="AA30" s="746"/>
      <c r="AB30" s="746"/>
      <c r="AC30" s="746"/>
      <c r="AD30" s="746"/>
      <c r="AE30" s="746"/>
      <c r="AF30" s="746"/>
      <c r="AG30" s="746"/>
      <c r="AH30" s="746"/>
      <c r="AI30" s="746"/>
      <c r="AJ30" s="769"/>
      <c r="AK30" s="770" t="s">
        <v>59</v>
      </c>
      <c r="AL30" s="771"/>
      <c r="AM30" s="771"/>
      <c r="AN30" s="772"/>
      <c r="AO30" s="768"/>
      <c r="AP30" s="746"/>
      <c r="AQ30" s="746"/>
      <c r="AR30" s="746"/>
      <c r="AS30" s="746"/>
      <c r="AT30" s="746"/>
      <c r="AU30" s="746"/>
      <c r="AV30" s="746"/>
      <c r="AW30" s="746"/>
      <c r="AX30" s="769"/>
    </row>
    <row r="31" spans="2:50" ht="33.75" customHeight="1">
      <c r="B31" s="101"/>
      <c r="C31" s="582"/>
      <c r="D31" s="582"/>
      <c r="E31" s="582"/>
      <c r="F31" s="582"/>
      <c r="G31" s="582"/>
      <c r="H31" s="582"/>
      <c r="I31" s="582"/>
      <c r="J31" s="582"/>
      <c r="K31" s="582"/>
      <c r="L31" s="582"/>
      <c r="M31" s="604"/>
      <c r="N31" s="751" t="s">
        <v>65</v>
      </c>
      <c r="O31" s="752"/>
      <c r="P31" s="752"/>
      <c r="Q31" s="752"/>
      <c r="R31" s="752"/>
      <c r="S31" s="752"/>
      <c r="T31" s="752"/>
      <c r="U31" s="753"/>
      <c r="V31" s="754"/>
      <c r="W31" s="754"/>
      <c r="X31" s="754"/>
      <c r="Y31" s="754"/>
      <c r="Z31" s="754"/>
      <c r="AA31" s="754"/>
      <c r="AB31" s="754"/>
      <c r="AC31" s="754"/>
      <c r="AD31" s="754"/>
      <c r="AE31" s="754"/>
      <c r="AF31" s="754"/>
      <c r="AG31" s="754"/>
      <c r="AH31" s="754"/>
      <c r="AI31" s="754"/>
      <c r="AJ31" s="755"/>
      <c r="AK31" s="751" t="s">
        <v>57</v>
      </c>
      <c r="AL31" s="752"/>
      <c r="AM31" s="752"/>
      <c r="AN31" s="756"/>
      <c r="AO31" s="753"/>
      <c r="AP31" s="754"/>
      <c r="AQ31" s="754"/>
      <c r="AR31" s="754"/>
      <c r="AS31" s="754"/>
      <c r="AT31" s="754"/>
      <c r="AU31" s="754"/>
      <c r="AV31" s="754"/>
      <c r="AW31" s="754"/>
      <c r="AX31" s="755"/>
    </row>
    <row r="32" spans="2:50" ht="33.75" customHeight="1">
      <c r="B32" s="98"/>
      <c r="C32" s="583"/>
      <c r="D32" s="583"/>
      <c r="E32" s="583"/>
      <c r="F32" s="583"/>
      <c r="G32" s="583"/>
      <c r="H32" s="583"/>
      <c r="I32" s="583"/>
      <c r="J32" s="583"/>
      <c r="K32" s="583"/>
      <c r="L32" s="583"/>
      <c r="M32" s="776"/>
      <c r="N32" s="751" t="s">
        <v>58</v>
      </c>
      <c r="O32" s="752"/>
      <c r="P32" s="752"/>
      <c r="Q32" s="752"/>
      <c r="R32" s="752"/>
      <c r="S32" s="752"/>
      <c r="T32" s="752"/>
      <c r="U32" s="753"/>
      <c r="V32" s="754"/>
      <c r="W32" s="754"/>
      <c r="X32" s="754"/>
      <c r="Y32" s="754"/>
      <c r="Z32" s="754"/>
      <c r="AA32" s="754"/>
      <c r="AB32" s="754"/>
      <c r="AC32" s="754"/>
      <c r="AD32" s="754"/>
      <c r="AE32" s="754"/>
      <c r="AF32" s="754"/>
      <c r="AG32" s="754"/>
      <c r="AH32" s="754"/>
      <c r="AI32" s="754"/>
      <c r="AJ32" s="755"/>
      <c r="AK32" s="751" t="s">
        <v>59</v>
      </c>
      <c r="AL32" s="752"/>
      <c r="AM32" s="752"/>
      <c r="AN32" s="756"/>
      <c r="AO32" s="753"/>
      <c r="AP32" s="754"/>
      <c r="AQ32" s="754"/>
      <c r="AR32" s="754"/>
      <c r="AS32" s="754"/>
      <c r="AT32" s="754"/>
      <c r="AU32" s="754"/>
      <c r="AV32" s="754"/>
      <c r="AW32" s="754"/>
      <c r="AX32" s="755"/>
    </row>
    <row r="33" spans="2:50" ht="33.75" customHeight="1">
      <c r="B33" s="775" t="s">
        <v>45</v>
      </c>
      <c r="C33" s="823" t="s">
        <v>158</v>
      </c>
      <c r="D33" s="589"/>
      <c r="E33" s="589"/>
      <c r="F33" s="589"/>
      <c r="G33" s="589"/>
      <c r="H33" s="589"/>
      <c r="I33" s="589"/>
      <c r="J33" s="589"/>
      <c r="K33" s="589"/>
      <c r="L33" s="589"/>
      <c r="M33" s="824"/>
      <c r="N33" s="773" t="s">
        <v>65</v>
      </c>
      <c r="O33" s="774"/>
      <c r="P33" s="774"/>
      <c r="Q33" s="774"/>
      <c r="R33" s="774"/>
      <c r="S33" s="774"/>
      <c r="T33" s="774"/>
      <c r="U33" s="825"/>
      <c r="V33" s="826"/>
      <c r="W33" s="826"/>
      <c r="X33" s="826"/>
      <c r="Y33" s="826"/>
      <c r="Z33" s="826"/>
      <c r="AA33" s="826"/>
      <c r="AB33" s="826"/>
      <c r="AC33" s="826"/>
      <c r="AD33" s="826"/>
      <c r="AE33" s="826"/>
      <c r="AF33" s="826"/>
      <c r="AG33" s="826"/>
      <c r="AH33" s="826"/>
      <c r="AI33" s="826"/>
      <c r="AJ33" s="827"/>
      <c r="AK33" s="773" t="s">
        <v>57</v>
      </c>
      <c r="AL33" s="774"/>
      <c r="AM33" s="774"/>
      <c r="AN33" s="828"/>
      <c r="AO33" s="825"/>
      <c r="AP33" s="826"/>
      <c r="AQ33" s="826"/>
      <c r="AR33" s="826"/>
      <c r="AS33" s="826"/>
      <c r="AT33" s="826"/>
      <c r="AU33" s="826"/>
      <c r="AV33" s="826"/>
      <c r="AW33" s="826"/>
      <c r="AX33" s="827"/>
    </row>
    <row r="34" spans="2:50" ht="33.75" customHeight="1">
      <c r="B34" s="749"/>
      <c r="C34" s="788"/>
      <c r="D34" s="788"/>
      <c r="E34" s="788"/>
      <c r="F34" s="788"/>
      <c r="G34" s="788"/>
      <c r="H34" s="788"/>
      <c r="I34" s="788"/>
      <c r="J34" s="788"/>
      <c r="K34" s="788"/>
      <c r="L34" s="788"/>
      <c r="M34" s="789"/>
      <c r="N34" s="751" t="s">
        <v>58</v>
      </c>
      <c r="O34" s="752"/>
      <c r="P34" s="752"/>
      <c r="Q34" s="752"/>
      <c r="R34" s="752"/>
      <c r="S34" s="752"/>
      <c r="T34" s="752"/>
      <c r="U34" s="753"/>
      <c r="V34" s="754"/>
      <c r="W34" s="754"/>
      <c r="X34" s="754"/>
      <c r="Y34" s="754"/>
      <c r="Z34" s="754"/>
      <c r="AA34" s="754"/>
      <c r="AB34" s="754"/>
      <c r="AC34" s="754"/>
      <c r="AD34" s="754"/>
      <c r="AE34" s="754"/>
      <c r="AF34" s="754"/>
      <c r="AG34" s="754"/>
      <c r="AH34" s="754"/>
      <c r="AI34" s="754"/>
      <c r="AJ34" s="755"/>
      <c r="AK34" s="751" t="s">
        <v>59</v>
      </c>
      <c r="AL34" s="752"/>
      <c r="AM34" s="752"/>
      <c r="AN34" s="756"/>
      <c r="AO34" s="753"/>
      <c r="AP34" s="754"/>
      <c r="AQ34" s="754"/>
      <c r="AR34" s="754"/>
      <c r="AS34" s="754"/>
      <c r="AT34" s="754"/>
      <c r="AU34" s="754"/>
      <c r="AV34" s="754"/>
      <c r="AW34" s="754"/>
      <c r="AX34" s="755"/>
    </row>
    <row r="35" spans="2:50" ht="41.25" customHeight="1">
      <c r="B35" s="108" t="s">
        <v>9</v>
      </c>
      <c r="C35" s="567" t="s">
        <v>575</v>
      </c>
      <c r="D35" s="567"/>
      <c r="E35" s="567"/>
      <c r="F35" s="567"/>
      <c r="G35" s="567"/>
      <c r="H35" s="567"/>
      <c r="I35" s="567"/>
      <c r="J35" s="567"/>
      <c r="K35" s="567"/>
      <c r="L35" s="567"/>
      <c r="M35" s="568"/>
      <c r="N35" s="768"/>
      <c r="O35" s="746"/>
      <c r="P35" s="746"/>
      <c r="Q35" s="746"/>
      <c r="R35" s="746"/>
      <c r="S35" s="746"/>
      <c r="T35" s="746"/>
      <c r="U35" s="746"/>
      <c r="V35" s="746"/>
      <c r="W35" s="746"/>
      <c r="X35" s="746"/>
      <c r="Y35" s="746"/>
      <c r="Z35" s="746"/>
      <c r="AA35" s="746"/>
      <c r="AB35" s="746"/>
      <c r="AC35" s="746"/>
      <c r="AD35" s="769"/>
      <c r="AE35" s="777" t="s">
        <v>142</v>
      </c>
      <c r="AF35" s="747"/>
      <c r="AG35" s="747"/>
      <c r="AH35" s="747"/>
      <c r="AI35" s="747"/>
      <c r="AJ35" s="747"/>
      <c r="AK35" s="747"/>
      <c r="AL35" s="747"/>
      <c r="AM35" s="747"/>
      <c r="AN35" s="747"/>
      <c r="AO35" s="747"/>
      <c r="AP35" s="287"/>
      <c r="AQ35" s="747" t="s">
        <v>143</v>
      </c>
      <c r="AR35" s="747"/>
      <c r="AS35" s="747"/>
      <c r="AT35" s="746"/>
      <c r="AU35" s="746"/>
      <c r="AV35" s="746"/>
      <c r="AW35" s="747" t="s">
        <v>144</v>
      </c>
      <c r="AX35" s="748"/>
    </row>
    <row r="36" spans="2:50" ht="41.25" customHeight="1">
      <c r="B36" s="565" t="s">
        <v>53</v>
      </c>
      <c r="C36" s="750" t="s">
        <v>576</v>
      </c>
      <c r="D36" s="567"/>
      <c r="E36" s="567"/>
      <c r="F36" s="567"/>
      <c r="G36" s="567"/>
      <c r="H36" s="567"/>
      <c r="I36" s="567"/>
      <c r="J36" s="567"/>
      <c r="K36" s="567"/>
      <c r="L36" s="567"/>
      <c r="M36" s="568"/>
      <c r="N36" s="751" t="s">
        <v>65</v>
      </c>
      <c r="O36" s="752"/>
      <c r="P36" s="752"/>
      <c r="Q36" s="752"/>
      <c r="R36" s="752"/>
      <c r="S36" s="752"/>
      <c r="T36" s="752"/>
      <c r="U36" s="753"/>
      <c r="V36" s="754"/>
      <c r="W36" s="754"/>
      <c r="X36" s="754"/>
      <c r="Y36" s="754"/>
      <c r="Z36" s="754"/>
      <c r="AA36" s="754"/>
      <c r="AB36" s="754"/>
      <c r="AC36" s="754"/>
      <c r="AD36" s="754"/>
      <c r="AE36" s="754"/>
      <c r="AF36" s="754"/>
      <c r="AG36" s="754"/>
      <c r="AH36" s="754"/>
      <c r="AI36" s="754"/>
      <c r="AJ36" s="755"/>
      <c r="AK36" s="751" t="s">
        <v>577</v>
      </c>
      <c r="AL36" s="752"/>
      <c r="AM36" s="752"/>
      <c r="AN36" s="756"/>
      <c r="AO36" s="753"/>
      <c r="AP36" s="754"/>
      <c r="AQ36" s="754"/>
      <c r="AR36" s="754"/>
      <c r="AS36" s="754"/>
      <c r="AT36" s="754"/>
      <c r="AU36" s="754"/>
      <c r="AV36" s="754"/>
      <c r="AW36" s="754"/>
      <c r="AX36" s="755"/>
    </row>
    <row r="37" spans="2:50" ht="41.25" customHeight="1">
      <c r="B37" s="749"/>
      <c r="C37" s="595"/>
      <c r="D37" s="595"/>
      <c r="E37" s="595"/>
      <c r="F37" s="595"/>
      <c r="G37" s="595"/>
      <c r="H37" s="595"/>
      <c r="I37" s="595"/>
      <c r="J37" s="595"/>
      <c r="K37" s="595"/>
      <c r="L37" s="595"/>
      <c r="M37" s="596"/>
      <c r="N37" s="751" t="s">
        <v>58</v>
      </c>
      <c r="O37" s="752"/>
      <c r="P37" s="752"/>
      <c r="Q37" s="752"/>
      <c r="R37" s="752"/>
      <c r="S37" s="752"/>
      <c r="T37" s="752"/>
      <c r="U37" s="757"/>
      <c r="V37" s="758"/>
      <c r="W37" s="758"/>
      <c r="X37" s="758"/>
      <c r="Y37" s="758"/>
      <c r="Z37" s="758"/>
      <c r="AA37" s="758"/>
      <c r="AB37" s="758"/>
      <c r="AC37" s="758"/>
      <c r="AD37" s="758"/>
      <c r="AE37" s="758"/>
      <c r="AF37" s="758"/>
      <c r="AG37" s="758"/>
      <c r="AH37" s="758"/>
      <c r="AI37" s="758"/>
      <c r="AJ37" s="758"/>
      <c r="AK37" s="758"/>
      <c r="AL37" s="758"/>
      <c r="AM37" s="758"/>
      <c r="AN37" s="758"/>
      <c r="AO37" s="758"/>
      <c r="AP37" s="758"/>
      <c r="AQ37" s="758"/>
      <c r="AR37" s="758"/>
      <c r="AS37" s="758"/>
      <c r="AT37" s="758"/>
      <c r="AU37" s="758"/>
      <c r="AV37" s="758"/>
      <c r="AW37" s="758"/>
      <c r="AX37" s="759"/>
    </row>
    <row r="38" spans="2:50" ht="19.5" customHeight="1">
      <c r="C38" s="184"/>
      <c r="D38" s="184"/>
      <c r="E38" s="184"/>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4"/>
      <c r="AN38" s="184"/>
      <c r="AO38" s="184"/>
      <c r="AP38" s="184"/>
      <c r="AQ38" s="184"/>
      <c r="AR38" s="184"/>
      <c r="AS38" s="184"/>
      <c r="AT38" s="184"/>
      <c r="AU38" s="184"/>
      <c r="AV38" s="184"/>
      <c r="AW38" s="184"/>
      <c r="AX38" s="184"/>
    </row>
    <row r="39" spans="2:50" s="1" customFormat="1" ht="30" customHeight="1">
      <c r="B39" s="52" t="s">
        <v>467</v>
      </c>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row>
    <row r="40" spans="2:50" ht="30" customHeight="1">
      <c r="B40" s="837" t="s">
        <v>478</v>
      </c>
      <c r="C40" s="838"/>
      <c r="D40" s="838"/>
      <c r="E40" s="838"/>
      <c r="F40" s="838"/>
      <c r="G40" s="838"/>
      <c r="H40" s="838"/>
      <c r="I40" s="838"/>
      <c r="J40" s="838"/>
      <c r="K40" s="838"/>
      <c r="L40" s="838"/>
      <c r="M40" s="838"/>
      <c r="N40" s="838"/>
      <c r="O40" s="838"/>
      <c r="P40" s="838"/>
      <c r="Q40" s="838"/>
      <c r="R40" s="838"/>
      <c r="S40" s="838"/>
      <c r="T40" s="838"/>
      <c r="U40" s="838"/>
      <c r="V40" s="838"/>
      <c r="W40" s="838"/>
      <c r="X40" s="838"/>
      <c r="Y40" s="838"/>
      <c r="Z40" s="838"/>
      <c r="AA40" s="838"/>
      <c r="AB40" s="838"/>
      <c r="AC40" s="838"/>
      <c r="AD40" s="838"/>
      <c r="AE40" s="838"/>
      <c r="AF40" s="838"/>
      <c r="AG40" s="838"/>
      <c r="AH40" s="838"/>
      <c r="AI40" s="838"/>
      <c r="AJ40" s="838"/>
      <c r="AK40" s="838"/>
      <c r="AL40" s="838"/>
      <c r="AM40" s="838"/>
      <c r="AN40" s="838"/>
      <c r="AO40" s="838"/>
      <c r="AP40" s="838"/>
      <c r="AQ40" s="838"/>
      <c r="AR40" s="838"/>
      <c r="AS40" s="838"/>
      <c r="AT40" s="838"/>
      <c r="AU40" s="838"/>
      <c r="AV40" s="838"/>
      <c r="AW40" s="838"/>
      <c r="AX40" s="839"/>
    </row>
    <row r="41" spans="2:50" s="1" customFormat="1" ht="31.5" customHeight="1">
      <c r="B41" s="840" t="s">
        <v>671</v>
      </c>
      <c r="C41" s="841"/>
      <c r="D41" s="841"/>
      <c r="E41" s="841"/>
      <c r="F41" s="841"/>
      <c r="G41" s="841"/>
      <c r="H41" s="841"/>
      <c r="I41" s="841"/>
      <c r="J41" s="841"/>
      <c r="K41" s="841"/>
      <c r="L41" s="841"/>
      <c r="M41" s="841"/>
      <c r="N41" s="841"/>
      <c r="O41" s="841"/>
      <c r="P41" s="841"/>
      <c r="Q41" s="841"/>
      <c r="R41" s="841"/>
      <c r="S41" s="841"/>
      <c r="T41" s="841"/>
      <c r="U41" s="841"/>
      <c r="V41" s="841"/>
      <c r="W41" s="841"/>
      <c r="X41" s="841"/>
      <c r="Y41" s="841"/>
      <c r="Z41" s="841"/>
      <c r="AA41" s="841"/>
      <c r="AB41" s="841"/>
      <c r="AC41" s="841"/>
      <c r="AD41" s="841"/>
      <c r="AE41" s="841"/>
      <c r="AF41" s="841"/>
      <c r="AG41" s="841"/>
      <c r="AH41" s="841"/>
      <c r="AI41" s="841"/>
      <c r="AJ41" s="841"/>
      <c r="AK41" s="841"/>
      <c r="AL41" s="841"/>
      <c r="AM41" s="841"/>
      <c r="AN41" s="841"/>
      <c r="AO41" s="841"/>
      <c r="AP41" s="841"/>
      <c r="AQ41" s="841"/>
      <c r="AR41" s="841"/>
      <c r="AS41" s="841"/>
      <c r="AT41" s="841"/>
      <c r="AU41" s="841"/>
      <c r="AV41" s="841"/>
      <c r="AW41" s="841"/>
      <c r="AX41" s="842"/>
    </row>
    <row r="42" spans="2:50" s="1" customFormat="1" ht="31.5" customHeight="1">
      <c r="B42" s="843"/>
      <c r="C42" s="844"/>
      <c r="D42" s="844"/>
      <c r="E42" s="844"/>
      <c r="F42" s="844"/>
      <c r="G42" s="844"/>
      <c r="H42" s="844"/>
      <c r="I42" s="844"/>
      <c r="J42" s="844"/>
      <c r="K42" s="844"/>
      <c r="L42" s="844"/>
      <c r="M42" s="844"/>
      <c r="N42" s="844"/>
      <c r="O42" s="844"/>
      <c r="P42" s="844"/>
      <c r="Q42" s="844"/>
      <c r="R42" s="844"/>
      <c r="S42" s="844"/>
      <c r="T42" s="844"/>
      <c r="U42" s="844"/>
      <c r="V42" s="844"/>
      <c r="W42" s="844"/>
      <c r="X42" s="844"/>
      <c r="Y42" s="844"/>
      <c r="Z42" s="844"/>
      <c r="AA42" s="844"/>
      <c r="AB42" s="844"/>
      <c r="AC42" s="844"/>
      <c r="AD42" s="844"/>
      <c r="AE42" s="844"/>
      <c r="AF42" s="844"/>
      <c r="AG42" s="844"/>
      <c r="AH42" s="844"/>
      <c r="AI42" s="844"/>
      <c r="AJ42" s="844"/>
      <c r="AK42" s="844"/>
      <c r="AL42" s="844"/>
      <c r="AM42" s="844"/>
      <c r="AN42" s="844"/>
      <c r="AO42" s="844"/>
      <c r="AP42" s="844"/>
      <c r="AQ42" s="844"/>
      <c r="AR42" s="844"/>
      <c r="AS42" s="844"/>
      <c r="AT42" s="844"/>
      <c r="AU42" s="844"/>
      <c r="AV42" s="844"/>
      <c r="AW42" s="844"/>
      <c r="AX42" s="845"/>
    </row>
    <row r="43" spans="2:50" s="1" customFormat="1" ht="31.5" customHeight="1">
      <c r="B43" s="843"/>
      <c r="C43" s="844"/>
      <c r="D43" s="844"/>
      <c r="E43" s="844"/>
      <c r="F43" s="844"/>
      <c r="G43" s="844"/>
      <c r="H43" s="844"/>
      <c r="I43" s="844"/>
      <c r="J43" s="844"/>
      <c r="K43" s="844"/>
      <c r="L43" s="844"/>
      <c r="M43" s="844"/>
      <c r="N43" s="844"/>
      <c r="O43" s="844"/>
      <c r="P43" s="844"/>
      <c r="Q43" s="844"/>
      <c r="R43" s="844"/>
      <c r="S43" s="844"/>
      <c r="T43" s="844"/>
      <c r="U43" s="844"/>
      <c r="V43" s="844"/>
      <c r="W43" s="844"/>
      <c r="X43" s="844"/>
      <c r="Y43" s="844"/>
      <c r="Z43" s="844"/>
      <c r="AA43" s="844"/>
      <c r="AB43" s="844"/>
      <c r="AC43" s="844"/>
      <c r="AD43" s="844"/>
      <c r="AE43" s="844"/>
      <c r="AF43" s="844"/>
      <c r="AG43" s="844"/>
      <c r="AH43" s="844"/>
      <c r="AI43" s="844"/>
      <c r="AJ43" s="844"/>
      <c r="AK43" s="844"/>
      <c r="AL43" s="844"/>
      <c r="AM43" s="844"/>
      <c r="AN43" s="844"/>
      <c r="AO43" s="844"/>
      <c r="AP43" s="844"/>
      <c r="AQ43" s="844"/>
      <c r="AR43" s="844"/>
      <c r="AS43" s="844"/>
      <c r="AT43" s="844"/>
      <c r="AU43" s="844"/>
      <c r="AV43" s="844"/>
      <c r="AW43" s="844"/>
      <c r="AX43" s="845"/>
    </row>
    <row r="44" spans="2:50" s="1" customFormat="1" ht="31.5" customHeight="1">
      <c r="B44" s="843"/>
      <c r="C44" s="844"/>
      <c r="D44" s="844"/>
      <c r="E44" s="844"/>
      <c r="F44" s="844"/>
      <c r="G44" s="844"/>
      <c r="H44" s="844"/>
      <c r="I44" s="844"/>
      <c r="J44" s="844"/>
      <c r="K44" s="844"/>
      <c r="L44" s="844"/>
      <c r="M44" s="844"/>
      <c r="N44" s="844"/>
      <c r="O44" s="844"/>
      <c r="P44" s="844"/>
      <c r="Q44" s="844"/>
      <c r="R44" s="844"/>
      <c r="S44" s="844"/>
      <c r="T44" s="844"/>
      <c r="U44" s="844"/>
      <c r="V44" s="844"/>
      <c r="W44" s="844"/>
      <c r="X44" s="844"/>
      <c r="Y44" s="844"/>
      <c r="Z44" s="844"/>
      <c r="AA44" s="844"/>
      <c r="AB44" s="844"/>
      <c r="AC44" s="844"/>
      <c r="AD44" s="844"/>
      <c r="AE44" s="844"/>
      <c r="AF44" s="844"/>
      <c r="AG44" s="844"/>
      <c r="AH44" s="844"/>
      <c r="AI44" s="844"/>
      <c r="AJ44" s="844"/>
      <c r="AK44" s="844"/>
      <c r="AL44" s="844"/>
      <c r="AM44" s="844"/>
      <c r="AN44" s="844"/>
      <c r="AO44" s="844"/>
      <c r="AP44" s="844"/>
      <c r="AQ44" s="844"/>
      <c r="AR44" s="844"/>
      <c r="AS44" s="844"/>
      <c r="AT44" s="844"/>
      <c r="AU44" s="844"/>
      <c r="AV44" s="844"/>
      <c r="AW44" s="844"/>
      <c r="AX44" s="845"/>
    </row>
    <row r="45" spans="2:50" s="1" customFormat="1" ht="31.5" customHeight="1">
      <c r="B45" s="843"/>
      <c r="C45" s="844"/>
      <c r="D45" s="844"/>
      <c r="E45" s="844"/>
      <c r="F45" s="844"/>
      <c r="G45" s="844"/>
      <c r="H45" s="844"/>
      <c r="I45" s="844"/>
      <c r="J45" s="844"/>
      <c r="K45" s="844"/>
      <c r="L45" s="844"/>
      <c r="M45" s="844"/>
      <c r="N45" s="844"/>
      <c r="O45" s="844"/>
      <c r="P45" s="844"/>
      <c r="Q45" s="844"/>
      <c r="R45" s="844"/>
      <c r="S45" s="844"/>
      <c r="T45" s="844"/>
      <c r="U45" s="844"/>
      <c r="V45" s="844"/>
      <c r="W45" s="844"/>
      <c r="X45" s="844"/>
      <c r="Y45" s="844"/>
      <c r="Z45" s="844"/>
      <c r="AA45" s="844"/>
      <c r="AB45" s="844"/>
      <c r="AC45" s="844"/>
      <c r="AD45" s="844"/>
      <c r="AE45" s="844"/>
      <c r="AF45" s="844"/>
      <c r="AG45" s="844"/>
      <c r="AH45" s="844"/>
      <c r="AI45" s="844"/>
      <c r="AJ45" s="844"/>
      <c r="AK45" s="844"/>
      <c r="AL45" s="844"/>
      <c r="AM45" s="844"/>
      <c r="AN45" s="844"/>
      <c r="AO45" s="844"/>
      <c r="AP45" s="844"/>
      <c r="AQ45" s="844"/>
      <c r="AR45" s="844"/>
      <c r="AS45" s="844"/>
      <c r="AT45" s="844"/>
      <c r="AU45" s="844"/>
      <c r="AV45" s="844"/>
      <c r="AW45" s="844"/>
      <c r="AX45" s="845"/>
    </row>
    <row r="46" spans="2:50" s="1" customFormat="1" ht="31.5" customHeight="1">
      <c r="B46" s="843"/>
      <c r="C46" s="844"/>
      <c r="D46" s="844"/>
      <c r="E46" s="844"/>
      <c r="F46" s="844"/>
      <c r="G46" s="844"/>
      <c r="H46" s="844"/>
      <c r="I46" s="844"/>
      <c r="J46" s="844"/>
      <c r="K46" s="844"/>
      <c r="L46" s="844"/>
      <c r="M46" s="844"/>
      <c r="N46" s="844"/>
      <c r="O46" s="844"/>
      <c r="P46" s="844"/>
      <c r="Q46" s="844"/>
      <c r="R46" s="844"/>
      <c r="S46" s="844"/>
      <c r="T46" s="844"/>
      <c r="U46" s="844"/>
      <c r="V46" s="844"/>
      <c r="W46" s="844"/>
      <c r="X46" s="844"/>
      <c r="Y46" s="844"/>
      <c r="Z46" s="844"/>
      <c r="AA46" s="844"/>
      <c r="AB46" s="844"/>
      <c r="AC46" s="844"/>
      <c r="AD46" s="844"/>
      <c r="AE46" s="844"/>
      <c r="AF46" s="844"/>
      <c r="AG46" s="844"/>
      <c r="AH46" s="844"/>
      <c r="AI46" s="844"/>
      <c r="AJ46" s="844"/>
      <c r="AK46" s="844"/>
      <c r="AL46" s="844"/>
      <c r="AM46" s="844"/>
      <c r="AN46" s="844"/>
      <c r="AO46" s="844"/>
      <c r="AP46" s="844"/>
      <c r="AQ46" s="844"/>
      <c r="AR46" s="844"/>
      <c r="AS46" s="844"/>
      <c r="AT46" s="844"/>
      <c r="AU46" s="844"/>
      <c r="AV46" s="844"/>
      <c r="AW46" s="844"/>
      <c r="AX46" s="845"/>
    </row>
    <row r="47" spans="2:50" s="1" customFormat="1" ht="19.5" customHeight="1">
      <c r="B47" s="101"/>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286"/>
    </row>
    <row r="48" spans="2:50" s="1" customFormat="1" ht="60" customHeight="1">
      <c r="B48" s="846" t="s">
        <v>464</v>
      </c>
      <c r="C48" s="847"/>
      <c r="D48" s="847"/>
      <c r="E48" s="848"/>
      <c r="F48" s="846" t="s">
        <v>460</v>
      </c>
      <c r="G48" s="847"/>
      <c r="H48" s="848"/>
      <c r="I48" s="751" t="s">
        <v>461</v>
      </c>
      <c r="J48" s="752"/>
      <c r="K48" s="752"/>
      <c r="L48" s="752"/>
      <c r="M48" s="752"/>
      <c r="N48" s="752"/>
      <c r="O48" s="752"/>
      <c r="P48" s="756"/>
      <c r="Q48" s="751" t="s">
        <v>462</v>
      </c>
      <c r="R48" s="752"/>
      <c r="S48" s="752"/>
      <c r="T48" s="752"/>
      <c r="U48" s="752"/>
      <c r="V48" s="752"/>
      <c r="W48" s="752"/>
      <c r="X48" s="752"/>
      <c r="Y48" s="752"/>
      <c r="Z48" s="752"/>
      <c r="AA48" s="752"/>
      <c r="AB48" s="752"/>
      <c r="AC48" s="752"/>
      <c r="AD48" s="752"/>
      <c r="AE48" s="752"/>
      <c r="AF48" s="752"/>
      <c r="AG48" s="752"/>
      <c r="AH48" s="756"/>
      <c r="AI48" s="849" t="s">
        <v>482</v>
      </c>
      <c r="AJ48" s="850"/>
      <c r="AK48" s="850"/>
      <c r="AL48" s="850"/>
      <c r="AM48" s="850" t="s">
        <v>463</v>
      </c>
      <c r="AN48" s="850"/>
      <c r="AO48" s="850"/>
      <c r="AP48" s="850"/>
      <c r="AQ48" s="850"/>
      <c r="AR48" s="850"/>
      <c r="AS48" s="731" t="s">
        <v>480</v>
      </c>
      <c r="AT48" s="851"/>
      <c r="AU48" s="851"/>
      <c r="AV48" s="731" t="s">
        <v>481</v>
      </c>
      <c r="AW48" s="851"/>
      <c r="AX48" s="851"/>
    </row>
    <row r="49" spans="2:50" s="1" customFormat="1" ht="84.75" customHeight="1">
      <c r="B49" s="849" t="s">
        <v>465</v>
      </c>
      <c r="C49" s="850"/>
      <c r="D49" s="850"/>
      <c r="E49" s="850"/>
      <c r="F49" s="736" t="s">
        <v>466</v>
      </c>
      <c r="G49" s="592"/>
      <c r="H49" s="737"/>
      <c r="I49" s="760" t="s">
        <v>663</v>
      </c>
      <c r="J49" s="761"/>
      <c r="K49" s="761"/>
      <c r="L49" s="761"/>
      <c r="M49" s="761"/>
      <c r="N49" s="761"/>
      <c r="O49" s="761"/>
      <c r="P49" s="762"/>
      <c r="Q49" s="763" t="s">
        <v>717</v>
      </c>
      <c r="R49" s="764"/>
      <c r="S49" s="764"/>
      <c r="T49" s="764"/>
      <c r="U49" s="764"/>
      <c r="V49" s="764"/>
      <c r="W49" s="764"/>
      <c r="X49" s="764"/>
      <c r="Y49" s="764"/>
      <c r="Z49" s="764"/>
      <c r="AA49" s="764"/>
      <c r="AB49" s="764"/>
      <c r="AC49" s="764"/>
      <c r="AD49" s="764"/>
      <c r="AE49" s="764"/>
      <c r="AF49" s="764"/>
      <c r="AG49" s="764"/>
      <c r="AH49" s="765"/>
      <c r="AI49" s="852" t="s">
        <v>669</v>
      </c>
      <c r="AJ49" s="852"/>
      <c r="AK49" s="852"/>
      <c r="AL49" s="852"/>
      <c r="AM49" s="853" t="s">
        <v>468</v>
      </c>
      <c r="AN49" s="853"/>
      <c r="AO49" s="853"/>
      <c r="AP49" s="853"/>
      <c r="AQ49" s="853"/>
      <c r="AR49" s="853"/>
      <c r="AS49" s="853">
        <v>15</v>
      </c>
      <c r="AT49" s="853"/>
      <c r="AU49" s="853"/>
      <c r="AV49" s="853">
        <v>13</v>
      </c>
      <c r="AW49" s="853"/>
      <c r="AX49" s="853"/>
    </row>
    <row r="50" spans="2:50" s="1" customFormat="1" ht="75.75" customHeight="1">
      <c r="B50" s="829" t="s">
        <v>573</v>
      </c>
      <c r="C50" s="830"/>
      <c r="D50" s="830"/>
      <c r="E50" s="830"/>
      <c r="F50" s="781"/>
      <c r="G50" s="613"/>
      <c r="H50" s="831"/>
      <c r="I50" s="832"/>
      <c r="J50" s="833"/>
      <c r="K50" s="833"/>
      <c r="L50" s="833"/>
      <c r="M50" s="833"/>
      <c r="N50" s="833"/>
      <c r="O50" s="833"/>
      <c r="P50" s="834"/>
      <c r="Q50" s="832"/>
      <c r="R50" s="833"/>
      <c r="S50" s="833"/>
      <c r="T50" s="833"/>
      <c r="U50" s="833"/>
      <c r="V50" s="833"/>
      <c r="W50" s="833"/>
      <c r="X50" s="833"/>
      <c r="Y50" s="833"/>
      <c r="Z50" s="833"/>
      <c r="AA50" s="833"/>
      <c r="AB50" s="833"/>
      <c r="AC50" s="833"/>
      <c r="AD50" s="833"/>
      <c r="AE50" s="833"/>
      <c r="AF50" s="833"/>
      <c r="AG50" s="833"/>
      <c r="AH50" s="834"/>
      <c r="AI50" s="835"/>
      <c r="AJ50" s="835"/>
      <c r="AK50" s="835"/>
      <c r="AL50" s="835"/>
      <c r="AM50" s="835"/>
      <c r="AN50" s="835"/>
      <c r="AO50" s="835"/>
      <c r="AP50" s="835"/>
      <c r="AQ50" s="835"/>
      <c r="AR50" s="835"/>
      <c r="AS50" s="835"/>
      <c r="AT50" s="836"/>
      <c r="AU50" s="836"/>
      <c r="AV50" s="835"/>
      <c r="AW50" s="836"/>
      <c r="AX50" s="836"/>
    </row>
    <row r="51" spans="2:50" s="1" customFormat="1" ht="75.75" customHeight="1">
      <c r="B51" s="829" t="s">
        <v>574</v>
      </c>
      <c r="C51" s="830"/>
      <c r="D51" s="830"/>
      <c r="E51" s="830"/>
      <c r="F51" s="781"/>
      <c r="G51" s="613"/>
      <c r="H51" s="831"/>
      <c r="I51" s="832"/>
      <c r="J51" s="833"/>
      <c r="K51" s="833"/>
      <c r="L51" s="833"/>
      <c r="M51" s="833"/>
      <c r="N51" s="833"/>
      <c r="O51" s="833"/>
      <c r="P51" s="834"/>
      <c r="Q51" s="832"/>
      <c r="R51" s="833"/>
      <c r="S51" s="833"/>
      <c r="T51" s="833"/>
      <c r="U51" s="833"/>
      <c r="V51" s="833"/>
      <c r="W51" s="833"/>
      <c r="X51" s="833"/>
      <c r="Y51" s="833"/>
      <c r="Z51" s="833"/>
      <c r="AA51" s="833"/>
      <c r="AB51" s="833"/>
      <c r="AC51" s="833"/>
      <c r="AD51" s="833"/>
      <c r="AE51" s="833"/>
      <c r="AF51" s="833"/>
      <c r="AG51" s="833"/>
      <c r="AH51" s="834"/>
      <c r="AI51" s="835"/>
      <c r="AJ51" s="835"/>
      <c r="AK51" s="835"/>
      <c r="AL51" s="835"/>
      <c r="AM51" s="835"/>
      <c r="AN51" s="835"/>
      <c r="AO51" s="835"/>
      <c r="AP51" s="835"/>
      <c r="AQ51" s="835"/>
      <c r="AR51" s="835"/>
      <c r="AS51" s="835"/>
      <c r="AT51" s="836"/>
      <c r="AU51" s="836"/>
      <c r="AV51" s="835"/>
      <c r="AW51" s="836"/>
      <c r="AX51" s="836"/>
    </row>
    <row r="52" spans="2:50" s="1" customFormat="1" ht="75.75" customHeight="1">
      <c r="B52" s="829" t="s">
        <v>670</v>
      </c>
      <c r="C52" s="830"/>
      <c r="D52" s="830"/>
      <c r="E52" s="830"/>
      <c r="F52" s="781"/>
      <c r="G52" s="613"/>
      <c r="H52" s="831"/>
      <c r="I52" s="832"/>
      <c r="J52" s="833"/>
      <c r="K52" s="833"/>
      <c r="L52" s="833"/>
      <c r="M52" s="833"/>
      <c r="N52" s="833"/>
      <c r="O52" s="833"/>
      <c r="P52" s="834"/>
      <c r="Q52" s="832"/>
      <c r="R52" s="833"/>
      <c r="S52" s="833"/>
      <c r="T52" s="833"/>
      <c r="U52" s="833"/>
      <c r="V52" s="833"/>
      <c r="W52" s="833"/>
      <c r="X52" s="833"/>
      <c r="Y52" s="833"/>
      <c r="Z52" s="833"/>
      <c r="AA52" s="833"/>
      <c r="AB52" s="833"/>
      <c r="AC52" s="833"/>
      <c r="AD52" s="833"/>
      <c r="AE52" s="833"/>
      <c r="AF52" s="833"/>
      <c r="AG52" s="833"/>
      <c r="AH52" s="834"/>
      <c r="AI52" s="835"/>
      <c r="AJ52" s="835"/>
      <c r="AK52" s="835"/>
      <c r="AL52" s="835"/>
      <c r="AM52" s="835"/>
      <c r="AN52" s="835"/>
      <c r="AO52" s="835"/>
      <c r="AP52" s="835"/>
      <c r="AQ52" s="835"/>
      <c r="AR52" s="835"/>
      <c r="AS52" s="835"/>
      <c r="AT52" s="836"/>
      <c r="AU52" s="836"/>
      <c r="AV52" s="835"/>
      <c r="AW52" s="836"/>
      <c r="AX52" s="836"/>
    </row>
  </sheetData>
  <mergeCells count="141">
    <mergeCell ref="F50:H50"/>
    <mergeCell ref="I50:P50"/>
    <mergeCell ref="Q50:AH50"/>
    <mergeCell ref="AI50:AL50"/>
    <mergeCell ref="AM50:AR50"/>
    <mergeCell ref="AS50:AU50"/>
    <mergeCell ref="AV50:AX50"/>
    <mergeCell ref="B51:E51"/>
    <mergeCell ref="F51:H51"/>
    <mergeCell ref="I51:P51"/>
    <mergeCell ref="Q51:AH51"/>
    <mergeCell ref="AI51:AL51"/>
    <mergeCell ref="AM51:AR51"/>
    <mergeCell ref="AS51:AU51"/>
    <mergeCell ref="AV51:AX51"/>
    <mergeCell ref="B52:E52"/>
    <mergeCell ref="F52:H52"/>
    <mergeCell ref="I52:P52"/>
    <mergeCell ref="Q52:AH52"/>
    <mergeCell ref="AI52:AL52"/>
    <mergeCell ref="AM52:AR52"/>
    <mergeCell ref="AS52:AU52"/>
    <mergeCell ref="B40:AX40"/>
    <mergeCell ref="B41:AX46"/>
    <mergeCell ref="B48:E48"/>
    <mergeCell ref="F48:H48"/>
    <mergeCell ref="I48:P48"/>
    <mergeCell ref="Q48:AH48"/>
    <mergeCell ref="AI48:AL48"/>
    <mergeCell ref="AM48:AR48"/>
    <mergeCell ref="AS48:AU48"/>
    <mergeCell ref="AV48:AX48"/>
    <mergeCell ref="AI49:AL49"/>
    <mergeCell ref="AM49:AR49"/>
    <mergeCell ref="AS49:AU49"/>
    <mergeCell ref="AV49:AX49"/>
    <mergeCell ref="B49:E49"/>
    <mergeCell ref="AV52:AX52"/>
    <mergeCell ref="B50:E50"/>
    <mergeCell ref="N34:T34"/>
    <mergeCell ref="U34:AJ34"/>
    <mergeCell ref="AK34:AN34"/>
    <mergeCell ref="AO34:AX34"/>
    <mergeCell ref="C33:M34"/>
    <mergeCell ref="N31:T31"/>
    <mergeCell ref="AO29:AX29"/>
    <mergeCell ref="U31:AJ31"/>
    <mergeCell ref="AK31:AN31"/>
    <mergeCell ref="U33:AJ33"/>
    <mergeCell ref="AK33:AN33"/>
    <mergeCell ref="AO33:AX33"/>
    <mergeCell ref="AK32:AN32"/>
    <mergeCell ref="AO32:AX32"/>
    <mergeCell ref="N30:T30"/>
    <mergeCell ref="AO30:AX30"/>
    <mergeCell ref="B22:B23"/>
    <mergeCell ref="N22:V22"/>
    <mergeCell ref="C22:M23"/>
    <mergeCell ref="AF22:AO22"/>
    <mergeCell ref="AF23:AM23"/>
    <mergeCell ref="N23:T23"/>
    <mergeCell ref="AT1:AX1"/>
    <mergeCell ref="AT26:AV26"/>
    <mergeCell ref="AW26:AX26"/>
    <mergeCell ref="C10:M10"/>
    <mergeCell ref="N10:AX10"/>
    <mergeCell ref="AF20:AW20"/>
    <mergeCell ref="N11:AX11"/>
    <mergeCell ref="C9:M9"/>
    <mergeCell ref="N9:AX9"/>
    <mergeCell ref="C11:M11"/>
    <mergeCell ref="N18:O18"/>
    <mergeCell ref="N19:AX19"/>
    <mergeCell ref="N17:AX17"/>
    <mergeCell ref="C12:M12"/>
    <mergeCell ref="C26:M26"/>
    <mergeCell ref="N26:AD26"/>
    <mergeCell ref="B6:B8"/>
    <mergeCell ref="B18:B20"/>
    <mergeCell ref="C6:M8"/>
    <mergeCell ref="C5:M5"/>
    <mergeCell ref="N5:AX5"/>
    <mergeCell ref="N6:O6"/>
    <mergeCell ref="P6:AX6"/>
    <mergeCell ref="N7:AX7"/>
    <mergeCell ref="B3:AX3"/>
    <mergeCell ref="N8:AA8"/>
    <mergeCell ref="AF8:AW8"/>
    <mergeCell ref="W22:AE22"/>
    <mergeCell ref="N12:AX12"/>
    <mergeCell ref="W23:AC23"/>
    <mergeCell ref="C13:Y13"/>
    <mergeCell ref="Z13:AX13"/>
    <mergeCell ref="AE26:AO26"/>
    <mergeCell ref="AQ26:AS26"/>
    <mergeCell ref="C27:M28"/>
    <mergeCell ref="N27:T27"/>
    <mergeCell ref="AK28:AN28"/>
    <mergeCell ref="AO28:AX28"/>
    <mergeCell ref="C17:M17"/>
    <mergeCell ref="C18:M20"/>
    <mergeCell ref="N20:AA20"/>
    <mergeCell ref="P18:AX18"/>
    <mergeCell ref="C21:M21"/>
    <mergeCell ref="N21:AX21"/>
    <mergeCell ref="U27:AJ27"/>
    <mergeCell ref="AP22:AX23"/>
    <mergeCell ref="F49:H49"/>
    <mergeCell ref="I49:P49"/>
    <mergeCell ref="Q49:AH49"/>
    <mergeCell ref="AO31:AX31"/>
    <mergeCell ref="N32:T32"/>
    <mergeCell ref="U32:AJ32"/>
    <mergeCell ref="B27:B28"/>
    <mergeCell ref="U29:AJ29"/>
    <mergeCell ref="C29:M29"/>
    <mergeCell ref="N29:T29"/>
    <mergeCell ref="AK29:AN29"/>
    <mergeCell ref="U30:AJ30"/>
    <mergeCell ref="AK30:AN30"/>
    <mergeCell ref="AK27:AN27"/>
    <mergeCell ref="AO27:AX27"/>
    <mergeCell ref="N28:T28"/>
    <mergeCell ref="U28:AJ28"/>
    <mergeCell ref="N33:T33"/>
    <mergeCell ref="B33:B34"/>
    <mergeCell ref="C30:M32"/>
    <mergeCell ref="C35:M35"/>
    <mergeCell ref="N35:AD35"/>
    <mergeCell ref="AE35:AO35"/>
    <mergeCell ref="AQ35:AS35"/>
    <mergeCell ref="AT35:AV35"/>
    <mergeCell ref="AW35:AX35"/>
    <mergeCell ref="B36:B37"/>
    <mergeCell ref="C36:M37"/>
    <mergeCell ref="N36:T36"/>
    <mergeCell ref="U36:AJ36"/>
    <mergeCell ref="AK36:AN36"/>
    <mergeCell ref="AO36:AX36"/>
    <mergeCell ref="N37:T37"/>
    <mergeCell ref="U37:AX37"/>
  </mergeCells>
  <phoneticPr fontId="4"/>
  <printOptions horizontalCentered="1" verticalCentered="1"/>
  <pageMargins left="0.51181102362204722" right="0.31496062992125984" top="0.55118110236220474" bottom="0.35433070866141736" header="0" footer="0"/>
  <pageSetup paperSize="9" scale="77" orientation="portrait" r:id="rId1"/>
  <rowBreaks count="1" manualBreakCount="1">
    <brk id="38" max="4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BI51"/>
  <sheetViews>
    <sheetView view="pageBreakPreview" zoomScale="80" zoomScaleNormal="100" zoomScaleSheetLayoutView="80" workbookViewId="0">
      <selection activeCell="BF16" sqref="BF16"/>
    </sheetView>
  </sheetViews>
  <sheetFormatPr defaultColWidth="9" defaultRowHeight="14.25"/>
  <cols>
    <col min="1" max="1" width="1" style="52" customWidth="1"/>
    <col min="2" max="11" width="1.875" style="52" customWidth="1"/>
    <col min="12" max="12" width="3.125" style="52" customWidth="1"/>
    <col min="13" max="28" width="1.875" style="52" customWidth="1"/>
    <col min="29" max="30" width="4" style="52" customWidth="1"/>
    <col min="31" max="49" width="1.875" style="52" customWidth="1"/>
    <col min="50" max="51" width="3.875" style="52" customWidth="1"/>
    <col min="52" max="53" width="1.875" style="52" customWidth="1"/>
    <col min="54" max="54" width="0.875" style="52" customWidth="1"/>
    <col min="55" max="55" width="6.25" style="52" customWidth="1"/>
    <col min="56" max="16384" width="9" style="52"/>
  </cols>
  <sheetData>
    <row r="1" spans="2:61" ht="20.25" customHeight="1" thickBot="1">
      <c r="B1" s="83"/>
      <c r="C1" s="83"/>
      <c r="D1" s="83"/>
      <c r="E1" s="83"/>
      <c r="F1" s="83"/>
      <c r="G1" s="83"/>
      <c r="H1" s="83"/>
      <c r="I1" s="83"/>
      <c r="J1" s="83"/>
      <c r="K1" s="83"/>
      <c r="L1" s="83"/>
      <c r="M1" s="83"/>
      <c r="AW1" s="609" t="s">
        <v>114</v>
      </c>
      <c r="AX1" s="610"/>
      <c r="AY1" s="610"/>
      <c r="AZ1" s="610"/>
      <c r="BA1" s="611"/>
    </row>
    <row r="2" spans="2:61" ht="21.75" customHeight="1">
      <c r="F2" s="612" t="s">
        <v>102</v>
      </c>
      <c r="G2" s="612"/>
      <c r="H2" s="612"/>
      <c r="I2" s="612"/>
      <c r="J2" s="612"/>
      <c r="K2" s="612"/>
      <c r="L2" s="612"/>
      <c r="M2" s="612"/>
      <c r="N2" s="612"/>
      <c r="O2" s="612"/>
      <c r="P2" s="612"/>
      <c r="Q2" s="612"/>
      <c r="R2" s="612"/>
      <c r="S2" s="612"/>
      <c r="T2" s="612"/>
      <c r="U2" s="612"/>
      <c r="V2" s="612"/>
      <c r="W2" s="612"/>
      <c r="X2" s="612"/>
      <c r="Y2" s="612"/>
      <c r="Z2" s="612"/>
      <c r="AA2" s="612"/>
      <c r="AB2" s="612"/>
      <c r="AC2" s="612"/>
      <c r="AD2" s="612"/>
      <c r="AE2" s="612"/>
      <c r="AF2" s="612"/>
      <c r="AG2" s="612"/>
      <c r="AH2" s="612"/>
      <c r="AI2" s="612"/>
      <c r="AJ2" s="612"/>
      <c r="AK2" s="612"/>
      <c r="AL2" s="612"/>
      <c r="AM2" s="612"/>
      <c r="AN2" s="612"/>
      <c r="AO2" s="612"/>
      <c r="AP2" s="612"/>
      <c r="AQ2" s="612"/>
      <c r="AR2" s="612"/>
      <c r="AS2" s="612"/>
      <c r="AT2" s="612"/>
      <c r="AU2" s="612"/>
    </row>
    <row r="3" spans="2:61" ht="19.5" customHeight="1">
      <c r="F3" s="462"/>
      <c r="G3" s="462"/>
      <c r="H3" s="462"/>
      <c r="I3" s="462"/>
      <c r="J3" s="462"/>
      <c r="K3" s="462"/>
      <c r="L3" s="462"/>
      <c r="M3" s="462"/>
      <c r="N3" s="462"/>
      <c r="O3" s="462"/>
      <c r="P3" s="462"/>
      <c r="Q3" s="462"/>
      <c r="R3" s="462"/>
      <c r="S3" s="462"/>
      <c r="T3" s="462"/>
      <c r="U3" s="462"/>
      <c r="V3" s="462"/>
      <c r="W3" s="462"/>
      <c r="X3" s="462"/>
      <c r="Y3" s="462"/>
      <c r="Z3" s="462"/>
      <c r="AA3" s="462"/>
      <c r="AB3" s="462"/>
      <c r="AC3" s="462"/>
      <c r="AD3" s="462"/>
      <c r="AE3" s="462"/>
      <c r="AF3" s="462"/>
      <c r="AG3" s="462"/>
      <c r="AH3" s="462"/>
      <c r="AI3" s="462"/>
      <c r="AJ3" s="462"/>
      <c r="AK3" s="462"/>
      <c r="AL3" s="462"/>
      <c r="AM3" s="462"/>
      <c r="AN3" s="462"/>
      <c r="AO3" s="462"/>
      <c r="AP3" s="462"/>
      <c r="AQ3" s="462"/>
      <c r="AR3" s="462"/>
      <c r="AS3" s="462"/>
      <c r="AT3" s="462"/>
      <c r="AU3" s="462"/>
    </row>
    <row r="4" spans="2:61" s="2" customFormat="1" ht="32.25" customHeight="1">
      <c r="B4" s="5"/>
      <c r="C4" s="486" t="s">
        <v>503</v>
      </c>
      <c r="D4" s="486"/>
      <c r="E4" s="486"/>
      <c r="F4" s="486"/>
      <c r="G4" s="486"/>
      <c r="H4" s="486"/>
      <c r="I4" s="486"/>
      <c r="J4" s="486"/>
      <c r="K4" s="486"/>
      <c r="L4" s="5" t="s">
        <v>7</v>
      </c>
      <c r="M4" s="267" t="str">
        <f>団体名</f>
        <v>和歌山委託訓練センター</v>
      </c>
      <c r="N4" s="267"/>
      <c r="O4" s="267"/>
      <c r="P4" s="267"/>
      <c r="Q4" s="267"/>
      <c r="R4" s="267"/>
      <c r="S4" s="267"/>
      <c r="T4" s="267"/>
      <c r="U4" s="267"/>
      <c r="V4" s="267"/>
      <c r="W4" s="267"/>
      <c r="X4" s="267"/>
      <c r="Y4" s="267"/>
      <c r="Z4" s="267"/>
      <c r="AA4" s="267"/>
      <c r="AB4" s="267"/>
      <c r="AC4" s="25"/>
      <c r="AD4" s="25"/>
      <c r="AE4" s="25"/>
      <c r="AF4" s="25"/>
      <c r="AG4" s="25"/>
      <c r="AH4" s="25"/>
      <c r="AI4" s="25"/>
      <c r="AJ4" s="25"/>
      <c r="AK4" s="25"/>
      <c r="AL4" s="25"/>
      <c r="AM4" s="25"/>
      <c r="AN4" s="25"/>
      <c r="AO4" s="25"/>
      <c r="AP4" s="25"/>
      <c r="AQ4" s="25"/>
      <c r="AR4" s="25"/>
      <c r="AS4" s="25"/>
      <c r="AT4" s="25"/>
      <c r="AU4" s="25"/>
      <c r="AV4" s="25"/>
      <c r="AW4" s="25"/>
      <c r="AX4" s="25"/>
      <c r="AY4" s="25"/>
    </row>
    <row r="5" spans="2:61" s="2" customFormat="1" ht="32.25" customHeight="1">
      <c r="C5" s="486" t="s">
        <v>68</v>
      </c>
      <c r="D5" s="486"/>
      <c r="E5" s="486"/>
      <c r="F5" s="486"/>
      <c r="G5" s="486"/>
      <c r="H5" s="486"/>
      <c r="I5" s="486"/>
      <c r="J5" s="486"/>
      <c r="K5" s="486"/>
      <c r="L5" s="5" t="s">
        <v>7</v>
      </c>
      <c r="M5" s="266" t="str">
        <f>科名</f>
        <v>あいうえお＊あいうえお＊あいうえお＊あいうえお＊あいうえお＊あいう</v>
      </c>
      <c r="N5" s="267"/>
      <c r="O5" s="267"/>
      <c r="P5" s="267"/>
      <c r="Q5" s="267"/>
      <c r="R5" s="267"/>
      <c r="S5" s="267"/>
      <c r="T5" s="267"/>
      <c r="U5" s="267"/>
      <c r="V5" s="267"/>
      <c r="W5" s="267"/>
      <c r="X5" s="267"/>
      <c r="Y5" s="267"/>
      <c r="Z5" s="267"/>
      <c r="AA5" s="267"/>
      <c r="AB5" s="267"/>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row>
    <row r="6" spans="2:61" s="2" customFormat="1" ht="32.25" customHeight="1">
      <c r="C6" s="486"/>
      <c r="D6" s="486"/>
      <c r="E6" s="486"/>
      <c r="F6" s="486"/>
      <c r="G6" s="486"/>
      <c r="H6" s="486"/>
      <c r="I6" s="486"/>
      <c r="J6" s="486"/>
      <c r="K6" s="486"/>
      <c r="L6" s="5"/>
      <c r="M6" s="266" t="str">
        <f>提案左括弧&amp;提案科名&amp;提案右括弧</f>
        <v>(アイウエオ＊アイウエオ＊アイウエオ＊アイウエオ＊アイウエオ＊アイウ）</v>
      </c>
      <c r="N6" s="308"/>
      <c r="O6" s="267"/>
      <c r="P6" s="267"/>
      <c r="Q6" s="267"/>
      <c r="R6" s="267"/>
      <c r="S6" s="267"/>
      <c r="T6" s="267"/>
      <c r="U6" s="267"/>
      <c r="V6" s="267"/>
      <c r="W6" s="267"/>
      <c r="X6" s="267"/>
      <c r="Y6" s="267"/>
      <c r="Z6" s="267"/>
      <c r="AA6" s="267"/>
      <c r="AB6" s="267"/>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row>
    <row r="7" spans="2:61" s="2" customFormat="1" ht="32.25" customHeight="1">
      <c r="C7" s="854" t="s">
        <v>701</v>
      </c>
      <c r="D7" s="854"/>
      <c r="E7" s="854"/>
      <c r="F7" s="854"/>
      <c r="G7" s="854"/>
      <c r="H7" s="854"/>
      <c r="I7" s="854"/>
      <c r="J7" s="854"/>
      <c r="K7" s="854"/>
      <c r="L7" s="5" t="s">
        <v>702</v>
      </c>
      <c r="M7" s="266" t="str">
        <f>TEXT(開講日,"ggge")&amp;"年"&amp;TEXT(開講日,"m")&amp;"月"&amp;TEXT(開講日,"d")&amp;"日"&amp;"～"&amp;TEXT(修了日,"ggge")&amp;"年"&amp;TEXT(修了日,"m")&amp;"月"&amp;TEXT(修了日,"d")&amp;"日"</f>
        <v>令和8年4月8日～令和8年7月7日</v>
      </c>
      <c r="N7" s="136"/>
      <c r="O7" s="136"/>
      <c r="P7" s="136"/>
      <c r="Q7" s="136"/>
      <c r="R7" s="136"/>
      <c r="S7" s="138"/>
      <c r="T7" s="138"/>
      <c r="U7" s="138"/>
      <c r="V7" s="138"/>
      <c r="W7" s="138"/>
      <c r="X7" s="138"/>
      <c r="Y7" s="138"/>
      <c r="Z7" s="138"/>
      <c r="AA7" s="267"/>
      <c r="AB7" s="267"/>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row>
    <row r="8" spans="2:61" ht="19.5" customHeight="1">
      <c r="B8" s="237" t="s">
        <v>80</v>
      </c>
      <c r="C8" s="77"/>
      <c r="D8" s="77"/>
      <c r="E8" s="77"/>
      <c r="F8" s="77"/>
      <c r="G8" s="77"/>
      <c r="H8" s="77"/>
      <c r="I8" s="77"/>
      <c r="J8" s="304"/>
      <c r="K8" s="304"/>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126"/>
      <c r="AS8" s="126"/>
      <c r="AT8" s="126"/>
      <c r="AU8" s="126"/>
      <c r="AV8" s="126"/>
      <c r="AW8" s="126"/>
      <c r="AX8" s="126"/>
      <c r="AY8" s="126"/>
      <c r="AZ8" s="126"/>
      <c r="BA8" s="126"/>
    </row>
    <row r="9" spans="2:61" s="349" customFormat="1" ht="33.75" customHeight="1">
      <c r="B9" s="859" t="s">
        <v>1</v>
      </c>
      <c r="C9" s="859"/>
      <c r="D9" s="859"/>
      <c r="E9" s="859"/>
      <c r="F9" s="859"/>
      <c r="G9" s="859"/>
      <c r="H9" s="859"/>
      <c r="I9" s="859"/>
      <c r="J9" s="860" t="s">
        <v>67</v>
      </c>
      <c r="K9" s="860"/>
      <c r="L9" s="860"/>
      <c r="M9" s="860"/>
      <c r="N9" s="860"/>
      <c r="O9" s="860"/>
      <c r="P9" s="860"/>
      <c r="Q9" s="860"/>
      <c r="R9" s="860"/>
      <c r="S9" s="860"/>
      <c r="T9" s="860"/>
      <c r="U9" s="860"/>
      <c r="V9" s="860" t="s">
        <v>578</v>
      </c>
      <c r="W9" s="860"/>
      <c r="X9" s="860"/>
      <c r="Y9" s="860"/>
      <c r="Z9" s="860"/>
      <c r="AA9" s="860"/>
      <c r="AB9" s="860"/>
      <c r="AC9" s="860"/>
      <c r="AD9" s="860"/>
      <c r="AE9" s="860"/>
      <c r="AF9" s="860"/>
      <c r="AG9" s="860"/>
      <c r="AH9" s="860"/>
      <c r="AI9" s="860"/>
      <c r="AJ9" s="860"/>
      <c r="AK9" s="860"/>
      <c r="AL9" s="860"/>
      <c r="AM9" s="860" t="s">
        <v>579</v>
      </c>
      <c r="AN9" s="860"/>
      <c r="AO9" s="860"/>
      <c r="AP9" s="860"/>
      <c r="AQ9" s="860"/>
      <c r="AR9" s="859" t="s">
        <v>6</v>
      </c>
      <c r="AS9" s="859"/>
      <c r="AT9" s="859"/>
      <c r="AU9" s="859"/>
      <c r="AV9" s="859"/>
      <c r="AW9" s="859"/>
      <c r="AX9" s="859"/>
      <c r="AY9" s="859"/>
      <c r="AZ9" s="859"/>
      <c r="BA9" s="859"/>
    </row>
    <row r="10" spans="2:61" ht="24.95" customHeight="1">
      <c r="B10" s="855"/>
      <c r="C10" s="855"/>
      <c r="D10" s="855"/>
      <c r="E10" s="855"/>
      <c r="F10" s="855"/>
      <c r="G10" s="855"/>
      <c r="H10" s="855"/>
      <c r="I10" s="855"/>
      <c r="J10" s="855"/>
      <c r="K10" s="855"/>
      <c r="L10" s="855"/>
      <c r="M10" s="855"/>
      <c r="N10" s="855"/>
      <c r="O10" s="855"/>
      <c r="P10" s="855"/>
      <c r="Q10" s="855"/>
      <c r="R10" s="855"/>
      <c r="S10" s="855"/>
      <c r="T10" s="855"/>
      <c r="U10" s="855"/>
      <c r="V10" s="856"/>
      <c r="W10" s="856"/>
      <c r="X10" s="856"/>
      <c r="Y10" s="856"/>
      <c r="Z10" s="856"/>
      <c r="AA10" s="856"/>
      <c r="AB10" s="856"/>
      <c r="AC10" s="856"/>
      <c r="AD10" s="856"/>
      <c r="AE10" s="856"/>
      <c r="AF10" s="856"/>
      <c r="AG10" s="856"/>
      <c r="AH10" s="856"/>
      <c r="AI10" s="856"/>
      <c r="AJ10" s="856"/>
      <c r="AK10" s="856"/>
      <c r="AL10" s="856"/>
      <c r="AM10" s="857"/>
      <c r="AN10" s="857"/>
      <c r="AO10" s="857"/>
      <c r="AP10" s="857"/>
      <c r="AQ10" s="857"/>
      <c r="AR10" s="858"/>
      <c r="AS10" s="858"/>
      <c r="AT10" s="858"/>
      <c r="AU10" s="858"/>
      <c r="AV10" s="858"/>
      <c r="AW10" s="858"/>
      <c r="AX10" s="858"/>
      <c r="AY10" s="858"/>
      <c r="AZ10" s="858"/>
      <c r="BA10" s="858"/>
    </row>
    <row r="11" spans="2:61" ht="24.95" customHeight="1">
      <c r="B11" s="855"/>
      <c r="C11" s="855"/>
      <c r="D11" s="855"/>
      <c r="E11" s="855"/>
      <c r="F11" s="855"/>
      <c r="G11" s="855"/>
      <c r="H11" s="855"/>
      <c r="I11" s="855"/>
      <c r="J11" s="855"/>
      <c r="K11" s="855"/>
      <c r="L11" s="855"/>
      <c r="M11" s="855"/>
      <c r="N11" s="855"/>
      <c r="O11" s="855"/>
      <c r="P11" s="855"/>
      <c r="Q11" s="855"/>
      <c r="R11" s="855"/>
      <c r="S11" s="855"/>
      <c r="T11" s="855"/>
      <c r="U11" s="855"/>
      <c r="V11" s="856"/>
      <c r="W11" s="856"/>
      <c r="X11" s="856"/>
      <c r="Y11" s="856"/>
      <c r="Z11" s="856"/>
      <c r="AA11" s="856"/>
      <c r="AB11" s="856"/>
      <c r="AC11" s="856"/>
      <c r="AD11" s="856"/>
      <c r="AE11" s="856"/>
      <c r="AF11" s="856"/>
      <c r="AG11" s="856"/>
      <c r="AH11" s="856"/>
      <c r="AI11" s="856"/>
      <c r="AJ11" s="856"/>
      <c r="AK11" s="856"/>
      <c r="AL11" s="856"/>
      <c r="AM11" s="857"/>
      <c r="AN11" s="857"/>
      <c r="AO11" s="857"/>
      <c r="AP11" s="857"/>
      <c r="AQ11" s="857"/>
      <c r="AR11" s="858"/>
      <c r="AS11" s="858"/>
      <c r="AT11" s="858"/>
      <c r="AU11" s="858"/>
      <c r="AV11" s="858"/>
      <c r="AW11" s="858"/>
      <c r="AX11" s="858"/>
      <c r="AY11" s="858"/>
      <c r="AZ11" s="858"/>
      <c r="BA11" s="858"/>
    </row>
    <row r="12" spans="2:61" ht="24.95" customHeight="1">
      <c r="B12" s="855"/>
      <c r="C12" s="855"/>
      <c r="D12" s="855"/>
      <c r="E12" s="855"/>
      <c r="F12" s="855"/>
      <c r="G12" s="855"/>
      <c r="H12" s="855"/>
      <c r="I12" s="855"/>
      <c r="J12" s="855"/>
      <c r="K12" s="855"/>
      <c r="L12" s="855"/>
      <c r="M12" s="855"/>
      <c r="N12" s="855"/>
      <c r="O12" s="855"/>
      <c r="P12" s="855"/>
      <c r="Q12" s="855"/>
      <c r="R12" s="855"/>
      <c r="S12" s="855"/>
      <c r="T12" s="855"/>
      <c r="U12" s="855"/>
      <c r="V12" s="856"/>
      <c r="W12" s="856"/>
      <c r="X12" s="856"/>
      <c r="Y12" s="856"/>
      <c r="Z12" s="856"/>
      <c r="AA12" s="856"/>
      <c r="AB12" s="856"/>
      <c r="AC12" s="856"/>
      <c r="AD12" s="856"/>
      <c r="AE12" s="856"/>
      <c r="AF12" s="856"/>
      <c r="AG12" s="856"/>
      <c r="AH12" s="856"/>
      <c r="AI12" s="856"/>
      <c r="AJ12" s="856"/>
      <c r="AK12" s="856"/>
      <c r="AL12" s="856"/>
      <c r="AM12" s="857"/>
      <c r="AN12" s="857"/>
      <c r="AO12" s="857"/>
      <c r="AP12" s="857"/>
      <c r="AQ12" s="857"/>
      <c r="AR12" s="858"/>
      <c r="AS12" s="858"/>
      <c r="AT12" s="858"/>
      <c r="AU12" s="858"/>
      <c r="AV12" s="858"/>
      <c r="AW12" s="858"/>
      <c r="AX12" s="858"/>
      <c r="AY12" s="858"/>
      <c r="AZ12" s="858"/>
      <c r="BA12" s="858"/>
    </row>
    <row r="13" spans="2:61" ht="24.95" customHeight="1">
      <c r="B13" s="855"/>
      <c r="C13" s="855"/>
      <c r="D13" s="855"/>
      <c r="E13" s="855"/>
      <c r="F13" s="855"/>
      <c r="G13" s="855"/>
      <c r="H13" s="855"/>
      <c r="I13" s="855"/>
      <c r="J13" s="855"/>
      <c r="K13" s="855"/>
      <c r="L13" s="855"/>
      <c r="M13" s="855"/>
      <c r="N13" s="855"/>
      <c r="O13" s="855"/>
      <c r="P13" s="855"/>
      <c r="Q13" s="855"/>
      <c r="R13" s="855"/>
      <c r="S13" s="855"/>
      <c r="T13" s="855"/>
      <c r="U13" s="855"/>
      <c r="V13" s="856"/>
      <c r="W13" s="856"/>
      <c r="X13" s="856"/>
      <c r="Y13" s="856"/>
      <c r="Z13" s="856"/>
      <c r="AA13" s="856"/>
      <c r="AB13" s="856"/>
      <c r="AC13" s="856"/>
      <c r="AD13" s="856"/>
      <c r="AE13" s="856"/>
      <c r="AF13" s="856"/>
      <c r="AG13" s="856"/>
      <c r="AH13" s="856"/>
      <c r="AI13" s="856"/>
      <c r="AJ13" s="856"/>
      <c r="AK13" s="856"/>
      <c r="AL13" s="856"/>
      <c r="AM13" s="857"/>
      <c r="AN13" s="857"/>
      <c r="AO13" s="857"/>
      <c r="AP13" s="857"/>
      <c r="AQ13" s="857"/>
      <c r="AR13" s="858"/>
      <c r="AS13" s="858"/>
      <c r="AT13" s="858"/>
      <c r="AU13" s="858"/>
      <c r="AV13" s="858"/>
      <c r="AW13" s="858"/>
      <c r="AX13" s="858"/>
      <c r="AY13" s="858"/>
      <c r="AZ13" s="858"/>
      <c r="BA13" s="858"/>
    </row>
    <row r="14" spans="2:61" ht="24.95" customHeight="1">
      <c r="B14" s="855"/>
      <c r="C14" s="855"/>
      <c r="D14" s="855"/>
      <c r="E14" s="855"/>
      <c r="F14" s="855"/>
      <c r="G14" s="855"/>
      <c r="H14" s="855"/>
      <c r="I14" s="855"/>
      <c r="J14" s="855"/>
      <c r="K14" s="855"/>
      <c r="L14" s="855"/>
      <c r="M14" s="855"/>
      <c r="N14" s="855"/>
      <c r="O14" s="855"/>
      <c r="P14" s="855"/>
      <c r="Q14" s="855"/>
      <c r="R14" s="855"/>
      <c r="S14" s="855"/>
      <c r="T14" s="855"/>
      <c r="U14" s="855"/>
      <c r="V14" s="856"/>
      <c r="W14" s="856"/>
      <c r="X14" s="856"/>
      <c r="Y14" s="856"/>
      <c r="Z14" s="856"/>
      <c r="AA14" s="856"/>
      <c r="AB14" s="856"/>
      <c r="AC14" s="856"/>
      <c r="AD14" s="856"/>
      <c r="AE14" s="856"/>
      <c r="AF14" s="856"/>
      <c r="AG14" s="856"/>
      <c r="AH14" s="856"/>
      <c r="AI14" s="856"/>
      <c r="AJ14" s="856"/>
      <c r="AK14" s="856"/>
      <c r="AL14" s="856"/>
      <c r="AM14" s="857"/>
      <c r="AN14" s="857"/>
      <c r="AO14" s="857"/>
      <c r="AP14" s="857"/>
      <c r="AQ14" s="857"/>
      <c r="AR14" s="858"/>
      <c r="AS14" s="858"/>
      <c r="AT14" s="858"/>
      <c r="AU14" s="858"/>
      <c r="AV14" s="858"/>
      <c r="AW14" s="858"/>
      <c r="AX14" s="858"/>
      <c r="AY14" s="858"/>
      <c r="AZ14" s="858"/>
      <c r="BA14" s="858"/>
    </row>
    <row r="15" spans="2:61" ht="24.95" customHeight="1">
      <c r="B15" s="855"/>
      <c r="C15" s="855"/>
      <c r="D15" s="855"/>
      <c r="E15" s="855"/>
      <c r="F15" s="855"/>
      <c r="G15" s="855"/>
      <c r="H15" s="855"/>
      <c r="I15" s="855"/>
      <c r="J15" s="855"/>
      <c r="K15" s="855"/>
      <c r="L15" s="855"/>
      <c r="M15" s="855"/>
      <c r="N15" s="855"/>
      <c r="O15" s="855"/>
      <c r="P15" s="855"/>
      <c r="Q15" s="855"/>
      <c r="R15" s="855"/>
      <c r="S15" s="855"/>
      <c r="T15" s="855"/>
      <c r="U15" s="855"/>
      <c r="V15" s="856"/>
      <c r="W15" s="856"/>
      <c r="X15" s="856"/>
      <c r="Y15" s="856"/>
      <c r="Z15" s="856"/>
      <c r="AA15" s="856"/>
      <c r="AB15" s="856"/>
      <c r="AC15" s="856"/>
      <c r="AD15" s="856"/>
      <c r="AE15" s="856"/>
      <c r="AF15" s="856"/>
      <c r="AG15" s="856"/>
      <c r="AH15" s="856"/>
      <c r="AI15" s="856"/>
      <c r="AJ15" s="856"/>
      <c r="AK15" s="856"/>
      <c r="AL15" s="856"/>
      <c r="AM15" s="857"/>
      <c r="AN15" s="857"/>
      <c r="AO15" s="857"/>
      <c r="AP15" s="857"/>
      <c r="AQ15" s="857"/>
      <c r="AR15" s="858"/>
      <c r="AS15" s="858"/>
      <c r="AT15" s="858"/>
      <c r="AU15" s="858"/>
      <c r="AV15" s="858"/>
      <c r="AW15" s="858"/>
      <c r="AX15" s="858"/>
      <c r="AY15" s="858"/>
      <c r="AZ15" s="858"/>
      <c r="BA15" s="858"/>
    </row>
    <row r="16" spans="2:61" ht="24.95" customHeight="1">
      <c r="B16" s="855"/>
      <c r="C16" s="855"/>
      <c r="D16" s="855"/>
      <c r="E16" s="855"/>
      <c r="F16" s="855"/>
      <c r="G16" s="855"/>
      <c r="H16" s="855"/>
      <c r="I16" s="855"/>
      <c r="J16" s="855"/>
      <c r="K16" s="855"/>
      <c r="L16" s="855"/>
      <c r="M16" s="855"/>
      <c r="N16" s="855"/>
      <c r="O16" s="855"/>
      <c r="P16" s="855"/>
      <c r="Q16" s="855"/>
      <c r="R16" s="855"/>
      <c r="S16" s="855"/>
      <c r="T16" s="855"/>
      <c r="U16" s="855"/>
      <c r="V16" s="856"/>
      <c r="W16" s="856"/>
      <c r="X16" s="856"/>
      <c r="Y16" s="856"/>
      <c r="Z16" s="856"/>
      <c r="AA16" s="856"/>
      <c r="AB16" s="856"/>
      <c r="AC16" s="856"/>
      <c r="AD16" s="856"/>
      <c r="AE16" s="856"/>
      <c r="AF16" s="856"/>
      <c r="AG16" s="856"/>
      <c r="AH16" s="856"/>
      <c r="AI16" s="856"/>
      <c r="AJ16" s="856"/>
      <c r="AK16" s="856"/>
      <c r="AL16" s="856"/>
      <c r="AM16" s="857"/>
      <c r="AN16" s="857"/>
      <c r="AO16" s="857"/>
      <c r="AP16" s="857"/>
      <c r="AQ16" s="857"/>
      <c r="AR16" s="858"/>
      <c r="AS16" s="858"/>
      <c r="AT16" s="858"/>
      <c r="AU16" s="858"/>
      <c r="AV16" s="858"/>
      <c r="AW16" s="858"/>
      <c r="AX16" s="858"/>
      <c r="AY16" s="858"/>
      <c r="AZ16" s="858"/>
      <c r="BA16" s="858"/>
    </row>
    <row r="17" spans="2:53" ht="24.95" customHeight="1">
      <c r="B17" s="855"/>
      <c r="C17" s="855"/>
      <c r="D17" s="855"/>
      <c r="E17" s="855"/>
      <c r="F17" s="855"/>
      <c r="G17" s="855"/>
      <c r="H17" s="855"/>
      <c r="I17" s="855"/>
      <c r="J17" s="855"/>
      <c r="K17" s="855"/>
      <c r="L17" s="855"/>
      <c r="M17" s="855"/>
      <c r="N17" s="855"/>
      <c r="O17" s="855"/>
      <c r="P17" s="855"/>
      <c r="Q17" s="855"/>
      <c r="R17" s="855"/>
      <c r="S17" s="855"/>
      <c r="T17" s="855"/>
      <c r="U17" s="855"/>
      <c r="V17" s="856"/>
      <c r="W17" s="856"/>
      <c r="X17" s="856"/>
      <c r="Y17" s="856"/>
      <c r="Z17" s="856"/>
      <c r="AA17" s="856"/>
      <c r="AB17" s="856"/>
      <c r="AC17" s="856"/>
      <c r="AD17" s="856"/>
      <c r="AE17" s="856"/>
      <c r="AF17" s="856"/>
      <c r="AG17" s="856"/>
      <c r="AH17" s="856"/>
      <c r="AI17" s="856"/>
      <c r="AJ17" s="856"/>
      <c r="AK17" s="856"/>
      <c r="AL17" s="856"/>
      <c r="AM17" s="857"/>
      <c r="AN17" s="857"/>
      <c r="AO17" s="857"/>
      <c r="AP17" s="857"/>
      <c r="AQ17" s="857"/>
      <c r="AR17" s="858"/>
      <c r="AS17" s="858"/>
      <c r="AT17" s="858"/>
      <c r="AU17" s="858"/>
      <c r="AV17" s="858"/>
      <c r="AW17" s="858"/>
      <c r="AX17" s="858"/>
      <c r="AY17" s="858"/>
      <c r="AZ17" s="858"/>
      <c r="BA17" s="858"/>
    </row>
    <row r="18" spans="2:53" ht="24.95" customHeight="1">
      <c r="B18" s="855"/>
      <c r="C18" s="855"/>
      <c r="D18" s="855"/>
      <c r="E18" s="855"/>
      <c r="F18" s="855"/>
      <c r="G18" s="855"/>
      <c r="H18" s="855"/>
      <c r="I18" s="855"/>
      <c r="J18" s="855"/>
      <c r="K18" s="855"/>
      <c r="L18" s="855"/>
      <c r="M18" s="855"/>
      <c r="N18" s="855"/>
      <c r="O18" s="855"/>
      <c r="P18" s="855"/>
      <c r="Q18" s="855"/>
      <c r="R18" s="855"/>
      <c r="S18" s="855"/>
      <c r="T18" s="855"/>
      <c r="U18" s="855"/>
      <c r="V18" s="856"/>
      <c r="W18" s="856"/>
      <c r="X18" s="856"/>
      <c r="Y18" s="856"/>
      <c r="Z18" s="856"/>
      <c r="AA18" s="856"/>
      <c r="AB18" s="856"/>
      <c r="AC18" s="856"/>
      <c r="AD18" s="856"/>
      <c r="AE18" s="856"/>
      <c r="AF18" s="856"/>
      <c r="AG18" s="856"/>
      <c r="AH18" s="856"/>
      <c r="AI18" s="856"/>
      <c r="AJ18" s="856"/>
      <c r="AK18" s="856"/>
      <c r="AL18" s="856"/>
      <c r="AM18" s="857"/>
      <c r="AN18" s="857"/>
      <c r="AO18" s="857"/>
      <c r="AP18" s="857"/>
      <c r="AQ18" s="857"/>
      <c r="AR18" s="858"/>
      <c r="AS18" s="858"/>
      <c r="AT18" s="858"/>
      <c r="AU18" s="858"/>
      <c r="AV18" s="858"/>
      <c r="AW18" s="858"/>
      <c r="AX18" s="858"/>
      <c r="AY18" s="858"/>
      <c r="AZ18" s="858"/>
      <c r="BA18" s="858"/>
    </row>
    <row r="19" spans="2:53" ht="24.95" customHeight="1">
      <c r="B19" s="855"/>
      <c r="C19" s="855"/>
      <c r="D19" s="855"/>
      <c r="E19" s="855"/>
      <c r="F19" s="855"/>
      <c r="G19" s="855"/>
      <c r="H19" s="855"/>
      <c r="I19" s="855"/>
      <c r="J19" s="855"/>
      <c r="K19" s="855"/>
      <c r="L19" s="855"/>
      <c r="M19" s="855"/>
      <c r="N19" s="855"/>
      <c r="O19" s="855"/>
      <c r="P19" s="855"/>
      <c r="Q19" s="855"/>
      <c r="R19" s="855"/>
      <c r="S19" s="855"/>
      <c r="T19" s="855"/>
      <c r="U19" s="855"/>
      <c r="V19" s="856"/>
      <c r="W19" s="856"/>
      <c r="X19" s="856"/>
      <c r="Y19" s="856"/>
      <c r="Z19" s="856"/>
      <c r="AA19" s="856"/>
      <c r="AB19" s="856"/>
      <c r="AC19" s="856"/>
      <c r="AD19" s="856"/>
      <c r="AE19" s="856"/>
      <c r="AF19" s="856"/>
      <c r="AG19" s="856"/>
      <c r="AH19" s="856"/>
      <c r="AI19" s="856"/>
      <c r="AJ19" s="856"/>
      <c r="AK19" s="856"/>
      <c r="AL19" s="856"/>
      <c r="AM19" s="857"/>
      <c r="AN19" s="857"/>
      <c r="AO19" s="857"/>
      <c r="AP19" s="857"/>
      <c r="AQ19" s="857"/>
      <c r="AR19" s="858"/>
      <c r="AS19" s="858"/>
      <c r="AT19" s="858"/>
      <c r="AU19" s="858"/>
      <c r="AV19" s="858"/>
      <c r="AW19" s="858"/>
      <c r="AX19" s="858"/>
      <c r="AY19" s="858"/>
      <c r="AZ19" s="858"/>
      <c r="BA19" s="858"/>
    </row>
    <row r="20" spans="2:53" ht="24.95" customHeight="1">
      <c r="B20" s="855"/>
      <c r="C20" s="855"/>
      <c r="D20" s="855"/>
      <c r="E20" s="855"/>
      <c r="F20" s="855"/>
      <c r="G20" s="855"/>
      <c r="H20" s="855"/>
      <c r="I20" s="855"/>
      <c r="J20" s="855"/>
      <c r="K20" s="855"/>
      <c r="L20" s="855"/>
      <c r="M20" s="855"/>
      <c r="N20" s="855"/>
      <c r="O20" s="855"/>
      <c r="P20" s="855"/>
      <c r="Q20" s="855"/>
      <c r="R20" s="855"/>
      <c r="S20" s="855"/>
      <c r="T20" s="855"/>
      <c r="U20" s="855"/>
      <c r="V20" s="856"/>
      <c r="W20" s="856"/>
      <c r="X20" s="856"/>
      <c r="Y20" s="856"/>
      <c r="Z20" s="856"/>
      <c r="AA20" s="856"/>
      <c r="AB20" s="856"/>
      <c r="AC20" s="856"/>
      <c r="AD20" s="856"/>
      <c r="AE20" s="856"/>
      <c r="AF20" s="856"/>
      <c r="AG20" s="856"/>
      <c r="AH20" s="856"/>
      <c r="AI20" s="856"/>
      <c r="AJ20" s="856"/>
      <c r="AK20" s="856"/>
      <c r="AL20" s="856"/>
      <c r="AM20" s="857"/>
      <c r="AN20" s="857"/>
      <c r="AO20" s="857"/>
      <c r="AP20" s="857"/>
      <c r="AQ20" s="857"/>
      <c r="AR20" s="858"/>
      <c r="AS20" s="858"/>
      <c r="AT20" s="858"/>
      <c r="AU20" s="858"/>
      <c r="AV20" s="858"/>
      <c r="AW20" s="858"/>
      <c r="AX20" s="858"/>
      <c r="AY20" s="858"/>
      <c r="AZ20" s="858"/>
      <c r="BA20" s="858"/>
    </row>
    <row r="21" spans="2:53" ht="24.95" customHeight="1">
      <c r="B21" s="855"/>
      <c r="C21" s="855"/>
      <c r="D21" s="855"/>
      <c r="E21" s="855"/>
      <c r="F21" s="855"/>
      <c r="G21" s="855"/>
      <c r="H21" s="855"/>
      <c r="I21" s="855"/>
      <c r="J21" s="855"/>
      <c r="K21" s="855"/>
      <c r="L21" s="855"/>
      <c r="M21" s="855"/>
      <c r="N21" s="855"/>
      <c r="O21" s="855"/>
      <c r="P21" s="855"/>
      <c r="Q21" s="855"/>
      <c r="R21" s="855"/>
      <c r="S21" s="855"/>
      <c r="T21" s="855"/>
      <c r="U21" s="855"/>
      <c r="V21" s="856"/>
      <c r="W21" s="856"/>
      <c r="X21" s="856"/>
      <c r="Y21" s="856"/>
      <c r="Z21" s="856"/>
      <c r="AA21" s="856"/>
      <c r="AB21" s="856"/>
      <c r="AC21" s="856"/>
      <c r="AD21" s="856"/>
      <c r="AE21" s="856"/>
      <c r="AF21" s="856"/>
      <c r="AG21" s="856"/>
      <c r="AH21" s="856"/>
      <c r="AI21" s="856"/>
      <c r="AJ21" s="856"/>
      <c r="AK21" s="856"/>
      <c r="AL21" s="856"/>
      <c r="AM21" s="857"/>
      <c r="AN21" s="857"/>
      <c r="AO21" s="857"/>
      <c r="AP21" s="857"/>
      <c r="AQ21" s="857"/>
      <c r="AR21" s="858"/>
      <c r="AS21" s="858"/>
      <c r="AT21" s="858"/>
      <c r="AU21" s="858"/>
      <c r="AV21" s="858"/>
      <c r="AW21" s="858"/>
      <c r="AX21" s="858"/>
      <c r="AY21" s="858"/>
      <c r="AZ21" s="858"/>
      <c r="BA21" s="858"/>
    </row>
    <row r="22" spans="2:53" ht="24.95" customHeight="1">
      <c r="B22" s="855"/>
      <c r="C22" s="855"/>
      <c r="D22" s="855"/>
      <c r="E22" s="855"/>
      <c r="F22" s="855"/>
      <c r="G22" s="855"/>
      <c r="H22" s="855"/>
      <c r="I22" s="855"/>
      <c r="J22" s="855"/>
      <c r="K22" s="855"/>
      <c r="L22" s="855"/>
      <c r="M22" s="855"/>
      <c r="N22" s="855"/>
      <c r="O22" s="855"/>
      <c r="P22" s="855"/>
      <c r="Q22" s="855"/>
      <c r="R22" s="855"/>
      <c r="S22" s="855"/>
      <c r="T22" s="855"/>
      <c r="U22" s="855"/>
      <c r="V22" s="856"/>
      <c r="W22" s="856"/>
      <c r="X22" s="856"/>
      <c r="Y22" s="856"/>
      <c r="Z22" s="856"/>
      <c r="AA22" s="856"/>
      <c r="AB22" s="856"/>
      <c r="AC22" s="856"/>
      <c r="AD22" s="856"/>
      <c r="AE22" s="856"/>
      <c r="AF22" s="856"/>
      <c r="AG22" s="856"/>
      <c r="AH22" s="856"/>
      <c r="AI22" s="856"/>
      <c r="AJ22" s="856"/>
      <c r="AK22" s="856"/>
      <c r="AL22" s="856"/>
      <c r="AM22" s="857"/>
      <c r="AN22" s="857"/>
      <c r="AO22" s="857"/>
      <c r="AP22" s="857"/>
      <c r="AQ22" s="857"/>
      <c r="AR22" s="858"/>
      <c r="AS22" s="858"/>
      <c r="AT22" s="858"/>
      <c r="AU22" s="858"/>
      <c r="AV22" s="858"/>
      <c r="AW22" s="858"/>
      <c r="AX22" s="858"/>
      <c r="AY22" s="858"/>
      <c r="AZ22" s="858"/>
      <c r="BA22" s="858"/>
    </row>
    <row r="23" spans="2:53" ht="24.95" customHeight="1">
      <c r="B23" s="855"/>
      <c r="C23" s="855"/>
      <c r="D23" s="855"/>
      <c r="E23" s="855"/>
      <c r="F23" s="855"/>
      <c r="G23" s="855"/>
      <c r="H23" s="855"/>
      <c r="I23" s="855"/>
      <c r="J23" s="855"/>
      <c r="K23" s="855"/>
      <c r="L23" s="855"/>
      <c r="M23" s="855"/>
      <c r="N23" s="855"/>
      <c r="O23" s="855"/>
      <c r="P23" s="855"/>
      <c r="Q23" s="855"/>
      <c r="R23" s="855"/>
      <c r="S23" s="855"/>
      <c r="T23" s="855"/>
      <c r="U23" s="855"/>
      <c r="V23" s="856"/>
      <c r="W23" s="856"/>
      <c r="X23" s="856"/>
      <c r="Y23" s="856"/>
      <c r="Z23" s="856"/>
      <c r="AA23" s="856"/>
      <c r="AB23" s="856"/>
      <c r="AC23" s="856"/>
      <c r="AD23" s="856"/>
      <c r="AE23" s="856"/>
      <c r="AF23" s="856"/>
      <c r="AG23" s="856"/>
      <c r="AH23" s="856"/>
      <c r="AI23" s="856"/>
      <c r="AJ23" s="856"/>
      <c r="AK23" s="856"/>
      <c r="AL23" s="856"/>
      <c r="AM23" s="857"/>
      <c r="AN23" s="857"/>
      <c r="AO23" s="857"/>
      <c r="AP23" s="857"/>
      <c r="AQ23" s="857"/>
      <c r="AR23" s="858"/>
      <c r="AS23" s="858"/>
      <c r="AT23" s="858"/>
      <c r="AU23" s="858"/>
      <c r="AV23" s="858"/>
      <c r="AW23" s="858"/>
      <c r="AX23" s="858"/>
      <c r="AY23" s="858"/>
      <c r="AZ23" s="858"/>
      <c r="BA23" s="858"/>
    </row>
    <row r="24" spans="2:53" ht="24.95" customHeight="1">
      <c r="B24" s="855"/>
      <c r="C24" s="855"/>
      <c r="D24" s="855"/>
      <c r="E24" s="855"/>
      <c r="F24" s="855"/>
      <c r="G24" s="855"/>
      <c r="H24" s="855"/>
      <c r="I24" s="855"/>
      <c r="J24" s="855"/>
      <c r="K24" s="855"/>
      <c r="L24" s="855"/>
      <c r="M24" s="855"/>
      <c r="N24" s="855"/>
      <c r="O24" s="855"/>
      <c r="P24" s="855"/>
      <c r="Q24" s="855"/>
      <c r="R24" s="855"/>
      <c r="S24" s="855"/>
      <c r="T24" s="855"/>
      <c r="U24" s="855"/>
      <c r="V24" s="856"/>
      <c r="W24" s="856"/>
      <c r="X24" s="856"/>
      <c r="Y24" s="856"/>
      <c r="Z24" s="856"/>
      <c r="AA24" s="856"/>
      <c r="AB24" s="856"/>
      <c r="AC24" s="856"/>
      <c r="AD24" s="856"/>
      <c r="AE24" s="856"/>
      <c r="AF24" s="856"/>
      <c r="AG24" s="856"/>
      <c r="AH24" s="856"/>
      <c r="AI24" s="856"/>
      <c r="AJ24" s="856"/>
      <c r="AK24" s="856"/>
      <c r="AL24" s="856"/>
      <c r="AM24" s="857"/>
      <c r="AN24" s="857"/>
      <c r="AO24" s="857"/>
      <c r="AP24" s="857"/>
      <c r="AQ24" s="857"/>
      <c r="AR24" s="858"/>
      <c r="AS24" s="858"/>
      <c r="AT24" s="858"/>
      <c r="AU24" s="858"/>
      <c r="AV24" s="858"/>
      <c r="AW24" s="858"/>
      <c r="AX24" s="858"/>
      <c r="AY24" s="858"/>
      <c r="AZ24" s="858"/>
      <c r="BA24" s="858"/>
    </row>
    <row r="25" spans="2:53" ht="24.95" customHeight="1">
      <c r="B25" s="855"/>
      <c r="C25" s="855"/>
      <c r="D25" s="855"/>
      <c r="E25" s="855"/>
      <c r="F25" s="855"/>
      <c r="G25" s="855"/>
      <c r="H25" s="855"/>
      <c r="I25" s="855"/>
      <c r="J25" s="855"/>
      <c r="K25" s="855"/>
      <c r="L25" s="855"/>
      <c r="M25" s="855"/>
      <c r="N25" s="855"/>
      <c r="O25" s="855"/>
      <c r="P25" s="855"/>
      <c r="Q25" s="855"/>
      <c r="R25" s="855"/>
      <c r="S25" s="855"/>
      <c r="T25" s="855"/>
      <c r="U25" s="855"/>
      <c r="V25" s="856"/>
      <c r="W25" s="856"/>
      <c r="X25" s="856"/>
      <c r="Y25" s="856"/>
      <c r="Z25" s="856"/>
      <c r="AA25" s="856"/>
      <c r="AB25" s="856"/>
      <c r="AC25" s="856"/>
      <c r="AD25" s="856"/>
      <c r="AE25" s="856"/>
      <c r="AF25" s="856"/>
      <c r="AG25" s="856"/>
      <c r="AH25" s="856"/>
      <c r="AI25" s="856"/>
      <c r="AJ25" s="856"/>
      <c r="AK25" s="856"/>
      <c r="AL25" s="856"/>
      <c r="AM25" s="857"/>
      <c r="AN25" s="857"/>
      <c r="AO25" s="857"/>
      <c r="AP25" s="857"/>
      <c r="AQ25" s="857"/>
      <c r="AR25" s="858"/>
      <c r="AS25" s="858"/>
      <c r="AT25" s="858"/>
      <c r="AU25" s="858"/>
      <c r="AV25" s="858"/>
      <c r="AW25" s="858"/>
      <c r="AX25" s="858"/>
      <c r="AY25" s="858"/>
      <c r="AZ25" s="858"/>
      <c r="BA25" s="858"/>
    </row>
    <row r="26" spans="2:53" ht="24.95" customHeight="1">
      <c r="B26" s="855"/>
      <c r="C26" s="855"/>
      <c r="D26" s="855"/>
      <c r="E26" s="855"/>
      <c r="F26" s="855"/>
      <c r="G26" s="855"/>
      <c r="H26" s="855"/>
      <c r="I26" s="855"/>
      <c r="J26" s="855"/>
      <c r="K26" s="855"/>
      <c r="L26" s="855"/>
      <c r="M26" s="855"/>
      <c r="N26" s="855"/>
      <c r="O26" s="855"/>
      <c r="P26" s="855"/>
      <c r="Q26" s="855"/>
      <c r="R26" s="855"/>
      <c r="S26" s="855"/>
      <c r="T26" s="855"/>
      <c r="U26" s="855"/>
      <c r="V26" s="856"/>
      <c r="W26" s="856"/>
      <c r="X26" s="856"/>
      <c r="Y26" s="856"/>
      <c r="Z26" s="856"/>
      <c r="AA26" s="856"/>
      <c r="AB26" s="856"/>
      <c r="AC26" s="856"/>
      <c r="AD26" s="856"/>
      <c r="AE26" s="856"/>
      <c r="AF26" s="856"/>
      <c r="AG26" s="856"/>
      <c r="AH26" s="856"/>
      <c r="AI26" s="856"/>
      <c r="AJ26" s="856"/>
      <c r="AK26" s="856"/>
      <c r="AL26" s="856"/>
      <c r="AM26" s="857"/>
      <c r="AN26" s="857"/>
      <c r="AO26" s="857"/>
      <c r="AP26" s="857"/>
      <c r="AQ26" s="857"/>
      <c r="AR26" s="858"/>
      <c r="AS26" s="858"/>
      <c r="AT26" s="858"/>
      <c r="AU26" s="858"/>
      <c r="AV26" s="858"/>
      <c r="AW26" s="858"/>
      <c r="AX26" s="858"/>
      <c r="AY26" s="858"/>
      <c r="AZ26" s="858"/>
      <c r="BA26" s="858"/>
    </row>
    <row r="27" spans="2:53" ht="24.95" customHeight="1">
      <c r="B27" s="855"/>
      <c r="C27" s="855"/>
      <c r="D27" s="855"/>
      <c r="E27" s="855"/>
      <c r="F27" s="855"/>
      <c r="G27" s="855"/>
      <c r="H27" s="855"/>
      <c r="I27" s="855"/>
      <c r="J27" s="855"/>
      <c r="K27" s="855"/>
      <c r="L27" s="855"/>
      <c r="M27" s="855"/>
      <c r="N27" s="855"/>
      <c r="O27" s="855"/>
      <c r="P27" s="855"/>
      <c r="Q27" s="855"/>
      <c r="R27" s="855"/>
      <c r="S27" s="855"/>
      <c r="T27" s="855"/>
      <c r="U27" s="855"/>
      <c r="V27" s="856"/>
      <c r="W27" s="856"/>
      <c r="X27" s="856"/>
      <c r="Y27" s="856"/>
      <c r="Z27" s="856"/>
      <c r="AA27" s="856"/>
      <c r="AB27" s="856"/>
      <c r="AC27" s="856"/>
      <c r="AD27" s="856"/>
      <c r="AE27" s="856"/>
      <c r="AF27" s="856"/>
      <c r="AG27" s="856"/>
      <c r="AH27" s="856"/>
      <c r="AI27" s="856"/>
      <c r="AJ27" s="856"/>
      <c r="AK27" s="856"/>
      <c r="AL27" s="856"/>
      <c r="AM27" s="857"/>
      <c r="AN27" s="857"/>
      <c r="AO27" s="857"/>
      <c r="AP27" s="857"/>
      <c r="AQ27" s="857"/>
      <c r="AR27" s="858"/>
      <c r="AS27" s="858"/>
      <c r="AT27" s="858"/>
      <c r="AU27" s="858"/>
      <c r="AV27" s="858"/>
      <c r="AW27" s="858"/>
      <c r="AX27" s="858"/>
      <c r="AY27" s="858"/>
      <c r="AZ27" s="858"/>
      <c r="BA27" s="858"/>
    </row>
    <row r="28" spans="2:53" ht="22.5" customHeight="1">
      <c r="B28" s="855"/>
      <c r="C28" s="855"/>
      <c r="D28" s="855"/>
      <c r="E28" s="855"/>
      <c r="F28" s="855"/>
      <c r="G28" s="855"/>
      <c r="H28" s="855"/>
      <c r="I28" s="855"/>
      <c r="J28" s="855"/>
      <c r="K28" s="855"/>
      <c r="L28" s="855"/>
      <c r="M28" s="855"/>
      <c r="N28" s="855"/>
      <c r="O28" s="855"/>
      <c r="P28" s="855"/>
      <c r="Q28" s="855"/>
      <c r="R28" s="855"/>
      <c r="S28" s="855"/>
      <c r="T28" s="855"/>
      <c r="U28" s="855"/>
      <c r="V28" s="856"/>
      <c r="W28" s="856"/>
      <c r="X28" s="856"/>
      <c r="Y28" s="856"/>
      <c r="Z28" s="856"/>
      <c r="AA28" s="856"/>
      <c r="AB28" s="856"/>
      <c r="AC28" s="856"/>
      <c r="AD28" s="856"/>
      <c r="AE28" s="856"/>
      <c r="AF28" s="856"/>
      <c r="AG28" s="856"/>
      <c r="AH28" s="856"/>
      <c r="AI28" s="856"/>
      <c r="AJ28" s="856"/>
      <c r="AK28" s="856"/>
      <c r="AL28" s="856"/>
      <c r="AM28" s="857"/>
      <c r="AN28" s="857"/>
      <c r="AO28" s="857"/>
      <c r="AP28" s="857"/>
      <c r="AQ28" s="857"/>
      <c r="AR28" s="858"/>
      <c r="AS28" s="858"/>
      <c r="AT28" s="858"/>
      <c r="AU28" s="858"/>
      <c r="AV28" s="858"/>
      <c r="AW28" s="858"/>
      <c r="AX28" s="858"/>
      <c r="AY28" s="858"/>
      <c r="AZ28" s="858"/>
      <c r="BA28" s="858"/>
    </row>
    <row r="29" spans="2:53" ht="22.5" customHeight="1">
      <c r="B29" s="855"/>
      <c r="C29" s="855"/>
      <c r="D29" s="855"/>
      <c r="E29" s="855"/>
      <c r="F29" s="855"/>
      <c r="G29" s="855"/>
      <c r="H29" s="855"/>
      <c r="I29" s="855"/>
      <c r="J29" s="855"/>
      <c r="K29" s="855"/>
      <c r="L29" s="855"/>
      <c r="M29" s="855"/>
      <c r="N29" s="855"/>
      <c r="O29" s="855"/>
      <c r="P29" s="855"/>
      <c r="Q29" s="855"/>
      <c r="R29" s="855"/>
      <c r="S29" s="855"/>
      <c r="T29" s="855"/>
      <c r="U29" s="855"/>
      <c r="V29" s="856"/>
      <c r="W29" s="856"/>
      <c r="X29" s="856"/>
      <c r="Y29" s="856"/>
      <c r="Z29" s="856"/>
      <c r="AA29" s="856"/>
      <c r="AB29" s="856"/>
      <c r="AC29" s="856"/>
      <c r="AD29" s="856"/>
      <c r="AE29" s="856"/>
      <c r="AF29" s="856"/>
      <c r="AG29" s="856"/>
      <c r="AH29" s="856"/>
      <c r="AI29" s="856"/>
      <c r="AJ29" s="856"/>
      <c r="AK29" s="856"/>
      <c r="AL29" s="856"/>
      <c r="AM29" s="857"/>
      <c r="AN29" s="857"/>
      <c r="AO29" s="857"/>
      <c r="AP29" s="857"/>
      <c r="AQ29" s="857"/>
      <c r="AR29" s="858"/>
      <c r="AS29" s="858"/>
      <c r="AT29" s="858"/>
      <c r="AU29" s="858"/>
      <c r="AV29" s="858"/>
      <c r="AW29" s="858"/>
      <c r="AX29" s="858"/>
      <c r="AY29" s="858"/>
      <c r="AZ29" s="858"/>
      <c r="BA29" s="858"/>
    </row>
    <row r="30" spans="2:53" ht="11.25" customHeight="1"/>
    <row r="31" spans="2:53" ht="15" customHeight="1">
      <c r="C31" s="77" t="s">
        <v>10</v>
      </c>
      <c r="D31" s="52" t="s">
        <v>672</v>
      </c>
    </row>
    <row r="32" spans="2:53" ht="15" customHeight="1">
      <c r="C32" s="77"/>
      <c r="D32" s="52" t="s">
        <v>659</v>
      </c>
    </row>
    <row r="33" spans="2:53" ht="15" customHeight="1">
      <c r="B33" s="129"/>
      <c r="D33" s="52" t="s">
        <v>660</v>
      </c>
    </row>
    <row r="34" spans="2:53" ht="15" customHeight="1">
      <c r="D34" s="52" t="s">
        <v>661</v>
      </c>
    </row>
    <row r="35" spans="2:53" ht="15" customHeight="1">
      <c r="D35" s="126" t="s">
        <v>662</v>
      </c>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6"/>
    </row>
    <row r="36" spans="2:53" ht="15" customHeight="1">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row>
    <row r="37" spans="2:53" ht="15" customHeight="1">
      <c r="E37" s="593"/>
      <c r="F37" s="593"/>
      <c r="G37" s="593"/>
      <c r="H37" s="593"/>
      <c r="I37" s="593"/>
      <c r="J37" s="593"/>
      <c r="K37" s="593"/>
      <c r="L37" s="593"/>
      <c r="M37" s="593"/>
      <c r="N37" s="593"/>
      <c r="O37" s="593"/>
      <c r="P37" s="593"/>
      <c r="Q37" s="593"/>
      <c r="R37" s="593"/>
      <c r="S37" s="593"/>
      <c r="T37" s="593"/>
      <c r="U37" s="593"/>
      <c r="V37" s="593"/>
      <c r="W37" s="593"/>
      <c r="X37" s="593"/>
      <c r="Y37" s="593"/>
      <c r="Z37" s="593"/>
      <c r="AA37" s="593"/>
      <c r="AB37" s="593"/>
      <c r="AC37" s="593"/>
      <c r="AD37" s="593"/>
      <c r="AE37" s="593"/>
      <c r="AF37" s="593"/>
      <c r="AG37" s="593"/>
      <c r="AH37" s="593"/>
      <c r="AI37" s="593"/>
      <c r="AJ37" s="593"/>
      <c r="AK37" s="593"/>
      <c r="AL37" s="593"/>
      <c r="AM37" s="593"/>
      <c r="AN37" s="593"/>
      <c r="AO37" s="593"/>
      <c r="AP37" s="593"/>
      <c r="AQ37" s="593"/>
      <c r="AR37" s="593"/>
      <c r="AS37" s="593"/>
      <c r="AT37" s="593"/>
      <c r="AU37" s="593"/>
      <c r="AV37" s="593"/>
      <c r="AW37" s="593"/>
      <c r="AX37" s="593"/>
      <c r="AY37" s="593"/>
      <c r="AZ37" s="593"/>
      <c r="BA37" s="593"/>
    </row>
    <row r="38" spans="2:53" ht="15" customHeight="1">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c r="AS38" s="126"/>
      <c r="AT38" s="126"/>
      <c r="AU38" s="126"/>
      <c r="AV38" s="126"/>
      <c r="AW38" s="126"/>
      <c r="AX38" s="126"/>
      <c r="AY38" s="126"/>
      <c r="AZ38" s="126"/>
      <c r="BA38" s="126"/>
    </row>
    <row r="39" spans="2:53" ht="15" customHeight="1">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c r="AO39" s="126"/>
      <c r="AP39" s="126"/>
      <c r="AQ39" s="126"/>
      <c r="AR39" s="126"/>
      <c r="AS39" s="126"/>
      <c r="AT39" s="126"/>
      <c r="AU39" s="126"/>
      <c r="AV39" s="126"/>
      <c r="AW39" s="126"/>
      <c r="AX39" s="126"/>
      <c r="AY39" s="126"/>
      <c r="AZ39" s="126"/>
      <c r="BA39" s="126"/>
    </row>
    <row r="40" spans="2:53" ht="5.25" customHeight="1"/>
    <row r="41" spans="2:53" ht="18.75" customHeight="1">
      <c r="C41" s="128"/>
      <c r="D41" s="128"/>
      <c r="E41" s="128"/>
      <c r="F41" s="128"/>
      <c r="G41" s="128"/>
      <c r="H41" s="128"/>
      <c r="I41" s="128"/>
      <c r="J41" s="128"/>
    </row>
    <row r="42" spans="2:53" ht="18.75" customHeight="1">
      <c r="C42" s="128"/>
      <c r="D42" s="128"/>
      <c r="E42" s="128"/>
      <c r="F42" s="128"/>
      <c r="G42" s="128"/>
      <c r="H42" s="128"/>
      <c r="I42" s="128"/>
      <c r="J42" s="128"/>
      <c r="AH42" s="184"/>
      <c r="AI42" s="184"/>
      <c r="AJ42" s="184"/>
      <c r="AK42" s="184"/>
    </row>
    <row r="43" spans="2:53" ht="18.75" customHeight="1">
      <c r="C43" s="128"/>
      <c r="D43" s="128"/>
      <c r="E43" s="128"/>
      <c r="F43" s="128"/>
      <c r="G43" s="128"/>
      <c r="H43" s="128"/>
      <c r="I43" s="128"/>
      <c r="J43" s="128"/>
    </row>
    <row r="44" spans="2:53" ht="18.75" customHeight="1">
      <c r="C44" s="128"/>
      <c r="AH44" s="184"/>
      <c r="AI44" s="184"/>
      <c r="AJ44" s="184"/>
      <c r="AK44" s="184"/>
    </row>
    <row r="45" spans="2:53" ht="18.75" customHeight="1"/>
    <row r="46" spans="2:53" ht="26.25" customHeight="1">
      <c r="C46" s="128"/>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c r="AN46" s="128"/>
      <c r="AO46" s="128"/>
      <c r="AP46" s="128"/>
      <c r="AQ46" s="128"/>
      <c r="AR46" s="128"/>
      <c r="AS46" s="128"/>
      <c r="AT46" s="128"/>
      <c r="AU46" s="128"/>
      <c r="AV46" s="128"/>
      <c r="AW46" s="128"/>
      <c r="AX46" s="128"/>
      <c r="AY46" s="128"/>
      <c r="AZ46" s="128"/>
      <c r="BA46" s="128"/>
    </row>
    <row r="47" spans="2:53" ht="7.5" customHeight="1"/>
    <row r="48" spans="2:53" ht="18.75" customHeight="1"/>
    <row r="49" ht="18.75" customHeight="1"/>
    <row r="50" ht="18.75" customHeight="1"/>
    <row r="51" ht="18.75" customHeight="1"/>
  </sheetData>
  <mergeCells count="62">
    <mergeCell ref="E37:BA37"/>
    <mergeCell ref="B24:I25"/>
    <mergeCell ref="B28:I29"/>
    <mergeCell ref="B26:I27"/>
    <mergeCell ref="J20:U21"/>
    <mergeCell ref="V20:AL21"/>
    <mergeCell ref="AM20:AQ21"/>
    <mergeCell ref="AR20:BA21"/>
    <mergeCell ref="J22:U23"/>
    <mergeCell ref="B22:I23"/>
    <mergeCell ref="B20:I21"/>
    <mergeCell ref="V22:AL23"/>
    <mergeCell ref="AM22:AQ23"/>
    <mergeCell ref="AR22:BA23"/>
    <mergeCell ref="J24:U25"/>
    <mergeCell ref="V24:AL25"/>
    <mergeCell ref="B18:I19"/>
    <mergeCell ref="B16:I17"/>
    <mergeCell ref="B14:I15"/>
    <mergeCell ref="AW1:BA1"/>
    <mergeCell ref="B9:I9"/>
    <mergeCell ref="B12:I13"/>
    <mergeCell ref="B10:I11"/>
    <mergeCell ref="F2:AU2"/>
    <mergeCell ref="C4:K4"/>
    <mergeCell ref="C5:K5"/>
    <mergeCell ref="C6:K6"/>
    <mergeCell ref="J9:U9"/>
    <mergeCell ref="V9:AL9"/>
    <mergeCell ref="AM9:AQ9"/>
    <mergeCell ref="AR9:BA9"/>
    <mergeCell ref="J10:U11"/>
    <mergeCell ref="V10:AL11"/>
    <mergeCell ref="AM10:AQ11"/>
    <mergeCell ref="AR10:BA11"/>
    <mergeCell ref="J12:U13"/>
    <mergeCell ref="V12:AL13"/>
    <mergeCell ref="AM12:AQ13"/>
    <mergeCell ref="AR12:BA13"/>
    <mergeCell ref="V16:AL17"/>
    <mergeCell ref="J14:U15"/>
    <mergeCell ref="V14:AL15"/>
    <mergeCell ref="AM14:AQ15"/>
    <mergeCell ref="AR14:BA15"/>
    <mergeCell ref="AM16:AQ17"/>
    <mergeCell ref="AR16:BA17"/>
    <mergeCell ref="C7:K7"/>
    <mergeCell ref="J28:U29"/>
    <mergeCell ref="V28:AL29"/>
    <mergeCell ref="AM28:AQ29"/>
    <mergeCell ref="AR28:BA29"/>
    <mergeCell ref="AM24:AQ25"/>
    <mergeCell ref="AR24:BA25"/>
    <mergeCell ref="J26:U27"/>
    <mergeCell ref="V26:AL27"/>
    <mergeCell ref="AM26:AQ27"/>
    <mergeCell ref="AR26:BA27"/>
    <mergeCell ref="J18:U19"/>
    <mergeCell ref="V18:AL19"/>
    <mergeCell ref="AM18:AQ19"/>
    <mergeCell ref="AR18:BA19"/>
    <mergeCell ref="J16:U17"/>
  </mergeCells>
  <phoneticPr fontId="4"/>
  <pageMargins left="0.70866141732283472" right="0.31496062992125984" top="0.94488188976377963" bottom="0.35433070866141736" header="0" footer="0"/>
  <pageSetup paperSize="9" scale="81" orientation="portrait" cellComments="asDisplayed"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G31"/>
  <sheetViews>
    <sheetView view="pageBreakPreview" zoomScale="80" zoomScaleNormal="100" zoomScaleSheetLayoutView="80" workbookViewId="0">
      <selection activeCell="I15" sqref="I15"/>
    </sheetView>
  </sheetViews>
  <sheetFormatPr defaultColWidth="9" defaultRowHeight="14.25"/>
  <cols>
    <col min="1" max="1" width="1.25" style="52" customWidth="1"/>
    <col min="2" max="2" width="35.625" style="52" customWidth="1"/>
    <col min="3" max="3" width="6.625" style="52" customWidth="1"/>
    <col min="4" max="4" width="11.875" style="52" customWidth="1"/>
    <col min="5" max="5" width="14.5" style="52" bestFit="1" customWidth="1"/>
    <col min="6" max="6" width="28.125" style="52" customWidth="1"/>
    <col min="7" max="7" width="10" style="52" customWidth="1"/>
    <col min="8" max="10" width="15.625" style="52" customWidth="1"/>
    <col min="11" max="16384" width="9" style="52"/>
  </cols>
  <sheetData>
    <row r="1" spans="2:7" ht="16.5" customHeight="1" thickBot="1">
      <c r="G1" s="185" t="s">
        <v>115</v>
      </c>
    </row>
    <row r="2" spans="2:7" ht="18" customHeight="1">
      <c r="B2" s="612" t="s">
        <v>91</v>
      </c>
      <c r="C2" s="612"/>
      <c r="D2" s="612"/>
      <c r="E2" s="612"/>
      <c r="F2" s="612"/>
      <c r="G2" s="186"/>
    </row>
    <row r="3" spans="2:7" ht="18" customHeight="1">
      <c r="B3" s="462"/>
      <c r="C3" s="462"/>
      <c r="D3" s="462"/>
      <c r="E3" s="462"/>
      <c r="F3" s="462"/>
      <c r="G3" s="186"/>
    </row>
    <row r="4" spans="2:7" ht="24.95" customHeight="1">
      <c r="B4" s="267" t="str">
        <f>"受託希望機関名："&amp;団体名</f>
        <v>受託希望機関名：和歌山委託訓練センター</v>
      </c>
      <c r="C4" s="136"/>
      <c r="D4" s="136"/>
      <c r="E4" s="136"/>
      <c r="F4" s="136"/>
      <c r="G4" s="136"/>
    </row>
    <row r="5" spans="2:7" ht="24.95" customHeight="1">
      <c r="B5" s="266" t="str">
        <f>"訓練科名　　　："&amp;科名</f>
        <v>訓練科名　　　：あいうえお＊あいうえお＊あいうえお＊あいうえお＊あいうえお＊あいう</v>
      </c>
      <c r="C5" s="136"/>
      <c r="D5" s="136"/>
      <c r="E5" s="136"/>
      <c r="F5" s="136"/>
      <c r="G5" s="311"/>
    </row>
    <row r="6" spans="2:7" ht="24.95" customHeight="1">
      <c r="B6" s="266" t="str">
        <f>"　　　　　　　　"&amp;提案左括弧&amp;提案科名&amp;提案右括弧</f>
        <v>　　　　　　　　(アイウエオ＊アイウエオ＊アイウエオ＊アイウエオ＊アイウエオ＊アイウ）</v>
      </c>
      <c r="C6" s="136"/>
      <c r="D6" s="136"/>
      <c r="E6" s="136"/>
      <c r="F6" s="136"/>
      <c r="G6" s="311"/>
    </row>
    <row r="7" spans="2:7" ht="24.95" customHeight="1">
      <c r="B7" s="266" t="str">
        <f>"訓練期間　　　："&amp;TEXT(開講日,"ggge")&amp;"年"&amp;TEXT(開講日,"m")&amp;"月"&amp;TEXT(開講日,"d")&amp;"日"&amp;"～"&amp;TEXT(修了日,"ggge")&amp;"年"&amp;TEXT(修了日,"m")&amp;"月"&amp;TEXT(修了日,"d")&amp;"日"</f>
        <v>訓練期間　　　：令和8年4月8日～令和8年7月7日</v>
      </c>
      <c r="C7" s="136"/>
      <c r="D7" s="136"/>
      <c r="E7" s="136"/>
      <c r="F7" s="136"/>
      <c r="G7" s="311"/>
    </row>
    <row r="8" spans="2:7" ht="28.5" customHeight="1">
      <c r="B8" s="182" t="s">
        <v>92</v>
      </c>
    </row>
    <row r="9" spans="2:7" ht="39.950000000000003" customHeight="1">
      <c r="B9" s="69" t="s">
        <v>69</v>
      </c>
      <c r="C9" s="851" t="s">
        <v>70</v>
      </c>
      <c r="D9" s="851"/>
      <c r="E9" s="181" t="s">
        <v>233</v>
      </c>
      <c r="F9" s="851" t="s">
        <v>71</v>
      </c>
      <c r="G9" s="851"/>
    </row>
    <row r="10" spans="2:7" ht="37.5" customHeight="1">
      <c r="B10" s="288"/>
      <c r="C10" s="861"/>
      <c r="D10" s="862"/>
      <c r="E10" s="289"/>
      <c r="F10" s="861"/>
      <c r="G10" s="861"/>
    </row>
    <row r="11" spans="2:7" ht="37.5" customHeight="1">
      <c r="B11" s="272"/>
      <c r="C11" s="861"/>
      <c r="D11" s="862"/>
      <c r="E11" s="289"/>
      <c r="F11" s="861"/>
      <c r="G11" s="861"/>
    </row>
    <row r="12" spans="2:7" ht="37.5" customHeight="1">
      <c r="B12" s="272"/>
      <c r="C12" s="861"/>
      <c r="D12" s="862"/>
      <c r="E12" s="289"/>
      <c r="F12" s="861"/>
      <c r="G12" s="861"/>
    </row>
    <row r="13" spans="2:7" ht="37.5" customHeight="1">
      <c r="B13" s="272"/>
      <c r="C13" s="863"/>
      <c r="D13" s="863"/>
      <c r="E13" s="289"/>
      <c r="F13" s="861"/>
      <c r="G13" s="861"/>
    </row>
    <row r="14" spans="2:7" ht="37.5" customHeight="1">
      <c r="B14" s="288"/>
      <c r="C14" s="863"/>
      <c r="D14" s="863"/>
      <c r="E14" s="289"/>
      <c r="F14" s="861"/>
      <c r="G14" s="861"/>
    </row>
    <row r="15" spans="2:7" ht="37.5" customHeight="1">
      <c r="B15" s="288"/>
      <c r="C15" s="863"/>
      <c r="D15" s="863"/>
      <c r="E15" s="289"/>
      <c r="F15" s="861"/>
      <c r="G15" s="861"/>
    </row>
    <row r="16" spans="2:7" ht="37.5" customHeight="1">
      <c r="B16" s="288"/>
      <c r="C16" s="863"/>
      <c r="D16" s="863"/>
      <c r="E16" s="289"/>
      <c r="F16" s="861"/>
      <c r="G16" s="861"/>
    </row>
    <row r="17" spans="2:7" ht="37.5" customHeight="1">
      <c r="B17" s="288"/>
      <c r="C17" s="863"/>
      <c r="D17" s="863"/>
      <c r="E17" s="289"/>
      <c r="F17" s="861"/>
      <c r="G17" s="861"/>
    </row>
    <row r="18" spans="2:7" ht="37.5" customHeight="1">
      <c r="B18" s="288"/>
      <c r="C18" s="863"/>
      <c r="D18" s="863"/>
      <c r="E18" s="289"/>
      <c r="F18" s="861"/>
      <c r="G18" s="861"/>
    </row>
    <row r="19" spans="2:7" ht="37.5" customHeight="1">
      <c r="B19" s="288"/>
      <c r="C19" s="863"/>
      <c r="D19" s="863"/>
      <c r="E19" s="289"/>
      <c r="F19" s="861"/>
      <c r="G19" s="861"/>
    </row>
    <row r="20" spans="2:7" ht="37.5" customHeight="1">
      <c r="B20" s="272"/>
      <c r="C20" s="863"/>
      <c r="D20" s="863"/>
      <c r="E20" s="289"/>
      <c r="F20" s="861"/>
      <c r="G20" s="861"/>
    </row>
    <row r="21" spans="2:7" ht="37.5" customHeight="1">
      <c r="B21" s="288"/>
      <c r="C21" s="861"/>
      <c r="D21" s="862"/>
      <c r="E21" s="289"/>
      <c r="F21" s="861"/>
      <c r="G21" s="861"/>
    </row>
    <row r="22" spans="2:7" ht="37.5" customHeight="1">
      <c r="B22" s="272"/>
      <c r="C22" s="865"/>
      <c r="D22" s="865"/>
      <c r="E22" s="289"/>
      <c r="F22" s="861"/>
      <c r="G22" s="861"/>
    </row>
    <row r="23" spans="2:7" ht="39.950000000000003" customHeight="1">
      <c r="B23" s="851" t="s">
        <v>72</v>
      </c>
      <c r="C23" s="851"/>
      <c r="D23" s="851"/>
      <c r="E23" s="290">
        <f>SUM(E10:E22)</f>
        <v>0</v>
      </c>
      <c r="F23" s="866"/>
      <c r="G23" s="866"/>
    </row>
    <row r="24" spans="2:7" ht="24.95" customHeight="1">
      <c r="B24" s="126" t="s">
        <v>93</v>
      </c>
      <c r="C24" s="126"/>
      <c r="D24" s="126"/>
      <c r="E24" s="126"/>
      <c r="F24" s="126"/>
      <c r="G24" s="126"/>
    </row>
    <row r="25" spans="2:7" ht="36" customHeight="1">
      <c r="B25" s="69" t="s">
        <v>69</v>
      </c>
      <c r="C25" s="291" t="s">
        <v>73</v>
      </c>
      <c r="D25" s="851" t="s">
        <v>74</v>
      </c>
      <c r="E25" s="851"/>
      <c r="F25" s="851" t="s">
        <v>71</v>
      </c>
      <c r="G25" s="851"/>
    </row>
    <row r="26" spans="2:7" ht="24.95" customHeight="1">
      <c r="B26" s="272"/>
      <c r="C26" s="272"/>
      <c r="D26" s="864"/>
      <c r="E26" s="864"/>
      <c r="F26" s="861"/>
      <c r="G26" s="861"/>
    </row>
    <row r="27" spans="2:7" ht="24.95" customHeight="1">
      <c r="B27" s="272"/>
      <c r="C27" s="272"/>
      <c r="D27" s="864"/>
      <c r="E27" s="864"/>
      <c r="F27" s="861"/>
      <c r="G27" s="861"/>
    </row>
    <row r="28" spans="2:7" ht="27" customHeight="1">
      <c r="B28" s="272"/>
      <c r="C28" s="272"/>
      <c r="D28" s="863"/>
      <c r="E28" s="863"/>
      <c r="F28" s="861"/>
      <c r="G28" s="861"/>
    </row>
    <row r="29" spans="2:7" ht="20.100000000000001" hidden="1" customHeight="1">
      <c r="B29" s="126" t="s">
        <v>75</v>
      </c>
      <c r="C29" s="126"/>
      <c r="D29" s="126"/>
      <c r="E29" s="126"/>
      <c r="F29" s="126"/>
      <c r="G29" s="126"/>
    </row>
    <row r="30" spans="2:7" ht="20.100000000000001" customHeight="1">
      <c r="B30" s="593"/>
      <c r="C30" s="593"/>
      <c r="D30" s="593"/>
      <c r="E30" s="593"/>
      <c r="F30" s="593"/>
      <c r="G30" s="126"/>
    </row>
    <row r="31" spans="2:7" ht="20.100000000000001" customHeight="1"/>
  </sheetData>
  <mergeCells count="40">
    <mergeCell ref="F22:G22"/>
    <mergeCell ref="F20:G20"/>
    <mergeCell ref="F21:G21"/>
    <mergeCell ref="B30:F30"/>
    <mergeCell ref="F23:G23"/>
    <mergeCell ref="F25:G25"/>
    <mergeCell ref="F26:G26"/>
    <mergeCell ref="F27:G27"/>
    <mergeCell ref="F28:G28"/>
    <mergeCell ref="D25:E25"/>
    <mergeCell ref="B23:D23"/>
    <mergeCell ref="D28:E28"/>
    <mergeCell ref="C17:D17"/>
    <mergeCell ref="D27:E27"/>
    <mergeCell ref="D26:E26"/>
    <mergeCell ref="C19:D19"/>
    <mergeCell ref="C22:D22"/>
    <mergeCell ref="C12:D12"/>
    <mergeCell ref="C13:D13"/>
    <mergeCell ref="F17:G17"/>
    <mergeCell ref="C16:D16"/>
    <mergeCell ref="C21:D21"/>
    <mergeCell ref="C20:D20"/>
    <mergeCell ref="C18:D18"/>
    <mergeCell ref="F18:G18"/>
    <mergeCell ref="F19:G19"/>
    <mergeCell ref="F14:G14"/>
    <mergeCell ref="F12:G12"/>
    <mergeCell ref="F16:G16"/>
    <mergeCell ref="F15:G15"/>
    <mergeCell ref="F13:G13"/>
    <mergeCell ref="C14:D14"/>
    <mergeCell ref="C15:D15"/>
    <mergeCell ref="C9:D9"/>
    <mergeCell ref="F9:G9"/>
    <mergeCell ref="B2:F2"/>
    <mergeCell ref="C10:D10"/>
    <mergeCell ref="C11:D11"/>
    <mergeCell ref="F10:G10"/>
    <mergeCell ref="F11:G11"/>
  </mergeCells>
  <phoneticPr fontId="4"/>
  <pageMargins left="0.70866141732283472" right="0.31496062992125984" top="0.94488188976377963" bottom="0.35433070866141736" header="0" footer="0"/>
  <pageSetup paperSize="9" scale="87" orientation="portrait" cellComments="asDisplayed"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BP342"/>
  <sheetViews>
    <sheetView view="pageBreakPreview" zoomScale="80" zoomScaleNormal="100" zoomScaleSheetLayoutView="80" workbookViewId="0">
      <selection activeCell="BQ4" sqref="BQ4"/>
    </sheetView>
  </sheetViews>
  <sheetFormatPr defaultColWidth="9" defaultRowHeight="14.25"/>
  <cols>
    <col min="1" max="1" width="1" style="2" customWidth="1"/>
    <col min="2" max="4" width="1.875" style="2" customWidth="1"/>
    <col min="5" max="5" width="2.625" style="2" customWidth="1"/>
    <col min="6" max="38" width="1.875" style="2" customWidth="1"/>
    <col min="39" max="39" width="1.375" style="2" customWidth="1"/>
    <col min="40" max="45" width="1.875" style="2" customWidth="1"/>
    <col min="46" max="46" width="3.375" style="2" customWidth="1"/>
    <col min="47" max="65" width="1.875" style="2" customWidth="1"/>
    <col min="66" max="66" width="0.875" style="2" customWidth="1"/>
    <col min="67" max="16384" width="9" style="2"/>
  </cols>
  <sheetData>
    <row r="1" spans="2:65" ht="15" thickBot="1">
      <c r="B1" s="3"/>
      <c r="BI1" s="925" t="s">
        <v>319</v>
      </c>
      <c r="BJ1" s="926"/>
      <c r="BK1" s="926"/>
      <c r="BL1" s="926"/>
      <c r="BM1" s="927"/>
    </row>
    <row r="2" spans="2:65" ht="21.75" customHeight="1">
      <c r="B2" s="527" t="s">
        <v>175</v>
      </c>
      <c r="C2" s="527"/>
      <c r="D2" s="527"/>
      <c r="E2" s="527"/>
      <c r="F2" s="527"/>
      <c r="G2" s="527"/>
      <c r="H2" s="527"/>
      <c r="I2" s="527"/>
      <c r="J2" s="527"/>
      <c r="K2" s="527"/>
      <c r="L2" s="527"/>
      <c r="M2" s="527"/>
      <c r="N2" s="527"/>
      <c r="O2" s="527"/>
      <c r="P2" s="527"/>
      <c r="Q2" s="527"/>
      <c r="R2" s="527"/>
      <c r="S2" s="527"/>
      <c r="T2" s="527"/>
      <c r="U2" s="527"/>
      <c r="V2" s="527"/>
      <c r="W2" s="527"/>
      <c r="X2" s="527"/>
      <c r="Y2" s="527"/>
      <c r="Z2" s="527"/>
      <c r="AA2" s="527"/>
      <c r="AB2" s="527"/>
      <c r="AC2" s="527"/>
      <c r="AD2" s="527"/>
      <c r="AE2" s="527"/>
      <c r="AF2" s="527"/>
      <c r="AG2" s="527"/>
      <c r="AH2" s="527"/>
      <c r="AI2" s="527"/>
      <c r="AJ2" s="527"/>
      <c r="AK2" s="527"/>
      <c r="AL2" s="527"/>
      <c r="AM2" s="527"/>
      <c r="AN2" s="527"/>
      <c r="AO2" s="527"/>
      <c r="AP2" s="527"/>
      <c r="AQ2" s="527"/>
      <c r="AR2" s="527"/>
      <c r="AS2" s="527"/>
      <c r="AT2" s="527"/>
      <c r="AU2" s="527"/>
      <c r="AV2" s="527"/>
      <c r="AW2" s="527"/>
      <c r="AX2" s="527"/>
      <c r="AY2" s="527"/>
      <c r="AZ2" s="527"/>
      <c r="BA2" s="527"/>
      <c r="BB2" s="527"/>
      <c r="BC2" s="527"/>
      <c r="BD2" s="527"/>
      <c r="BE2" s="527"/>
      <c r="BF2" s="527"/>
      <c r="BG2" s="527"/>
      <c r="BH2" s="527"/>
      <c r="BI2" s="527"/>
      <c r="BJ2" s="527"/>
      <c r="BK2" s="527"/>
      <c r="BL2" s="527"/>
      <c r="BM2" s="527"/>
    </row>
    <row r="3" spans="2:65" ht="15" customHeight="1">
      <c r="AJ3" s="4"/>
      <c r="AK3" s="4"/>
      <c r="AL3" s="4"/>
      <c r="AM3" s="4"/>
      <c r="AN3" s="4"/>
      <c r="AO3" s="4"/>
      <c r="AP3" s="4"/>
      <c r="AQ3" s="4"/>
      <c r="AR3" s="4"/>
      <c r="AS3" s="4"/>
      <c r="AT3" s="4"/>
      <c r="AU3" s="4"/>
      <c r="AV3" s="4"/>
      <c r="AW3" s="4"/>
      <c r="AX3" s="4"/>
      <c r="AY3" s="4"/>
      <c r="AZ3" s="4"/>
      <c r="BA3" s="242"/>
      <c r="BB3" s="242"/>
      <c r="BC3" s="242"/>
      <c r="BD3" s="242"/>
      <c r="BE3" s="242"/>
      <c r="BF3" s="242"/>
      <c r="BG3" s="242"/>
      <c r="BH3" s="242"/>
      <c r="BI3" s="242"/>
      <c r="BJ3" s="242"/>
      <c r="BK3" s="242"/>
      <c r="BL3" s="242"/>
      <c r="BM3" s="4"/>
    </row>
    <row r="4" spans="2:65" ht="34.5" customHeight="1">
      <c r="B4" s="5"/>
      <c r="C4" s="486" t="s">
        <v>49</v>
      </c>
      <c r="D4" s="486"/>
      <c r="E4" s="486"/>
      <c r="F4" s="486"/>
      <c r="G4" s="486"/>
      <c r="H4" s="486"/>
      <c r="I4" s="486"/>
      <c r="J4" s="486"/>
      <c r="K4" s="486"/>
      <c r="L4" s="5" t="s">
        <v>7</v>
      </c>
      <c r="M4" s="267" t="str">
        <f>IF(基礎データ入力票!M47="","",基礎データ入力票!M47)</f>
        <v>和産技訓練センター小倉分室</v>
      </c>
      <c r="N4" s="267"/>
      <c r="O4" s="267"/>
      <c r="P4" s="267"/>
      <c r="Q4" s="267"/>
      <c r="R4" s="267"/>
      <c r="S4" s="267"/>
      <c r="T4" s="267"/>
      <c r="U4" s="267"/>
      <c r="V4" s="267"/>
      <c r="W4" s="267"/>
      <c r="X4" s="267"/>
      <c r="Y4" s="267"/>
      <c r="Z4" s="267"/>
      <c r="AA4" s="267"/>
      <c r="AB4" s="267"/>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row>
    <row r="5" spans="2:65" ht="34.5" customHeight="1">
      <c r="C5" s="486" t="s">
        <v>68</v>
      </c>
      <c r="D5" s="486"/>
      <c r="E5" s="486"/>
      <c r="F5" s="486"/>
      <c r="G5" s="486"/>
      <c r="H5" s="486"/>
      <c r="I5" s="486"/>
      <c r="J5" s="486"/>
      <c r="K5" s="486"/>
      <c r="L5" s="5" t="s">
        <v>7</v>
      </c>
      <c r="M5" s="266" t="str">
        <f>科名</f>
        <v>あいうえお＊あいうえお＊あいうえお＊あいうえお＊あいうえお＊あいう</v>
      </c>
      <c r="N5" s="267"/>
      <c r="O5" s="267"/>
      <c r="P5" s="267"/>
      <c r="Q5" s="267"/>
      <c r="R5" s="267"/>
      <c r="S5" s="267"/>
      <c r="T5" s="267"/>
      <c r="U5" s="267"/>
      <c r="V5" s="267"/>
      <c r="W5" s="267"/>
      <c r="X5" s="267"/>
      <c r="Y5" s="267"/>
      <c r="Z5" s="267"/>
      <c r="AA5" s="267"/>
      <c r="AB5" s="267"/>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row>
    <row r="6" spans="2:65" ht="34.5" customHeight="1">
      <c r="C6" s="486"/>
      <c r="D6" s="486"/>
      <c r="E6" s="486"/>
      <c r="F6" s="486"/>
      <c r="G6" s="486"/>
      <c r="H6" s="486"/>
      <c r="I6" s="486"/>
      <c r="J6" s="486"/>
      <c r="K6" s="486"/>
      <c r="L6" s="5"/>
      <c r="M6" s="266" t="str">
        <f>提案左括弧&amp;提案科名&amp;提案右括弧</f>
        <v>(アイウエオ＊アイウエオ＊アイウエオ＊アイウエオ＊アイウエオ＊アイウ）</v>
      </c>
      <c r="N6" s="267"/>
      <c r="O6" s="267"/>
      <c r="P6" s="267"/>
      <c r="Q6" s="267"/>
      <c r="R6" s="267"/>
      <c r="S6" s="267"/>
      <c r="T6" s="267"/>
      <c r="U6" s="267"/>
      <c r="V6" s="267"/>
      <c r="W6" s="267"/>
      <c r="X6" s="267"/>
      <c r="Y6" s="267"/>
      <c r="Z6" s="267"/>
      <c r="AA6" s="267"/>
      <c r="AB6" s="267"/>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row>
    <row r="7" spans="2:65" ht="34.5" customHeight="1">
      <c r="C7" s="854" t="s">
        <v>701</v>
      </c>
      <c r="D7" s="854"/>
      <c r="E7" s="854"/>
      <c r="F7" s="854"/>
      <c r="G7" s="854"/>
      <c r="H7" s="854"/>
      <c r="I7" s="854"/>
      <c r="J7" s="854"/>
      <c r="K7" s="854"/>
      <c r="L7" s="5" t="s">
        <v>7</v>
      </c>
      <c r="M7" s="266" t="str">
        <f>TEXT(開講日,"ggge")&amp;"年"&amp;TEXT(開講日,"m")&amp;"月"&amp;TEXT(開講日,"d")&amp;"日"&amp;"～"&amp;TEXT(修了日,"ggge")&amp;"年"&amp;TEXT(修了日,"m")&amp;"月"&amp;TEXT(修了日,"d")&amp;"日"</f>
        <v>令和8年4月8日～令和8年7月7日</v>
      </c>
      <c r="N7" s="25"/>
      <c r="O7" s="25"/>
      <c r="P7" s="25"/>
      <c r="Q7" s="25"/>
      <c r="R7" s="25"/>
      <c r="S7" s="25"/>
      <c r="T7" s="25"/>
      <c r="U7" s="25"/>
      <c r="V7" s="25"/>
      <c r="W7" s="25"/>
      <c r="X7" s="25"/>
      <c r="Y7" s="25"/>
      <c r="Z7" s="25"/>
      <c r="AA7" s="25"/>
      <c r="AB7" s="25"/>
      <c r="AC7" s="25"/>
      <c r="AD7" s="25"/>
      <c r="AE7" s="25"/>
      <c r="AF7" s="25"/>
      <c r="AG7" s="25"/>
      <c r="AH7" s="25"/>
      <c r="AI7" s="25"/>
      <c r="AJ7" s="472"/>
      <c r="AK7" s="472"/>
      <c r="AL7" s="472"/>
      <c r="AM7" s="472"/>
      <c r="AN7" s="472"/>
      <c r="AO7" s="472"/>
      <c r="AP7" s="472"/>
      <c r="AQ7" s="472"/>
      <c r="AR7" s="472"/>
      <c r="AS7" s="472"/>
      <c r="AT7" s="472"/>
      <c r="AU7" s="472"/>
      <c r="AV7" s="472"/>
      <c r="AW7" s="472"/>
      <c r="AX7" s="472"/>
      <c r="AY7" s="472"/>
      <c r="AZ7" s="472"/>
      <c r="BA7" s="472"/>
      <c r="BB7" s="472"/>
      <c r="BC7" s="472"/>
      <c r="BD7" s="472"/>
      <c r="BE7" s="472"/>
      <c r="BF7" s="472"/>
      <c r="BG7" s="472"/>
      <c r="BH7" s="472"/>
      <c r="BI7" s="472"/>
      <c r="BJ7" s="242"/>
      <c r="BK7" s="242"/>
      <c r="BL7" s="242"/>
      <c r="BM7" s="4"/>
    </row>
    <row r="8" spans="2:65" ht="16.5" customHeight="1">
      <c r="B8" s="3" t="s">
        <v>136</v>
      </c>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c r="BD8" s="57"/>
      <c r="BE8" s="57"/>
      <c r="BF8" s="57"/>
      <c r="BG8" s="57"/>
      <c r="BH8" s="57"/>
      <c r="BI8" s="57"/>
      <c r="BJ8" s="57"/>
      <c r="BK8" s="57"/>
      <c r="BL8" s="57"/>
      <c r="BM8" s="57"/>
    </row>
    <row r="9" spans="2:65" ht="15" customHeight="1" thickBot="1">
      <c r="B9" s="6"/>
      <c r="C9" s="883"/>
      <c r="D9" s="883"/>
      <c r="E9" s="883"/>
      <c r="F9" s="883"/>
      <c r="G9" s="883"/>
      <c r="H9" s="883"/>
      <c r="I9" s="883"/>
      <c r="J9" s="883"/>
      <c r="K9" s="883"/>
      <c r="L9" s="883"/>
      <c r="M9" s="883"/>
      <c r="N9" s="883"/>
      <c r="O9" s="883"/>
      <c r="P9" s="883"/>
      <c r="Q9" s="883"/>
      <c r="R9" s="883"/>
      <c r="S9" s="883"/>
      <c r="T9" s="883"/>
      <c r="U9" s="883"/>
      <c r="V9" s="883"/>
      <c r="W9" s="883"/>
      <c r="X9" s="883"/>
      <c r="Y9" s="883"/>
      <c r="Z9" s="883"/>
      <c r="AA9" s="883"/>
      <c r="AB9" s="883"/>
      <c r="AC9" s="883"/>
      <c r="AD9" s="883"/>
      <c r="AE9" s="883"/>
      <c r="AF9" s="883"/>
      <c r="AG9" s="883"/>
      <c r="AH9" s="883"/>
      <c r="AI9" s="883"/>
      <c r="AJ9" s="883"/>
      <c r="AK9" s="883"/>
      <c r="AL9" s="883"/>
      <c r="AM9" s="883"/>
      <c r="AN9" s="883"/>
      <c r="AO9" s="883"/>
      <c r="AP9" s="883"/>
      <c r="AQ9" s="883"/>
      <c r="AR9" s="883"/>
      <c r="AS9" s="883"/>
      <c r="AT9" s="883"/>
      <c r="AU9" s="883"/>
      <c r="AV9" s="883"/>
      <c r="AW9" s="883"/>
      <c r="AX9" s="883"/>
      <c r="AY9" s="883"/>
      <c r="AZ9" s="883"/>
      <c r="BA9" s="883"/>
      <c r="BB9" s="883"/>
      <c r="BC9" s="883"/>
      <c r="BD9" s="883"/>
      <c r="BE9" s="883"/>
      <c r="BF9" s="883"/>
      <c r="BG9" s="883"/>
      <c r="BH9" s="883"/>
      <c r="BI9" s="883"/>
      <c r="BJ9" s="883"/>
      <c r="BK9" s="883"/>
      <c r="BL9" s="883"/>
      <c r="BM9" s="883"/>
    </row>
    <row r="10" spans="2:65" ht="16.5" customHeight="1">
      <c r="C10" s="928" t="s">
        <v>173</v>
      </c>
      <c r="D10" s="929"/>
      <c r="E10" s="929"/>
      <c r="F10" s="929"/>
      <c r="G10" s="929"/>
      <c r="H10" s="929"/>
      <c r="I10" s="929"/>
      <c r="J10" s="929"/>
      <c r="K10" s="929"/>
      <c r="L10" s="929"/>
      <c r="M10" s="929"/>
      <c r="N10" s="929"/>
      <c r="O10" s="929"/>
      <c r="P10" s="929"/>
      <c r="Q10" s="929"/>
      <c r="R10" s="929"/>
      <c r="S10" s="929"/>
      <c r="T10" s="929"/>
      <c r="U10" s="929"/>
      <c r="V10" s="929"/>
      <c r="W10" s="929"/>
      <c r="X10" s="929"/>
      <c r="Y10" s="929"/>
      <c r="Z10" s="929"/>
      <c r="AA10" s="929"/>
      <c r="AB10" s="929"/>
      <c r="AC10" s="929"/>
      <c r="AD10" s="929"/>
      <c r="AE10" s="929"/>
      <c r="AF10" s="929"/>
      <c r="AG10" s="929"/>
      <c r="AH10" s="929"/>
      <c r="AI10" s="929"/>
      <c r="AJ10" s="929"/>
      <c r="AK10" s="929"/>
      <c r="AL10" s="929"/>
      <c r="AM10" s="929"/>
      <c r="AN10" s="929"/>
      <c r="AO10" s="929"/>
      <c r="AP10" s="929"/>
      <c r="AQ10" s="929"/>
      <c r="AR10" s="929"/>
      <c r="AS10" s="929"/>
      <c r="AT10" s="929"/>
      <c r="AU10" s="929"/>
      <c r="AV10" s="929"/>
      <c r="AW10" s="929"/>
      <c r="AX10" s="929"/>
      <c r="AY10" s="929"/>
      <c r="AZ10" s="929"/>
      <c r="BA10" s="929"/>
      <c r="BB10" s="929"/>
      <c r="BC10" s="929"/>
      <c r="BD10" s="929"/>
      <c r="BE10" s="929"/>
      <c r="BF10" s="929"/>
      <c r="BG10" s="929"/>
      <c r="BH10" s="929"/>
      <c r="BI10" s="929"/>
      <c r="BJ10" s="929"/>
      <c r="BK10" s="929"/>
      <c r="BL10" s="929"/>
      <c r="BM10" s="930"/>
    </row>
    <row r="11" spans="2:65" ht="16.5" customHeight="1">
      <c r="C11" s="931"/>
      <c r="D11" s="932"/>
      <c r="E11" s="932"/>
      <c r="F11" s="932"/>
      <c r="G11" s="932"/>
      <c r="H11" s="932"/>
      <c r="I11" s="932"/>
      <c r="J11" s="932"/>
      <c r="K11" s="932"/>
      <c r="L11" s="932"/>
      <c r="M11" s="932"/>
      <c r="N11" s="932"/>
      <c r="O11" s="932"/>
      <c r="P11" s="932"/>
      <c r="Q11" s="932"/>
      <c r="R11" s="932"/>
      <c r="S11" s="932"/>
      <c r="T11" s="932"/>
      <c r="U11" s="932"/>
      <c r="V11" s="932"/>
      <c r="W11" s="932"/>
      <c r="X11" s="932"/>
      <c r="Y11" s="932"/>
      <c r="Z11" s="932"/>
      <c r="AA11" s="932"/>
      <c r="AB11" s="932"/>
      <c r="AC11" s="932"/>
      <c r="AD11" s="932"/>
      <c r="AE11" s="932"/>
      <c r="AF11" s="932"/>
      <c r="AG11" s="932"/>
      <c r="AH11" s="932"/>
      <c r="AI11" s="932"/>
      <c r="AJ11" s="932"/>
      <c r="AK11" s="932"/>
      <c r="AL11" s="932"/>
      <c r="AM11" s="932"/>
      <c r="AN11" s="932"/>
      <c r="AO11" s="932"/>
      <c r="AP11" s="932"/>
      <c r="AQ11" s="932"/>
      <c r="AR11" s="932"/>
      <c r="AS11" s="932"/>
      <c r="AT11" s="932"/>
      <c r="AU11" s="932"/>
      <c r="AV11" s="932"/>
      <c r="AW11" s="932"/>
      <c r="AX11" s="932"/>
      <c r="AY11" s="932"/>
      <c r="AZ11" s="932"/>
      <c r="BA11" s="932"/>
      <c r="BB11" s="932"/>
      <c r="BC11" s="932"/>
      <c r="BD11" s="932"/>
      <c r="BE11" s="932"/>
      <c r="BF11" s="932"/>
      <c r="BG11" s="932"/>
      <c r="BH11" s="932"/>
      <c r="BI11" s="932"/>
      <c r="BJ11" s="932"/>
      <c r="BK11" s="932"/>
      <c r="BL11" s="932"/>
      <c r="BM11" s="933"/>
    </row>
    <row r="12" spans="2:65" ht="7.5" customHeight="1">
      <c r="B12" s="6"/>
      <c r="C12" s="26"/>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8"/>
    </row>
    <row r="13" spans="2:65" ht="18.75" customHeight="1">
      <c r="B13" s="6"/>
      <c r="C13" s="26" t="s">
        <v>162</v>
      </c>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8"/>
    </row>
    <row r="14" spans="2:65" ht="18.75" customHeight="1">
      <c r="B14" s="6"/>
      <c r="C14" s="26" t="s">
        <v>105</v>
      </c>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8"/>
    </row>
    <row r="15" spans="2:65" ht="16.5" customHeight="1">
      <c r="C15" s="7"/>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9"/>
    </row>
    <row r="16" spans="2:65" ht="16.5" customHeight="1">
      <c r="C16" s="7"/>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9"/>
    </row>
    <row r="17" spans="3:65" ht="16.5" customHeight="1">
      <c r="C17" s="7"/>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9"/>
    </row>
    <row r="18" spans="3:65" ht="16.5" customHeight="1">
      <c r="C18" s="7"/>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9"/>
    </row>
    <row r="19" spans="3:65" ht="16.5" customHeight="1">
      <c r="C19" s="7"/>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9"/>
    </row>
    <row r="20" spans="3:65" ht="16.5" customHeight="1">
      <c r="C20" s="7"/>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9"/>
    </row>
    <row r="21" spans="3:65" ht="16.5" customHeight="1">
      <c r="C21" s="7"/>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9"/>
    </row>
    <row r="22" spans="3:65" ht="16.5" customHeight="1">
      <c r="C22" s="7"/>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9"/>
    </row>
    <row r="23" spans="3:65" ht="16.5" customHeight="1">
      <c r="C23" s="7"/>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9"/>
    </row>
    <row r="24" spans="3:65" ht="16.5" customHeight="1">
      <c r="C24" s="7"/>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9"/>
    </row>
    <row r="25" spans="3:65" ht="16.5" customHeight="1">
      <c r="C25" s="7"/>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9"/>
    </row>
    <row r="26" spans="3:65" ht="16.5" customHeight="1">
      <c r="C26" s="7"/>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9"/>
    </row>
    <row r="27" spans="3:65" ht="16.5"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9"/>
    </row>
    <row r="28" spans="3:65" ht="16.5" customHeight="1">
      <c r="C28" s="7"/>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9"/>
    </row>
    <row r="29" spans="3:65" ht="16.5" customHeight="1">
      <c r="C29" s="7"/>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9"/>
    </row>
    <row r="30" spans="3:65" ht="16.5" customHeight="1">
      <c r="C30" s="7"/>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9"/>
    </row>
    <row r="31" spans="3:65" ht="16.5" customHeight="1">
      <c r="C31" s="7"/>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9"/>
    </row>
    <row r="32" spans="3:65" ht="16.5" customHeight="1">
      <c r="C32" s="7"/>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9"/>
    </row>
    <row r="33" spans="2:65" ht="16.5" customHeight="1">
      <c r="C33" s="10"/>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2"/>
    </row>
    <row r="34" spans="2:65" ht="22.5" customHeight="1">
      <c r="B34" s="6"/>
      <c r="C34" s="26" t="s">
        <v>163</v>
      </c>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8"/>
    </row>
    <row r="35" spans="2:65" ht="22.5" customHeight="1">
      <c r="B35" s="6"/>
      <c r="C35" s="26" t="s">
        <v>105</v>
      </c>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8"/>
    </row>
    <row r="36" spans="2:65" ht="16.5" customHeight="1">
      <c r="C36" s="7"/>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9"/>
    </row>
    <row r="37" spans="2:65" ht="16.5" customHeight="1">
      <c r="C37" s="7"/>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9"/>
    </row>
    <row r="38" spans="2:65" ht="16.5" customHeight="1">
      <c r="C38" s="7"/>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9"/>
    </row>
    <row r="39" spans="2:65" ht="16.5" customHeight="1">
      <c r="C39" s="7"/>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9"/>
    </row>
    <row r="40" spans="2:65" ht="16.5" customHeight="1">
      <c r="C40" s="7"/>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9"/>
    </row>
    <row r="41" spans="2:65" ht="16.5" customHeight="1">
      <c r="C41" s="7"/>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9"/>
    </row>
    <row r="42" spans="2:65" ht="16.5" customHeight="1">
      <c r="C42" s="7"/>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9"/>
    </row>
    <row r="43" spans="2:65" ht="16.5" customHeight="1">
      <c r="C43" s="7"/>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9"/>
    </row>
    <row r="44" spans="2:65" ht="16.5" customHeight="1">
      <c r="C44" s="7"/>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9"/>
    </row>
    <row r="45" spans="2:65" ht="16.5" customHeight="1">
      <c r="C45" s="7"/>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9"/>
    </row>
    <row r="46" spans="2:65" ht="16.5" customHeight="1">
      <c r="C46" s="7"/>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9"/>
    </row>
    <row r="47" spans="2:65" ht="16.5" customHeight="1">
      <c r="C47" s="7"/>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9"/>
    </row>
    <row r="48" spans="2:65" ht="16.5" customHeight="1">
      <c r="C48" s="7"/>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9"/>
    </row>
    <row r="49" spans="2:65" ht="16.5" customHeight="1">
      <c r="C49" s="7"/>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9"/>
    </row>
    <row r="50" spans="2:65" ht="16.5" customHeight="1">
      <c r="C50" s="7"/>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9"/>
    </row>
    <row r="51" spans="2:65" ht="16.5" customHeight="1">
      <c r="C51" s="7"/>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9"/>
    </row>
    <row r="52" spans="2:65" ht="16.5" customHeight="1">
      <c r="C52" s="7"/>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9"/>
    </row>
    <row r="53" spans="2:65" ht="16.5" customHeight="1">
      <c r="C53" s="7"/>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9"/>
    </row>
    <row r="54" spans="2:65" ht="16.5" customHeight="1">
      <c r="C54" s="7"/>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9"/>
    </row>
    <row r="55" spans="2:65" ht="16.5" customHeight="1">
      <c r="C55" s="7"/>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9"/>
    </row>
    <row r="56" spans="2:65" ht="16.5" customHeight="1">
      <c r="C56" s="7"/>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9"/>
    </row>
    <row r="57" spans="2:65" ht="16.5" customHeight="1">
      <c r="C57" s="7"/>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9"/>
    </row>
    <row r="58" spans="2:65" ht="16.5" customHeight="1">
      <c r="C58" s="7"/>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9"/>
    </row>
    <row r="59" spans="2:65" ht="14.25" customHeight="1">
      <c r="B59" s="6"/>
      <c r="C59" s="13"/>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5"/>
    </row>
    <row r="60" spans="2:65" ht="14.25" customHeight="1">
      <c r="B60" s="6"/>
      <c r="C60" s="13"/>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5"/>
    </row>
    <row r="61" spans="2:65" ht="14.25" customHeight="1">
      <c r="B61" s="6"/>
      <c r="C61" s="13"/>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5"/>
    </row>
    <row r="62" spans="2:65" ht="14.25" customHeight="1">
      <c r="B62" s="6"/>
      <c r="C62" s="13"/>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c r="BM62" s="15"/>
    </row>
    <row r="63" spans="2:65" ht="14.25" customHeight="1">
      <c r="B63" s="6"/>
      <c r="C63" s="13"/>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5"/>
    </row>
    <row r="64" spans="2:65" ht="14.25" customHeight="1" thickBot="1">
      <c r="B64" s="6"/>
      <c r="C64" s="16"/>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7"/>
      <c r="BK64" s="17"/>
      <c r="BL64" s="17"/>
      <c r="BM64" s="18"/>
    </row>
    <row r="65" spans="2:65" ht="7.5" customHeight="1">
      <c r="C65" s="19"/>
      <c r="D65" s="59"/>
      <c r="E65" s="59"/>
      <c r="F65" s="59"/>
      <c r="G65" s="59"/>
      <c r="H65" s="59"/>
      <c r="I65" s="59"/>
      <c r="J65" s="59"/>
      <c r="K65" s="59"/>
      <c r="L65" s="59"/>
      <c r="M65" s="59"/>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row>
    <row r="66" spans="2:65" ht="19.5" customHeight="1">
      <c r="B66" s="3" t="s">
        <v>151</v>
      </c>
    </row>
    <row r="67" spans="2:65" ht="15" customHeight="1" thickBot="1">
      <c r="B67" s="6"/>
      <c r="C67" s="883"/>
      <c r="D67" s="883"/>
      <c r="E67" s="883"/>
      <c r="F67" s="883"/>
      <c r="G67" s="883"/>
      <c r="H67" s="883"/>
      <c r="I67" s="883"/>
      <c r="J67" s="883"/>
      <c r="K67" s="883"/>
      <c r="L67" s="883"/>
      <c r="M67" s="883"/>
      <c r="N67" s="883"/>
      <c r="O67" s="883"/>
      <c r="P67" s="883"/>
      <c r="Q67" s="883"/>
      <c r="R67" s="883"/>
      <c r="S67" s="883"/>
      <c r="T67" s="883"/>
      <c r="U67" s="883"/>
      <c r="V67" s="883"/>
      <c r="W67" s="883"/>
      <c r="X67" s="883"/>
      <c r="Y67" s="883"/>
      <c r="Z67" s="883"/>
      <c r="AA67" s="883"/>
      <c r="AB67" s="883"/>
      <c r="AC67" s="883"/>
      <c r="AD67" s="883"/>
      <c r="AE67" s="883"/>
      <c r="AF67" s="883"/>
      <c r="AG67" s="883"/>
      <c r="AH67" s="883"/>
      <c r="AI67" s="883"/>
      <c r="AJ67" s="883"/>
      <c r="AK67" s="883"/>
      <c r="AL67" s="883"/>
      <c r="AM67" s="883"/>
      <c r="AN67" s="883"/>
      <c r="AO67" s="883"/>
      <c r="AP67" s="883"/>
      <c r="AQ67" s="883"/>
      <c r="AR67" s="883"/>
      <c r="AS67" s="883"/>
      <c r="AT67" s="883"/>
      <c r="AU67" s="883"/>
      <c r="AV67" s="883"/>
      <c r="AW67" s="883"/>
      <c r="AX67" s="883"/>
      <c r="AY67" s="883"/>
      <c r="AZ67" s="883"/>
      <c r="BA67" s="883"/>
      <c r="BB67" s="883"/>
      <c r="BC67" s="883"/>
      <c r="BD67" s="883"/>
      <c r="BE67" s="883"/>
      <c r="BF67" s="883"/>
      <c r="BG67" s="883"/>
      <c r="BH67" s="883"/>
      <c r="BI67" s="883"/>
      <c r="BJ67" s="883"/>
      <c r="BK67" s="883"/>
      <c r="BL67" s="883"/>
      <c r="BM67" s="883"/>
    </row>
    <row r="68" spans="2:65" ht="30.75" customHeight="1">
      <c r="C68" s="29" t="s">
        <v>137</v>
      </c>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0"/>
      <c r="AV68" s="30"/>
      <c r="AW68" s="30"/>
      <c r="AX68" s="30"/>
      <c r="AY68" s="30"/>
      <c r="AZ68" s="30"/>
      <c r="BA68" s="30"/>
      <c r="BB68" s="30"/>
      <c r="BC68" s="30"/>
      <c r="BD68" s="30"/>
      <c r="BE68" s="30"/>
      <c r="BF68" s="30"/>
      <c r="BG68" s="30"/>
      <c r="BH68" s="30"/>
      <c r="BI68" s="30"/>
      <c r="BJ68" s="30"/>
      <c r="BK68" s="30"/>
      <c r="BL68" s="30"/>
      <c r="BM68" s="31"/>
    </row>
    <row r="69" spans="2:65" ht="11.25" customHeight="1">
      <c r="C69" s="20"/>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2"/>
    </row>
    <row r="70" spans="2:65" ht="11.25" customHeight="1">
      <c r="C70" s="20"/>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c r="BE70" s="21"/>
      <c r="BF70" s="21"/>
      <c r="BG70" s="21"/>
      <c r="BH70" s="21"/>
      <c r="BI70" s="21"/>
      <c r="BJ70" s="21"/>
      <c r="BK70" s="21"/>
      <c r="BL70" s="21"/>
      <c r="BM70" s="22"/>
    </row>
    <row r="71" spans="2:65" ht="11.25" customHeight="1">
      <c r="C71" s="20"/>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2"/>
    </row>
    <row r="72" spans="2:65" ht="11.25" customHeight="1">
      <c r="C72" s="20"/>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c r="BE72" s="21"/>
      <c r="BF72" s="21"/>
      <c r="BG72" s="21"/>
      <c r="BH72" s="21"/>
      <c r="BI72" s="21"/>
      <c r="BJ72" s="21"/>
      <c r="BK72" s="21"/>
      <c r="BL72" s="21"/>
      <c r="BM72" s="22"/>
    </row>
    <row r="73" spans="2:65" ht="11.25" customHeight="1">
      <c r="C73" s="20"/>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2"/>
    </row>
    <row r="74" spans="2:65" ht="11.25" customHeight="1">
      <c r="C74" s="20"/>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c r="BM74" s="22"/>
    </row>
    <row r="75" spans="2:65" ht="11.25" customHeight="1">
      <c r="C75" s="20"/>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2"/>
    </row>
    <row r="76" spans="2:65" ht="11.25" customHeight="1">
      <c r="C76" s="20"/>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2"/>
    </row>
    <row r="77" spans="2:65" ht="11.25" customHeight="1">
      <c r="C77" s="20"/>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2"/>
    </row>
    <row r="78" spans="2:65" ht="11.25" customHeight="1">
      <c r="C78" s="20"/>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c r="BE78" s="21"/>
      <c r="BF78" s="21"/>
      <c r="BG78" s="21"/>
      <c r="BH78" s="21"/>
      <c r="BI78" s="21"/>
      <c r="BJ78" s="21"/>
      <c r="BK78" s="21"/>
      <c r="BL78" s="21"/>
      <c r="BM78" s="22"/>
    </row>
    <row r="79" spans="2:65" ht="11.25" customHeight="1">
      <c r="C79" s="20"/>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c r="BD79" s="21"/>
      <c r="BE79" s="21"/>
      <c r="BF79" s="21"/>
      <c r="BG79" s="21"/>
      <c r="BH79" s="21"/>
      <c r="BI79" s="21"/>
      <c r="BJ79" s="21"/>
      <c r="BK79" s="21"/>
      <c r="BL79" s="21"/>
      <c r="BM79" s="22"/>
    </row>
    <row r="80" spans="2:65" ht="11.25" customHeight="1">
      <c r="C80" s="20"/>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1"/>
      <c r="BC80" s="21"/>
      <c r="BD80" s="21"/>
      <c r="BE80" s="21"/>
      <c r="BF80" s="21"/>
      <c r="BG80" s="21"/>
      <c r="BH80" s="21"/>
      <c r="BI80" s="21"/>
      <c r="BJ80" s="21"/>
      <c r="BK80" s="21"/>
      <c r="BL80" s="21"/>
      <c r="BM80" s="22"/>
    </row>
    <row r="81" spans="2:65" ht="11.25" customHeight="1">
      <c r="C81" s="20"/>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c r="BE81" s="21"/>
      <c r="BF81" s="21"/>
      <c r="BG81" s="21"/>
      <c r="BH81" s="21"/>
      <c r="BI81" s="21"/>
      <c r="BJ81" s="21"/>
      <c r="BK81" s="21"/>
      <c r="BL81" s="21"/>
      <c r="BM81" s="22"/>
    </row>
    <row r="82" spans="2:65" ht="11.25" customHeight="1">
      <c r="C82" s="20"/>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21"/>
      <c r="BK82" s="21"/>
      <c r="BL82" s="21"/>
      <c r="BM82" s="22"/>
    </row>
    <row r="83" spans="2:65" ht="11.25" customHeight="1" thickBot="1">
      <c r="C83" s="32"/>
      <c r="D83" s="33"/>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4"/>
    </row>
    <row r="84" spans="2:65" ht="11.25" customHeight="1"/>
    <row r="85" spans="2:65" s="3" customFormat="1" ht="19.5" customHeight="1">
      <c r="B85" s="3" t="s">
        <v>176</v>
      </c>
    </row>
    <row r="86" spans="2:65" ht="15" customHeight="1" thickBot="1">
      <c r="B86" s="6"/>
      <c r="C86" s="883"/>
      <c r="D86" s="883"/>
      <c r="E86" s="883"/>
      <c r="F86" s="883"/>
      <c r="G86" s="883"/>
      <c r="H86" s="883"/>
      <c r="I86" s="883"/>
      <c r="J86" s="883"/>
      <c r="K86" s="883"/>
      <c r="L86" s="883"/>
      <c r="M86" s="883"/>
      <c r="N86" s="883"/>
      <c r="O86" s="883"/>
      <c r="P86" s="883"/>
      <c r="Q86" s="883"/>
      <c r="R86" s="883"/>
      <c r="S86" s="883"/>
      <c r="T86" s="883"/>
      <c r="U86" s="883"/>
      <c r="V86" s="883"/>
      <c r="W86" s="883"/>
      <c r="X86" s="883"/>
      <c r="Y86" s="883"/>
      <c r="Z86" s="883"/>
      <c r="AA86" s="883"/>
      <c r="AB86" s="883"/>
      <c r="AC86" s="883"/>
      <c r="AD86" s="883"/>
      <c r="AE86" s="883"/>
      <c r="AF86" s="883"/>
      <c r="AG86" s="883"/>
      <c r="AH86" s="883"/>
      <c r="AI86" s="883"/>
      <c r="AJ86" s="883"/>
      <c r="AK86" s="883"/>
      <c r="AL86" s="883"/>
      <c r="AM86" s="883"/>
      <c r="AN86" s="883"/>
      <c r="AO86" s="883"/>
      <c r="AP86" s="883"/>
      <c r="AQ86" s="883"/>
      <c r="AR86" s="883"/>
      <c r="AS86" s="883"/>
      <c r="AT86" s="883"/>
      <c r="AU86" s="883"/>
      <c r="AV86" s="883"/>
      <c r="AW86" s="883"/>
      <c r="AX86" s="883"/>
      <c r="AY86" s="883"/>
      <c r="AZ86" s="883"/>
      <c r="BA86" s="883"/>
      <c r="BB86" s="883"/>
      <c r="BC86" s="883"/>
      <c r="BD86" s="883"/>
      <c r="BE86" s="883"/>
      <c r="BF86" s="883"/>
      <c r="BG86" s="883"/>
      <c r="BH86" s="883"/>
      <c r="BI86" s="883"/>
      <c r="BJ86" s="883"/>
      <c r="BK86" s="883"/>
      <c r="BL86" s="883"/>
      <c r="BM86" s="883"/>
    </row>
    <row r="87" spans="2:65" ht="18.75" customHeight="1">
      <c r="B87" s="6"/>
      <c r="C87" s="29" t="s">
        <v>135</v>
      </c>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1"/>
    </row>
    <row r="88" spans="2:65" ht="7.5" customHeight="1">
      <c r="B88" s="6"/>
      <c r="C88" s="26"/>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8"/>
    </row>
    <row r="89" spans="2:65" ht="20.25" customHeight="1">
      <c r="B89" s="6"/>
      <c r="C89" s="26" t="s">
        <v>242</v>
      </c>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7"/>
      <c r="AY89" s="27"/>
      <c r="AZ89" s="27"/>
      <c r="BA89" s="27"/>
      <c r="BB89" s="27"/>
      <c r="BC89" s="27"/>
      <c r="BD89" s="27"/>
      <c r="BE89" s="27"/>
      <c r="BF89" s="27"/>
      <c r="BG89" s="27"/>
      <c r="BH89" s="27"/>
      <c r="BI89" s="27"/>
      <c r="BJ89" s="27"/>
      <c r="BK89" s="27"/>
      <c r="BL89" s="27"/>
      <c r="BM89" s="28"/>
    </row>
    <row r="90" spans="2:65" ht="20.25" customHeight="1">
      <c r="B90" s="6"/>
      <c r="C90" s="26" t="s">
        <v>105</v>
      </c>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c r="BF90" s="27"/>
      <c r="BG90" s="27"/>
      <c r="BH90" s="27"/>
      <c r="BI90" s="27"/>
      <c r="BJ90" s="27"/>
      <c r="BK90" s="27"/>
      <c r="BL90" s="27"/>
      <c r="BM90" s="28"/>
    </row>
    <row r="91" spans="2:65" ht="14.25" customHeight="1">
      <c r="B91" s="6"/>
      <c r="C91" s="13"/>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c r="BF91" s="14"/>
      <c r="BG91" s="14"/>
      <c r="BH91" s="14"/>
      <c r="BI91" s="14"/>
      <c r="BJ91" s="14"/>
      <c r="BK91" s="14"/>
      <c r="BL91" s="14"/>
      <c r="BM91" s="15"/>
    </row>
    <row r="92" spans="2:65" ht="14.25" customHeight="1">
      <c r="B92" s="6"/>
      <c r="C92" s="13"/>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c r="BM92" s="15"/>
    </row>
    <row r="93" spans="2:65" ht="14.25" customHeight="1">
      <c r="B93" s="6"/>
      <c r="C93" s="13"/>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4"/>
      <c r="BK93" s="14"/>
      <c r="BL93" s="14"/>
      <c r="BM93" s="15"/>
    </row>
    <row r="94" spans="2:65" ht="14.25" customHeight="1">
      <c r="B94" s="6"/>
      <c r="C94" s="13"/>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c r="BL94" s="14"/>
      <c r="BM94" s="15"/>
    </row>
    <row r="95" spans="2:65" ht="14.25" customHeight="1">
      <c r="B95" s="6"/>
      <c r="C95" s="13"/>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c r="BD95" s="14"/>
      <c r="BE95" s="14"/>
      <c r="BF95" s="14"/>
      <c r="BG95" s="14"/>
      <c r="BH95" s="14"/>
      <c r="BI95" s="14"/>
      <c r="BJ95" s="14"/>
      <c r="BK95" s="14"/>
      <c r="BL95" s="14"/>
      <c r="BM95" s="15"/>
    </row>
    <row r="96" spans="2:65" ht="14.25" customHeight="1">
      <c r="B96" s="6"/>
      <c r="C96" s="13"/>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5"/>
    </row>
    <row r="97" spans="2:65" ht="14.25" customHeight="1">
      <c r="B97" s="6"/>
      <c r="C97" s="13"/>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c r="BF97" s="14"/>
      <c r="BG97" s="14"/>
      <c r="BH97" s="14"/>
      <c r="BI97" s="14"/>
      <c r="BJ97" s="14"/>
      <c r="BK97" s="14"/>
      <c r="BL97" s="14"/>
      <c r="BM97" s="15"/>
    </row>
    <row r="98" spans="2:65" ht="14.25" customHeight="1">
      <c r="B98" s="6"/>
      <c r="C98" s="10"/>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2"/>
    </row>
    <row r="99" spans="2:65" ht="14.25" customHeight="1">
      <c r="B99" s="6"/>
      <c r="C99" s="26" t="s">
        <v>106</v>
      </c>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c r="BM99" s="28"/>
    </row>
    <row r="100" spans="2:65" ht="14.25" customHeight="1">
      <c r="B100" s="6"/>
      <c r="C100" s="26" t="s">
        <v>105</v>
      </c>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BM100" s="28"/>
    </row>
    <row r="101" spans="2:65" ht="14.25" customHeight="1">
      <c r="B101" s="6"/>
      <c r="C101" s="13"/>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4"/>
      <c r="BK101" s="14"/>
      <c r="BL101" s="14"/>
      <c r="BM101" s="15"/>
    </row>
    <row r="102" spans="2:65" ht="14.25" customHeight="1">
      <c r="B102" s="6"/>
      <c r="C102" s="13"/>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c r="BF102" s="14"/>
      <c r="BG102" s="14"/>
      <c r="BH102" s="14"/>
      <c r="BI102" s="14"/>
      <c r="BJ102" s="14"/>
      <c r="BK102" s="14"/>
      <c r="BL102" s="14"/>
      <c r="BM102" s="15"/>
    </row>
    <row r="103" spans="2:65" ht="14.25" customHeight="1">
      <c r="B103" s="6"/>
      <c r="C103" s="13"/>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c r="BB103" s="14"/>
      <c r="BC103" s="14"/>
      <c r="BD103" s="14"/>
      <c r="BE103" s="14"/>
      <c r="BF103" s="14"/>
      <c r="BG103" s="14"/>
      <c r="BH103" s="14"/>
      <c r="BI103" s="14"/>
      <c r="BJ103" s="14"/>
      <c r="BK103" s="14"/>
      <c r="BL103" s="14"/>
      <c r="BM103" s="15"/>
    </row>
    <row r="104" spans="2:65" ht="14.25" customHeight="1">
      <c r="B104" s="6"/>
      <c r="C104" s="13"/>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c r="BB104" s="14"/>
      <c r="BC104" s="14"/>
      <c r="BD104" s="14"/>
      <c r="BE104" s="14"/>
      <c r="BF104" s="14"/>
      <c r="BG104" s="14"/>
      <c r="BH104" s="14"/>
      <c r="BI104" s="14"/>
      <c r="BJ104" s="14"/>
      <c r="BK104" s="14"/>
      <c r="BL104" s="14"/>
      <c r="BM104" s="15"/>
    </row>
    <row r="105" spans="2:65" ht="14.25" customHeight="1">
      <c r="B105" s="6"/>
      <c r="C105" s="13"/>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c r="BL105" s="14"/>
      <c r="BM105" s="15"/>
    </row>
    <row r="106" spans="2:65" ht="14.25" customHeight="1">
      <c r="B106" s="6"/>
      <c r="C106" s="13"/>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5"/>
    </row>
    <row r="107" spans="2:65" ht="14.25" customHeight="1">
      <c r="B107" s="6"/>
      <c r="C107" s="10"/>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2"/>
    </row>
    <row r="108" spans="2:65" ht="14.25" customHeight="1">
      <c r="B108" s="6"/>
      <c r="C108" s="26" t="s">
        <v>111</v>
      </c>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c r="BM108" s="28"/>
    </row>
    <row r="109" spans="2:65" ht="14.25" customHeight="1">
      <c r="B109" s="6"/>
      <c r="C109" s="26" t="s">
        <v>105</v>
      </c>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c r="BM109" s="28"/>
    </row>
    <row r="110" spans="2:65" ht="14.25" customHeight="1">
      <c r="B110" s="6"/>
      <c r="C110" s="13"/>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14"/>
      <c r="BD110" s="14"/>
      <c r="BE110" s="14"/>
      <c r="BF110" s="14"/>
      <c r="BG110" s="14"/>
      <c r="BH110" s="14"/>
      <c r="BI110" s="14"/>
      <c r="BJ110" s="14"/>
      <c r="BK110" s="14"/>
      <c r="BL110" s="14"/>
      <c r="BM110" s="15"/>
    </row>
    <row r="111" spans="2:65" ht="14.25" customHeight="1">
      <c r="B111" s="6"/>
      <c r="C111" s="13"/>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c r="BH111" s="14"/>
      <c r="BI111" s="14"/>
      <c r="BJ111" s="14"/>
      <c r="BK111" s="14"/>
      <c r="BL111" s="14"/>
      <c r="BM111" s="15"/>
    </row>
    <row r="112" spans="2:65" ht="14.25" customHeight="1">
      <c r="B112" s="6"/>
      <c r="C112" s="13"/>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c r="BG112" s="14"/>
      <c r="BH112" s="14"/>
      <c r="BI112" s="14"/>
      <c r="BJ112" s="14"/>
      <c r="BK112" s="14"/>
      <c r="BL112" s="14"/>
      <c r="BM112" s="15"/>
    </row>
    <row r="113" spans="2:65" ht="14.25" customHeight="1">
      <c r="B113" s="6"/>
      <c r="C113" s="13"/>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4"/>
      <c r="BK113" s="14"/>
      <c r="BL113" s="14"/>
      <c r="BM113" s="15"/>
    </row>
    <row r="114" spans="2:65" ht="14.25" customHeight="1">
      <c r="B114" s="6"/>
      <c r="C114" s="13"/>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c r="BF114" s="14"/>
      <c r="BG114" s="14"/>
      <c r="BH114" s="14"/>
      <c r="BI114" s="14"/>
      <c r="BJ114" s="14"/>
      <c r="BK114" s="14"/>
      <c r="BL114" s="14"/>
      <c r="BM114" s="15"/>
    </row>
    <row r="115" spans="2:65" ht="14.25" customHeight="1">
      <c r="B115" s="6"/>
      <c r="C115" s="13"/>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4"/>
      <c r="BG115" s="14"/>
      <c r="BH115" s="14"/>
      <c r="BI115" s="14"/>
      <c r="BJ115" s="14"/>
      <c r="BK115" s="14"/>
      <c r="BL115" s="14"/>
      <c r="BM115" s="15"/>
    </row>
    <row r="116" spans="2:65" ht="14.25" customHeight="1">
      <c r="B116" s="6"/>
      <c r="C116" s="13"/>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5"/>
    </row>
    <row r="117" spans="2:65" ht="14.25" customHeight="1">
      <c r="B117" s="6"/>
      <c r="C117" s="13"/>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c r="AT117" s="14"/>
      <c r="AU117" s="14"/>
      <c r="AV117" s="14"/>
      <c r="AW117" s="14"/>
      <c r="AX117" s="14"/>
      <c r="AY117" s="14"/>
      <c r="AZ117" s="14"/>
      <c r="BA117" s="14"/>
      <c r="BB117" s="14"/>
      <c r="BC117" s="14"/>
      <c r="BD117" s="14"/>
      <c r="BE117" s="14"/>
      <c r="BF117" s="14"/>
      <c r="BG117" s="14"/>
      <c r="BH117" s="14"/>
      <c r="BI117" s="14"/>
      <c r="BJ117" s="14"/>
      <c r="BK117" s="14"/>
      <c r="BL117" s="14"/>
      <c r="BM117" s="15"/>
    </row>
    <row r="118" spans="2:65" ht="14.25" customHeight="1">
      <c r="B118" s="6"/>
      <c r="C118" s="10"/>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2"/>
    </row>
    <row r="119" spans="2:65" ht="14.25" customHeight="1">
      <c r="B119" s="6"/>
      <c r="C119" s="26" t="s">
        <v>107</v>
      </c>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c r="AP119" s="27"/>
      <c r="AQ119" s="27"/>
      <c r="AR119" s="27"/>
      <c r="AS119" s="27"/>
      <c r="AT119" s="27"/>
      <c r="AU119" s="27"/>
      <c r="AV119" s="27"/>
      <c r="AW119" s="27"/>
      <c r="AX119" s="27"/>
      <c r="AY119" s="27"/>
      <c r="AZ119" s="27"/>
      <c r="BA119" s="27"/>
      <c r="BB119" s="27"/>
      <c r="BC119" s="27"/>
      <c r="BD119" s="27"/>
      <c r="BE119" s="27"/>
      <c r="BF119" s="27"/>
      <c r="BG119" s="27"/>
      <c r="BH119" s="27"/>
      <c r="BI119" s="27"/>
      <c r="BJ119" s="27"/>
      <c r="BK119" s="27"/>
      <c r="BL119" s="27"/>
      <c r="BM119" s="28"/>
    </row>
    <row r="120" spans="2:65" ht="14.25" customHeight="1">
      <c r="B120" s="6"/>
      <c r="C120" s="26" t="s">
        <v>108</v>
      </c>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c r="AP120" s="27"/>
      <c r="AQ120" s="27"/>
      <c r="AR120" s="27"/>
      <c r="AS120" s="27"/>
      <c r="AT120" s="27"/>
      <c r="AU120" s="27"/>
      <c r="AV120" s="27"/>
      <c r="AW120" s="27"/>
      <c r="AX120" s="27"/>
      <c r="AY120" s="27"/>
      <c r="AZ120" s="27"/>
      <c r="BA120" s="27"/>
      <c r="BB120" s="27"/>
      <c r="BC120" s="27"/>
      <c r="BD120" s="27"/>
      <c r="BE120" s="27"/>
      <c r="BF120" s="27"/>
      <c r="BG120" s="27"/>
      <c r="BH120" s="27"/>
      <c r="BI120" s="27"/>
      <c r="BJ120" s="27"/>
      <c r="BK120" s="27"/>
      <c r="BL120" s="27"/>
      <c r="BM120" s="28"/>
    </row>
    <row r="121" spans="2:65" ht="14.25" customHeight="1">
      <c r="B121" s="6"/>
      <c r="C121" s="26"/>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c r="BB121" s="27"/>
      <c r="BC121" s="27"/>
      <c r="BD121" s="27"/>
      <c r="BE121" s="27"/>
      <c r="BF121" s="27"/>
      <c r="BG121" s="27"/>
      <c r="BH121" s="27"/>
      <c r="BI121" s="27"/>
      <c r="BJ121" s="27"/>
      <c r="BK121" s="27"/>
      <c r="BL121" s="27"/>
      <c r="BM121" s="28"/>
    </row>
    <row r="122" spans="2:65" ht="14.25" customHeight="1">
      <c r="B122" s="6"/>
      <c r="C122" s="13"/>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c r="BC122" s="14"/>
      <c r="BD122" s="14"/>
      <c r="BE122" s="14"/>
      <c r="BF122" s="14"/>
      <c r="BG122" s="14"/>
      <c r="BH122" s="14"/>
      <c r="BI122" s="14"/>
      <c r="BJ122" s="14"/>
      <c r="BK122" s="14"/>
      <c r="BL122" s="14"/>
      <c r="BM122" s="15"/>
    </row>
    <row r="123" spans="2:65" ht="14.25" customHeight="1">
      <c r="B123" s="6"/>
      <c r="C123" s="13"/>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c r="AF123" s="14"/>
      <c r="AG123" s="14"/>
      <c r="AH123" s="14"/>
      <c r="AI123" s="14"/>
      <c r="AJ123" s="14"/>
      <c r="AK123" s="14"/>
      <c r="AL123" s="14"/>
      <c r="AM123" s="14"/>
      <c r="AN123" s="14"/>
      <c r="AO123" s="14"/>
      <c r="AP123" s="14"/>
      <c r="AQ123" s="14"/>
      <c r="AR123" s="14"/>
      <c r="AS123" s="14"/>
      <c r="AT123" s="14"/>
      <c r="AU123" s="14"/>
      <c r="AV123" s="14"/>
      <c r="AW123" s="14"/>
      <c r="AX123" s="14"/>
      <c r="AY123" s="14"/>
      <c r="AZ123" s="14"/>
      <c r="BA123" s="14"/>
      <c r="BB123" s="14"/>
      <c r="BC123" s="14"/>
      <c r="BD123" s="14"/>
      <c r="BE123" s="14"/>
      <c r="BF123" s="14"/>
      <c r="BG123" s="14"/>
      <c r="BH123" s="14"/>
      <c r="BI123" s="14"/>
      <c r="BJ123" s="14"/>
      <c r="BK123" s="14"/>
      <c r="BL123" s="14"/>
      <c r="BM123" s="15"/>
    </row>
    <row r="124" spans="2:65" ht="14.25" customHeight="1">
      <c r="B124" s="6"/>
      <c r="C124" s="13"/>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c r="BF124" s="14"/>
      <c r="BG124" s="14"/>
      <c r="BH124" s="14"/>
      <c r="BI124" s="14"/>
      <c r="BJ124" s="14"/>
      <c r="BK124" s="14"/>
      <c r="BL124" s="14"/>
      <c r="BM124" s="15"/>
    </row>
    <row r="125" spans="2:65" ht="14.25" customHeight="1">
      <c r="B125" s="6"/>
      <c r="C125" s="13"/>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c r="AQ125" s="14"/>
      <c r="AR125" s="14"/>
      <c r="AS125" s="14"/>
      <c r="AT125" s="14"/>
      <c r="AU125" s="14"/>
      <c r="AV125" s="14"/>
      <c r="AW125" s="14"/>
      <c r="AX125" s="14"/>
      <c r="AY125" s="14"/>
      <c r="AZ125" s="14"/>
      <c r="BA125" s="14"/>
      <c r="BB125" s="14"/>
      <c r="BC125" s="14"/>
      <c r="BD125" s="14"/>
      <c r="BE125" s="14"/>
      <c r="BF125" s="14"/>
      <c r="BG125" s="14"/>
      <c r="BH125" s="14"/>
      <c r="BI125" s="14"/>
      <c r="BJ125" s="14"/>
      <c r="BK125" s="14"/>
      <c r="BL125" s="14"/>
      <c r="BM125" s="15"/>
    </row>
    <row r="126" spans="2:65" ht="14.25" customHeight="1">
      <c r="B126" s="6"/>
      <c r="C126" s="13"/>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c r="BM126" s="15"/>
    </row>
    <row r="127" spans="2:65" ht="14.25" customHeight="1">
      <c r="B127" s="6"/>
      <c r="C127" s="13"/>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4"/>
      <c r="AY127" s="14"/>
      <c r="AZ127" s="14"/>
      <c r="BA127" s="14"/>
      <c r="BB127" s="14"/>
      <c r="BC127" s="14"/>
      <c r="BD127" s="14"/>
      <c r="BE127" s="14"/>
      <c r="BF127" s="14"/>
      <c r="BG127" s="14"/>
      <c r="BH127" s="14"/>
      <c r="BI127" s="14"/>
      <c r="BJ127" s="14"/>
      <c r="BK127" s="14"/>
      <c r="BL127" s="14"/>
      <c r="BM127" s="15"/>
    </row>
    <row r="128" spans="2:65" ht="14.25" customHeight="1">
      <c r="B128" s="6"/>
      <c r="C128" s="10"/>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2"/>
    </row>
    <row r="129" spans="2:65" ht="14.25" customHeight="1">
      <c r="B129" s="6"/>
      <c r="C129" s="26" t="s">
        <v>703</v>
      </c>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c r="AP129" s="27"/>
      <c r="AQ129" s="27"/>
      <c r="AR129" s="27"/>
      <c r="AS129" s="27"/>
      <c r="AT129" s="27"/>
      <c r="AU129" s="27"/>
      <c r="AV129" s="27"/>
      <c r="AW129" s="27"/>
      <c r="AX129" s="27"/>
      <c r="AY129" s="27"/>
      <c r="AZ129" s="27"/>
      <c r="BA129" s="27"/>
      <c r="BB129" s="27"/>
      <c r="BC129" s="27"/>
      <c r="BD129" s="27"/>
      <c r="BE129" s="27"/>
      <c r="BF129" s="27"/>
      <c r="BG129" s="27"/>
      <c r="BH129" s="27"/>
      <c r="BI129" s="27"/>
      <c r="BJ129" s="27"/>
      <c r="BK129" s="27"/>
      <c r="BL129" s="27"/>
      <c r="BM129" s="28"/>
    </row>
    <row r="130" spans="2:65" ht="14.25" customHeight="1">
      <c r="B130" s="6"/>
      <c r="C130" s="26" t="s">
        <v>105</v>
      </c>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L130" s="27"/>
      <c r="AM130" s="27"/>
      <c r="AN130" s="27"/>
      <c r="AO130" s="27"/>
      <c r="AP130" s="27"/>
      <c r="AQ130" s="27"/>
      <c r="AR130" s="27"/>
      <c r="AS130" s="27"/>
      <c r="AT130" s="27"/>
      <c r="AU130" s="27"/>
      <c r="AV130" s="27"/>
      <c r="AW130" s="27"/>
      <c r="AX130" s="27"/>
      <c r="AY130" s="27"/>
      <c r="AZ130" s="27"/>
      <c r="BA130" s="27"/>
      <c r="BB130" s="27"/>
      <c r="BC130" s="27"/>
      <c r="BD130" s="27"/>
      <c r="BE130" s="27"/>
      <c r="BF130" s="27"/>
      <c r="BG130" s="27"/>
      <c r="BH130" s="27"/>
      <c r="BI130" s="27"/>
      <c r="BJ130" s="27"/>
      <c r="BK130" s="27"/>
      <c r="BL130" s="27"/>
      <c r="BM130" s="28"/>
    </row>
    <row r="131" spans="2:65" ht="14.25" customHeight="1">
      <c r="B131" s="6"/>
      <c r="C131" s="13"/>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c r="AQ131" s="14"/>
      <c r="AR131" s="14"/>
      <c r="AS131" s="14"/>
      <c r="AT131" s="14"/>
      <c r="AU131" s="14"/>
      <c r="AV131" s="14"/>
      <c r="AW131" s="14"/>
      <c r="AX131" s="14"/>
      <c r="AY131" s="14"/>
      <c r="AZ131" s="14"/>
      <c r="BA131" s="14"/>
      <c r="BB131" s="14"/>
      <c r="BC131" s="14"/>
      <c r="BD131" s="14"/>
      <c r="BE131" s="14"/>
      <c r="BF131" s="14"/>
      <c r="BG131" s="14"/>
      <c r="BH131" s="14"/>
      <c r="BI131" s="14"/>
      <c r="BJ131" s="14"/>
      <c r="BK131" s="14"/>
      <c r="BL131" s="14"/>
      <c r="BM131" s="15"/>
    </row>
    <row r="132" spans="2:65" ht="14.25" customHeight="1">
      <c r="B132" s="6"/>
      <c r="C132" s="13"/>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4"/>
      <c r="AS132" s="14"/>
      <c r="AT132" s="14"/>
      <c r="AU132" s="14"/>
      <c r="AV132" s="14"/>
      <c r="AW132" s="14"/>
      <c r="AX132" s="14"/>
      <c r="AY132" s="14"/>
      <c r="AZ132" s="14"/>
      <c r="BA132" s="14"/>
      <c r="BB132" s="14"/>
      <c r="BC132" s="14"/>
      <c r="BD132" s="14"/>
      <c r="BE132" s="14"/>
      <c r="BF132" s="14"/>
      <c r="BG132" s="14"/>
      <c r="BH132" s="14"/>
      <c r="BI132" s="14"/>
      <c r="BJ132" s="14"/>
      <c r="BK132" s="14"/>
      <c r="BL132" s="14"/>
      <c r="BM132" s="15"/>
    </row>
    <row r="133" spans="2:65" ht="14.25" customHeight="1">
      <c r="B133" s="6"/>
      <c r="C133" s="13"/>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c r="AU133" s="14"/>
      <c r="AV133" s="14"/>
      <c r="AW133" s="14"/>
      <c r="AX133" s="14"/>
      <c r="AY133" s="14"/>
      <c r="AZ133" s="14"/>
      <c r="BA133" s="14"/>
      <c r="BB133" s="14"/>
      <c r="BC133" s="14"/>
      <c r="BD133" s="14"/>
      <c r="BE133" s="14"/>
      <c r="BF133" s="14"/>
      <c r="BG133" s="14"/>
      <c r="BH133" s="14"/>
      <c r="BI133" s="14"/>
      <c r="BJ133" s="14"/>
      <c r="BK133" s="14"/>
      <c r="BL133" s="14"/>
      <c r="BM133" s="15"/>
    </row>
    <row r="134" spans="2:65" ht="14.25" customHeight="1">
      <c r="B134" s="6"/>
      <c r="C134" s="13"/>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c r="BF134" s="14"/>
      <c r="BG134" s="14"/>
      <c r="BH134" s="14"/>
      <c r="BI134" s="14"/>
      <c r="BJ134" s="14"/>
      <c r="BK134" s="14"/>
      <c r="BL134" s="14"/>
      <c r="BM134" s="15"/>
    </row>
    <row r="135" spans="2:65" ht="14.25" customHeight="1">
      <c r="B135" s="6"/>
      <c r="C135" s="13"/>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4"/>
      <c r="BG135" s="14"/>
      <c r="BH135" s="14"/>
      <c r="BI135" s="14"/>
      <c r="BJ135" s="14"/>
      <c r="BK135" s="14"/>
      <c r="BL135" s="14"/>
      <c r="BM135" s="15"/>
    </row>
    <row r="136" spans="2:65" ht="14.25" customHeight="1">
      <c r="B136" s="6"/>
      <c r="C136" s="13"/>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5"/>
    </row>
    <row r="137" spans="2:65" ht="14.25" customHeight="1">
      <c r="B137" s="6"/>
      <c r="C137" s="13"/>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c r="AE137" s="14"/>
      <c r="AF137" s="14"/>
      <c r="AG137" s="14"/>
      <c r="AH137" s="14"/>
      <c r="AI137" s="14"/>
      <c r="AJ137" s="14"/>
      <c r="AK137" s="14"/>
      <c r="AL137" s="14"/>
      <c r="AM137" s="14"/>
      <c r="AN137" s="14"/>
      <c r="AO137" s="14"/>
      <c r="AP137" s="14"/>
      <c r="AQ137" s="14"/>
      <c r="AR137" s="14"/>
      <c r="AS137" s="14"/>
      <c r="AT137" s="14"/>
      <c r="AU137" s="14"/>
      <c r="AV137" s="14"/>
      <c r="AW137" s="14"/>
      <c r="AX137" s="14"/>
      <c r="AY137" s="14"/>
      <c r="AZ137" s="14"/>
      <c r="BA137" s="14"/>
      <c r="BB137" s="14"/>
      <c r="BC137" s="14"/>
      <c r="BD137" s="14"/>
      <c r="BE137" s="14"/>
      <c r="BF137" s="14"/>
      <c r="BG137" s="14"/>
      <c r="BH137" s="14"/>
      <c r="BI137" s="14"/>
      <c r="BJ137" s="14"/>
      <c r="BK137" s="14"/>
      <c r="BL137" s="14"/>
      <c r="BM137" s="15"/>
    </row>
    <row r="138" spans="2:65" ht="14.25" customHeight="1">
      <c r="B138" s="6"/>
      <c r="C138" s="13"/>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c r="AT138" s="14"/>
      <c r="AU138" s="14"/>
      <c r="AV138" s="14"/>
      <c r="AW138" s="14"/>
      <c r="AX138" s="14"/>
      <c r="AY138" s="14"/>
      <c r="AZ138" s="14"/>
      <c r="BA138" s="14"/>
      <c r="BB138" s="14"/>
      <c r="BC138" s="14"/>
      <c r="BD138" s="14"/>
      <c r="BE138" s="14"/>
      <c r="BF138" s="14"/>
      <c r="BG138" s="14"/>
      <c r="BH138" s="14"/>
      <c r="BI138" s="14"/>
      <c r="BJ138" s="14"/>
      <c r="BK138" s="14"/>
      <c r="BL138" s="14"/>
      <c r="BM138" s="15"/>
    </row>
    <row r="139" spans="2:65" ht="14.25" customHeight="1" thickBot="1">
      <c r="B139" s="6"/>
      <c r="C139" s="16"/>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7"/>
      <c r="AH139" s="17"/>
      <c r="AI139" s="17"/>
      <c r="AJ139" s="17"/>
      <c r="AK139" s="17"/>
      <c r="AL139" s="17"/>
      <c r="AM139" s="17"/>
      <c r="AN139" s="17"/>
      <c r="AO139" s="17"/>
      <c r="AP139" s="17"/>
      <c r="AQ139" s="17"/>
      <c r="AR139" s="17"/>
      <c r="AS139" s="17"/>
      <c r="AT139" s="17"/>
      <c r="AU139" s="17"/>
      <c r="AV139" s="17"/>
      <c r="AW139" s="17"/>
      <c r="AX139" s="17"/>
      <c r="AY139" s="17"/>
      <c r="AZ139" s="17"/>
      <c r="BA139" s="17"/>
      <c r="BB139" s="17"/>
      <c r="BC139" s="17"/>
      <c r="BD139" s="17"/>
      <c r="BE139" s="17"/>
      <c r="BF139" s="17"/>
      <c r="BG139" s="17"/>
      <c r="BH139" s="17"/>
      <c r="BI139" s="17"/>
      <c r="BJ139" s="17"/>
      <c r="BK139" s="17"/>
      <c r="BL139" s="17"/>
      <c r="BM139" s="18"/>
    </row>
    <row r="140" spans="2:65" ht="14.25" customHeight="1">
      <c r="B140" s="6"/>
      <c r="C140" s="883" t="s">
        <v>159</v>
      </c>
      <c r="D140" s="883"/>
      <c r="E140" s="883"/>
      <c r="F140" s="883"/>
      <c r="G140" s="883"/>
      <c r="H140" s="883"/>
      <c r="I140" s="883"/>
      <c r="J140" s="883"/>
      <c r="K140" s="883"/>
      <c r="L140" s="883"/>
      <c r="M140" s="883"/>
      <c r="N140" s="883"/>
      <c r="O140" s="883"/>
      <c r="P140" s="883"/>
      <c r="Q140" s="883"/>
      <c r="R140" s="883"/>
      <c r="S140" s="883"/>
      <c r="T140" s="883"/>
      <c r="U140" s="883"/>
      <c r="V140" s="883"/>
      <c r="W140" s="883"/>
      <c r="X140" s="883"/>
      <c r="Y140" s="883"/>
      <c r="Z140" s="883"/>
      <c r="AA140" s="883"/>
      <c r="AB140" s="883"/>
      <c r="AC140" s="883"/>
      <c r="AD140" s="883"/>
      <c r="AE140" s="883"/>
      <c r="AF140" s="883"/>
      <c r="AG140" s="883"/>
      <c r="AH140" s="883"/>
      <c r="AI140" s="883"/>
      <c r="AJ140" s="883"/>
      <c r="AK140" s="883"/>
      <c r="AL140" s="883"/>
      <c r="AM140" s="883"/>
      <c r="AN140" s="883"/>
      <c r="AO140" s="883"/>
      <c r="AP140" s="883"/>
      <c r="AQ140" s="883"/>
      <c r="AR140" s="883"/>
      <c r="AS140" s="883"/>
      <c r="AT140" s="883"/>
      <c r="AU140" s="883"/>
      <c r="AV140" s="883"/>
      <c r="AW140" s="883"/>
      <c r="AX140" s="883"/>
      <c r="AY140" s="883"/>
      <c r="AZ140" s="883"/>
      <c r="BA140" s="883"/>
      <c r="BB140" s="883"/>
      <c r="BC140" s="883"/>
      <c r="BD140" s="883"/>
      <c r="BE140" s="883"/>
      <c r="BF140" s="883"/>
      <c r="BG140" s="883"/>
      <c r="BH140" s="883"/>
      <c r="BI140" s="883"/>
      <c r="BJ140" s="883"/>
      <c r="BK140" s="883"/>
      <c r="BL140" s="883"/>
      <c r="BM140" s="883"/>
    </row>
    <row r="141" spans="2:65" ht="9" customHeight="1">
      <c r="B141" s="6"/>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c r="AD141" s="27"/>
      <c r="AE141" s="27"/>
      <c r="AF141" s="27"/>
      <c r="AG141" s="27"/>
      <c r="AH141" s="27"/>
      <c r="AI141" s="27"/>
      <c r="AJ141" s="27"/>
      <c r="AK141" s="27"/>
      <c r="AL141" s="27"/>
      <c r="AM141" s="27"/>
      <c r="AN141" s="27"/>
      <c r="AO141" s="27"/>
      <c r="AP141" s="27"/>
      <c r="AQ141" s="27"/>
      <c r="AR141" s="27"/>
      <c r="AS141" s="27"/>
      <c r="AT141" s="27"/>
      <c r="AU141" s="27"/>
      <c r="AV141" s="27"/>
      <c r="AW141" s="27"/>
      <c r="AX141" s="27"/>
      <c r="AY141" s="27"/>
      <c r="AZ141" s="27"/>
      <c r="BA141" s="27"/>
      <c r="BB141" s="27"/>
      <c r="BC141" s="27"/>
      <c r="BD141" s="27"/>
      <c r="BE141" s="27"/>
      <c r="BF141" s="27"/>
      <c r="BG141" s="27"/>
      <c r="BH141" s="27"/>
      <c r="BI141" s="27"/>
      <c r="BJ141" s="27"/>
      <c r="BK141" s="27"/>
      <c r="BL141" s="27"/>
      <c r="BM141" s="27"/>
    </row>
    <row r="142" spans="2:65" s="1" customFormat="1" ht="16.5" customHeight="1">
      <c r="B142" s="317" t="s">
        <v>511</v>
      </c>
      <c r="C142" s="318"/>
      <c r="D142" s="318"/>
      <c r="E142" s="318"/>
      <c r="F142" s="318"/>
      <c r="G142" s="318"/>
      <c r="H142" s="318"/>
      <c r="I142" s="318"/>
      <c r="J142" s="318"/>
      <c r="K142" s="318"/>
      <c r="L142" s="318"/>
      <c r="M142" s="318"/>
      <c r="N142" s="318"/>
      <c r="O142" s="318"/>
      <c r="P142" s="318"/>
      <c r="Q142" s="318"/>
      <c r="R142" s="318"/>
      <c r="S142" s="318"/>
      <c r="T142" s="318"/>
      <c r="U142" s="318"/>
      <c r="V142" s="318"/>
      <c r="W142" s="318"/>
      <c r="X142" s="318"/>
      <c r="Y142" s="318"/>
      <c r="Z142" s="318"/>
      <c r="AA142" s="318"/>
      <c r="AB142" s="318"/>
      <c r="AC142" s="318"/>
      <c r="AD142" s="318"/>
      <c r="AE142" s="318"/>
      <c r="AF142" s="318"/>
      <c r="AG142" s="318"/>
      <c r="AH142" s="318"/>
      <c r="AI142" s="318"/>
      <c r="AJ142" s="318"/>
      <c r="AK142" s="318"/>
      <c r="AL142" s="318"/>
      <c r="AM142" s="318"/>
      <c r="AN142" s="318"/>
      <c r="AO142" s="318"/>
      <c r="AP142" s="318"/>
      <c r="AQ142" s="318"/>
      <c r="AR142" s="318"/>
      <c r="AS142" s="318"/>
      <c r="AT142" s="318"/>
      <c r="AU142" s="318"/>
      <c r="AV142" s="318"/>
      <c r="AW142" s="318"/>
      <c r="AX142" s="318"/>
      <c r="AY142" s="318"/>
      <c r="AZ142" s="318"/>
      <c r="BA142" s="318"/>
      <c r="BB142" s="318"/>
      <c r="BC142" s="318"/>
      <c r="BD142" s="318"/>
      <c r="BE142" s="318"/>
      <c r="BF142" s="318"/>
      <c r="BG142" s="318"/>
      <c r="BH142" s="318"/>
      <c r="BI142" s="318"/>
      <c r="BJ142" s="318"/>
      <c r="BK142" s="318"/>
      <c r="BL142" s="318"/>
      <c r="BM142" s="318"/>
    </row>
    <row r="143" spans="2:65" s="1" customFormat="1" ht="15" customHeight="1" thickBot="1">
      <c r="B143" s="319"/>
      <c r="C143" s="935" t="s">
        <v>512</v>
      </c>
      <c r="D143" s="935"/>
      <c r="E143" s="935"/>
      <c r="F143" s="935"/>
      <c r="G143" s="935"/>
      <c r="H143" s="935"/>
      <c r="I143" s="935"/>
      <c r="J143" s="935"/>
      <c r="K143" s="935"/>
      <c r="L143" s="935"/>
      <c r="M143" s="935"/>
      <c r="N143" s="935"/>
      <c r="O143" s="935"/>
      <c r="P143" s="935"/>
      <c r="Q143" s="935"/>
      <c r="R143" s="935"/>
      <c r="S143" s="935"/>
      <c r="T143" s="935"/>
      <c r="U143" s="935"/>
      <c r="V143" s="935"/>
      <c r="W143" s="935"/>
      <c r="X143" s="935"/>
      <c r="Y143" s="935"/>
      <c r="Z143" s="935"/>
      <c r="AA143" s="935"/>
      <c r="AB143" s="935"/>
      <c r="AC143" s="935"/>
      <c r="AD143" s="935"/>
      <c r="AE143" s="935"/>
      <c r="AF143" s="935"/>
      <c r="AG143" s="935"/>
      <c r="AH143" s="935"/>
      <c r="AI143" s="935"/>
      <c r="AJ143" s="935"/>
      <c r="AK143" s="935"/>
      <c r="AL143" s="935"/>
      <c r="AM143" s="935"/>
      <c r="AN143" s="935"/>
      <c r="AO143" s="935"/>
      <c r="AP143" s="935"/>
      <c r="AQ143" s="935"/>
      <c r="AR143" s="935"/>
      <c r="AS143" s="935"/>
      <c r="AT143" s="935"/>
      <c r="AU143" s="935"/>
      <c r="AV143" s="935"/>
      <c r="AW143" s="935"/>
      <c r="AX143" s="935"/>
      <c r="AY143" s="935"/>
      <c r="AZ143" s="935"/>
      <c r="BA143" s="935"/>
      <c r="BB143" s="935"/>
      <c r="BC143" s="935"/>
      <c r="BD143" s="935"/>
      <c r="BE143" s="935"/>
      <c r="BF143" s="935"/>
      <c r="BG143" s="935"/>
      <c r="BH143" s="935"/>
      <c r="BI143" s="935"/>
      <c r="BJ143" s="935"/>
      <c r="BK143" s="935"/>
      <c r="BL143" s="935"/>
      <c r="BM143" s="935"/>
    </row>
    <row r="144" spans="2:65" s="1" customFormat="1" ht="16.5" customHeight="1">
      <c r="C144" s="334" t="s">
        <v>513</v>
      </c>
      <c r="D144" s="320"/>
      <c r="E144" s="320"/>
      <c r="F144" s="320"/>
      <c r="G144" s="320"/>
      <c r="H144" s="320"/>
      <c r="I144" s="320"/>
      <c r="J144" s="320"/>
      <c r="K144" s="320"/>
      <c r="L144" s="320"/>
      <c r="M144" s="320"/>
      <c r="N144" s="320"/>
      <c r="O144" s="320"/>
      <c r="P144" s="320"/>
      <c r="Q144" s="320"/>
      <c r="R144" s="320"/>
      <c r="S144" s="320"/>
      <c r="T144" s="320"/>
      <c r="U144" s="320"/>
      <c r="V144" s="320"/>
      <c r="W144" s="320"/>
      <c r="X144" s="320"/>
      <c r="Y144" s="320"/>
      <c r="Z144" s="320"/>
      <c r="AA144" s="320"/>
      <c r="AB144" s="320"/>
      <c r="AC144" s="320"/>
      <c r="AD144" s="320"/>
      <c r="AE144" s="320"/>
      <c r="AF144" s="320"/>
      <c r="AG144" s="320"/>
      <c r="AH144" s="320"/>
      <c r="AI144" s="320"/>
      <c r="AJ144" s="320"/>
      <c r="AK144" s="320"/>
      <c r="AL144" s="320"/>
      <c r="AM144" s="320"/>
      <c r="AN144" s="320"/>
      <c r="AO144" s="320"/>
      <c r="AP144" s="320"/>
      <c r="AQ144" s="320"/>
      <c r="AR144" s="320"/>
      <c r="AS144" s="320"/>
      <c r="AT144" s="320"/>
      <c r="AU144" s="320"/>
      <c r="AV144" s="320"/>
      <c r="AW144" s="320"/>
      <c r="AX144" s="320"/>
      <c r="AY144" s="320"/>
      <c r="AZ144" s="320"/>
      <c r="BA144" s="320"/>
      <c r="BB144" s="320"/>
      <c r="BC144" s="320"/>
      <c r="BD144" s="320"/>
      <c r="BE144" s="320"/>
      <c r="BF144" s="320"/>
      <c r="BG144" s="320"/>
      <c r="BH144" s="320"/>
      <c r="BI144" s="320"/>
      <c r="BJ144" s="320"/>
      <c r="BK144" s="320"/>
      <c r="BL144" s="320"/>
      <c r="BM144" s="321"/>
    </row>
    <row r="145" spans="2:65" s="1" customFormat="1" ht="7.5" customHeight="1">
      <c r="B145" s="319"/>
      <c r="C145" s="322"/>
      <c r="D145" s="323"/>
      <c r="E145" s="323"/>
      <c r="F145" s="323"/>
      <c r="G145" s="323"/>
      <c r="H145" s="323"/>
      <c r="I145" s="323"/>
      <c r="J145" s="323"/>
      <c r="K145" s="323"/>
      <c r="L145" s="323"/>
      <c r="M145" s="323"/>
      <c r="N145" s="323"/>
      <c r="O145" s="323"/>
      <c r="P145" s="323"/>
      <c r="Q145" s="323"/>
      <c r="R145" s="323"/>
      <c r="S145" s="323"/>
      <c r="T145" s="323"/>
      <c r="U145" s="323"/>
      <c r="V145" s="323"/>
      <c r="W145" s="323"/>
      <c r="X145" s="323"/>
      <c r="Y145" s="323"/>
      <c r="Z145" s="323"/>
      <c r="AA145" s="323"/>
      <c r="AB145" s="323"/>
      <c r="AC145" s="323"/>
      <c r="AD145" s="323"/>
      <c r="AE145" s="323"/>
      <c r="AF145" s="323"/>
      <c r="AG145" s="323"/>
      <c r="AH145" s="323"/>
      <c r="AI145" s="323"/>
      <c r="AJ145" s="323"/>
      <c r="AK145" s="323"/>
      <c r="AL145" s="323"/>
      <c r="AM145" s="323"/>
      <c r="AN145" s="323"/>
      <c r="AO145" s="323"/>
      <c r="AP145" s="323"/>
      <c r="AQ145" s="323"/>
      <c r="AR145" s="323"/>
      <c r="AS145" s="323"/>
      <c r="AT145" s="323"/>
      <c r="AU145" s="323"/>
      <c r="AV145" s="323"/>
      <c r="AW145" s="323"/>
      <c r="AX145" s="323"/>
      <c r="AY145" s="323"/>
      <c r="AZ145" s="323"/>
      <c r="BA145" s="323"/>
      <c r="BB145" s="323"/>
      <c r="BC145" s="323"/>
      <c r="BD145" s="323"/>
      <c r="BE145" s="323"/>
      <c r="BF145" s="323"/>
      <c r="BG145" s="323"/>
      <c r="BH145" s="323"/>
      <c r="BI145" s="323"/>
      <c r="BJ145" s="323"/>
      <c r="BK145" s="323"/>
      <c r="BL145" s="323"/>
      <c r="BM145" s="324"/>
    </row>
    <row r="146" spans="2:65" s="1" customFormat="1" ht="14.25" customHeight="1">
      <c r="B146" s="319"/>
      <c r="C146" s="322"/>
      <c r="D146" s="323"/>
      <c r="E146" s="323"/>
      <c r="F146" s="323"/>
      <c r="G146" s="323"/>
      <c r="H146" s="323"/>
      <c r="I146" s="323"/>
      <c r="J146" s="323"/>
      <c r="K146" s="323"/>
      <c r="L146" s="323"/>
      <c r="M146" s="323"/>
      <c r="N146" s="323"/>
      <c r="O146" s="323"/>
      <c r="P146" s="323"/>
      <c r="Q146" s="323"/>
      <c r="R146" s="323"/>
      <c r="S146" s="323"/>
      <c r="T146" s="323"/>
      <c r="U146" s="323"/>
      <c r="V146" s="323"/>
      <c r="W146" s="323"/>
      <c r="X146" s="323"/>
      <c r="Y146" s="323"/>
      <c r="Z146" s="323"/>
      <c r="AA146" s="323"/>
      <c r="AB146" s="323"/>
      <c r="AC146" s="323"/>
      <c r="AD146" s="323"/>
      <c r="AE146" s="323"/>
      <c r="AF146" s="323"/>
      <c r="AG146" s="323"/>
      <c r="AH146" s="323"/>
      <c r="AI146" s="323"/>
      <c r="AJ146" s="323"/>
      <c r="AK146" s="323"/>
      <c r="AL146" s="323"/>
      <c r="AM146" s="323"/>
      <c r="AN146" s="323"/>
      <c r="AO146" s="323"/>
      <c r="AP146" s="323"/>
      <c r="AQ146" s="323"/>
      <c r="AR146" s="323"/>
      <c r="AS146" s="323"/>
      <c r="AT146" s="323"/>
      <c r="AU146" s="323"/>
      <c r="AV146" s="323"/>
      <c r="AW146" s="323"/>
      <c r="AX146" s="323"/>
      <c r="AY146" s="323"/>
      <c r="AZ146" s="323"/>
      <c r="BA146" s="323"/>
      <c r="BB146" s="323"/>
      <c r="BC146" s="323"/>
      <c r="BD146" s="323"/>
      <c r="BE146" s="323"/>
      <c r="BF146" s="323"/>
      <c r="BG146" s="323"/>
      <c r="BH146" s="323"/>
      <c r="BI146" s="323"/>
      <c r="BJ146" s="323"/>
      <c r="BK146" s="323"/>
      <c r="BL146" s="323"/>
      <c r="BM146" s="324"/>
    </row>
    <row r="147" spans="2:65" s="1" customFormat="1" ht="16.5" customHeight="1">
      <c r="C147" s="325"/>
      <c r="D147" s="326"/>
      <c r="E147" s="326"/>
      <c r="F147" s="326"/>
      <c r="G147" s="326"/>
      <c r="H147" s="326"/>
      <c r="I147" s="326"/>
      <c r="J147" s="326"/>
      <c r="K147" s="326"/>
      <c r="L147" s="326"/>
      <c r="M147" s="326"/>
      <c r="N147" s="326"/>
      <c r="O147" s="326"/>
      <c r="P147" s="326"/>
      <c r="Q147" s="326"/>
      <c r="R147" s="326"/>
      <c r="S147" s="326"/>
      <c r="T147" s="326"/>
      <c r="U147" s="326"/>
      <c r="V147" s="326"/>
      <c r="W147" s="326"/>
      <c r="X147" s="326"/>
      <c r="Y147" s="326"/>
      <c r="Z147" s="326"/>
      <c r="AA147" s="326"/>
      <c r="AB147" s="326"/>
      <c r="AC147" s="326"/>
      <c r="AD147" s="326"/>
      <c r="AE147" s="326"/>
      <c r="AF147" s="326"/>
      <c r="AG147" s="326"/>
      <c r="AH147" s="326"/>
      <c r="AI147" s="326"/>
      <c r="AJ147" s="326"/>
      <c r="AK147" s="326"/>
      <c r="AL147" s="326"/>
      <c r="AM147" s="326"/>
      <c r="AN147" s="326"/>
      <c r="AO147" s="326"/>
      <c r="AP147" s="326"/>
      <c r="AQ147" s="326"/>
      <c r="AR147" s="326"/>
      <c r="AS147" s="326"/>
      <c r="AT147" s="326"/>
      <c r="AU147" s="326"/>
      <c r="AV147" s="326"/>
      <c r="AW147" s="326"/>
      <c r="AX147" s="326"/>
      <c r="AY147" s="326"/>
      <c r="AZ147" s="326"/>
      <c r="BA147" s="326"/>
      <c r="BB147" s="326"/>
      <c r="BC147" s="326"/>
      <c r="BD147" s="326"/>
      <c r="BE147" s="326"/>
      <c r="BF147" s="326"/>
      <c r="BG147" s="326"/>
      <c r="BH147" s="326"/>
      <c r="BI147" s="326"/>
      <c r="BJ147" s="326"/>
      <c r="BK147" s="326"/>
      <c r="BL147" s="326"/>
      <c r="BM147" s="327"/>
    </row>
    <row r="148" spans="2:65" s="1" customFormat="1" ht="16.5" customHeight="1">
      <c r="C148" s="325"/>
      <c r="D148" s="326"/>
      <c r="E148" s="326"/>
      <c r="F148" s="326"/>
      <c r="G148" s="326"/>
      <c r="H148" s="326"/>
      <c r="I148" s="326"/>
      <c r="J148" s="326"/>
      <c r="K148" s="326"/>
      <c r="L148" s="326"/>
      <c r="M148" s="326"/>
      <c r="N148" s="326"/>
      <c r="O148" s="326"/>
      <c r="P148" s="326"/>
      <c r="Q148" s="326"/>
      <c r="R148" s="326"/>
      <c r="S148" s="326"/>
      <c r="T148" s="326"/>
      <c r="U148" s="326"/>
      <c r="V148" s="326"/>
      <c r="W148" s="326"/>
      <c r="X148" s="326"/>
      <c r="Y148" s="326"/>
      <c r="Z148" s="326"/>
      <c r="AA148" s="326"/>
      <c r="AB148" s="326"/>
      <c r="AC148" s="326"/>
      <c r="AD148" s="326"/>
      <c r="AE148" s="326"/>
      <c r="AF148" s="326"/>
      <c r="AG148" s="326"/>
      <c r="AH148" s="326"/>
      <c r="AI148" s="326"/>
      <c r="AJ148" s="326"/>
      <c r="AK148" s="326"/>
      <c r="AL148" s="326"/>
      <c r="AM148" s="326"/>
      <c r="AN148" s="326"/>
      <c r="AO148" s="326"/>
      <c r="AP148" s="326"/>
      <c r="AQ148" s="326"/>
      <c r="AR148" s="326"/>
      <c r="AS148" s="326"/>
      <c r="AT148" s="326"/>
      <c r="AU148" s="326"/>
      <c r="AV148" s="326"/>
      <c r="AW148" s="326"/>
      <c r="AX148" s="326"/>
      <c r="AY148" s="326"/>
      <c r="AZ148" s="326"/>
      <c r="BA148" s="326"/>
      <c r="BB148" s="326"/>
      <c r="BC148" s="326"/>
      <c r="BD148" s="326"/>
      <c r="BE148" s="326"/>
      <c r="BF148" s="326"/>
      <c r="BG148" s="326"/>
      <c r="BH148" s="326"/>
      <c r="BI148" s="326"/>
      <c r="BJ148" s="326"/>
      <c r="BK148" s="326"/>
      <c r="BL148" s="326"/>
      <c r="BM148" s="327"/>
    </row>
    <row r="149" spans="2:65" s="1" customFormat="1" ht="16.5" customHeight="1">
      <c r="C149" s="325"/>
      <c r="D149" s="326"/>
      <c r="E149" s="326"/>
      <c r="F149" s="326"/>
      <c r="G149" s="326"/>
      <c r="H149" s="326"/>
      <c r="I149" s="326"/>
      <c r="J149" s="326"/>
      <c r="K149" s="326"/>
      <c r="L149" s="326"/>
      <c r="M149" s="326"/>
      <c r="N149" s="326"/>
      <c r="O149" s="326"/>
      <c r="P149" s="326"/>
      <c r="Q149" s="326"/>
      <c r="R149" s="326"/>
      <c r="S149" s="326"/>
      <c r="T149" s="326"/>
      <c r="U149" s="326"/>
      <c r="V149" s="326"/>
      <c r="W149" s="326"/>
      <c r="X149" s="326"/>
      <c r="Y149" s="326"/>
      <c r="Z149" s="326"/>
      <c r="AA149" s="326"/>
      <c r="AB149" s="326"/>
      <c r="AC149" s="326"/>
      <c r="AD149" s="326"/>
      <c r="AE149" s="326"/>
      <c r="AF149" s="326"/>
      <c r="AG149" s="326"/>
      <c r="AH149" s="326"/>
      <c r="AI149" s="326"/>
      <c r="AJ149" s="326"/>
      <c r="AK149" s="326"/>
      <c r="AL149" s="326"/>
      <c r="AM149" s="326"/>
      <c r="AN149" s="326"/>
      <c r="AO149" s="326"/>
      <c r="AP149" s="326"/>
      <c r="AQ149" s="326"/>
      <c r="AR149" s="326"/>
      <c r="AS149" s="326"/>
      <c r="AT149" s="326"/>
      <c r="AU149" s="326"/>
      <c r="AV149" s="326"/>
      <c r="AW149" s="326"/>
      <c r="AX149" s="326"/>
      <c r="AY149" s="326"/>
      <c r="AZ149" s="326"/>
      <c r="BA149" s="326"/>
      <c r="BB149" s="326"/>
      <c r="BC149" s="326"/>
      <c r="BD149" s="326"/>
      <c r="BE149" s="326"/>
      <c r="BF149" s="326"/>
      <c r="BG149" s="326"/>
      <c r="BH149" s="326"/>
      <c r="BI149" s="326"/>
      <c r="BJ149" s="326"/>
      <c r="BK149" s="326"/>
      <c r="BL149" s="326"/>
      <c r="BM149" s="327"/>
    </row>
    <row r="150" spans="2:65" s="1" customFormat="1" ht="16.5" customHeight="1">
      <c r="C150" s="325"/>
      <c r="D150" s="326"/>
      <c r="E150" s="326"/>
      <c r="F150" s="326"/>
      <c r="G150" s="326"/>
      <c r="H150" s="326"/>
      <c r="I150" s="326"/>
      <c r="J150" s="326"/>
      <c r="K150" s="326"/>
      <c r="L150" s="326"/>
      <c r="M150" s="326"/>
      <c r="N150" s="326"/>
      <c r="O150" s="326"/>
      <c r="P150" s="326"/>
      <c r="Q150" s="326"/>
      <c r="R150" s="326"/>
      <c r="S150" s="326"/>
      <c r="T150" s="326"/>
      <c r="U150" s="326"/>
      <c r="V150" s="326"/>
      <c r="W150" s="326"/>
      <c r="X150" s="326"/>
      <c r="Y150" s="326"/>
      <c r="Z150" s="326"/>
      <c r="AA150" s="326"/>
      <c r="AB150" s="326"/>
      <c r="AC150" s="326"/>
      <c r="AD150" s="326"/>
      <c r="AE150" s="326"/>
      <c r="AF150" s="326"/>
      <c r="AG150" s="326"/>
      <c r="AH150" s="326"/>
      <c r="AI150" s="326"/>
      <c r="AJ150" s="326"/>
      <c r="AK150" s="326"/>
      <c r="AL150" s="326"/>
      <c r="AM150" s="326"/>
      <c r="AN150" s="326"/>
      <c r="AO150" s="326"/>
      <c r="AP150" s="326"/>
      <c r="AQ150" s="326"/>
      <c r="AR150" s="326"/>
      <c r="AS150" s="326"/>
      <c r="AT150" s="326"/>
      <c r="AU150" s="326"/>
      <c r="AV150" s="326"/>
      <c r="AW150" s="326"/>
      <c r="AX150" s="326"/>
      <c r="AY150" s="326"/>
      <c r="AZ150" s="326"/>
      <c r="BA150" s="326"/>
      <c r="BB150" s="326"/>
      <c r="BC150" s="326"/>
      <c r="BD150" s="326"/>
      <c r="BE150" s="326"/>
      <c r="BF150" s="326"/>
      <c r="BG150" s="326"/>
      <c r="BH150" s="326"/>
      <c r="BI150" s="326"/>
      <c r="BJ150" s="326"/>
      <c r="BK150" s="326"/>
      <c r="BL150" s="326"/>
      <c r="BM150" s="327"/>
    </row>
    <row r="151" spans="2:65" s="1" customFormat="1" ht="16.5" customHeight="1">
      <c r="C151" s="322"/>
      <c r="D151" s="323"/>
      <c r="E151" s="323"/>
      <c r="F151" s="323"/>
      <c r="G151" s="323"/>
      <c r="H151" s="323"/>
      <c r="I151" s="323"/>
      <c r="J151" s="323"/>
      <c r="K151" s="323"/>
      <c r="L151" s="323"/>
      <c r="M151" s="323"/>
      <c r="N151" s="323"/>
      <c r="O151" s="323"/>
      <c r="P151" s="323"/>
      <c r="Q151" s="323"/>
      <c r="R151" s="323"/>
      <c r="S151" s="323"/>
      <c r="T151" s="323"/>
      <c r="U151" s="323"/>
      <c r="V151" s="323"/>
      <c r="W151" s="323"/>
      <c r="X151" s="323"/>
      <c r="Y151" s="323"/>
      <c r="Z151" s="323"/>
      <c r="AA151" s="323"/>
      <c r="AB151" s="323"/>
      <c r="AC151" s="323"/>
      <c r="AD151" s="323"/>
      <c r="AE151" s="323"/>
      <c r="AF151" s="323"/>
      <c r="AG151" s="323"/>
      <c r="AH151" s="323"/>
      <c r="AI151" s="323"/>
      <c r="AJ151" s="323"/>
      <c r="AK151" s="323"/>
      <c r="AL151" s="323"/>
      <c r="AM151" s="323"/>
      <c r="AN151" s="323"/>
      <c r="AO151" s="323"/>
      <c r="AP151" s="323"/>
      <c r="AQ151" s="323"/>
      <c r="AR151" s="323"/>
      <c r="AS151" s="323"/>
      <c r="AT151" s="323"/>
      <c r="AU151" s="323"/>
      <c r="AV151" s="323"/>
      <c r="AW151" s="323"/>
      <c r="AX151" s="323"/>
      <c r="AY151" s="323"/>
      <c r="AZ151" s="323"/>
      <c r="BA151" s="323"/>
      <c r="BB151" s="323"/>
      <c r="BC151" s="323"/>
      <c r="BD151" s="323"/>
      <c r="BE151" s="323"/>
      <c r="BF151" s="323"/>
      <c r="BG151" s="323"/>
      <c r="BH151" s="323"/>
      <c r="BI151" s="323"/>
      <c r="BJ151" s="323"/>
      <c r="BK151" s="323"/>
      <c r="BL151" s="323"/>
      <c r="BM151" s="324"/>
    </row>
    <row r="152" spans="2:65" s="1" customFormat="1" ht="14.25" customHeight="1">
      <c r="B152" s="319"/>
      <c r="C152" s="322"/>
      <c r="D152" s="323"/>
      <c r="E152" s="323"/>
      <c r="F152" s="323"/>
      <c r="G152" s="323"/>
      <c r="H152" s="323"/>
      <c r="I152" s="323"/>
      <c r="J152" s="323"/>
      <c r="K152" s="323"/>
      <c r="L152" s="323"/>
      <c r="M152" s="323"/>
      <c r="N152" s="323"/>
      <c r="O152" s="323"/>
      <c r="P152" s="323"/>
      <c r="Q152" s="323"/>
      <c r="R152" s="323"/>
      <c r="S152" s="323"/>
      <c r="T152" s="323"/>
      <c r="U152" s="323"/>
      <c r="V152" s="323"/>
      <c r="W152" s="323"/>
      <c r="X152" s="323"/>
      <c r="Y152" s="323"/>
      <c r="Z152" s="323"/>
      <c r="AA152" s="323"/>
      <c r="AB152" s="323"/>
      <c r="AC152" s="323"/>
      <c r="AD152" s="323"/>
      <c r="AE152" s="323"/>
      <c r="AF152" s="323"/>
      <c r="AG152" s="323"/>
      <c r="AH152" s="323"/>
      <c r="AI152" s="323"/>
      <c r="AJ152" s="323"/>
      <c r="AK152" s="323"/>
      <c r="AL152" s="323"/>
      <c r="AM152" s="323"/>
      <c r="AN152" s="323"/>
      <c r="AO152" s="323"/>
      <c r="AP152" s="323"/>
      <c r="AQ152" s="323"/>
      <c r="AR152" s="323"/>
      <c r="AS152" s="323"/>
      <c r="AT152" s="323"/>
      <c r="AU152" s="323"/>
      <c r="AV152" s="323"/>
      <c r="AW152" s="323"/>
      <c r="AX152" s="323"/>
      <c r="AY152" s="323"/>
      <c r="AZ152" s="323"/>
      <c r="BA152" s="323"/>
      <c r="BB152" s="323"/>
      <c r="BC152" s="323"/>
      <c r="BD152" s="323"/>
      <c r="BE152" s="323"/>
      <c r="BF152" s="323"/>
      <c r="BG152" s="323"/>
      <c r="BH152" s="323"/>
      <c r="BI152" s="323"/>
      <c r="BJ152" s="323"/>
      <c r="BK152" s="323"/>
      <c r="BL152" s="323"/>
      <c r="BM152" s="324"/>
    </row>
    <row r="153" spans="2:65" s="1" customFormat="1" ht="16.5" customHeight="1">
      <c r="C153" s="325"/>
      <c r="D153" s="326"/>
      <c r="E153" s="326"/>
      <c r="F153" s="326"/>
      <c r="G153" s="326"/>
      <c r="H153" s="326"/>
      <c r="I153" s="326"/>
      <c r="J153" s="326"/>
      <c r="K153" s="326"/>
      <c r="L153" s="326"/>
      <c r="M153" s="326"/>
      <c r="N153" s="326"/>
      <c r="O153" s="326"/>
      <c r="P153" s="326"/>
      <c r="Q153" s="326"/>
      <c r="R153" s="326"/>
      <c r="S153" s="326"/>
      <c r="T153" s="326"/>
      <c r="U153" s="326"/>
      <c r="V153" s="326"/>
      <c r="W153" s="326"/>
      <c r="X153" s="326"/>
      <c r="Y153" s="326"/>
      <c r="Z153" s="326"/>
      <c r="AA153" s="326"/>
      <c r="AB153" s="326"/>
      <c r="AC153" s="326"/>
      <c r="AD153" s="326"/>
      <c r="AE153" s="326"/>
      <c r="AF153" s="326"/>
      <c r="AG153" s="326"/>
      <c r="AH153" s="326"/>
      <c r="AI153" s="326"/>
      <c r="AJ153" s="326"/>
      <c r="AK153" s="326"/>
      <c r="AL153" s="326"/>
      <c r="AM153" s="326"/>
      <c r="AN153" s="326"/>
      <c r="AO153" s="326"/>
      <c r="AP153" s="326"/>
      <c r="AQ153" s="326"/>
      <c r="AR153" s="326"/>
      <c r="AS153" s="326"/>
      <c r="AT153" s="326"/>
      <c r="AU153" s="326"/>
      <c r="AV153" s="326"/>
      <c r="AW153" s="326"/>
      <c r="AX153" s="326"/>
      <c r="AY153" s="326"/>
      <c r="AZ153" s="326"/>
      <c r="BA153" s="326"/>
      <c r="BB153" s="326"/>
      <c r="BC153" s="326"/>
      <c r="BD153" s="326"/>
      <c r="BE153" s="326"/>
      <c r="BF153" s="326"/>
      <c r="BG153" s="326"/>
      <c r="BH153" s="326"/>
      <c r="BI153" s="326"/>
      <c r="BJ153" s="326"/>
      <c r="BK153" s="326"/>
      <c r="BL153" s="326"/>
      <c r="BM153" s="327"/>
    </row>
    <row r="154" spans="2:65" s="1" customFormat="1" ht="16.5" customHeight="1">
      <c r="C154" s="325"/>
      <c r="D154" s="326"/>
      <c r="E154" s="326"/>
      <c r="F154" s="326"/>
      <c r="G154" s="326"/>
      <c r="H154" s="326"/>
      <c r="I154" s="326"/>
      <c r="J154" s="326"/>
      <c r="K154" s="326"/>
      <c r="L154" s="326"/>
      <c r="M154" s="326"/>
      <c r="N154" s="326"/>
      <c r="O154" s="326"/>
      <c r="P154" s="326"/>
      <c r="Q154" s="326"/>
      <c r="R154" s="326"/>
      <c r="S154" s="326"/>
      <c r="T154" s="326"/>
      <c r="U154" s="326"/>
      <c r="V154" s="326"/>
      <c r="W154" s="326"/>
      <c r="X154" s="326"/>
      <c r="Y154" s="326"/>
      <c r="Z154" s="326"/>
      <c r="AA154" s="326"/>
      <c r="AB154" s="326"/>
      <c r="AC154" s="326"/>
      <c r="AD154" s="326"/>
      <c r="AE154" s="326"/>
      <c r="AF154" s="326"/>
      <c r="AG154" s="326"/>
      <c r="AH154" s="326"/>
      <c r="AI154" s="326"/>
      <c r="AJ154" s="326"/>
      <c r="AK154" s="326"/>
      <c r="AL154" s="326"/>
      <c r="AM154" s="326"/>
      <c r="AN154" s="326"/>
      <c r="AO154" s="326"/>
      <c r="AP154" s="326"/>
      <c r="AQ154" s="326"/>
      <c r="AR154" s="326"/>
      <c r="AS154" s="326"/>
      <c r="AT154" s="326"/>
      <c r="AU154" s="326"/>
      <c r="AV154" s="326"/>
      <c r="AW154" s="326"/>
      <c r="AX154" s="326"/>
      <c r="AY154" s="326"/>
      <c r="AZ154" s="326"/>
      <c r="BA154" s="326"/>
      <c r="BB154" s="326"/>
      <c r="BC154" s="326"/>
      <c r="BD154" s="326"/>
      <c r="BE154" s="326"/>
      <c r="BF154" s="326"/>
      <c r="BG154" s="326"/>
      <c r="BH154" s="326"/>
      <c r="BI154" s="326"/>
      <c r="BJ154" s="326"/>
      <c r="BK154" s="326"/>
      <c r="BL154" s="326"/>
      <c r="BM154" s="327"/>
    </row>
    <row r="155" spans="2:65" s="1" customFormat="1" ht="16.5" customHeight="1">
      <c r="C155" s="325"/>
      <c r="D155" s="326"/>
      <c r="E155" s="326"/>
      <c r="F155" s="326"/>
      <c r="G155" s="326"/>
      <c r="H155" s="326"/>
      <c r="I155" s="326"/>
      <c r="J155" s="326"/>
      <c r="K155" s="326"/>
      <c r="L155" s="326"/>
      <c r="M155" s="326"/>
      <c r="N155" s="326"/>
      <c r="O155" s="326"/>
      <c r="P155" s="326"/>
      <c r="Q155" s="326"/>
      <c r="R155" s="326"/>
      <c r="S155" s="326"/>
      <c r="T155" s="326"/>
      <c r="U155" s="326"/>
      <c r="V155" s="326"/>
      <c r="W155" s="326"/>
      <c r="X155" s="326"/>
      <c r="Y155" s="326"/>
      <c r="Z155" s="326"/>
      <c r="AA155" s="326"/>
      <c r="AB155" s="326"/>
      <c r="AC155" s="326"/>
      <c r="AD155" s="326"/>
      <c r="AE155" s="326"/>
      <c r="AF155" s="326"/>
      <c r="AG155" s="326"/>
      <c r="AH155" s="326"/>
      <c r="AI155" s="326"/>
      <c r="AJ155" s="326"/>
      <c r="AK155" s="326"/>
      <c r="AL155" s="326"/>
      <c r="AM155" s="326"/>
      <c r="AN155" s="326"/>
      <c r="AO155" s="326"/>
      <c r="AP155" s="326"/>
      <c r="AQ155" s="326"/>
      <c r="AR155" s="326"/>
      <c r="AS155" s="326"/>
      <c r="AT155" s="326"/>
      <c r="AU155" s="326"/>
      <c r="AV155" s="326"/>
      <c r="AW155" s="326"/>
      <c r="AX155" s="326"/>
      <c r="AY155" s="326"/>
      <c r="AZ155" s="326"/>
      <c r="BA155" s="326"/>
      <c r="BB155" s="326"/>
      <c r="BC155" s="326"/>
      <c r="BD155" s="326"/>
      <c r="BE155" s="326"/>
      <c r="BF155" s="326"/>
      <c r="BG155" s="326"/>
      <c r="BH155" s="326"/>
      <c r="BI155" s="326"/>
      <c r="BJ155" s="326"/>
      <c r="BK155" s="326"/>
      <c r="BL155" s="326"/>
      <c r="BM155" s="327"/>
    </row>
    <row r="156" spans="2:65" s="1" customFormat="1" ht="16.5" customHeight="1">
      <c r="C156" s="325"/>
      <c r="D156" s="326"/>
      <c r="E156" s="326"/>
      <c r="F156" s="326"/>
      <c r="G156" s="326"/>
      <c r="H156" s="326"/>
      <c r="I156" s="326"/>
      <c r="J156" s="326"/>
      <c r="K156" s="326"/>
      <c r="L156" s="326"/>
      <c r="M156" s="326"/>
      <c r="N156" s="326"/>
      <c r="O156" s="326"/>
      <c r="P156" s="326"/>
      <c r="Q156" s="326"/>
      <c r="R156" s="326"/>
      <c r="S156" s="326"/>
      <c r="T156" s="326"/>
      <c r="U156" s="326"/>
      <c r="V156" s="326"/>
      <c r="W156" s="326"/>
      <c r="X156" s="326"/>
      <c r="Y156" s="326"/>
      <c r="Z156" s="326"/>
      <c r="AA156" s="326"/>
      <c r="AB156" s="326"/>
      <c r="AC156" s="326"/>
      <c r="AD156" s="326"/>
      <c r="AE156" s="326"/>
      <c r="AF156" s="326"/>
      <c r="AG156" s="326"/>
      <c r="AH156" s="326"/>
      <c r="AI156" s="326"/>
      <c r="AJ156" s="326"/>
      <c r="AK156" s="326"/>
      <c r="AL156" s="326"/>
      <c r="AM156" s="326"/>
      <c r="AN156" s="326"/>
      <c r="AO156" s="326"/>
      <c r="AP156" s="326"/>
      <c r="AQ156" s="326"/>
      <c r="AR156" s="326"/>
      <c r="AS156" s="326"/>
      <c r="AT156" s="326"/>
      <c r="AU156" s="326"/>
      <c r="AV156" s="326"/>
      <c r="AW156" s="326"/>
      <c r="AX156" s="326"/>
      <c r="AY156" s="326"/>
      <c r="AZ156" s="326"/>
      <c r="BA156" s="326"/>
      <c r="BB156" s="326"/>
      <c r="BC156" s="326"/>
      <c r="BD156" s="326"/>
      <c r="BE156" s="326"/>
      <c r="BF156" s="326"/>
      <c r="BG156" s="326"/>
      <c r="BH156" s="326"/>
      <c r="BI156" s="326"/>
      <c r="BJ156" s="326"/>
      <c r="BK156" s="326"/>
      <c r="BL156" s="326"/>
      <c r="BM156" s="327"/>
    </row>
    <row r="157" spans="2:65" s="1" customFormat="1" ht="14.25" customHeight="1">
      <c r="B157" s="319"/>
      <c r="C157" s="322"/>
      <c r="D157" s="323"/>
      <c r="E157" s="323"/>
      <c r="F157" s="323"/>
      <c r="G157" s="323"/>
      <c r="H157" s="323"/>
      <c r="I157" s="323"/>
      <c r="J157" s="323"/>
      <c r="K157" s="323"/>
      <c r="L157" s="323"/>
      <c r="M157" s="323"/>
      <c r="N157" s="323"/>
      <c r="O157" s="323"/>
      <c r="P157" s="323"/>
      <c r="Q157" s="323"/>
      <c r="R157" s="323"/>
      <c r="S157" s="323"/>
      <c r="T157" s="323"/>
      <c r="U157" s="323"/>
      <c r="V157" s="323"/>
      <c r="W157" s="323"/>
      <c r="X157" s="323"/>
      <c r="Y157" s="323"/>
      <c r="Z157" s="323"/>
      <c r="AA157" s="323"/>
      <c r="AB157" s="323"/>
      <c r="AC157" s="323"/>
      <c r="AD157" s="323"/>
      <c r="AE157" s="323"/>
      <c r="AF157" s="323"/>
      <c r="AG157" s="323"/>
      <c r="AH157" s="323"/>
      <c r="AI157" s="323"/>
      <c r="AJ157" s="323"/>
      <c r="AK157" s="323"/>
      <c r="AL157" s="323"/>
      <c r="AM157" s="323"/>
      <c r="AN157" s="323"/>
      <c r="AO157" s="323"/>
      <c r="AP157" s="323"/>
      <c r="AQ157" s="323"/>
      <c r="AR157" s="323"/>
      <c r="AS157" s="323"/>
      <c r="AT157" s="323"/>
      <c r="AU157" s="323"/>
      <c r="AV157" s="323"/>
      <c r="AW157" s="323"/>
      <c r="AX157" s="323"/>
      <c r="AY157" s="323"/>
      <c r="AZ157" s="323"/>
      <c r="BA157" s="323"/>
      <c r="BB157" s="323"/>
      <c r="BC157" s="323"/>
      <c r="BD157" s="323"/>
      <c r="BE157" s="323"/>
      <c r="BF157" s="323"/>
      <c r="BG157" s="323"/>
      <c r="BH157" s="323"/>
      <c r="BI157" s="323"/>
      <c r="BJ157" s="323"/>
      <c r="BK157" s="323"/>
      <c r="BL157" s="323"/>
      <c r="BM157" s="324"/>
    </row>
    <row r="158" spans="2:65" s="1" customFormat="1" ht="14.25" customHeight="1">
      <c r="B158" s="319"/>
      <c r="C158" s="322"/>
      <c r="D158" s="323"/>
      <c r="E158" s="323"/>
      <c r="F158" s="323"/>
      <c r="G158" s="323"/>
      <c r="H158" s="323"/>
      <c r="I158" s="323"/>
      <c r="J158" s="323"/>
      <c r="K158" s="323"/>
      <c r="L158" s="323"/>
      <c r="M158" s="323"/>
      <c r="N158" s="323"/>
      <c r="O158" s="323"/>
      <c r="P158" s="323"/>
      <c r="Q158" s="323"/>
      <c r="R158" s="323"/>
      <c r="S158" s="323"/>
      <c r="T158" s="323"/>
      <c r="U158" s="323"/>
      <c r="V158" s="323"/>
      <c r="W158" s="323"/>
      <c r="X158" s="323"/>
      <c r="Y158" s="323"/>
      <c r="Z158" s="323"/>
      <c r="AA158" s="323"/>
      <c r="AB158" s="323"/>
      <c r="AC158" s="323"/>
      <c r="AD158" s="323"/>
      <c r="AE158" s="323"/>
      <c r="AF158" s="323"/>
      <c r="AG158" s="323"/>
      <c r="AH158" s="323"/>
      <c r="AI158" s="323"/>
      <c r="AJ158" s="323"/>
      <c r="AK158" s="323"/>
      <c r="AL158" s="323"/>
      <c r="AM158" s="323"/>
      <c r="AN158" s="323"/>
      <c r="AO158" s="323"/>
      <c r="AP158" s="323"/>
      <c r="AQ158" s="323"/>
      <c r="AR158" s="323"/>
      <c r="AS158" s="323"/>
      <c r="AT158" s="323"/>
      <c r="AU158" s="323"/>
      <c r="AV158" s="323"/>
      <c r="AW158" s="323"/>
      <c r="AX158" s="323"/>
      <c r="AY158" s="323"/>
      <c r="AZ158" s="323"/>
      <c r="BA158" s="323"/>
      <c r="BB158" s="323"/>
      <c r="BC158" s="323"/>
      <c r="BD158" s="323"/>
      <c r="BE158" s="323"/>
      <c r="BF158" s="323"/>
      <c r="BG158" s="323"/>
      <c r="BH158" s="323"/>
      <c r="BI158" s="323"/>
      <c r="BJ158" s="323"/>
      <c r="BK158" s="323"/>
      <c r="BL158" s="323"/>
      <c r="BM158" s="324"/>
    </row>
    <row r="159" spans="2:65" s="1" customFormat="1" ht="14.25" customHeight="1">
      <c r="B159" s="319"/>
      <c r="C159" s="322"/>
      <c r="D159" s="323"/>
      <c r="E159" s="323"/>
      <c r="F159" s="323"/>
      <c r="G159" s="323"/>
      <c r="H159" s="323"/>
      <c r="I159" s="323"/>
      <c r="J159" s="323"/>
      <c r="K159" s="323"/>
      <c r="L159" s="323"/>
      <c r="M159" s="323"/>
      <c r="N159" s="323"/>
      <c r="O159" s="323"/>
      <c r="P159" s="323"/>
      <c r="Q159" s="323"/>
      <c r="R159" s="323"/>
      <c r="S159" s="323"/>
      <c r="T159" s="323"/>
      <c r="U159" s="323"/>
      <c r="V159" s="323"/>
      <c r="W159" s="323"/>
      <c r="X159" s="323"/>
      <c r="Y159" s="323"/>
      <c r="Z159" s="323"/>
      <c r="AA159" s="323"/>
      <c r="AB159" s="323"/>
      <c r="AC159" s="323"/>
      <c r="AD159" s="323"/>
      <c r="AE159" s="323"/>
      <c r="AF159" s="323"/>
      <c r="AG159" s="323"/>
      <c r="AH159" s="323"/>
      <c r="AI159" s="323"/>
      <c r="AJ159" s="323"/>
      <c r="AK159" s="323"/>
      <c r="AL159" s="323"/>
      <c r="AM159" s="323"/>
      <c r="AN159" s="323"/>
      <c r="AO159" s="323"/>
      <c r="AP159" s="323"/>
      <c r="AQ159" s="323"/>
      <c r="AR159" s="323"/>
      <c r="AS159" s="323"/>
      <c r="AT159" s="323"/>
      <c r="AU159" s="323"/>
      <c r="AV159" s="323"/>
      <c r="AW159" s="323"/>
      <c r="AX159" s="323"/>
      <c r="AY159" s="323"/>
      <c r="AZ159" s="323"/>
      <c r="BA159" s="323"/>
      <c r="BB159" s="323"/>
      <c r="BC159" s="323"/>
      <c r="BD159" s="323"/>
      <c r="BE159" s="323"/>
      <c r="BF159" s="323"/>
      <c r="BG159" s="323"/>
      <c r="BH159" s="323"/>
      <c r="BI159" s="323"/>
      <c r="BJ159" s="323"/>
      <c r="BK159" s="323"/>
      <c r="BL159" s="323"/>
      <c r="BM159" s="324"/>
    </row>
    <row r="160" spans="2:65" s="1" customFormat="1" ht="14.25" customHeight="1">
      <c r="B160" s="319"/>
      <c r="C160" s="322"/>
      <c r="D160" s="323"/>
      <c r="E160" s="323"/>
      <c r="F160" s="323"/>
      <c r="G160" s="323"/>
      <c r="H160" s="323"/>
      <c r="I160" s="323"/>
      <c r="J160" s="323"/>
      <c r="K160" s="323"/>
      <c r="L160" s="323"/>
      <c r="M160" s="323"/>
      <c r="N160" s="323"/>
      <c r="O160" s="323"/>
      <c r="P160" s="323"/>
      <c r="Q160" s="323"/>
      <c r="R160" s="323"/>
      <c r="S160" s="323"/>
      <c r="T160" s="323"/>
      <c r="U160" s="323"/>
      <c r="V160" s="323"/>
      <c r="W160" s="323"/>
      <c r="X160" s="323"/>
      <c r="Y160" s="323"/>
      <c r="Z160" s="323"/>
      <c r="AA160" s="323"/>
      <c r="AB160" s="323"/>
      <c r="AC160" s="323"/>
      <c r="AD160" s="323"/>
      <c r="AE160" s="323"/>
      <c r="AF160" s="323"/>
      <c r="AG160" s="323"/>
      <c r="AH160" s="323"/>
      <c r="AI160" s="323"/>
      <c r="AJ160" s="323"/>
      <c r="AK160" s="323"/>
      <c r="AL160" s="323"/>
      <c r="AM160" s="323"/>
      <c r="AN160" s="323"/>
      <c r="AO160" s="323"/>
      <c r="AP160" s="323"/>
      <c r="AQ160" s="323"/>
      <c r="AR160" s="323"/>
      <c r="AS160" s="323"/>
      <c r="AT160" s="323"/>
      <c r="AU160" s="323"/>
      <c r="AV160" s="323"/>
      <c r="AW160" s="323"/>
      <c r="AX160" s="323"/>
      <c r="AY160" s="323"/>
      <c r="AZ160" s="323"/>
      <c r="BA160" s="323"/>
      <c r="BB160" s="323"/>
      <c r="BC160" s="323"/>
      <c r="BD160" s="323"/>
      <c r="BE160" s="323"/>
      <c r="BF160" s="323"/>
      <c r="BG160" s="323"/>
      <c r="BH160" s="323"/>
      <c r="BI160" s="323"/>
      <c r="BJ160" s="323"/>
      <c r="BK160" s="323"/>
      <c r="BL160" s="323"/>
      <c r="BM160" s="324"/>
    </row>
    <row r="161" spans="2:68" s="1" customFormat="1" ht="14.25" customHeight="1">
      <c r="B161" s="319"/>
      <c r="C161" s="322"/>
      <c r="D161" s="323"/>
      <c r="E161" s="323"/>
      <c r="F161" s="323"/>
      <c r="G161" s="323"/>
      <c r="H161" s="323"/>
      <c r="I161" s="323"/>
      <c r="J161" s="323"/>
      <c r="K161" s="323"/>
      <c r="L161" s="323"/>
      <c r="M161" s="323"/>
      <c r="N161" s="323"/>
      <c r="O161" s="323"/>
      <c r="P161" s="323"/>
      <c r="Q161" s="323"/>
      <c r="R161" s="323"/>
      <c r="S161" s="323"/>
      <c r="T161" s="323"/>
      <c r="U161" s="323"/>
      <c r="V161" s="323"/>
      <c r="W161" s="323"/>
      <c r="X161" s="323"/>
      <c r="Y161" s="323"/>
      <c r="Z161" s="323"/>
      <c r="AA161" s="323"/>
      <c r="AB161" s="323"/>
      <c r="AC161" s="323"/>
      <c r="AD161" s="323"/>
      <c r="AE161" s="323"/>
      <c r="AF161" s="323"/>
      <c r="AG161" s="323"/>
      <c r="AH161" s="323"/>
      <c r="AI161" s="323"/>
      <c r="AJ161" s="323"/>
      <c r="AK161" s="323"/>
      <c r="AL161" s="323"/>
      <c r="AM161" s="323"/>
      <c r="AN161" s="323"/>
      <c r="AO161" s="323"/>
      <c r="AP161" s="323"/>
      <c r="AQ161" s="323"/>
      <c r="AR161" s="323"/>
      <c r="AS161" s="323"/>
      <c r="AT161" s="323"/>
      <c r="AU161" s="323"/>
      <c r="AV161" s="323"/>
      <c r="AW161" s="323"/>
      <c r="AX161" s="323"/>
      <c r="AY161" s="323"/>
      <c r="AZ161" s="323"/>
      <c r="BA161" s="323"/>
      <c r="BB161" s="323"/>
      <c r="BC161" s="323"/>
      <c r="BD161" s="323"/>
      <c r="BE161" s="323"/>
      <c r="BF161" s="323"/>
      <c r="BG161" s="323"/>
      <c r="BH161" s="323"/>
      <c r="BI161" s="323"/>
      <c r="BJ161" s="323"/>
      <c r="BK161" s="323"/>
      <c r="BL161" s="323"/>
      <c r="BM161" s="324"/>
    </row>
    <row r="162" spans="2:68" s="1" customFormat="1" ht="14.25" customHeight="1" thickBot="1">
      <c r="B162" s="319"/>
      <c r="C162" s="328"/>
      <c r="D162" s="329"/>
      <c r="E162" s="329"/>
      <c r="F162" s="329"/>
      <c r="G162" s="329"/>
      <c r="H162" s="329"/>
      <c r="I162" s="329"/>
      <c r="J162" s="329"/>
      <c r="K162" s="329"/>
      <c r="L162" s="329"/>
      <c r="M162" s="329"/>
      <c r="N162" s="329"/>
      <c r="O162" s="329"/>
      <c r="P162" s="329"/>
      <c r="Q162" s="329"/>
      <c r="R162" s="329"/>
      <c r="S162" s="329"/>
      <c r="T162" s="329"/>
      <c r="U162" s="329"/>
      <c r="V162" s="329"/>
      <c r="W162" s="329"/>
      <c r="X162" s="329"/>
      <c r="Y162" s="329"/>
      <c r="Z162" s="329"/>
      <c r="AA162" s="329"/>
      <c r="AB162" s="329"/>
      <c r="AC162" s="329"/>
      <c r="AD162" s="329"/>
      <c r="AE162" s="329"/>
      <c r="AF162" s="329"/>
      <c r="AG162" s="329"/>
      <c r="AH162" s="329"/>
      <c r="AI162" s="329"/>
      <c r="AJ162" s="329"/>
      <c r="AK162" s="329"/>
      <c r="AL162" s="329"/>
      <c r="AM162" s="329"/>
      <c r="AN162" s="329"/>
      <c r="AO162" s="329"/>
      <c r="AP162" s="329"/>
      <c r="AQ162" s="329"/>
      <c r="AR162" s="329"/>
      <c r="AS162" s="329"/>
      <c r="AT162" s="329"/>
      <c r="AU162" s="329"/>
      <c r="AV162" s="329"/>
      <c r="AW162" s="329"/>
      <c r="AX162" s="329"/>
      <c r="AY162" s="329"/>
      <c r="AZ162" s="329"/>
      <c r="BA162" s="329"/>
      <c r="BB162" s="329"/>
      <c r="BC162" s="329"/>
      <c r="BD162" s="329"/>
      <c r="BE162" s="329"/>
      <c r="BF162" s="329"/>
      <c r="BG162" s="329"/>
      <c r="BH162" s="329"/>
      <c r="BI162" s="329"/>
      <c r="BJ162" s="329"/>
      <c r="BK162" s="329"/>
      <c r="BL162" s="329"/>
      <c r="BM162" s="330"/>
    </row>
    <row r="163" spans="2:68" s="1" customFormat="1" ht="7.5" customHeight="1" thickBot="1">
      <c r="C163" s="331"/>
      <c r="D163" s="332"/>
      <c r="E163" s="332"/>
      <c r="F163" s="332"/>
      <c r="G163" s="332"/>
      <c r="H163" s="332"/>
      <c r="I163" s="332"/>
      <c r="J163" s="332"/>
      <c r="K163" s="332"/>
      <c r="L163" s="332"/>
      <c r="M163" s="332"/>
      <c r="N163" s="333"/>
      <c r="O163" s="333"/>
      <c r="P163" s="333"/>
      <c r="Q163" s="333"/>
      <c r="R163" s="333"/>
      <c r="S163" s="333"/>
      <c r="T163" s="333"/>
      <c r="U163" s="333"/>
      <c r="V163" s="333"/>
      <c r="W163" s="333"/>
      <c r="X163" s="333"/>
      <c r="Y163" s="333"/>
      <c r="Z163" s="333"/>
      <c r="AA163" s="333"/>
      <c r="AB163" s="333"/>
      <c r="AC163" s="333"/>
      <c r="AD163" s="333"/>
      <c r="AE163" s="333"/>
      <c r="AF163" s="333"/>
      <c r="AG163" s="333"/>
      <c r="AH163" s="333"/>
      <c r="AI163" s="333"/>
      <c r="AJ163" s="333"/>
      <c r="AK163" s="333"/>
      <c r="AL163" s="333"/>
      <c r="AM163" s="333"/>
      <c r="AN163" s="333"/>
      <c r="AO163" s="333"/>
      <c r="AP163" s="333"/>
      <c r="AQ163" s="333"/>
      <c r="AR163" s="333"/>
      <c r="AS163" s="333"/>
      <c r="AT163" s="333"/>
      <c r="AU163" s="333"/>
      <c r="AV163" s="333"/>
      <c r="AW163" s="333"/>
      <c r="AX163" s="333"/>
    </row>
    <row r="164" spans="2:68" ht="18.75" customHeight="1" thickBot="1">
      <c r="B164" s="6"/>
      <c r="C164" s="35" t="s">
        <v>109</v>
      </c>
      <c r="D164" s="36"/>
      <c r="E164" s="36"/>
      <c r="F164" s="36"/>
      <c r="G164" s="36"/>
      <c r="H164" s="36"/>
      <c r="I164" s="36"/>
      <c r="J164" s="36"/>
      <c r="K164" s="36"/>
      <c r="L164" s="36"/>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37"/>
      <c r="AN164" s="37"/>
      <c r="AO164" s="37"/>
      <c r="AP164" s="37"/>
      <c r="AQ164" s="37"/>
      <c r="AR164" s="37"/>
      <c r="AS164" s="37"/>
      <c r="AT164" s="37"/>
      <c r="AU164" s="37"/>
      <c r="AV164" s="37"/>
      <c r="AW164" s="37"/>
      <c r="AX164" s="37"/>
      <c r="AY164" s="37"/>
      <c r="AZ164" s="37"/>
      <c r="BA164" s="37"/>
      <c r="BB164" s="37"/>
      <c r="BC164" s="37"/>
      <c r="BD164" s="37"/>
      <c r="BE164" s="37"/>
      <c r="BF164" s="37"/>
      <c r="BG164" s="37"/>
      <c r="BH164" s="37"/>
      <c r="BI164" s="37"/>
      <c r="BJ164" s="37"/>
      <c r="BK164" s="37"/>
      <c r="BL164" s="37"/>
      <c r="BM164" s="38"/>
    </row>
    <row r="165" spans="2:68" ht="57.75" customHeight="1" thickBot="1">
      <c r="B165" s="6"/>
      <c r="C165" s="539" t="s">
        <v>1</v>
      </c>
      <c r="D165" s="540"/>
      <c r="E165" s="540"/>
      <c r="F165" s="540"/>
      <c r="G165" s="540"/>
      <c r="H165" s="540"/>
      <c r="I165" s="540"/>
      <c r="J165" s="540"/>
      <c r="K165" s="884" t="s">
        <v>64</v>
      </c>
      <c r="L165" s="885"/>
      <c r="M165" s="886"/>
      <c r="N165" s="913" t="s">
        <v>167</v>
      </c>
      <c r="O165" s="914"/>
      <c r="P165" s="914"/>
      <c r="Q165" s="914"/>
      <c r="R165" s="914"/>
      <c r="S165" s="914"/>
      <c r="T165" s="914"/>
      <c r="U165" s="914"/>
      <c r="V165" s="915"/>
      <c r="W165" s="884" t="s">
        <v>110</v>
      </c>
      <c r="X165" s="885"/>
      <c r="Y165" s="885"/>
      <c r="Z165" s="885"/>
      <c r="AA165" s="885"/>
      <c r="AB165" s="885"/>
      <c r="AC165" s="885"/>
      <c r="AD165" s="885"/>
      <c r="AE165" s="885"/>
      <c r="AF165" s="885"/>
      <c r="AG165" s="885"/>
      <c r="AH165" s="885"/>
      <c r="AI165" s="885"/>
      <c r="AJ165" s="885"/>
      <c r="AK165" s="885"/>
      <c r="AL165" s="885"/>
      <c r="AM165" s="886"/>
      <c r="AN165" s="887" t="s">
        <v>376</v>
      </c>
      <c r="AO165" s="887"/>
      <c r="AP165" s="887"/>
      <c r="AQ165" s="887"/>
      <c r="AR165" s="887"/>
      <c r="AS165" s="887"/>
      <c r="AT165" s="887"/>
      <c r="AU165" s="887"/>
      <c r="AV165" s="888" t="s">
        <v>190</v>
      </c>
      <c r="AW165" s="889"/>
      <c r="AX165" s="889"/>
      <c r="AY165" s="889"/>
      <c r="AZ165" s="889"/>
      <c r="BA165" s="889"/>
      <c r="BB165" s="889"/>
      <c r="BC165" s="889"/>
      <c r="BD165" s="889"/>
      <c r="BE165" s="889"/>
      <c r="BF165" s="889"/>
      <c r="BG165" s="889"/>
      <c r="BH165" s="889"/>
      <c r="BI165" s="889"/>
      <c r="BJ165" s="889"/>
      <c r="BK165" s="889"/>
      <c r="BL165" s="889"/>
      <c r="BM165" s="890"/>
      <c r="BN165" s="5"/>
      <c r="BO165" s="39"/>
      <c r="BP165" s="39"/>
    </row>
    <row r="166" spans="2:68" ht="15" customHeight="1">
      <c r="B166" s="6"/>
      <c r="C166" s="891"/>
      <c r="D166" s="892"/>
      <c r="E166" s="892"/>
      <c r="F166" s="892"/>
      <c r="G166" s="892"/>
      <c r="H166" s="892"/>
      <c r="I166" s="892"/>
      <c r="J166" s="892"/>
      <c r="K166" s="899"/>
      <c r="L166" s="892"/>
      <c r="M166" s="900"/>
      <c r="N166" s="905" t="s">
        <v>160</v>
      </c>
      <c r="O166" s="906"/>
      <c r="P166" s="906"/>
      <c r="Q166" s="906"/>
      <c r="R166" s="906"/>
      <c r="S166" s="906"/>
      <c r="T166" s="906"/>
      <c r="U166" s="906"/>
      <c r="V166" s="907"/>
      <c r="W166" s="916"/>
      <c r="X166" s="917"/>
      <c r="Y166" s="917"/>
      <c r="Z166" s="917"/>
      <c r="AA166" s="917"/>
      <c r="AB166" s="917"/>
      <c r="AC166" s="917"/>
      <c r="AD166" s="917"/>
      <c r="AE166" s="917"/>
      <c r="AF166" s="917"/>
      <c r="AG166" s="917"/>
      <c r="AH166" s="917"/>
      <c r="AI166" s="917"/>
      <c r="AJ166" s="917"/>
      <c r="AK166" s="917"/>
      <c r="AL166" s="917"/>
      <c r="AM166" s="918"/>
      <c r="AN166" s="896"/>
      <c r="AO166" s="896"/>
      <c r="AP166" s="896"/>
      <c r="AQ166" s="896"/>
      <c r="AR166" s="896"/>
      <c r="AS166" s="896"/>
      <c r="AT166" s="896"/>
      <c r="AU166" s="896"/>
      <c r="AV166" s="867" t="s">
        <v>191</v>
      </c>
      <c r="AW166" s="868"/>
      <c r="AX166" s="868"/>
      <c r="AY166" s="868"/>
      <c r="AZ166" s="868"/>
      <c r="BA166" s="869"/>
      <c r="BB166" s="869"/>
      <c r="BC166" s="869"/>
      <c r="BD166" s="869"/>
      <c r="BE166" s="869"/>
      <c r="BF166" s="869"/>
      <c r="BG166" s="869"/>
      <c r="BH166" s="869"/>
      <c r="BI166" s="869"/>
      <c r="BJ166" s="869"/>
      <c r="BK166" s="869"/>
      <c r="BL166" s="869"/>
      <c r="BM166" s="870"/>
      <c r="BN166" s="5"/>
      <c r="BO166" s="5"/>
      <c r="BP166" s="5"/>
    </row>
    <row r="167" spans="2:68" ht="15" customHeight="1">
      <c r="B167" s="6"/>
      <c r="C167" s="893"/>
      <c r="D167" s="877"/>
      <c r="E167" s="877"/>
      <c r="F167" s="877"/>
      <c r="G167" s="877"/>
      <c r="H167" s="877"/>
      <c r="I167" s="877"/>
      <c r="J167" s="877"/>
      <c r="K167" s="901"/>
      <c r="L167" s="877"/>
      <c r="M167" s="902"/>
      <c r="N167" s="908"/>
      <c r="O167" s="484"/>
      <c r="P167" s="484"/>
      <c r="Q167" s="484"/>
      <c r="R167" s="484"/>
      <c r="S167" s="484"/>
      <c r="T167" s="484"/>
      <c r="U167" s="484"/>
      <c r="V167" s="909"/>
      <c r="W167" s="919"/>
      <c r="X167" s="920"/>
      <c r="Y167" s="920"/>
      <c r="Z167" s="920"/>
      <c r="AA167" s="920"/>
      <c r="AB167" s="920"/>
      <c r="AC167" s="920"/>
      <c r="AD167" s="920"/>
      <c r="AE167" s="920"/>
      <c r="AF167" s="920"/>
      <c r="AG167" s="920"/>
      <c r="AH167" s="920"/>
      <c r="AI167" s="920"/>
      <c r="AJ167" s="920"/>
      <c r="AK167" s="920"/>
      <c r="AL167" s="920"/>
      <c r="AM167" s="921"/>
      <c r="AN167" s="897"/>
      <c r="AO167" s="897"/>
      <c r="AP167" s="897"/>
      <c r="AQ167" s="897"/>
      <c r="AR167" s="897"/>
      <c r="AS167" s="897"/>
      <c r="AT167" s="897"/>
      <c r="AU167" s="897"/>
      <c r="AV167" s="874" t="s">
        <v>192</v>
      </c>
      <c r="AW167" s="875"/>
      <c r="AX167" s="875"/>
      <c r="AY167" s="875"/>
      <c r="AZ167" s="875"/>
      <c r="BA167" s="875"/>
      <c r="BB167" s="875"/>
      <c r="BC167" s="876" t="s">
        <v>304</v>
      </c>
      <c r="BD167" s="877"/>
      <c r="BE167" s="877"/>
      <c r="BF167" s="877"/>
      <c r="BG167" s="877"/>
      <c r="BH167" s="877"/>
      <c r="BI167" s="877"/>
      <c r="BJ167" s="877"/>
      <c r="BK167" s="877"/>
      <c r="BL167" s="877"/>
      <c r="BM167" s="878"/>
      <c r="BN167" s="5"/>
      <c r="BO167" s="5"/>
      <c r="BP167" s="5"/>
    </row>
    <row r="168" spans="2:68" ht="15" customHeight="1">
      <c r="B168" s="6"/>
      <c r="C168" s="893"/>
      <c r="D168" s="877"/>
      <c r="E168" s="877"/>
      <c r="F168" s="877"/>
      <c r="G168" s="877"/>
      <c r="H168" s="877"/>
      <c r="I168" s="877"/>
      <c r="J168" s="877"/>
      <c r="K168" s="901"/>
      <c r="L168" s="877"/>
      <c r="M168" s="902"/>
      <c r="N168" s="908" t="s">
        <v>161</v>
      </c>
      <c r="O168" s="484"/>
      <c r="P168" s="484"/>
      <c r="Q168" s="484"/>
      <c r="R168" s="484"/>
      <c r="S168" s="484"/>
      <c r="T168" s="484"/>
      <c r="U168" s="484"/>
      <c r="V168" s="909"/>
      <c r="W168" s="919"/>
      <c r="X168" s="920"/>
      <c r="Y168" s="920"/>
      <c r="Z168" s="920"/>
      <c r="AA168" s="920"/>
      <c r="AB168" s="920"/>
      <c r="AC168" s="920"/>
      <c r="AD168" s="920"/>
      <c r="AE168" s="920"/>
      <c r="AF168" s="920"/>
      <c r="AG168" s="920"/>
      <c r="AH168" s="920"/>
      <c r="AI168" s="920"/>
      <c r="AJ168" s="920"/>
      <c r="AK168" s="920"/>
      <c r="AL168" s="920"/>
      <c r="AM168" s="921"/>
      <c r="AN168" s="897"/>
      <c r="AO168" s="897"/>
      <c r="AP168" s="897"/>
      <c r="AQ168" s="897"/>
      <c r="AR168" s="897"/>
      <c r="AS168" s="897"/>
      <c r="AT168" s="897"/>
      <c r="AU168" s="897"/>
      <c r="AV168" s="871" t="s">
        <v>193</v>
      </c>
      <c r="AW168" s="872"/>
      <c r="AX168" s="872"/>
      <c r="AY168" s="872"/>
      <c r="AZ168" s="872"/>
      <c r="BA168" s="872"/>
      <c r="BB168" s="872"/>
      <c r="BC168" s="872"/>
      <c r="BD168" s="872"/>
      <c r="BE168" s="872"/>
      <c r="BF168" s="872"/>
      <c r="BG168" s="872"/>
      <c r="BH168" s="872"/>
      <c r="BI168" s="872"/>
      <c r="BJ168" s="872"/>
      <c r="BK168" s="872"/>
      <c r="BL168" s="872"/>
      <c r="BM168" s="873"/>
      <c r="BN168" s="5"/>
      <c r="BO168" s="5"/>
      <c r="BP168" s="5"/>
    </row>
    <row r="169" spans="2:68" ht="15" customHeight="1" thickBot="1">
      <c r="B169" s="6"/>
      <c r="C169" s="894"/>
      <c r="D169" s="895"/>
      <c r="E169" s="895"/>
      <c r="F169" s="895"/>
      <c r="G169" s="895"/>
      <c r="H169" s="895"/>
      <c r="I169" s="895"/>
      <c r="J169" s="895"/>
      <c r="K169" s="903"/>
      <c r="L169" s="895"/>
      <c r="M169" s="904"/>
      <c r="N169" s="910"/>
      <c r="O169" s="911"/>
      <c r="P169" s="911"/>
      <c r="Q169" s="911"/>
      <c r="R169" s="911"/>
      <c r="S169" s="911"/>
      <c r="T169" s="911"/>
      <c r="U169" s="911"/>
      <c r="V169" s="912"/>
      <c r="W169" s="922"/>
      <c r="X169" s="923"/>
      <c r="Y169" s="923"/>
      <c r="Z169" s="923"/>
      <c r="AA169" s="923"/>
      <c r="AB169" s="923"/>
      <c r="AC169" s="923"/>
      <c r="AD169" s="923"/>
      <c r="AE169" s="923"/>
      <c r="AF169" s="923"/>
      <c r="AG169" s="923"/>
      <c r="AH169" s="923"/>
      <c r="AI169" s="923"/>
      <c r="AJ169" s="923"/>
      <c r="AK169" s="923"/>
      <c r="AL169" s="923"/>
      <c r="AM169" s="924"/>
      <c r="AN169" s="898"/>
      <c r="AO169" s="898"/>
      <c r="AP169" s="898"/>
      <c r="AQ169" s="898"/>
      <c r="AR169" s="898"/>
      <c r="AS169" s="898"/>
      <c r="AT169" s="898"/>
      <c r="AU169" s="898"/>
      <c r="AV169" s="879"/>
      <c r="AW169" s="880"/>
      <c r="AX169" s="880"/>
      <c r="AY169" s="880"/>
      <c r="AZ169" s="880"/>
      <c r="BA169" s="881" t="s">
        <v>194</v>
      </c>
      <c r="BB169" s="881"/>
      <c r="BC169" s="881"/>
      <c r="BD169" s="881"/>
      <c r="BE169" s="881"/>
      <c r="BF169" s="881"/>
      <c r="BG169" s="881"/>
      <c r="BH169" s="881"/>
      <c r="BI169" s="881"/>
      <c r="BJ169" s="881"/>
      <c r="BK169" s="881"/>
      <c r="BL169" s="881"/>
      <c r="BM169" s="882"/>
      <c r="BN169" s="5"/>
      <c r="BO169" s="5"/>
      <c r="BP169" s="5"/>
    </row>
    <row r="170" spans="2:68" ht="15" customHeight="1">
      <c r="B170" s="6"/>
      <c r="C170" s="891"/>
      <c r="D170" s="892"/>
      <c r="E170" s="892"/>
      <c r="F170" s="892"/>
      <c r="G170" s="892"/>
      <c r="H170" s="892"/>
      <c r="I170" s="892"/>
      <c r="J170" s="892"/>
      <c r="K170" s="899"/>
      <c r="L170" s="892"/>
      <c r="M170" s="900"/>
      <c r="N170" s="905" t="s">
        <v>160</v>
      </c>
      <c r="O170" s="906"/>
      <c r="P170" s="906"/>
      <c r="Q170" s="906"/>
      <c r="R170" s="906"/>
      <c r="S170" s="906"/>
      <c r="T170" s="906"/>
      <c r="U170" s="906"/>
      <c r="V170" s="907"/>
      <c r="W170" s="916"/>
      <c r="X170" s="917"/>
      <c r="Y170" s="917"/>
      <c r="Z170" s="917"/>
      <c r="AA170" s="917"/>
      <c r="AB170" s="917"/>
      <c r="AC170" s="917"/>
      <c r="AD170" s="917"/>
      <c r="AE170" s="917"/>
      <c r="AF170" s="917"/>
      <c r="AG170" s="917"/>
      <c r="AH170" s="917"/>
      <c r="AI170" s="917"/>
      <c r="AJ170" s="917"/>
      <c r="AK170" s="917"/>
      <c r="AL170" s="917"/>
      <c r="AM170" s="918"/>
      <c r="AN170" s="896"/>
      <c r="AO170" s="896"/>
      <c r="AP170" s="896"/>
      <c r="AQ170" s="896"/>
      <c r="AR170" s="896"/>
      <c r="AS170" s="896"/>
      <c r="AT170" s="896"/>
      <c r="AU170" s="896"/>
      <c r="AV170" s="867" t="s">
        <v>191</v>
      </c>
      <c r="AW170" s="868"/>
      <c r="AX170" s="868"/>
      <c r="AY170" s="868"/>
      <c r="AZ170" s="868"/>
      <c r="BA170" s="869"/>
      <c r="BB170" s="869"/>
      <c r="BC170" s="869"/>
      <c r="BD170" s="869"/>
      <c r="BE170" s="869"/>
      <c r="BF170" s="869"/>
      <c r="BG170" s="869"/>
      <c r="BH170" s="869"/>
      <c r="BI170" s="869"/>
      <c r="BJ170" s="869"/>
      <c r="BK170" s="869"/>
      <c r="BL170" s="869"/>
      <c r="BM170" s="870"/>
      <c r="BN170" s="5"/>
      <c r="BO170" s="5"/>
      <c r="BP170" s="5"/>
    </row>
    <row r="171" spans="2:68" ht="15" customHeight="1">
      <c r="B171" s="6"/>
      <c r="C171" s="893"/>
      <c r="D171" s="877"/>
      <c r="E171" s="877"/>
      <c r="F171" s="877"/>
      <c r="G171" s="877"/>
      <c r="H171" s="877"/>
      <c r="I171" s="877"/>
      <c r="J171" s="877"/>
      <c r="K171" s="901"/>
      <c r="L171" s="877"/>
      <c r="M171" s="902"/>
      <c r="N171" s="908"/>
      <c r="O171" s="484"/>
      <c r="P171" s="484"/>
      <c r="Q171" s="484"/>
      <c r="R171" s="484"/>
      <c r="S171" s="484"/>
      <c r="T171" s="484"/>
      <c r="U171" s="484"/>
      <c r="V171" s="909"/>
      <c r="W171" s="919"/>
      <c r="X171" s="920"/>
      <c r="Y171" s="920"/>
      <c r="Z171" s="920"/>
      <c r="AA171" s="920"/>
      <c r="AB171" s="920"/>
      <c r="AC171" s="920"/>
      <c r="AD171" s="920"/>
      <c r="AE171" s="920"/>
      <c r="AF171" s="920"/>
      <c r="AG171" s="920"/>
      <c r="AH171" s="920"/>
      <c r="AI171" s="920"/>
      <c r="AJ171" s="920"/>
      <c r="AK171" s="920"/>
      <c r="AL171" s="920"/>
      <c r="AM171" s="921"/>
      <c r="AN171" s="897"/>
      <c r="AO171" s="897"/>
      <c r="AP171" s="897"/>
      <c r="AQ171" s="897"/>
      <c r="AR171" s="897"/>
      <c r="AS171" s="897"/>
      <c r="AT171" s="897"/>
      <c r="AU171" s="897"/>
      <c r="AV171" s="874" t="s">
        <v>192</v>
      </c>
      <c r="AW171" s="875"/>
      <c r="AX171" s="875"/>
      <c r="AY171" s="875"/>
      <c r="AZ171" s="875"/>
      <c r="BA171" s="875"/>
      <c r="BB171" s="875"/>
      <c r="BC171" s="876" t="s">
        <v>304</v>
      </c>
      <c r="BD171" s="877"/>
      <c r="BE171" s="877"/>
      <c r="BF171" s="877"/>
      <c r="BG171" s="877"/>
      <c r="BH171" s="877"/>
      <c r="BI171" s="877"/>
      <c r="BJ171" s="877"/>
      <c r="BK171" s="877"/>
      <c r="BL171" s="877"/>
      <c r="BM171" s="878"/>
      <c r="BN171" s="5"/>
      <c r="BO171" s="5"/>
      <c r="BP171" s="5"/>
    </row>
    <row r="172" spans="2:68" ht="15" customHeight="1">
      <c r="B172" s="6"/>
      <c r="C172" s="893"/>
      <c r="D172" s="877"/>
      <c r="E172" s="877"/>
      <c r="F172" s="877"/>
      <c r="G172" s="877"/>
      <c r="H172" s="877"/>
      <c r="I172" s="877"/>
      <c r="J172" s="877"/>
      <c r="K172" s="901"/>
      <c r="L172" s="877"/>
      <c r="M172" s="902"/>
      <c r="N172" s="908" t="s">
        <v>161</v>
      </c>
      <c r="O172" s="484"/>
      <c r="P172" s="484"/>
      <c r="Q172" s="484"/>
      <c r="R172" s="484"/>
      <c r="S172" s="484"/>
      <c r="T172" s="484"/>
      <c r="U172" s="484"/>
      <c r="V172" s="909"/>
      <c r="W172" s="919"/>
      <c r="X172" s="920"/>
      <c r="Y172" s="920"/>
      <c r="Z172" s="920"/>
      <c r="AA172" s="920"/>
      <c r="AB172" s="920"/>
      <c r="AC172" s="920"/>
      <c r="AD172" s="920"/>
      <c r="AE172" s="920"/>
      <c r="AF172" s="920"/>
      <c r="AG172" s="920"/>
      <c r="AH172" s="920"/>
      <c r="AI172" s="920"/>
      <c r="AJ172" s="920"/>
      <c r="AK172" s="920"/>
      <c r="AL172" s="920"/>
      <c r="AM172" s="921"/>
      <c r="AN172" s="897"/>
      <c r="AO172" s="897"/>
      <c r="AP172" s="897"/>
      <c r="AQ172" s="897"/>
      <c r="AR172" s="897"/>
      <c r="AS172" s="897"/>
      <c r="AT172" s="897"/>
      <c r="AU172" s="897"/>
      <c r="AV172" s="871" t="s">
        <v>193</v>
      </c>
      <c r="AW172" s="872"/>
      <c r="AX172" s="872"/>
      <c r="AY172" s="872"/>
      <c r="AZ172" s="872"/>
      <c r="BA172" s="872"/>
      <c r="BB172" s="872"/>
      <c r="BC172" s="872"/>
      <c r="BD172" s="872"/>
      <c r="BE172" s="872"/>
      <c r="BF172" s="872"/>
      <c r="BG172" s="872"/>
      <c r="BH172" s="872"/>
      <c r="BI172" s="872"/>
      <c r="BJ172" s="872"/>
      <c r="BK172" s="872"/>
      <c r="BL172" s="872"/>
      <c r="BM172" s="873"/>
      <c r="BN172" s="5"/>
      <c r="BO172" s="5"/>
      <c r="BP172" s="5"/>
    </row>
    <row r="173" spans="2:68" ht="15" customHeight="1" thickBot="1">
      <c r="B173" s="6"/>
      <c r="C173" s="894"/>
      <c r="D173" s="895"/>
      <c r="E173" s="895"/>
      <c r="F173" s="895"/>
      <c r="G173" s="895"/>
      <c r="H173" s="895"/>
      <c r="I173" s="895"/>
      <c r="J173" s="895"/>
      <c r="K173" s="903"/>
      <c r="L173" s="895"/>
      <c r="M173" s="904"/>
      <c r="N173" s="910"/>
      <c r="O173" s="911"/>
      <c r="P173" s="911"/>
      <c r="Q173" s="911"/>
      <c r="R173" s="911"/>
      <c r="S173" s="911"/>
      <c r="T173" s="911"/>
      <c r="U173" s="911"/>
      <c r="V173" s="912"/>
      <c r="W173" s="922"/>
      <c r="X173" s="923"/>
      <c r="Y173" s="923"/>
      <c r="Z173" s="923"/>
      <c r="AA173" s="923"/>
      <c r="AB173" s="923"/>
      <c r="AC173" s="923"/>
      <c r="AD173" s="923"/>
      <c r="AE173" s="923"/>
      <c r="AF173" s="923"/>
      <c r="AG173" s="923"/>
      <c r="AH173" s="923"/>
      <c r="AI173" s="923"/>
      <c r="AJ173" s="923"/>
      <c r="AK173" s="923"/>
      <c r="AL173" s="923"/>
      <c r="AM173" s="924"/>
      <c r="AN173" s="898"/>
      <c r="AO173" s="898"/>
      <c r="AP173" s="898"/>
      <c r="AQ173" s="898"/>
      <c r="AR173" s="898"/>
      <c r="AS173" s="898"/>
      <c r="AT173" s="898"/>
      <c r="AU173" s="898"/>
      <c r="AV173" s="879"/>
      <c r="AW173" s="880"/>
      <c r="AX173" s="880"/>
      <c r="AY173" s="880"/>
      <c r="AZ173" s="880"/>
      <c r="BA173" s="881" t="s">
        <v>194</v>
      </c>
      <c r="BB173" s="881"/>
      <c r="BC173" s="881"/>
      <c r="BD173" s="881"/>
      <c r="BE173" s="881"/>
      <c r="BF173" s="881"/>
      <c r="BG173" s="881"/>
      <c r="BH173" s="881"/>
      <c r="BI173" s="881"/>
      <c r="BJ173" s="881"/>
      <c r="BK173" s="881"/>
      <c r="BL173" s="881"/>
      <c r="BM173" s="882"/>
      <c r="BN173" s="5"/>
      <c r="BO173" s="5"/>
      <c r="BP173" s="5"/>
    </row>
    <row r="174" spans="2:68" ht="15" customHeight="1">
      <c r="B174" s="6"/>
      <c r="C174" s="891"/>
      <c r="D174" s="892"/>
      <c r="E174" s="892"/>
      <c r="F174" s="892"/>
      <c r="G174" s="892"/>
      <c r="H174" s="892"/>
      <c r="I174" s="892"/>
      <c r="J174" s="892"/>
      <c r="K174" s="899"/>
      <c r="L174" s="892"/>
      <c r="M174" s="900"/>
      <c r="N174" s="905" t="s">
        <v>160</v>
      </c>
      <c r="O174" s="906"/>
      <c r="P174" s="906"/>
      <c r="Q174" s="906"/>
      <c r="R174" s="906"/>
      <c r="S174" s="906"/>
      <c r="T174" s="906"/>
      <c r="U174" s="906"/>
      <c r="V174" s="907"/>
      <c r="W174" s="916"/>
      <c r="X174" s="917"/>
      <c r="Y174" s="917"/>
      <c r="Z174" s="917"/>
      <c r="AA174" s="917"/>
      <c r="AB174" s="917"/>
      <c r="AC174" s="917"/>
      <c r="AD174" s="917"/>
      <c r="AE174" s="917"/>
      <c r="AF174" s="917"/>
      <c r="AG174" s="917"/>
      <c r="AH174" s="917"/>
      <c r="AI174" s="917"/>
      <c r="AJ174" s="917"/>
      <c r="AK174" s="917"/>
      <c r="AL174" s="917"/>
      <c r="AM174" s="918"/>
      <c r="AN174" s="896"/>
      <c r="AO174" s="896"/>
      <c r="AP174" s="896"/>
      <c r="AQ174" s="896"/>
      <c r="AR174" s="896"/>
      <c r="AS174" s="896"/>
      <c r="AT174" s="896"/>
      <c r="AU174" s="896"/>
      <c r="AV174" s="867" t="s">
        <v>191</v>
      </c>
      <c r="AW174" s="868"/>
      <c r="AX174" s="868"/>
      <c r="AY174" s="868"/>
      <c r="AZ174" s="868"/>
      <c r="BA174" s="869"/>
      <c r="BB174" s="869"/>
      <c r="BC174" s="869"/>
      <c r="BD174" s="869"/>
      <c r="BE174" s="869"/>
      <c r="BF174" s="869"/>
      <c r="BG174" s="869"/>
      <c r="BH174" s="869"/>
      <c r="BI174" s="869"/>
      <c r="BJ174" s="869"/>
      <c r="BK174" s="869"/>
      <c r="BL174" s="869"/>
      <c r="BM174" s="870"/>
      <c r="BN174" s="5"/>
      <c r="BO174" s="5"/>
      <c r="BP174" s="5"/>
    </row>
    <row r="175" spans="2:68" ht="15" customHeight="1">
      <c r="B175" s="6"/>
      <c r="C175" s="893"/>
      <c r="D175" s="877"/>
      <c r="E175" s="877"/>
      <c r="F175" s="877"/>
      <c r="G175" s="877"/>
      <c r="H175" s="877"/>
      <c r="I175" s="877"/>
      <c r="J175" s="877"/>
      <c r="K175" s="901"/>
      <c r="L175" s="877"/>
      <c r="M175" s="902"/>
      <c r="N175" s="908"/>
      <c r="O175" s="484"/>
      <c r="P175" s="484"/>
      <c r="Q175" s="484"/>
      <c r="R175" s="484"/>
      <c r="S175" s="484"/>
      <c r="T175" s="484"/>
      <c r="U175" s="484"/>
      <c r="V175" s="909"/>
      <c r="W175" s="919"/>
      <c r="X175" s="920"/>
      <c r="Y175" s="920"/>
      <c r="Z175" s="920"/>
      <c r="AA175" s="920"/>
      <c r="AB175" s="920"/>
      <c r="AC175" s="920"/>
      <c r="AD175" s="920"/>
      <c r="AE175" s="920"/>
      <c r="AF175" s="920"/>
      <c r="AG175" s="920"/>
      <c r="AH175" s="920"/>
      <c r="AI175" s="920"/>
      <c r="AJ175" s="920"/>
      <c r="AK175" s="920"/>
      <c r="AL175" s="920"/>
      <c r="AM175" s="921"/>
      <c r="AN175" s="897"/>
      <c r="AO175" s="897"/>
      <c r="AP175" s="897"/>
      <c r="AQ175" s="897"/>
      <c r="AR175" s="897"/>
      <c r="AS175" s="897"/>
      <c r="AT175" s="897"/>
      <c r="AU175" s="897"/>
      <c r="AV175" s="874" t="s">
        <v>192</v>
      </c>
      <c r="AW175" s="875"/>
      <c r="AX175" s="875"/>
      <c r="AY175" s="875"/>
      <c r="AZ175" s="875"/>
      <c r="BA175" s="875"/>
      <c r="BB175" s="875"/>
      <c r="BC175" s="876" t="s">
        <v>304</v>
      </c>
      <c r="BD175" s="877"/>
      <c r="BE175" s="877"/>
      <c r="BF175" s="877"/>
      <c r="BG175" s="877"/>
      <c r="BH175" s="877"/>
      <c r="BI175" s="877"/>
      <c r="BJ175" s="877"/>
      <c r="BK175" s="877"/>
      <c r="BL175" s="877"/>
      <c r="BM175" s="878"/>
      <c r="BN175" s="5"/>
      <c r="BO175" s="5"/>
      <c r="BP175" s="5"/>
    </row>
    <row r="176" spans="2:68" ht="15" customHeight="1">
      <c r="B176" s="6"/>
      <c r="C176" s="893"/>
      <c r="D176" s="877"/>
      <c r="E176" s="877"/>
      <c r="F176" s="877"/>
      <c r="G176" s="877"/>
      <c r="H176" s="877"/>
      <c r="I176" s="877"/>
      <c r="J176" s="877"/>
      <c r="K176" s="901"/>
      <c r="L176" s="877"/>
      <c r="M176" s="902"/>
      <c r="N176" s="908" t="s">
        <v>161</v>
      </c>
      <c r="O176" s="484"/>
      <c r="P176" s="484"/>
      <c r="Q176" s="484"/>
      <c r="R176" s="484"/>
      <c r="S176" s="484"/>
      <c r="T176" s="484"/>
      <c r="U176" s="484"/>
      <c r="V176" s="909"/>
      <c r="W176" s="919"/>
      <c r="X176" s="920"/>
      <c r="Y176" s="920"/>
      <c r="Z176" s="920"/>
      <c r="AA176" s="920"/>
      <c r="AB176" s="920"/>
      <c r="AC176" s="920"/>
      <c r="AD176" s="920"/>
      <c r="AE176" s="920"/>
      <c r="AF176" s="920"/>
      <c r="AG176" s="920"/>
      <c r="AH176" s="920"/>
      <c r="AI176" s="920"/>
      <c r="AJ176" s="920"/>
      <c r="AK176" s="920"/>
      <c r="AL176" s="920"/>
      <c r="AM176" s="921"/>
      <c r="AN176" s="897"/>
      <c r="AO176" s="897"/>
      <c r="AP176" s="897"/>
      <c r="AQ176" s="897"/>
      <c r="AR176" s="897"/>
      <c r="AS176" s="897"/>
      <c r="AT176" s="897"/>
      <c r="AU176" s="897"/>
      <c r="AV176" s="871" t="s">
        <v>193</v>
      </c>
      <c r="AW176" s="872"/>
      <c r="AX176" s="872"/>
      <c r="AY176" s="872"/>
      <c r="AZ176" s="872"/>
      <c r="BA176" s="872"/>
      <c r="BB176" s="872"/>
      <c r="BC176" s="872"/>
      <c r="BD176" s="872"/>
      <c r="BE176" s="872"/>
      <c r="BF176" s="872"/>
      <c r="BG176" s="872"/>
      <c r="BH176" s="872"/>
      <c r="BI176" s="872"/>
      <c r="BJ176" s="872"/>
      <c r="BK176" s="872"/>
      <c r="BL176" s="872"/>
      <c r="BM176" s="873"/>
      <c r="BN176" s="5"/>
      <c r="BO176" s="5"/>
      <c r="BP176" s="5"/>
    </row>
    <row r="177" spans="2:68" ht="15" customHeight="1" thickBot="1">
      <c r="B177" s="6"/>
      <c r="C177" s="894"/>
      <c r="D177" s="895"/>
      <c r="E177" s="895"/>
      <c r="F177" s="895"/>
      <c r="G177" s="895"/>
      <c r="H177" s="895"/>
      <c r="I177" s="895"/>
      <c r="J177" s="895"/>
      <c r="K177" s="903"/>
      <c r="L177" s="895"/>
      <c r="M177" s="904"/>
      <c r="N177" s="910"/>
      <c r="O177" s="911"/>
      <c r="P177" s="911"/>
      <c r="Q177" s="911"/>
      <c r="R177" s="911"/>
      <c r="S177" s="911"/>
      <c r="T177" s="911"/>
      <c r="U177" s="911"/>
      <c r="V177" s="912"/>
      <c r="W177" s="922"/>
      <c r="X177" s="923"/>
      <c r="Y177" s="923"/>
      <c r="Z177" s="923"/>
      <c r="AA177" s="923"/>
      <c r="AB177" s="923"/>
      <c r="AC177" s="923"/>
      <c r="AD177" s="923"/>
      <c r="AE177" s="923"/>
      <c r="AF177" s="923"/>
      <c r="AG177" s="923"/>
      <c r="AH177" s="923"/>
      <c r="AI177" s="923"/>
      <c r="AJ177" s="923"/>
      <c r="AK177" s="923"/>
      <c r="AL177" s="923"/>
      <c r="AM177" s="924"/>
      <c r="AN177" s="898"/>
      <c r="AO177" s="898"/>
      <c r="AP177" s="898"/>
      <c r="AQ177" s="898"/>
      <c r="AR177" s="898"/>
      <c r="AS177" s="898"/>
      <c r="AT177" s="898"/>
      <c r="AU177" s="898"/>
      <c r="AV177" s="879"/>
      <c r="AW177" s="880"/>
      <c r="AX177" s="880"/>
      <c r="AY177" s="880"/>
      <c r="AZ177" s="880"/>
      <c r="BA177" s="881" t="s">
        <v>194</v>
      </c>
      <c r="BB177" s="881"/>
      <c r="BC177" s="881"/>
      <c r="BD177" s="881"/>
      <c r="BE177" s="881"/>
      <c r="BF177" s="881"/>
      <c r="BG177" s="881"/>
      <c r="BH177" s="881"/>
      <c r="BI177" s="881"/>
      <c r="BJ177" s="881"/>
      <c r="BK177" s="881"/>
      <c r="BL177" s="881"/>
      <c r="BM177" s="882"/>
      <c r="BN177" s="5"/>
      <c r="BO177" s="5"/>
      <c r="BP177" s="5"/>
    </row>
    <row r="178" spans="2:68" ht="15" customHeight="1">
      <c r="B178" s="6"/>
      <c r="C178" s="891"/>
      <c r="D178" s="892"/>
      <c r="E178" s="892"/>
      <c r="F178" s="892"/>
      <c r="G178" s="892"/>
      <c r="H178" s="892"/>
      <c r="I178" s="892"/>
      <c r="J178" s="892"/>
      <c r="K178" s="899"/>
      <c r="L178" s="892"/>
      <c r="M178" s="900"/>
      <c r="N178" s="905" t="s">
        <v>160</v>
      </c>
      <c r="O178" s="906"/>
      <c r="P178" s="906"/>
      <c r="Q178" s="906"/>
      <c r="R178" s="906"/>
      <c r="S178" s="906"/>
      <c r="T178" s="906"/>
      <c r="U178" s="906"/>
      <c r="V178" s="907"/>
      <c r="W178" s="916"/>
      <c r="X178" s="917"/>
      <c r="Y178" s="917"/>
      <c r="Z178" s="917"/>
      <c r="AA178" s="917"/>
      <c r="AB178" s="917"/>
      <c r="AC178" s="917"/>
      <c r="AD178" s="917"/>
      <c r="AE178" s="917"/>
      <c r="AF178" s="917"/>
      <c r="AG178" s="917"/>
      <c r="AH178" s="917"/>
      <c r="AI178" s="917"/>
      <c r="AJ178" s="917"/>
      <c r="AK178" s="917"/>
      <c r="AL178" s="917"/>
      <c r="AM178" s="918"/>
      <c r="AN178" s="896"/>
      <c r="AO178" s="896"/>
      <c r="AP178" s="896"/>
      <c r="AQ178" s="896"/>
      <c r="AR178" s="896"/>
      <c r="AS178" s="896"/>
      <c r="AT178" s="896"/>
      <c r="AU178" s="896"/>
      <c r="AV178" s="867" t="s">
        <v>191</v>
      </c>
      <c r="AW178" s="868"/>
      <c r="AX178" s="868"/>
      <c r="AY178" s="868"/>
      <c r="AZ178" s="868"/>
      <c r="BA178" s="869"/>
      <c r="BB178" s="869"/>
      <c r="BC178" s="869"/>
      <c r="BD178" s="869"/>
      <c r="BE178" s="869"/>
      <c r="BF178" s="869"/>
      <c r="BG178" s="869"/>
      <c r="BH178" s="869"/>
      <c r="BI178" s="869"/>
      <c r="BJ178" s="869"/>
      <c r="BK178" s="869"/>
      <c r="BL178" s="869"/>
      <c r="BM178" s="870"/>
      <c r="BN178" s="5"/>
      <c r="BO178" s="5"/>
      <c r="BP178" s="5"/>
    </row>
    <row r="179" spans="2:68" ht="15" customHeight="1">
      <c r="B179" s="6"/>
      <c r="C179" s="893"/>
      <c r="D179" s="877"/>
      <c r="E179" s="877"/>
      <c r="F179" s="877"/>
      <c r="G179" s="877"/>
      <c r="H179" s="877"/>
      <c r="I179" s="877"/>
      <c r="J179" s="877"/>
      <c r="K179" s="901"/>
      <c r="L179" s="877"/>
      <c r="M179" s="902"/>
      <c r="N179" s="908"/>
      <c r="O179" s="484"/>
      <c r="P179" s="484"/>
      <c r="Q179" s="484"/>
      <c r="R179" s="484"/>
      <c r="S179" s="484"/>
      <c r="T179" s="484"/>
      <c r="U179" s="484"/>
      <c r="V179" s="909"/>
      <c r="W179" s="919"/>
      <c r="X179" s="920"/>
      <c r="Y179" s="920"/>
      <c r="Z179" s="920"/>
      <c r="AA179" s="920"/>
      <c r="AB179" s="920"/>
      <c r="AC179" s="920"/>
      <c r="AD179" s="920"/>
      <c r="AE179" s="920"/>
      <c r="AF179" s="920"/>
      <c r="AG179" s="920"/>
      <c r="AH179" s="920"/>
      <c r="AI179" s="920"/>
      <c r="AJ179" s="920"/>
      <c r="AK179" s="920"/>
      <c r="AL179" s="920"/>
      <c r="AM179" s="921"/>
      <c r="AN179" s="897"/>
      <c r="AO179" s="897"/>
      <c r="AP179" s="897"/>
      <c r="AQ179" s="897"/>
      <c r="AR179" s="897"/>
      <c r="AS179" s="897"/>
      <c r="AT179" s="897"/>
      <c r="AU179" s="897"/>
      <c r="AV179" s="874" t="s">
        <v>192</v>
      </c>
      <c r="AW179" s="875"/>
      <c r="AX179" s="875"/>
      <c r="AY179" s="875"/>
      <c r="AZ179" s="875"/>
      <c r="BA179" s="875"/>
      <c r="BB179" s="875"/>
      <c r="BC179" s="876" t="s">
        <v>304</v>
      </c>
      <c r="BD179" s="877"/>
      <c r="BE179" s="877"/>
      <c r="BF179" s="877"/>
      <c r="BG179" s="877"/>
      <c r="BH179" s="877"/>
      <c r="BI179" s="877"/>
      <c r="BJ179" s="877"/>
      <c r="BK179" s="877"/>
      <c r="BL179" s="877"/>
      <c r="BM179" s="878"/>
      <c r="BN179" s="5"/>
      <c r="BO179" s="5"/>
      <c r="BP179" s="5"/>
    </row>
    <row r="180" spans="2:68" ht="15" customHeight="1">
      <c r="B180" s="6"/>
      <c r="C180" s="893"/>
      <c r="D180" s="877"/>
      <c r="E180" s="877"/>
      <c r="F180" s="877"/>
      <c r="G180" s="877"/>
      <c r="H180" s="877"/>
      <c r="I180" s="877"/>
      <c r="J180" s="877"/>
      <c r="K180" s="901"/>
      <c r="L180" s="877"/>
      <c r="M180" s="902"/>
      <c r="N180" s="908" t="s">
        <v>161</v>
      </c>
      <c r="O180" s="484"/>
      <c r="P180" s="484"/>
      <c r="Q180" s="484"/>
      <c r="R180" s="484"/>
      <c r="S180" s="484"/>
      <c r="T180" s="484"/>
      <c r="U180" s="484"/>
      <c r="V180" s="909"/>
      <c r="W180" s="919"/>
      <c r="X180" s="920"/>
      <c r="Y180" s="920"/>
      <c r="Z180" s="920"/>
      <c r="AA180" s="920"/>
      <c r="AB180" s="920"/>
      <c r="AC180" s="920"/>
      <c r="AD180" s="920"/>
      <c r="AE180" s="920"/>
      <c r="AF180" s="920"/>
      <c r="AG180" s="920"/>
      <c r="AH180" s="920"/>
      <c r="AI180" s="920"/>
      <c r="AJ180" s="920"/>
      <c r="AK180" s="920"/>
      <c r="AL180" s="920"/>
      <c r="AM180" s="921"/>
      <c r="AN180" s="897"/>
      <c r="AO180" s="897"/>
      <c r="AP180" s="897"/>
      <c r="AQ180" s="897"/>
      <c r="AR180" s="897"/>
      <c r="AS180" s="897"/>
      <c r="AT180" s="897"/>
      <c r="AU180" s="897"/>
      <c r="AV180" s="871" t="s">
        <v>193</v>
      </c>
      <c r="AW180" s="872"/>
      <c r="AX180" s="872"/>
      <c r="AY180" s="872"/>
      <c r="AZ180" s="872"/>
      <c r="BA180" s="872"/>
      <c r="BB180" s="872"/>
      <c r="BC180" s="872"/>
      <c r="BD180" s="872"/>
      <c r="BE180" s="872"/>
      <c r="BF180" s="872"/>
      <c r="BG180" s="872"/>
      <c r="BH180" s="872"/>
      <c r="BI180" s="872"/>
      <c r="BJ180" s="872"/>
      <c r="BK180" s="872"/>
      <c r="BL180" s="872"/>
      <c r="BM180" s="873"/>
      <c r="BN180" s="5"/>
      <c r="BO180" s="5"/>
      <c r="BP180" s="5"/>
    </row>
    <row r="181" spans="2:68" ht="15" customHeight="1" thickBot="1">
      <c r="B181" s="6"/>
      <c r="C181" s="894"/>
      <c r="D181" s="895"/>
      <c r="E181" s="895"/>
      <c r="F181" s="895"/>
      <c r="G181" s="895"/>
      <c r="H181" s="895"/>
      <c r="I181" s="895"/>
      <c r="J181" s="895"/>
      <c r="K181" s="903"/>
      <c r="L181" s="895"/>
      <c r="M181" s="904"/>
      <c r="N181" s="910"/>
      <c r="O181" s="911"/>
      <c r="P181" s="911"/>
      <c r="Q181" s="911"/>
      <c r="R181" s="911"/>
      <c r="S181" s="911"/>
      <c r="T181" s="911"/>
      <c r="U181" s="911"/>
      <c r="V181" s="912"/>
      <c r="W181" s="922"/>
      <c r="X181" s="923"/>
      <c r="Y181" s="923"/>
      <c r="Z181" s="923"/>
      <c r="AA181" s="923"/>
      <c r="AB181" s="923"/>
      <c r="AC181" s="923"/>
      <c r="AD181" s="923"/>
      <c r="AE181" s="923"/>
      <c r="AF181" s="923"/>
      <c r="AG181" s="923"/>
      <c r="AH181" s="923"/>
      <c r="AI181" s="923"/>
      <c r="AJ181" s="923"/>
      <c r="AK181" s="923"/>
      <c r="AL181" s="923"/>
      <c r="AM181" s="924"/>
      <c r="AN181" s="898"/>
      <c r="AO181" s="898"/>
      <c r="AP181" s="898"/>
      <c r="AQ181" s="898"/>
      <c r="AR181" s="898"/>
      <c r="AS181" s="898"/>
      <c r="AT181" s="898"/>
      <c r="AU181" s="898"/>
      <c r="AV181" s="879"/>
      <c r="AW181" s="880"/>
      <c r="AX181" s="880"/>
      <c r="AY181" s="880"/>
      <c r="AZ181" s="880"/>
      <c r="BA181" s="881" t="s">
        <v>194</v>
      </c>
      <c r="BB181" s="881"/>
      <c r="BC181" s="881"/>
      <c r="BD181" s="881"/>
      <c r="BE181" s="881"/>
      <c r="BF181" s="881"/>
      <c r="BG181" s="881"/>
      <c r="BH181" s="881"/>
      <c r="BI181" s="881"/>
      <c r="BJ181" s="881"/>
      <c r="BK181" s="881"/>
      <c r="BL181" s="881"/>
      <c r="BM181" s="882"/>
      <c r="BN181" s="5"/>
      <c r="BO181" s="5"/>
      <c r="BP181" s="5"/>
    </row>
    <row r="182" spans="2:68" ht="15" customHeight="1">
      <c r="B182" s="6"/>
      <c r="C182" s="891"/>
      <c r="D182" s="892"/>
      <c r="E182" s="892"/>
      <c r="F182" s="892"/>
      <c r="G182" s="892"/>
      <c r="H182" s="892"/>
      <c r="I182" s="892"/>
      <c r="J182" s="892"/>
      <c r="K182" s="899"/>
      <c r="L182" s="892"/>
      <c r="M182" s="900"/>
      <c r="N182" s="905" t="s">
        <v>160</v>
      </c>
      <c r="O182" s="906"/>
      <c r="P182" s="906"/>
      <c r="Q182" s="906"/>
      <c r="R182" s="906"/>
      <c r="S182" s="906"/>
      <c r="T182" s="906"/>
      <c r="U182" s="906"/>
      <c r="V182" s="907"/>
      <c r="W182" s="916"/>
      <c r="X182" s="917"/>
      <c r="Y182" s="917"/>
      <c r="Z182" s="917"/>
      <c r="AA182" s="917"/>
      <c r="AB182" s="917"/>
      <c r="AC182" s="917"/>
      <c r="AD182" s="917"/>
      <c r="AE182" s="917"/>
      <c r="AF182" s="917"/>
      <c r="AG182" s="917"/>
      <c r="AH182" s="917"/>
      <c r="AI182" s="917"/>
      <c r="AJ182" s="917"/>
      <c r="AK182" s="917"/>
      <c r="AL182" s="917"/>
      <c r="AM182" s="918"/>
      <c r="AN182" s="896"/>
      <c r="AO182" s="896"/>
      <c r="AP182" s="896"/>
      <c r="AQ182" s="896"/>
      <c r="AR182" s="896"/>
      <c r="AS182" s="896"/>
      <c r="AT182" s="896"/>
      <c r="AU182" s="896"/>
      <c r="AV182" s="867" t="s">
        <v>191</v>
      </c>
      <c r="AW182" s="868"/>
      <c r="AX182" s="868"/>
      <c r="AY182" s="868"/>
      <c r="AZ182" s="868"/>
      <c r="BA182" s="869"/>
      <c r="BB182" s="869"/>
      <c r="BC182" s="869"/>
      <c r="BD182" s="869"/>
      <c r="BE182" s="869"/>
      <c r="BF182" s="869"/>
      <c r="BG182" s="869"/>
      <c r="BH182" s="869"/>
      <c r="BI182" s="869"/>
      <c r="BJ182" s="869"/>
      <c r="BK182" s="869"/>
      <c r="BL182" s="869"/>
      <c r="BM182" s="870"/>
      <c r="BN182" s="5"/>
      <c r="BO182" s="5"/>
      <c r="BP182" s="5"/>
    </row>
    <row r="183" spans="2:68" ht="15" customHeight="1">
      <c r="B183" s="6"/>
      <c r="C183" s="893"/>
      <c r="D183" s="877"/>
      <c r="E183" s="877"/>
      <c r="F183" s="877"/>
      <c r="G183" s="877"/>
      <c r="H183" s="877"/>
      <c r="I183" s="877"/>
      <c r="J183" s="877"/>
      <c r="K183" s="901"/>
      <c r="L183" s="877"/>
      <c r="M183" s="902"/>
      <c r="N183" s="908"/>
      <c r="O183" s="484"/>
      <c r="P183" s="484"/>
      <c r="Q183" s="484"/>
      <c r="R183" s="484"/>
      <c r="S183" s="484"/>
      <c r="T183" s="484"/>
      <c r="U183" s="484"/>
      <c r="V183" s="909"/>
      <c r="W183" s="919"/>
      <c r="X183" s="920"/>
      <c r="Y183" s="920"/>
      <c r="Z183" s="920"/>
      <c r="AA183" s="920"/>
      <c r="AB183" s="920"/>
      <c r="AC183" s="920"/>
      <c r="AD183" s="920"/>
      <c r="AE183" s="920"/>
      <c r="AF183" s="920"/>
      <c r="AG183" s="920"/>
      <c r="AH183" s="920"/>
      <c r="AI183" s="920"/>
      <c r="AJ183" s="920"/>
      <c r="AK183" s="920"/>
      <c r="AL183" s="920"/>
      <c r="AM183" s="921"/>
      <c r="AN183" s="897"/>
      <c r="AO183" s="897"/>
      <c r="AP183" s="897"/>
      <c r="AQ183" s="897"/>
      <c r="AR183" s="897"/>
      <c r="AS183" s="897"/>
      <c r="AT183" s="897"/>
      <c r="AU183" s="897"/>
      <c r="AV183" s="874" t="s">
        <v>192</v>
      </c>
      <c r="AW183" s="875"/>
      <c r="AX183" s="875"/>
      <c r="AY183" s="875"/>
      <c r="AZ183" s="875"/>
      <c r="BA183" s="875"/>
      <c r="BB183" s="875"/>
      <c r="BC183" s="876" t="s">
        <v>304</v>
      </c>
      <c r="BD183" s="877"/>
      <c r="BE183" s="877"/>
      <c r="BF183" s="877"/>
      <c r="BG183" s="877"/>
      <c r="BH183" s="877"/>
      <c r="BI183" s="877"/>
      <c r="BJ183" s="877"/>
      <c r="BK183" s="877"/>
      <c r="BL183" s="877"/>
      <c r="BM183" s="878"/>
      <c r="BN183" s="5"/>
      <c r="BO183" s="5"/>
      <c r="BP183" s="5"/>
    </row>
    <row r="184" spans="2:68" ht="15" customHeight="1">
      <c r="B184" s="6"/>
      <c r="C184" s="893"/>
      <c r="D184" s="877"/>
      <c r="E184" s="877"/>
      <c r="F184" s="877"/>
      <c r="G184" s="877"/>
      <c r="H184" s="877"/>
      <c r="I184" s="877"/>
      <c r="J184" s="877"/>
      <c r="K184" s="901"/>
      <c r="L184" s="877"/>
      <c r="M184" s="902"/>
      <c r="N184" s="908" t="s">
        <v>161</v>
      </c>
      <c r="O184" s="484"/>
      <c r="P184" s="484"/>
      <c r="Q184" s="484"/>
      <c r="R184" s="484"/>
      <c r="S184" s="484"/>
      <c r="T184" s="484"/>
      <c r="U184" s="484"/>
      <c r="V184" s="909"/>
      <c r="W184" s="919"/>
      <c r="X184" s="920"/>
      <c r="Y184" s="920"/>
      <c r="Z184" s="920"/>
      <c r="AA184" s="920"/>
      <c r="AB184" s="920"/>
      <c r="AC184" s="920"/>
      <c r="AD184" s="920"/>
      <c r="AE184" s="920"/>
      <c r="AF184" s="920"/>
      <c r="AG184" s="920"/>
      <c r="AH184" s="920"/>
      <c r="AI184" s="920"/>
      <c r="AJ184" s="920"/>
      <c r="AK184" s="920"/>
      <c r="AL184" s="920"/>
      <c r="AM184" s="921"/>
      <c r="AN184" s="897"/>
      <c r="AO184" s="897"/>
      <c r="AP184" s="897"/>
      <c r="AQ184" s="897"/>
      <c r="AR184" s="897"/>
      <c r="AS184" s="897"/>
      <c r="AT184" s="897"/>
      <c r="AU184" s="897"/>
      <c r="AV184" s="871" t="s">
        <v>193</v>
      </c>
      <c r="AW184" s="872"/>
      <c r="AX184" s="872"/>
      <c r="AY184" s="872"/>
      <c r="AZ184" s="872"/>
      <c r="BA184" s="872"/>
      <c r="BB184" s="872"/>
      <c r="BC184" s="872"/>
      <c r="BD184" s="872"/>
      <c r="BE184" s="872"/>
      <c r="BF184" s="872"/>
      <c r="BG184" s="872"/>
      <c r="BH184" s="872"/>
      <c r="BI184" s="872"/>
      <c r="BJ184" s="872"/>
      <c r="BK184" s="872"/>
      <c r="BL184" s="872"/>
      <c r="BM184" s="873"/>
      <c r="BN184" s="5"/>
      <c r="BO184" s="5"/>
      <c r="BP184" s="5"/>
    </row>
    <row r="185" spans="2:68" ht="15" customHeight="1" thickBot="1">
      <c r="B185" s="6"/>
      <c r="C185" s="894"/>
      <c r="D185" s="895"/>
      <c r="E185" s="895"/>
      <c r="F185" s="895"/>
      <c r="G185" s="895"/>
      <c r="H185" s="895"/>
      <c r="I185" s="895"/>
      <c r="J185" s="895"/>
      <c r="K185" s="903"/>
      <c r="L185" s="895"/>
      <c r="M185" s="904"/>
      <c r="N185" s="910"/>
      <c r="O185" s="911"/>
      <c r="P185" s="911"/>
      <c r="Q185" s="911"/>
      <c r="R185" s="911"/>
      <c r="S185" s="911"/>
      <c r="T185" s="911"/>
      <c r="U185" s="911"/>
      <c r="V185" s="912"/>
      <c r="W185" s="922"/>
      <c r="X185" s="923"/>
      <c r="Y185" s="923"/>
      <c r="Z185" s="923"/>
      <c r="AA185" s="923"/>
      <c r="AB185" s="923"/>
      <c r="AC185" s="923"/>
      <c r="AD185" s="923"/>
      <c r="AE185" s="923"/>
      <c r="AF185" s="923"/>
      <c r="AG185" s="923"/>
      <c r="AH185" s="923"/>
      <c r="AI185" s="923"/>
      <c r="AJ185" s="923"/>
      <c r="AK185" s="923"/>
      <c r="AL185" s="923"/>
      <c r="AM185" s="924"/>
      <c r="AN185" s="898"/>
      <c r="AO185" s="898"/>
      <c r="AP185" s="898"/>
      <c r="AQ185" s="898"/>
      <c r="AR185" s="898"/>
      <c r="AS185" s="898"/>
      <c r="AT185" s="898"/>
      <c r="AU185" s="898"/>
      <c r="AV185" s="879"/>
      <c r="AW185" s="880"/>
      <c r="AX185" s="880"/>
      <c r="AY185" s="880"/>
      <c r="AZ185" s="880"/>
      <c r="BA185" s="881" t="s">
        <v>194</v>
      </c>
      <c r="BB185" s="881"/>
      <c r="BC185" s="881"/>
      <c r="BD185" s="881"/>
      <c r="BE185" s="881"/>
      <c r="BF185" s="881"/>
      <c r="BG185" s="881"/>
      <c r="BH185" s="881"/>
      <c r="BI185" s="881"/>
      <c r="BJ185" s="881"/>
      <c r="BK185" s="881"/>
      <c r="BL185" s="881"/>
      <c r="BM185" s="882"/>
      <c r="BN185" s="5"/>
      <c r="BO185" s="5"/>
      <c r="BP185" s="5"/>
    </row>
    <row r="186" spans="2:68" ht="11.25" customHeight="1">
      <c r="B186" s="6"/>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c r="AK186" s="40"/>
      <c r="AL186" s="40"/>
      <c r="AM186" s="40"/>
      <c r="AN186" s="40"/>
      <c r="AO186" s="40"/>
      <c r="AP186" s="40"/>
      <c r="AQ186" s="40"/>
      <c r="AR186" s="40"/>
      <c r="AS186" s="40"/>
      <c r="AT186" s="40"/>
      <c r="AU186" s="40"/>
      <c r="AV186" s="40"/>
      <c r="AW186" s="40"/>
      <c r="AX186" s="40"/>
      <c r="AY186" s="40"/>
      <c r="AZ186" s="40"/>
      <c r="BA186" s="40"/>
      <c r="BB186" s="40"/>
      <c r="BC186" s="40"/>
      <c r="BD186" s="40"/>
      <c r="BE186" s="40"/>
      <c r="BF186" s="40"/>
      <c r="BG186" s="40"/>
      <c r="BH186" s="40"/>
      <c r="BI186" s="40"/>
      <c r="BJ186" s="40"/>
      <c r="BK186" s="40"/>
      <c r="BL186" s="40"/>
      <c r="BM186" s="40"/>
    </row>
    <row r="187" spans="2:68" ht="28.5" customHeight="1">
      <c r="D187" s="5" t="s">
        <v>10</v>
      </c>
      <c r="E187" s="934" t="s">
        <v>483</v>
      </c>
      <c r="F187" s="934"/>
      <c r="G187" s="934"/>
      <c r="H187" s="934"/>
      <c r="I187" s="934"/>
      <c r="J187" s="934"/>
      <c r="K187" s="934"/>
      <c r="L187" s="934"/>
      <c r="M187" s="934"/>
      <c r="N187" s="934"/>
      <c r="O187" s="934"/>
      <c r="P187" s="934"/>
      <c r="Q187" s="934"/>
      <c r="R187" s="934"/>
      <c r="S187" s="934"/>
      <c r="T187" s="934"/>
      <c r="U187" s="934"/>
      <c r="V187" s="934"/>
      <c r="W187" s="934"/>
      <c r="X187" s="934"/>
      <c r="Y187" s="934"/>
      <c r="Z187" s="934"/>
      <c r="AA187" s="934"/>
      <c r="AB187" s="934"/>
      <c r="AC187" s="934"/>
      <c r="AD187" s="934"/>
      <c r="AE187" s="934"/>
      <c r="AF187" s="934"/>
      <c r="AG187" s="934"/>
      <c r="AH187" s="934"/>
      <c r="AI187" s="934"/>
      <c r="AJ187" s="934"/>
      <c r="AK187" s="934"/>
      <c r="AL187" s="934"/>
      <c r="AM187" s="934"/>
      <c r="AN187" s="934"/>
      <c r="AO187" s="934"/>
      <c r="AP187" s="934"/>
      <c r="AQ187" s="934"/>
      <c r="AR187" s="934"/>
      <c r="AS187" s="934"/>
      <c r="AT187" s="934"/>
      <c r="AU187" s="934"/>
      <c r="AV187" s="934"/>
      <c r="AW187" s="934"/>
      <c r="AX187" s="934"/>
      <c r="AY187" s="934"/>
      <c r="AZ187" s="934"/>
      <c r="BA187" s="934"/>
      <c r="BB187" s="934"/>
      <c r="BC187" s="934"/>
      <c r="BD187" s="934"/>
      <c r="BE187" s="934"/>
      <c r="BF187" s="934"/>
      <c r="BG187" s="934"/>
      <c r="BH187" s="934"/>
      <c r="BI187" s="934"/>
      <c r="BJ187" s="934"/>
      <c r="BK187" s="934"/>
      <c r="BL187" s="934"/>
      <c r="BM187" s="934"/>
    </row>
    <row r="188" spans="2:68" ht="34.5" customHeight="1">
      <c r="E188" s="932" t="s">
        <v>495</v>
      </c>
      <c r="F188" s="932"/>
      <c r="G188" s="932"/>
      <c r="H188" s="932"/>
      <c r="I188" s="932"/>
      <c r="J188" s="932"/>
      <c r="K188" s="932"/>
      <c r="L188" s="932"/>
      <c r="M188" s="932"/>
      <c r="N188" s="932"/>
      <c r="O188" s="932"/>
      <c r="P188" s="932"/>
      <c r="Q188" s="932"/>
      <c r="R188" s="932"/>
      <c r="S188" s="932"/>
      <c r="T188" s="932"/>
      <c r="U188" s="932"/>
      <c r="V188" s="932"/>
      <c r="W188" s="932"/>
      <c r="X188" s="932"/>
      <c r="Y188" s="932"/>
      <c r="Z188" s="932"/>
      <c r="AA188" s="932"/>
      <c r="AB188" s="932"/>
      <c r="AC188" s="932"/>
      <c r="AD188" s="932"/>
      <c r="AE188" s="932"/>
      <c r="AF188" s="932"/>
      <c r="AG188" s="932"/>
      <c r="AH188" s="932"/>
      <c r="AI188" s="932"/>
      <c r="AJ188" s="932"/>
      <c r="AK188" s="932"/>
      <c r="AL188" s="932"/>
      <c r="AM188" s="932"/>
      <c r="AN188" s="932"/>
      <c r="AO188" s="932"/>
      <c r="AP188" s="932"/>
      <c r="AQ188" s="932"/>
      <c r="AR188" s="932"/>
      <c r="AS188" s="932"/>
      <c r="AT188" s="932"/>
      <c r="AU188" s="932"/>
      <c r="AV188" s="932"/>
      <c r="AW188" s="932"/>
      <c r="AX188" s="932"/>
      <c r="AY188" s="932"/>
      <c r="AZ188" s="932"/>
      <c r="BA188" s="932"/>
      <c r="BB188" s="932"/>
      <c r="BC188" s="932"/>
      <c r="BD188" s="932"/>
      <c r="BE188" s="932"/>
      <c r="BF188" s="932"/>
      <c r="BG188" s="932"/>
      <c r="BH188" s="932"/>
      <c r="BI188" s="932"/>
      <c r="BJ188" s="932"/>
      <c r="BK188" s="932"/>
      <c r="BL188" s="932"/>
      <c r="BM188" s="932"/>
    </row>
    <row r="189" spans="2:68" ht="38.25" customHeight="1">
      <c r="E189" s="932" t="s">
        <v>496</v>
      </c>
      <c r="F189" s="932"/>
      <c r="G189" s="932"/>
      <c r="H189" s="932"/>
      <c r="I189" s="932"/>
      <c r="J189" s="932"/>
      <c r="K189" s="932"/>
      <c r="L189" s="932"/>
      <c r="M189" s="932"/>
      <c r="N189" s="932"/>
      <c r="O189" s="932"/>
      <c r="P189" s="932"/>
      <c r="Q189" s="932"/>
      <c r="R189" s="932"/>
      <c r="S189" s="932"/>
      <c r="T189" s="932"/>
      <c r="U189" s="932"/>
      <c r="V189" s="932"/>
      <c r="W189" s="932"/>
      <c r="X189" s="932"/>
      <c r="Y189" s="932"/>
      <c r="Z189" s="932"/>
      <c r="AA189" s="932"/>
      <c r="AB189" s="932"/>
      <c r="AC189" s="932"/>
      <c r="AD189" s="932"/>
      <c r="AE189" s="932"/>
      <c r="AF189" s="932"/>
      <c r="AG189" s="932"/>
      <c r="AH189" s="932"/>
      <c r="AI189" s="932"/>
      <c r="AJ189" s="932"/>
      <c r="AK189" s="932"/>
      <c r="AL189" s="932"/>
      <c r="AM189" s="932"/>
      <c r="AN189" s="932"/>
      <c r="AO189" s="932"/>
      <c r="AP189" s="932"/>
      <c r="AQ189" s="932"/>
      <c r="AR189" s="932"/>
      <c r="AS189" s="932"/>
      <c r="AT189" s="932"/>
      <c r="AU189" s="932"/>
      <c r="AV189" s="932"/>
      <c r="AW189" s="932"/>
      <c r="AX189" s="932"/>
      <c r="AY189" s="932"/>
      <c r="AZ189" s="932"/>
      <c r="BA189" s="932"/>
      <c r="BB189" s="932"/>
      <c r="BC189" s="932"/>
      <c r="BD189" s="932"/>
      <c r="BE189" s="932"/>
      <c r="BF189" s="932"/>
      <c r="BG189" s="932"/>
      <c r="BH189" s="932"/>
      <c r="BI189" s="932"/>
      <c r="BJ189" s="932"/>
      <c r="BK189" s="932"/>
      <c r="BL189" s="932"/>
      <c r="BM189" s="932"/>
    </row>
    <row r="190" spans="2:68" ht="29.25" customHeight="1">
      <c r="E190" s="27"/>
      <c r="F190" s="27" t="s">
        <v>497</v>
      </c>
      <c r="G190" s="27"/>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19"/>
      <c r="AY190" s="19"/>
      <c r="AZ190" s="19"/>
      <c r="BA190" s="19"/>
      <c r="BB190" s="19"/>
      <c r="BC190" s="19"/>
      <c r="BD190" s="19"/>
      <c r="BE190" s="19"/>
      <c r="BF190" s="19"/>
      <c r="BG190" s="19"/>
      <c r="BH190" s="19"/>
      <c r="BI190" s="19"/>
      <c r="BJ190" s="19"/>
      <c r="BK190" s="19"/>
      <c r="BL190" s="19"/>
      <c r="BM190" s="19"/>
    </row>
    <row r="191" spans="2:68" ht="29.25" customHeight="1">
      <c r="E191" s="27"/>
      <c r="F191" s="27" t="s">
        <v>498</v>
      </c>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c r="BH191" s="19"/>
      <c r="BI191" s="19"/>
      <c r="BJ191" s="19"/>
      <c r="BK191" s="19"/>
      <c r="BL191" s="19"/>
      <c r="BM191" s="19"/>
    </row>
    <row r="192" spans="2:68" ht="57" customHeight="1">
      <c r="E192" s="932" t="s">
        <v>499</v>
      </c>
      <c r="F192" s="932"/>
      <c r="G192" s="932"/>
      <c r="H192" s="932"/>
      <c r="I192" s="932"/>
      <c r="J192" s="932"/>
      <c r="K192" s="932"/>
      <c r="L192" s="932"/>
      <c r="M192" s="932"/>
      <c r="N192" s="932"/>
      <c r="O192" s="932"/>
      <c r="P192" s="932"/>
      <c r="Q192" s="932"/>
      <c r="R192" s="932"/>
      <c r="S192" s="932"/>
      <c r="T192" s="932"/>
      <c r="U192" s="932"/>
      <c r="V192" s="932"/>
      <c r="W192" s="932"/>
      <c r="X192" s="932"/>
      <c r="Y192" s="932"/>
      <c r="Z192" s="932"/>
      <c r="AA192" s="932"/>
      <c r="AB192" s="932"/>
      <c r="AC192" s="932"/>
      <c r="AD192" s="932"/>
      <c r="AE192" s="932"/>
      <c r="AF192" s="932"/>
      <c r="AG192" s="932"/>
      <c r="AH192" s="932"/>
      <c r="AI192" s="932"/>
      <c r="AJ192" s="932"/>
      <c r="AK192" s="932"/>
      <c r="AL192" s="932"/>
      <c r="AM192" s="932"/>
      <c r="AN192" s="932"/>
      <c r="AO192" s="932"/>
      <c r="AP192" s="932"/>
      <c r="AQ192" s="932"/>
      <c r="AR192" s="932"/>
      <c r="AS192" s="932"/>
      <c r="AT192" s="932"/>
      <c r="AU192" s="932"/>
      <c r="AV192" s="932"/>
      <c r="AW192" s="932"/>
      <c r="AX192" s="932"/>
      <c r="AY192" s="932"/>
      <c r="AZ192" s="932"/>
      <c r="BA192" s="932"/>
      <c r="BB192" s="932"/>
      <c r="BC192" s="932"/>
      <c r="BD192" s="932"/>
      <c r="BE192" s="932"/>
      <c r="BF192" s="932"/>
      <c r="BG192" s="932"/>
      <c r="BH192" s="932"/>
      <c r="BI192" s="932"/>
      <c r="BJ192" s="932"/>
      <c r="BK192" s="932"/>
      <c r="BL192" s="932"/>
      <c r="BM192" s="932"/>
    </row>
    <row r="193" spans="2:65" ht="19.5" customHeight="1">
      <c r="B193" s="3" t="s">
        <v>199</v>
      </c>
    </row>
    <row r="194" spans="2:65" ht="15" customHeight="1" thickBot="1">
      <c r="B194" s="6"/>
      <c r="C194" s="883"/>
      <c r="D194" s="883"/>
      <c r="E194" s="883"/>
      <c r="F194" s="883"/>
      <c r="G194" s="883"/>
      <c r="H194" s="883"/>
      <c r="I194" s="883"/>
      <c r="J194" s="883"/>
      <c r="K194" s="883"/>
      <c r="L194" s="883"/>
      <c r="M194" s="883"/>
      <c r="N194" s="883"/>
      <c r="O194" s="883"/>
      <c r="P194" s="883"/>
      <c r="Q194" s="883"/>
      <c r="R194" s="883"/>
      <c r="S194" s="883"/>
      <c r="T194" s="883"/>
      <c r="U194" s="883"/>
      <c r="V194" s="883"/>
      <c r="W194" s="883"/>
      <c r="X194" s="883"/>
      <c r="Y194" s="883"/>
      <c r="Z194" s="883"/>
      <c r="AA194" s="883"/>
      <c r="AB194" s="883"/>
      <c r="AC194" s="883"/>
      <c r="AD194" s="883"/>
      <c r="AE194" s="883"/>
      <c r="AF194" s="883"/>
      <c r="AG194" s="883"/>
      <c r="AH194" s="883"/>
      <c r="AI194" s="883"/>
      <c r="AJ194" s="883"/>
      <c r="AK194" s="883"/>
      <c r="AL194" s="883"/>
      <c r="AM194" s="883"/>
      <c r="AN194" s="883"/>
      <c r="AO194" s="883"/>
      <c r="AP194" s="883"/>
      <c r="AQ194" s="883"/>
      <c r="AR194" s="883"/>
      <c r="AS194" s="883"/>
      <c r="AT194" s="883"/>
      <c r="AU194" s="883"/>
      <c r="AV194" s="883"/>
      <c r="AW194" s="883"/>
      <c r="AX194" s="883"/>
      <c r="AY194" s="883"/>
      <c r="AZ194" s="883"/>
      <c r="BA194" s="883"/>
      <c r="BB194" s="883"/>
      <c r="BC194" s="883"/>
      <c r="BD194" s="883"/>
      <c r="BE194" s="883"/>
      <c r="BF194" s="883"/>
      <c r="BG194" s="883"/>
      <c r="BH194" s="883"/>
      <c r="BI194" s="883"/>
      <c r="BJ194" s="883"/>
      <c r="BK194" s="883"/>
      <c r="BL194" s="883"/>
      <c r="BM194" s="883"/>
    </row>
    <row r="195" spans="2:65" ht="18.75" customHeight="1">
      <c r="C195" s="29" t="s">
        <v>137</v>
      </c>
      <c r="D195" s="30"/>
      <c r="E195" s="30"/>
      <c r="F195" s="30"/>
      <c r="G195" s="30"/>
      <c r="H195" s="30"/>
      <c r="I195" s="30"/>
      <c r="J195" s="30"/>
      <c r="K195" s="30"/>
      <c r="L195" s="30"/>
      <c r="M195" s="30"/>
      <c r="N195" s="30"/>
      <c r="O195" s="30"/>
      <c r="P195" s="30"/>
      <c r="Q195" s="30"/>
      <c r="R195" s="30"/>
      <c r="S195" s="30"/>
      <c r="T195" s="30"/>
      <c r="U195" s="30"/>
      <c r="V195" s="30"/>
      <c r="W195" s="30"/>
      <c r="X195" s="30"/>
      <c r="Y195" s="30"/>
      <c r="Z195" s="30"/>
      <c r="AA195" s="30"/>
      <c r="AB195" s="30"/>
      <c r="AC195" s="30"/>
      <c r="AD195" s="30"/>
      <c r="AE195" s="30"/>
      <c r="AF195" s="30"/>
      <c r="AG195" s="30"/>
      <c r="AH195" s="30"/>
      <c r="AI195" s="30"/>
      <c r="AJ195" s="30"/>
      <c r="AK195" s="30"/>
      <c r="AL195" s="30"/>
      <c r="AM195" s="30"/>
      <c r="AN195" s="30"/>
      <c r="AO195" s="30"/>
      <c r="AP195" s="30"/>
      <c r="AQ195" s="30"/>
      <c r="AR195" s="30"/>
      <c r="AS195" s="30"/>
      <c r="AT195" s="30"/>
      <c r="AU195" s="30"/>
      <c r="AV195" s="30"/>
      <c r="AW195" s="30"/>
      <c r="AX195" s="30"/>
      <c r="AY195" s="30"/>
      <c r="AZ195" s="30"/>
      <c r="BA195" s="30"/>
      <c r="BB195" s="30"/>
      <c r="BC195" s="30"/>
      <c r="BD195" s="30"/>
      <c r="BE195" s="30"/>
      <c r="BF195" s="30"/>
      <c r="BG195" s="30"/>
      <c r="BH195" s="30"/>
      <c r="BI195" s="30"/>
      <c r="BJ195" s="30"/>
      <c r="BK195" s="30"/>
      <c r="BL195" s="30"/>
      <c r="BM195" s="31"/>
    </row>
    <row r="196" spans="2:65" ht="11.25" customHeight="1">
      <c r="C196" s="20"/>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21"/>
      <c r="AY196" s="21"/>
      <c r="AZ196" s="21"/>
      <c r="BA196" s="21"/>
      <c r="BB196" s="21"/>
      <c r="BC196" s="21"/>
      <c r="BD196" s="21"/>
      <c r="BE196" s="21"/>
      <c r="BF196" s="21"/>
      <c r="BG196" s="21"/>
      <c r="BH196" s="21"/>
      <c r="BI196" s="21"/>
      <c r="BJ196" s="21"/>
      <c r="BK196" s="21"/>
      <c r="BL196" s="21"/>
      <c r="BM196" s="22"/>
    </row>
    <row r="197" spans="2:65" ht="11.25" customHeight="1">
      <c r="C197" s="20"/>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c r="AC197" s="21"/>
      <c r="AD197" s="21"/>
      <c r="AE197" s="21"/>
      <c r="AF197" s="21"/>
      <c r="AG197" s="21"/>
      <c r="AH197" s="21"/>
      <c r="AI197" s="21"/>
      <c r="AJ197" s="21"/>
      <c r="AK197" s="21"/>
      <c r="AL197" s="21"/>
      <c r="AM197" s="21"/>
      <c r="AN197" s="21"/>
      <c r="AO197" s="21"/>
      <c r="AP197" s="21"/>
      <c r="AQ197" s="21"/>
      <c r="AR197" s="21"/>
      <c r="AS197" s="21"/>
      <c r="AT197" s="21"/>
      <c r="AU197" s="21"/>
      <c r="AV197" s="21"/>
      <c r="AW197" s="21"/>
      <c r="AX197" s="21"/>
      <c r="AY197" s="21"/>
      <c r="AZ197" s="21"/>
      <c r="BA197" s="21"/>
      <c r="BB197" s="21"/>
      <c r="BC197" s="21"/>
      <c r="BD197" s="21"/>
      <c r="BE197" s="21"/>
      <c r="BF197" s="21"/>
      <c r="BG197" s="21"/>
      <c r="BH197" s="21"/>
      <c r="BI197" s="21"/>
      <c r="BJ197" s="21"/>
      <c r="BK197" s="21"/>
      <c r="BL197" s="21"/>
      <c r="BM197" s="22"/>
    </row>
    <row r="198" spans="2:65" ht="11.25" customHeight="1">
      <c r="C198" s="20"/>
      <c r="D198" s="21"/>
      <c r="E198" s="21"/>
      <c r="F198" s="21"/>
      <c r="G198" s="21"/>
      <c r="H198" s="21"/>
      <c r="I198" s="21"/>
      <c r="J198" s="21"/>
      <c r="K198" s="21"/>
      <c r="L198" s="21"/>
      <c r="M198" s="21"/>
      <c r="N198" s="21"/>
      <c r="O198" s="21"/>
      <c r="P198" s="21"/>
      <c r="Q198" s="21"/>
      <c r="R198" s="21"/>
      <c r="S198" s="21"/>
      <c r="T198" s="21"/>
      <c r="U198" s="21"/>
      <c r="V198" s="21"/>
      <c r="W198" s="21"/>
      <c r="X198" s="21"/>
      <c r="Y198" s="21"/>
      <c r="Z198" s="21"/>
      <c r="AA198" s="21"/>
      <c r="AB198" s="21"/>
      <c r="AC198" s="21"/>
      <c r="AD198" s="21"/>
      <c r="AE198" s="21"/>
      <c r="AF198" s="21"/>
      <c r="AG198" s="21"/>
      <c r="AH198" s="21"/>
      <c r="AI198" s="21"/>
      <c r="AJ198" s="21"/>
      <c r="AK198" s="21"/>
      <c r="AL198" s="21"/>
      <c r="AM198" s="21"/>
      <c r="AN198" s="21"/>
      <c r="AO198" s="21"/>
      <c r="AP198" s="21"/>
      <c r="AQ198" s="21"/>
      <c r="AR198" s="21"/>
      <c r="AS198" s="21"/>
      <c r="AT198" s="21"/>
      <c r="AU198" s="21"/>
      <c r="AV198" s="21"/>
      <c r="AW198" s="21"/>
      <c r="AX198" s="21"/>
      <c r="AY198" s="21"/>
      <c r="AZ198" s="21"/>
      <c r="BA198" s="21"/>
      <c r="BB198" s="21"/>
      <c r="BC198" s="21"/>
      <c r="BD198" s="21"/>
      <c r="BE198" s="21"/>
      <c r="BF198" s="21"/>
      <c r="BG198" s="21"/>
      <c r="BH198" s="21"/>
      <c r="BI198" s="21"/>
      <c r="BJ198" s="21"/>
      <c r="BK198" s="21"/>
      <c r="BL198" s="21"/>
      <c r="BM198" s="22"/>
    </row>
    <row r="199" spans="2:65" ht="11.25" customHeight="1">
      <c r="C199" s="20"/>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c r="AE199" s="21"/>
      <c r="AF199" s="21"/>
      <c r="AG199" s="21"/>
      <c r="AH199" s="21"/>
      <c r="AI199" s="21"/>
      <c r="AJ199" s="21"/>
      <c r="AK199" s="21"/>
      <c r="AL199" s="21"/>
      <c r="AM199" s="21"/>
      <c r="AN199" s="21"/>
      <c r="AO199" s="21"/>
      <c r="AP199" s="21"/>
      <c r="AQ199" s="21"/>
      <c r="AR199" s="21"/>
      <c r="AS199" s="21"/>
      <c r="AT199" s="21"/>
      <c r="AU199" s="21"/>
      <c r="AV199" s="21"/>
      <c r="AW199" s="21"/>
      <c r="AX199" s="21"/>
      <c r="AY199" s="21"/>
      <c r="AZ199" s="21"/>
      <c r="BA199" s="21"/>
      <c r="BB199" s="21"/>
      <c r="BC199" s="21"/>
      <c r="BD199" s="21"/>
      <c r="BE199" s="21"/>
      <c r="BF199" s="21"/>
      <c r="BG199" s="21"/>
      <c r="BH199" s="21"/>
      <c r="BI199" s="21"/>
      <c r="BJ199" s="21"/>
      <c r="BK199" s="21"/>
      <c r="BL199" s="21"/>
      <c r="BM199" s="22"/>
    </row>
    <row r="200" spans="2:65" ht="11.25" customHeight="1">
      <c r="C200" s="20"/>
      <c r="D200" s="21"/>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1"/>
      <c r="AC200" s="21"/>
      <c r="AD200" s="21"/>
      <c r="AE200" s="21"/>
      <c r="AF200" s="21"/>
      <c r="AG200" s="21"/>
      <c r="AH200" s="21"/>
      <c r="AI200" s="21"/>
      <c r="AJ200" s="21"/>
      <c r="AK200" s="21"/>
      <c r="AL200" s="21"/>
      <c r="AM200" s="21"/>
      <c r="AN200" s="21"/>
      <c r="AO200" s="21"/>
      <c r="AP200" s="21"/>
      <c r="AQ200" s="21"/>
      <c r="AR200" s="21"/>
      <c r="AS200" s="21"/>
      <c r="AT200" s="21"/>
      <c r="AU200" s="21"/>
      <c r="AV200" s="21"/>
      <c r="AW200" s="21"/>
      <c r="AX200" s="21"/>
      <c r="AY200" s="21"/>
      <c r="AZ200" s="21"/>
      <c r="BA200" s="21"/>
      <c r="BB200" s="21"/>
      <c r="BC200" s="21"/>
      <c r="BD200" s="21"/>
      <c r="BE200" s="21"/>
      <c r="BF200" s="21"/>
      <c r="BG200" s="21"/>
      <c r="BH200" s="21"/>
      <c r="BI200" s="21"/>
      <c r="BJ200" s="21"/>
      <c r="BK200" s="21"/>
      <c r="BL200" s="21"/>
      <c r="BM200" s="22"/>
    </row>
    <row r="201" spans="2:65" ht="11.25" customHeight="1">
      <c r="C201" s="20"/>
      <c r="D201" s="21"/>
      <c r="E201" s="21"/>
      <c r="F201" s="21"/>
      <c r="G201" s="21"/>
      <c r="H201" s="21"/>
      <c r="I201" s="21"/>
      <c r="J201" s="21"/>
      <c r="K201" s="21"/>
      <c r="L201" s="21"/>
      <c r="M201" s="21"/>
      <c r="N201" s="21"/>
      <c r="O201" s="21"/>
      <c r="P201" s="21"/>
      <c r="Q201" s="21"/>
      <c r="R201" s="21"/>
      <c r="S201" s="21"/>
      <c r="T201" s="21"/>
      <c r="U201" s="21"/>
      <c r="V201" s="21"/>
      <c r="W201" s="21"/>
      <c r="X201" s="21"/>
      <c r="Y201" s="21"/>
      <c r="Z201" s="21"/>
      <c r="AA201" s="21"/>
      <c r="AB201" s="21"/>
      <c r="AC201" s="21"/>
      <c r="AD201" s="21"/>
      <c r="AE201" s="21"/>
      <c r="AF201" s="21"/>
      <c r="AG201" s="21"/>
      <c r="AH201" s="21"/>
      <c r="AI201" s="21"/>
      <c r="AJ201" s="21"/>
      <c r="AK201" s="21"/>
      <c r="AL201" s="21"/>
      <c r="AM201" s="21"/>
      <c r="AN201" s="21"/>
      <c r="AO201" s="21"/>
      <c r="AP201" s="21"/>
      <c r="AQ201" s="21"/>
      <c r="AR201" s="21"/>
      <c r="AS201" s="21"/>
      <c r="AT201" s="21"/>
      <c r="AU201" s="21"/>
      <c r="AV201" s="21"/>
      <c r="AW201" s="21"/>
      <c r="AX201" s="21"/>
      <c r="AY201" s="21"/>
      <c r="AZ201" s="21"/>
      <c r="BA201" s="21"/>
      <c r="BB201" s="21"/>
      <c r="BC201" s="21"/>
      <c r="BD201" s="21"/>
      <c r="BE201" s="21"/>
      <c r="BF201" s="21"/>
      <c r="BG201" s="21"/>
      <c r="BH201" s="21"/>
      <c r="BI201" s="21"/>
      <c r="BJ201" s="21"/>
      <c r="BK201" s="21"/>
      <c r="BL201" s="21"/>
      <c r="BM201" s="22"/>
    </row>
    <row r="202" spans="2:65" ht="11.25" customHeight="1">
      <c r="C202" s="20"/>
      <c r="D202" s="21"/>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c r="AS202" s="21"/>
      <c r="AT202" s="21"/>
      <c r="AU202" s="21"/>
      <c r="AV202" s="21"/>
      <c r="AW202" s="21"/>
      <c r="AX202" s="21"/>
      <c r="AY202" s="21"/>
      <c r="AZ202" s="21"/>
      <c r="BA202" s="21"/>
      <c r="BB202" s="21"/>
      <c r="BC202" s="21"/>
      <c r="BD202" s="21"/>
      <c r="BE202" s="21"/>
      <c r="BF202" s="21"/>
      <c r="BG202" s="21"/>
      <c r="BH202" s="21"/>
      <c r="BI202" s="21"/>
      <c r="BJ202" s="21"/>
      <c r="BK202" s="21"/>
      <c r="BL202" s="21"/>
      <c r="BM202" s="22"/>
    </row>
    <row r="203" spans="2:65" ht="11.25" customHeight="1">
      <c r="C203" s="20"/>
      <c r="D203" s="21"/>
      <c r="E203" s="21"/>
      <c r="F203" s="21"/>
      <c r="G203" s="21"/>
      <c r="H203" s="21"/>
      <c r="I203" s="21"/>
      <c r="J203" s="21"/>
      <c r="K203" s="21"/>
      <c r="L203" s="21"/>
      <c r="M203" s="21"/>
      <c r="N203" s="21"/>
      <c r="O203" s="21"/>
      <c r="P203" s="21"/>
      <c r="Q203" s="21"/>
      <c r="R203" s="21"/>
      <c r="S203" s="21"/>
      <c r="T203" s="21"/>
      <c r="U203" s="21"/>
      <c r="V203" s="21"/>
      <c r="W203" s="21"/>
      <c r="X203" s="21"/>
      <c r="Y203" s="21"/>
      <c r="Z203" s="21"/>
      <c r="AA203" s="21"/>
      <c r="AB203" s="21"/>
      <c r="AC203" s="21"/>
      <c r="AD203" s="21"/>
      <c r="AE203" s="21"/>
      <c r="AF203" s="21"/>
      <c r="AG203" s="21"/>
      <c r="AH203" s="21"/>
      <c r="AI203" s="21"/>
      <c r="AJ203" s="21"/>
      <c r="AK203" s="21"/>
      <c r="AL203" s="21"/>
      <c r="AM203" s="21"/>
      <c r="AN203" s="21"/>
      <c r="AO203" s="21"/>
      <c r="AP203" s="21"/>
      <c r="AQ203" s="21"/>
      <c r="AR203" s="21"/>
      <c r="AS203" s="21"/>
      <c r="AT203" s="21"/>
      <c r="AU203" s="21"/>
      <c r="AV203" s="21"/>
      <c r="AW203" s="21"/>
      <c r="AX203" s="21"/>
      <c r="AY203" s="21"/>
      <c r="AZ203" s="21"/>
      <c r="BA203" s="21"/>
      <c r="BB203" s="21"/>
      <c r="BC203" s="21"/>
      <c r="BD203" s="21"/>
      <c r="BE203" s="21"/>
      <c r="BF203" s="21"/>
      <c r="BG203" s="21"/>
      <c r="BH203" s="21"/>
      <c r="BI203" s="21"/>
      <c r="BJ203" s="21"/>
      <c r="BK203" s="21"/>
      <c r="BL203" s="21"/>
      <c r="BM203" s="22"/>
    </row>
    <row r="204" spans="2:65" ht="11.25" customHeight="1">
      <c r="C204" s="20"/>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1"/>
      <c r="AC204" s="21"/>
      <c r="AD204" s="21"/>
      <c r="AE204" s="21"/>
      <c r="AF204" s="21"/>
      <c r="AG204" s="21"/>
      <c r="AH204" s="21"/>
      <c r="AI204" s="21"/>
      <c r="AJ204" s="21"/>
      <c r="AK204" s="21"/>
      <c r="AL204" s="21"/>
      <c r="AM204" s="21"/>
      <c r="AN204" s="21"/>
      <c r="AO204" s="21"/>
      <c r="AP204" s="21"/>
      <c r="AQ204" s="21"/>
      <c r="AR204" s="21"/>
      <c r="AS204" s="21"/>
      <c r="AT204" s="21"/>
      <c r="AU204" s="21"/>
      <c r="AV204" s="21"/>
      <c r="AW204" s="21"/>
      <c r="AX204" s="21"/>
      <c r="AY204" s="21"/>
      <c r="AZ204" s="21"/>
      <c r="BA204" s="21"/>
      <c r="BB204" s="21"/>
      <c r="BC204" s="21"/>
      <c r="BD204" s="21"/>
      <c r="BE204" s="21"/>
      <c r="BF204" s="21"/>
      <c r="BG204" s="21"/>
      <c r="BH204" s="21"/>
      <c r="BI204" s="21"/>
      <c r="BJ204" s="21"/>
      <c r="BK204" s="21"/>
      <c r="BL204" s="21"/>
      <c r="BM204" s="22"/>
    </row>
    <row r="205" spans="2:65" ht="11.25" customHeight="1">
      <c r="C205" s="20"/>
      <c r="D205" s="21"/>
      <c r="E205" s="21"/>
      <c r="F205" s="21"/>
      <c r="G205" s="21"/>
      <c r="H205" s="21"/>
      <c r="I205" s="21"/>
      <c r="J205" s="21"/>
      <c r="K205" s="21"/>
      <c r="L205" s="21"/>
      <c r="M205" s="21"/>
      <c r="N205" s="21"/>
      <c r="O205" s="21"/>
      <c r="P205" s="21"/>
      <c r="Q205" s="21"/>
      <c r="R205" s="21"/>
      <c r="S205" s="21"/>
      <c r="T205" s="21"/>
      <c r="U205" s="21"/>
      <c r="V205" s="21"/>
      <c r="W205" s="21"/>
      <c r="X205" s="21"/>
      <c r="Y205" s="21"/>
      <c r="Z205" s="21"/>
      <c r="AA205" s="21"/>
      <c r="AB205" s="21"/>
      <c r="AC205" s="21"/>
      <c r="AD205" s="21"/>
      <c r="AE205" s="21"/>
      <c r="AF205" s="21"/>
      <c r="AG205" s="21"/>
      <c r="AH205" s="21"/>
      <c r="AI205" s="21"/>
      <c r="AJ205" s="21"/>
      <c r="AK205" s="21"/>
      <c r="AL205" s="21"/>
      <c r="AM205" s="21"/>
      <c r="AN205" s="21"/>
      <c r="AO205" s="21"/>
      <c r="AP205" s="21"/>
      <c r="AQ205" s="21"/>
      <c r="AR205" s="21"/>
      <c r="AS205" s="21"/>
      <c r="AT205" s="21"/>
      <c r="AU205" s="21"/>
      <c r="AV205" s="21"/>
      <c r="AW205" s="21"/>
      <c r="AX205" s="21"/>
      <c r="AY205" s="21"/>
      <c r="AZ205" s="21"/>
      <c r="BA205" s="21"/>
      <c r="BB205" s="21"/>
      <c r="BC205" s="21"/>
      <c r="BD205" s="21"/>
      <c r="BE205" s="21"/>
      <c r="BF205" s="21"/>
      <c r="BG205" s="21"/>
      <c r="BH205" s="21"/>
      <c r="BI205" s="21"/>
      <c r="BJ205" s="21"/>
      <c r="BK205" s="21"/>
      <c r="BL205" s="21"/>
      <c r="BM205" s="22"/>
    </row>
    <row r="206" spans="2:65" ht="11.25" customHeight="1">
      <c r="C206" s="20"/>
      <c r="D206" s="21"/>
      <c r="E206" s="21"/>
      <c r="F206" s="21"/>
      <c r="G206" s="21"/>
      <c r="H206" s="21"/>
      <c r="I206" s="21"/>
      <c r="J206" s="21"/>
      <c r="K206" s="21"/>
      <c r="L206" s="21"/>
      <c r="M206" s="21"/>
      <c r="N206" s="21"/>
      <c r="O206" s="21"/>
      <c r="P206" s="21"/>
      <c r="Q206" s="21"/>
      <c r="R206" s="21"/>
      <c r="S206" s="21"/>
      <c r="T206" s="21"/>
      <c r="U206" s="21"/>
      <c r="V206" s="21"/>
      <c r="W206" s="21"/>
      <c r="X206" s="21"/>
      <c r="Y206" s="21"/>
      <c r="Z206" s="21"/>
      <c r="AA206" s="21"/>
      <c r="AB206" s="21"/>
      <c r="AC206" s="21"/>
      <c r="AD206" s="21"/>
      <c r="AE206" s="21"/>
      <c r="AF206" s="21"/>
      <c r="AG206" s="21"/>
      <c r="AH206" s="21"/>
      <c r="AI206" s="21"/>
      <c r="AJ206" s="21"/>
      <c r="AK206" s="21"/>
      <c r="AL206" s="21"/>
      <c r="AM206" s="21"/>
      <c r="AN206" s="21"/>
      <c r="AO206" s="21"/>
      <c r="AP206" s="21"/>
      <c r="AQ206" s="21"/>
      <c r="AR206" s="21"/>
      <c r="AS206" s="21"/>
      <c r="AT206" s="21"/>
      <c r="AU206" s="21"/>
      <c r="AV206" s="21"/>
      <c r="AW206" s="21"/>
      <c r="AX206" s="21"/>
      <c r="AY206" s="21"/>
      <c r="AZ206" s="21"/>
      <c r="BA206" s="21"/>
      <c r="BB206" s="21"/>
      <c r="BC206" s="21"/>
      <c r="BD206" s="21"/>
      <c r="BE206" s="21"/>
      <c r="BF206" s="21"/>
      <c r="BG206" s="21"/>
      <c r="BH206" s="21"/>
      <c r="BI206" s="21"/>
      <c r="BJ206" s="21"/>
      <c r="BK206" s="21"/>
      <c r="BL206" s="21"/>
      <c r="BM206" s="22"/>
    </row>
    <row r="207" spans="2:65" ht="11.25" customHeight="1">
      <c r="C207" s="20"/>
      <c r="D207" s="21"/>
      <c r="E207" s="21"/>
      <c r="F207" s="21"/>
      <c r="G207" s="21"/>
      <c r="H207" s="21"/>
      <c r="I207" s="21"/>
      <c r="J207" s="21"/>
      <c r="K207" s="21"/>
      <c r="L207" s="21"/>
      <c r="M207" s="21"/>
      <c r="N207" s="21"/>
      <c r="O207" s="21"/>
      <c r="P207" s="21"/>
      <c r="Q207" s="21"/>
      <c r="R207" s="21"/>
      <c r="S207" s="21"/>
      <c r="T207" s="21"/>
      <c r="U207" s="21"/>
      <c r="V207" s="21"/>
      <c r="W207" s="21"/>
      <c r="X207" s="21"/>
      <c r="Y207" s="21"/>
      <c r="Z207" s="21"/>
      <c r="AA207" s="21"/>
      <c r="AB207" s="21"/>
      <c r="AC207" s="21"/>
      <c r="AD207" s="21"/>
      <c r="AE207" s="21"/>
      <c r="AF207" s="21"/>
      <c r="AG207" s="21"/>
      <c r="AH207" s="21"/>
      <c r="AI207" s="21"/>
      <c r="AJ207" s="21"/>
      <c r="AK207" s="21"/>
      <c r="AL207" s="21"/>
      <c r="AM207" s="21"/>
      <c r="AN207" s="21"/>
      <c r="AO207" s="21"/>
      <c r="AP207" s="21"/>
      <c r="AQ207" s="21"/>
      <c r="AR207" s="21"/>
      <c r="AS207" s="21"/>
      <c r="AT207" s="21"/>
      <c r="AU207" s="21"/>
      <c r="AV207" s="21"/>
      <c r="AW207" s="21"/>
      <c r="AX207" s="21"/>
      <c r="AY207" s="21"/>
      <c r="AZ207" s="21"/>
      <c r="BA207" s="21"/>
      <c r="BB207" s="21"/>
      <c r="BC207" s="21"/>
      <c r="BD207" s="21"/>
      <c r="BE207" s="21"/>
      <c r="BF207" s="21"/>
      <c r="BG207" s="21"/>
      <c r="BH207" s="21"/>
      <c r="BI207" s="21"/>
      <c r="BJ207" s="21"/>
      <c r="BK207" s="21"/>
      <c r="BL207" s="21"/>
      <c r="BM207" s="22"/>
    </row>
    <row r="208" spans="2:65" ht="11.25" customHeight="1">
      <c r="C208" s="20"/>
      <c r="D208" s="21"/>
      <c r="E208" s="21"/>
      <c r="F208" s="21"/>
      <c r="G208" s="21"/>
      <c r="H208" s="21"/>
      <c r="I208" s="21"/>
      <c r="J208" s="21"/>
      <c r="K208" s="21"/>
      <c r="L208" s="21"/>
      <c r="M208" s="21"/>
      <c r="N208" s="21"/>
      <c r="O208" s="21"/>
      <c r="P208" s="21"/>
      <c r="Q208" s="21"/>
      <c r="R208" s="21"/>
      <c r="S208" s="21"/>
      <c r="T208" s="21"/>
      <c r="U208" s="21"/>
      <c r="V208" s="21"/>
      <c r="W208" s="21"/>
      <c r="X208" s="21"/>
      <c r="Y208" s="21"/>
      <c r="Z208" s="21"/>
      <c r="AA208" s="21"/>
      <c r="AB208" s="21"/>
      <c r="AC208" s="21"/>
      <c r="AD208" s="21"/>
      <c r="AE208" s="21"/>
      <c r="AF208" s="21"/>
      <c r="AG208" s="21"/>
      <c r="AH208" s="21"/>
      <c r="AI208" s="21"/>
      <c r="AJ208" s="21"/>
      <c r="AK208" s="21"/>
      <c r="AL208" s="21"/>
      <c r="AM208" s="21"/>
      <c r="AN208" s="21"/>
      <c r="AO208" s="21"/>
      <c r="AP208" s="21"/>
      <c r="AQ208" s="21"/>
      <c r="AR208" s="21"/>
      <c r="AS208" s="21"/>
      <c r="AT208" s="21"/>
      <c r="AU208" s="21"/>
      <c r="AV208" s="21"/>
      <c r="AW208" s="21"/>
      <c r="AX208" s="21"/>
      <c r="AY208" s="21"/>
      <c r="AZ208" s="21"/>
      <c r="BA208" s="21"/>
      <c r="BB208" s="21"/>
      <c r="BC208" s="21"/>
      <c r="BD208" s="21"/>
      <c r="BE208" s="21"/>
      <c r="BF208" s="21"/>
      <c r="BG208" s="21"/>
      <c r="BH208" s="21"/>
      <c r="BI208" s="21"/>
      <c r="BJ208" s="21"/>
      <c r="BK208" s="21"/>
      <c r="BL208" s="21"/>
      <c r="BM208" s="22"/>
    </row>
    <row r="209" spans="2:65" ht="11.25" customHeight="1">
      <c r="C209" s="20"/>
      <c r="D209" s="21"/>
      <c r="E209" s="21"/>
      <c r="F209" s="21"/>
      <c r="G209" s="21"/>
      <c r="H209" s="21"/>
      <c r="I209" s="21"/>
      <c r="J209" s="21"/>
      <c r="K209" s="21"/>
      <c r="L209" s="21"/>
      <c r="M209" s="21"/>
      <c r="N209" s="21"/>
      <c r="O209" s="21"/>
      <c r="P209" s="21"/>
      <c r="Q209" s="21"/>
      <c r="R209" s="21"/>
      <c r="S209" s="21"/>
      <c r="T209" s="21"/>
      <c r="U209" s="21"/>
      <c r="V209" s="21"/>
      <c r="W209" s="21"/>
      <c r="X209" s="21"/>
      <c r="Y209" s="21"/>
      <c r="Z209" s="21"/>
      <c r="AA209" s="21"/>
      <c r="AB209" s="21"/>
      <c r="AC209" s="21"/>
      <c r="AD209" s="21"/>
      <c r="AE209" s="21"/>
      <c r="AF209" s="21"/>
      <c r="AG209" s="21"/>
      <c r="AH209" s="21"/>
      <c r="AI209" s="21"/>
      <c r="AJ209" s="21"/>
      <c r="AK209" s="21"/>
      <c r="AL209" s="21"/>
      <c r="AM209" s="21"/>
      <c r="AN209" s="21"/>
      <c r="AO209" s="21"/>
      <c r="AP209" s="21"/>
      <c r="AQ209" s="21"/>
      <c r="AR209" s="21"/>
      <c r="AS209" s="21"/>
      <c r="AT209" s="21"/>
      <c r="AU209" s="21"/>
      <c r="AV209" s="21"/>
      <c r="AW209" s="21"/>
      <c r="AX209" s="21"/>
      <c r="AY209" s="21"/>
      <c r="AZ209" s="21"/>
      <c r="BA209" s="21"/>
      <c r="BB209" s="21"/>
      <c r="BC209" s="21"/>
      <c r="BD209" s="21"/>
      <c r="BE209" s="21"/>
      <c r="BF209" s="21"/>
      <c r="BG209" s="21"/>
      <c r="BH209" s="21"/>
      <c r="BI209" s="21"/>
      <c r="BJ209" s="21"/>
      <c r="BK209" s="21"/>
      <c r="BL209" s="21"/>
      <c r="BM209" s="22"/>
    </row>
    <row r="210" spans="2:65" ht="11.25" customHeight="1">
      <c r="C210" s="20"/>
      <c r="D210" s="21"/>
      <c r="E210" s="21"/>
      <c r="F210" s="21"/>
      <c r="G210" s="21"/>
      <c r="H210" s="21"/>
      <c r="I210" s="21"/>
      <c r="J210" s="21"/>
      <c r="K210" s="21"/>
      <c r="L210" s="21"/>
      <c r="M210" s="21"/>
      <c r="N210" s="21"/>
      <c r="O210" s="21"/>
      <c r="P210" s="21"/>
      <c r="Q210" s="21"/>
      <c r="R210" s="21"/>
      <c r="S210" s="21"/>
      <c r="T210" s="21"/>
      <c r="U210" s="21"/>
      <c r="V210" s="21"/>
      <c r="W210" s="21"/>
      <c r="X210" s="21"/>
      <c r="Y210" s="21"/>
      <c r="Z210" s="21"/>
      <c r="AA210" s="21"/>
      <c r="AB210" s="21"/>
      <c r="AC210" s="21"/>
      <c r="AD210" s="21"/>
      <c r="AE210" s="21"/>
      <c r="AF210" s="21"/>
      <c r="AG210" s="21"/>
      <c r="AH210" s="21"/>
      <c r="AI210" s="21"/>
      <c r="AJ210" s="21"/>
      <c r="AK210" s="21"/>
      <c r="AL210" s="21"/>
      <c r="AM210" s="21"/>
      <c r="AN210" s="21"/>
      <c r="AO210" s="21"/>
      <c r="AP210" s="21"/>
      <c r="AQ210" s="21"/>
      <c r="AR210" s="21"/>
      <c r="AS210" s="21"/>
      <c r="AT210" s="21"/>
      <c r="AU210" s="21"/>
      <c r="AV210" s="21"/>
      <c r="AW210" s="21"/>
      <c r="AX210" s="21"/>
      <c r="AY210" s="21"/>
      <c r="AZ210" s="21"/>
      <c r="BA210" s="21"/>
      <c r="BB210" s="21"/>
      <c r="BC210" s="21"/>
      <c r="BD210" s="21"/>
      <c r="BE210" s="21"/>
      <c r="BF210" s="21"/>
      <c r="BG210" s="21"/>
      <c r="BH210" s="21"/>
      <c r="BI210" s="21"/>
      <c r="BJ210" s="21"/>
      <c r="BK210" s="21"/>
      <c r="BL210" s="21"/>
      <c r="BM210" s="22"/>
    </row>
    <row r="211" spans="2:65" ht="11.25" customHeight="1">
      <c r="C211" s="20"/>
      <c r="D211" s="21"/>
      <c r="E211" s="21"/>
      <c r="F211" s="21"/>
      <c r="G211" s="21"/>
      <c r="H211" s="21"/>
      <c r="I211" s="21"/>
      <c r="J211" s="21"/>
      <c r="K211" s="21"/>
      <c r="L211" s="21"/>
      <c r="M211" s="21"/>
      <c r="N211" s="21"/>
      <c r="O211" s="21"/>
      <c r="P211" s="21"/>
      <c r="Q211" s="21"/>
      <c r="R211" s="21"/>
      <c r="S211" s="21"/>
      <c r="T211" s="21"/>
      <c r="U211" s="21"/>
      <c r="V211" s="21"/>
      <c r="W211" s="21"/>
      <c r="X211" s="21"/>
      <c r="Y211" s="21"/>
      <c r="Z211" s="21"/>
      <c r="AA211" s="21"/>
      <c r="AB211" s="21"/>
      <c r="AC211" s="21"/>
      <c r="AD211" s="21"/>
      <c r="AE211" s="21"/>
      <c r="AF211" s="21"/>
      <c r="AG211" s="21"/>
      <c r="AH211" s="21"/>
      <c r="AI211" s="21"/>
      <c r="AJ211" s="21"/>
      <c r="AK211" s="21"/>
      <c r="AL211" s="21"/>
      <c r="AM211" s="21"/>
      <c r="AN211" s="21"/>
      <c r="AO211" s="21"/>
      <c r="AP211" s="21"/>
      <c r="AQ211" s="21"/>
      <c r="AR211" s="21"/>
      <c r="AS211" s="21"/>
      <c r="AT211" s="21"/>
      <c r="AU211" s="21"/>
      <c r="AV211" s="21"/>
      <c r="AW211" s="21"/>
      <c r="AX211" s="21"/>
      <c r="AY211" s="21"/>
      <c r="AZ211" s="21"/>
      <c r="BA211" s="21"/>
      <c r="BB211" s="21"/>
      <c r="BC211" s="21"/>
      <c r="BD211" s="21"/>
      <c r="BE211" s="21"/>
      <c r="BF211" s="21"/>
      <c r="BG211" s="21"/>
      <c r="BH211" s="21"/>
      <c r="BI211" s="21"/>
      <c r="BJ211" s="21"/>
      <c r="BK211" s="21"/>
      <c r="BL211" s="21"/>
      <c r="BM211" s="22"/>
    </row>
    <row r="212" spans="2:65" ht="11.25" customHeight="1">
      <c r="C212" s="20"/>
      <c r="D212" s="21"/>
      <c r="E212" s="21"/>
      <c r="F212" s="21"/>
      <c r="G212" s="21"/>
      <c r="H212" s="21"/>
      <c r="I212" s="21"/>
      <c r="J212" s="21"/>
      <c r="K212" s="21"/>
      <c r="L212" s="21"/>
      <c r="M212" s="21"/>
      <c r="N212" s="21"/>
      <c r="O212" s="21"/>
      <c r="P212" s="21"/>
      <c r="Q212" s="21"/>
      <c r="R212" s="21"/>
      <c r="S212" s="21"/>
      <c r="T212" s="21"/>
      <c r="U212" s="21"/>
      <c r="V212" s="21"/>
      <c r="W212" s="21"/>
      <c r="X212" s="21"/>
      <c r="Y212" s="21"/>
      <c r="Z212" s="21"/>
      <c r="AA212" s="21"/>
      <c r="AB212" s="21"/>
      <c r="AC212" s="21"/>
      <c r="AD212" s="21"/>
      <c r="AE212" s="21"/>
      <c r="AF212" s="21"/>
      <c r="AG212" s="21"/>
      <c r="AH212" s="21"/>
      <c r="AI212" s="21"/>
      <c r="AJ212" s="21"/>
      <c r="AK212" s="21"/>
      <c r="AL212" s="21"/>
      <c r="AM212" s="21"/>
      <c r="AN212" s="21"/>
      <c r="AO212" s="21"/>
      <c r="AP212" s="21"/>
      <c r="AQ212" s="21"/>
      <c r="AR212" s="21"/>
      <c r="AS212" s="21"/>
      <c r="AT212" s="21"/>
      <c r="AU212" s="21"/>
      <c r="AV212" s="21"/>
      <c r="AW212" s="21"/>
      <c r="AX212" s="21"/>
      <c r="AY212" s="21"/>
      <c r="AZ212" s="21"/>
      <c r="BA212" s="21"/>
      <c r="BB212" s="21"/>
      <c r="BC212" s="21"/>
      <c r="BD212" s="21"/>
      <c r="BE212" s="21"/>
      <c r="BF212" s="21"/>
      <c r="BG212" s="21"/>
      <c r="BH212" s="21"/>
      <c r="BI212" s="21"/>
      <c r="BJ212" s="21"/>
      <c r="BK212" s="21"/>
      <c r="BL212" s="21"/>
      <c r="BM212" s="22"/>
    </row>
    <row r="213" spans="2:65" ht="11.25" customHeight="1">
      <c r="C213" s="20"/>
      <c r="D213" s="21"/>
      <c r="E213" s="21"/>
      <c r="F213" s="21"/>
      <c r="G213" s="21"/>
      <c r="H213" s="21"/>
      <c r="I213" s="21"/>
      <c r="J213" s="21"/>
      <c r="K213" s="21"/>
      <c r="L213" s="21"/>
      <c r="M213" s="21"/>
      <c r="N213" s="21"/>
      <c r="O213" s="21"/>
      <c r="P213" s="21"/>
      <c r="Q213" s="21"/>
      <c r="R213" s="21"/>
      <c r="S213" s="21"/>
      <c r="T213" s="21"/>
      <c r="U213" s="21"/>
      <c r="V213" s="21"/>
      <c r="W213" s="21"/>
      <c r="X213" s="21"/>
      <c r="Y213" s="21"/>
      <c r="Z213" s="21"/>
      <c r="AA213" s="21"/>
      <c r="AB213" s="21"/>
      <c r="AC213" s="21"/>
      <c r="AD213" s="21"/>
      <c r="AE213" s="21"/>
      <c r="AF213" s="21"/>
      <c r="AG213" s="21"/>
      <c r="AH213" s="21"/>
      <c r="AI213" s="21"/>
      <c r="AJ213" s="21"/>
      <c r="AK213" s="21"/>
      <c r="AL213" s="21"/>
      <c r="AM213" s="21"/>
      <c r="AN213" s="21"/>
      <c r="AO213" s="21"/>
      <c r="AP213" s="21"/>
      <c r="AQ213" s="21"/>
      <c r="AR213" s="21"/>
      <c r="AS213" s="21"/>
      <c r="AT213" s="21"/>
      <c r="AU213" s="21"/>
      <c r="AV213" s="21"/>
      <c r="AW213" s="21"/>
      <c r="AX213" s="21"/>
      <c r="AY213" s="21"/>
      <c r="AZ213" s="21"/>
      <c r="BA213" s="21"/>
      <c r="BB213" s="21"/>
      <c r="BC213" s="21"/>
      <c r="BD213" s="21"/>
      <c r="BE213" s="21"/>
      <c r="BF213" s="21"/>
      <c r="BG213" s="21"/>
      <c r="BH213" s="21"/>
      <c r="BI213" s="21"/>
      <c r="BJ213" s="21"/>
      <c r="BK213" s="21"/>
      <c r="BL213" s="21"/>
      <c r="BM213" s="22"/>
    </row>
    <row r="214" spans="2:65" ht="11.25" customHeight="1">
      <c r="C214" s="20"/>
      <c r="D214" s="21"/>
      <c r="E214" s="21"/>
      <c r="F214" s="21"/>
      <c r="G214" s="21"/>
      <c r="H214" s="21"/>
      <c r="I214" s="21"/>
      <c r="J214" s="21"/>
      <c r="K214" s="21"/>
      <c r="L214" s="21"/>
      <c r="M214" s="21"/>
      <c r="N214" s="21"/>
      <c r="O214" s="21"/>
      <c r="P214" s="21"/>
      <c r="Q214" s="21"/>
      <c r="R214" s="21"/>
      <c r="S214" s="21"/>
      <c r="T214" s="21"/>
      <c r="U214" s="21"/>
      <c r="V214" s="21"/>
      <c r="W214" s="21"/>
      <c r="X214" s="21"/>
      <c r="Y214" s="21"/>
      <c r="Z214" s="21"/>
      <c r="AA214" s="21"/>
      <c r="AB214" s="21"/>
      <c r="AC214" s="21"/>
      <c r="AD214" s="21"/>
      <c r="AE214" s="21"/>
      <c r="AF214" s="21"/>
      <c r="AG214" s="21"/>
      <c r="AH214" s="21"/>
      <c r="AI214" s="21"/>
      <c r="AJ214" s="21"/>
      <c r="AK214" s="21"/>
      <c r="AL214" s="21"/>
      <c r="AM214" s="21"/>
      <c r="AN214" s="21"/>
      <c r="AO214" s="21"/>
      <c r="AP214" s="21"/>
      <c r="AQ214" s="21"/>
      <c r="AR214" s="21"/>
      <c r="AS214" s="21"/>
      <c r="AT214" s="21"/>
      <c r="AU214" s="21"/>
      <c r="AV214" s="21"/>
      <c r="AW214" s="21"/>
      <c r="AX214" s="21"/>
      <c r="AY214" s="21"/>
      <c r="AZ214" s="21"/>
      <c r="BA214" s="21"/>
      <c r="BB214" s="21"/>
      <c r="BC214" s="21"/>
      <c r="BD214" s="21"/>
      <c r="BE214" s="21"/>
      <c r="BF214" s="21"/>
      <c r="BG214" s="21"/>
      <c r="BH214" s="21"/>
      <c r="BI214" s="21"/>
      <c r="BJ214" s="21"/>
      <c r="BK214" s="21"/>
      <c r="BL214" s="21"/>
      <c r="BM214" s="22"/>
    </row>
    <row r="215" spans="2:65" ht="11.25" customHeight="1">
      <c r="C215" s="20"/>
      <c r="D215" s="21"/>
      <c r="E215" s="21"/>
      <c r="F215" s="21"/>
      <c r="G215" s="21"/>
      <c r="H215" s="21"/>
      <c r="I215" s="21"/>
      <c r="J215" s="21"/>
      <c r="K215" s="21"/>
      <c r="L215" s="21"/>
      <c r="M215" s="21"/>
      <c r="N215" s="21"/>
      <c r="O215" s="21"/>
      <c r="P215" s="21"/>
      <c r="Q215" s="21"/>
      <c r="R215" s="21"/>
      <c r="S215" s="21"/>
      <c r="T215" s="21"/>
      <c r="U215" s="21"/>
      <c r="V215" s="21"/>
      <c r="W215" s="21"/>
      <c r="X215" s="21"/>
      <c r="Y215" s="21"/>
      <c r="Z215" s="21"/>
      <c r="AA215" s="21"/>
      <c r="AB215" s="21"/>
      <c r="AC215" s="21"/>
      <c r="AD215" s="21"/>
      <c r="AE215" s="21"/>
      <c r="AF215" s="21"/>
      <c r="AG215" s="21"/>
      <c r="AH215" s="21"/>
      <c r="AI215" s="21"/>
      <c r="AJ215" s="21"/>
      <c r="AK215" s="21"/>
      <c r="AL215" s="21"/>
      <c r="AM215" s="21"/>
      <c r="AN215" s="21"/>
      <c r="AO215" s="21"/>
      <c r="AP215" s="21"/>
      <c r="AQ215" s="21"/>
      <c r="AR215" s="21"/>
      <c r="AS215" s="21"/>
      <c r="AT215" s="21"/>
      <c r="AU215" s="21"/>
      <c r="AV215" s="21"/>
      <c r="AW215" s="21"/>
      <c r="AX215" s="21"/>
      <c r="AY215" s="21"/>
      <c r="AZ215" s="21"/>
      <c r="BA215" s="21"/>
      <c r="BB215" s="21"/>
      <c r="BC215" s="21"/>
      <c r="BD215" s="21"/>
      <c r="BE215" s="21"/>
      <c r="BF215" s="21"/>
      <c r="BG215" s="21"/>
      <c r="BH215" s="21"/>
      <c r="BI215" s="21"/>
      <c r="BJ215" s="21"/>
      <c r="BK215" s="21"/>
      <c r="BL215" s="21"/>
      <c r="BM215" s="22"/>
    </row>
    <row r="216" spans="2:65" ht="11.25" customHeight="1">
      <c r="C216" s="20"/>
      <c r="D216" s="21"/>
      <c r="E216" s="21"/>
      <c r="F216" s="21"/>
      <c r="G216" s="21"/>
      <c r="H216" s="21"/>
      <c r="I216" s="21"/>
      <c r="J216" s="21"/>
      <c r="K216" s="21"/>
      <c r="L216" s="21"/>
      <c r="M216" s="21"/>
      <c r="N216" s="21"/>
      <c r="O216" s="21"/>
      <c r="P216" s="21"/>
      <c r="Q216" s="21"/>
      <c r="R216" s="21"/>
      <c r="S216" s="21"/>
      <c r="T216" s="21"/>
      <c r="U216" s="21"/>
      <c r="V216" s="21"/>
      <c r="W216" s="21"/>
      <c r="X216" s="21"/>
      <c r="Y216" s="21"/>
      <c r="Z216" s="21"/>
      <c r="AA216" s="21"/>
      <c r="AB216" s="21"/>
      <c r="AC216" s="21"/>
      <c r="AD216" s="21"/>
      <c r="AE216" s="21"/>
      <c r="AF216" s="21"/>
      <c r="AG216" s="21"/>
      <c r="AH216" s="21"/>
      <c r="AI216" s="21"/>
      <c r="AJ216" s="21"/>
      <c r="AK216" s="21"/>
      <c r="AL216" s="21"/>
      <c r="AM216" s="21"/>
      <c r="AN216" s="21"/>
      <c r="AO216" s="21"/>
      <c r="AP216" s="21"/>
      <c r="AQ216" s="21"/>
      <c r="AR216" s="21"/>
      <c r="AS216" s="21"/>
      <c r="AT216" s="21"/>
      <c r="AU216" s="21"/>
      <c r="AV216" s="21"/>
      <c r="AW216" s="21"/>
      <c r="AX216" s="21"/>
      <c r="AY216" s="21"/>
      <c r="AZ216" s="21"/>
      <c r="BA216" s="21"/>
      <c r="BB216" s="21"/>
      <c r="BC216" s="21"/>
      <c r="BD216" s="21"/>
      <c r="BE216" s="21"/>
      <c r="BF216" s="21"/>
      <c r="BG216" s="21"/>
      <c r="BH216" s="21"/>
      <c r="BI216" s="21"/>
      <c r="BJ216" s="21"/>
      <c r="BK216" s="21"/>
      <c r="BL216" s="21"/>
      <c r="BM216" s="22"/>
    </row>
    <row r="217" spans="2:65" ht="11.25" customHeight="1">
      <c r="C217" s="20"/>
      <c r="D217" s="21"/>
      <c r="E217" s="21"/>
      <c r="F217" s="21"/>
      <c r="G217" s="21"/>
      <c r="H217" s="21"/>
      <c r="I217" s="21"/>
      <c r="J217" s="21"/>
      <c r="K217" s="21"/>
      <c r="L217" s="21"/>
      <c r="M217" s="21"/>
      <c r="N217" s="21"/>
      <c r="O217" s="21"/>
      <c r="P217" s="21"/>
      <c r="Q217" s="21"/>
      <c r="R217" s="21"/>
      <c r="S217" s="21"/>
      <c r="T217" s="21"/>
      <c r="U217" s="21"/>
      <c r="V217" s="21"/>
      <c r="W217" s="21"/>
      <c r="X217" s="21"/>
      <c r="Y217" s="21"/>
      <c r="Z217" s="21"/>
      <c r="AA217" s="21"/>
      <c r="AB217" s="21"/>
      <c r="AC217" s="21"/>
      <c r="AD217" s="21"/>
      <c r="AE217" s="21"/>
      <c r="AF217" s="21"/>
      <c r="AG217" s="21"/>
      <c r="AH217" s="21"/>
      <c r="AI217" s="21"/>
      <c r="AJ217" s="21"/>
      <c r="AK217" s="21"/>
      <c r="AL217" s="21"/>
      <c r="AM217" s="21"/>
      <c r="AN217" s="21"/>
      <c r="AO217" s="21"/>
      <c r="AP217" s="21"/>
      <c r="AQ217" s="21"/>
      <c r="AR217" s="21"/>
      <c r="AS217" s="21"/>
      <c r="AT217" s="21"/>
      <c r="AU217" s="21"/>
      <c r="AV217" s="21"/>
      <c r="AW217" s="21"/>
      <c r="AX217" s="21"/>
      <c r="AY217" s="21"/>
      <c r="AZ217" s="21"/>
      <c r="BA217" s="21"/>
      <c r="BB217" s="21"/>
      <c r="BC217" s="21"/>
      <c r="BD217" s="21"/>
      <c r="BE217" s="21"/>
      <c r="BF217" s="21"/>
      <c r="BG217" s="21"/>
      <c r="BH217" s="21"/>
      <c r="BI217" s="21"/>
      <c r="BJ217" s="21"/>
      <c r="BK217" s="21"/>
      <c r="BL217" s="21"/>
      <c r="BM217" s="22"/>
    </row>
    <row r="218" spans="2:65" ht="11.25" customHeight="1">
      <c r="C218" s="20"/>
      <c r="D218" s="21"/>
      <c r="E218" s="21"/>
      <c r="F218" s="21"/>
      <c r="G218" s="21"/>
      <c r="H218" s="21"/>
      <c r="I218" s="21"/>
      <c r="J218" s="21"/>
      <c r="K218" s="21"/>
      <c r="L218" s="21"/>
      <c r="M218" s="21"/>
      <c r="N218" s="21"/>
      <c r="O218" s="21"/>
      <c r="P218" s="21"/>
      <c r="Q218" s="21"/>
      <c r="R218" s="21"/>
      <c r="S218" s="21"/>
      <c r="T218" s="21"/>
      <c r="U218" s="21"/>
      <c r="V218" s="21"/>
      <c r="W218" s="21"/>
      <c r="X218" s="21"/>
      <c r="Y218" s="21"/>
      <c r="Z218" s="21"/>
      <c r="AA218" s="21"/>
      <c r="AB218" s="21"/>
      <c r="AC218" s="21"/>
      <c r="AD218" s="21"/>
      <c r="AE218" s="21"/>
      <c r="AF218" s="21"/>
      <c r="AG218" s="21"/>
      <c r="AH218" s="21"/>
      <c r="AI218" s="21"/>
      <c r="AJ218" s="21"/>
      <c r="AK218" s="21"/>
      <c r="AL218" s="21"/>
      <c r="AM218" s="21"/>
      <c r="AN218" s="21"/>
      <c r="AO218" s="21"/>
      <c r="AP218" s="21"/>
      <c r="AQ218" s="21"/>
      <c r="AR218" s="21"/>
      <c r="AS218" s="21"/>
      <c r="AT218" s="21"/>
      <c r="AU218" s="21"/>
      <c r="AV218" s="21"/>
      <c r="AW218" s="21"/>
      <c r="AX218" s="21"/>
      <c r="AY218" s="21"/>
      <c r="AZ218" s="21"/>
      <c r="BA218" s="21"/>
      <c r="BB218" s="21"/>
      <c r="BC218" s="21"/>
      <c r="BD218" s="21"/>
      <c r="BE218" s="21"/>
      <c r="BF218" s="21"/>
      <c r="BG218" s="21"/>
      <c r="BH218" s="21"/>
      <c r="BI218" s="21"/>
      <c r="BJ218" s="21"/>
      <c r="BK218" s="21"/>
      <c r="BL218" s="21"/>
      <c r="BM218" s="22"/>
    </row>
    <row r="219" spans="2:65" ht="11.25" customHeight="1">
      <c r="C219" s="20"/>
      <c r="D219" s="21"/>
      <c r="E219" s="21"/>
      <c r="F219" s="21"/>
      <c r="G219" s="21"/>
      <c r="H219" s="21"/>
      <c r="I219" s="21"/>
      <c r="J219" s="21"/>
      <c r="K219" s="21"/>
      <c r="L219" s="21"/>
      <c r="M219" s="21"/>
      <c r="N219" s="21"/>
      <c r="O219" s="21"/>
      <c r="P219" s="21"/>
      <c r="Q219" s="21"/>
      <c r="R219" s="21"/>
      <c r="S219" s="21"/>
      <c r="T219" s="21"/>
      <c r="U219" s="21"/>
      <c r="V219" s="21"/>
      <c r="W219" s="21"/>
      <c r="X219" s="21"/>
      <c r="Y219" s="21"/>
      <c r="Z219" s="21"/>
      <c r="AA219" s="21"/>
      <c r="AB219" s="21"/>
      <c r="AC219" s="21"/>
      <c r="AD219" s="21"/>
      <c r="AE219" s="21"/>
      <c r="AF219" s="21"/>
      <c r="AG219" s="21"/>
      <c r="AH219" s="21"/>
      <c r="AI219" s="21"/>
      <c r="AJ219" s="21"/>
      <c r="AK219" s="21"/>
      <c r="AL219" s="21"/>
      <c r="AM219" s="21"/>
      <c r="AN219" s="21"/>
      <c r="AO219" s="21"/>
      <c r="AP219" s="21"/>
      <c r="AQ219" s="21"/>
      <c r="AR219" s="21"/>
      <c r="AS219" s="21"/>
      <c r="AT219" s="21"/>
      <c r="AU219" s="21"/>
      <c r="AV219" s="21"/>
      <c r="AW219" s="21"/>
      <c r="AX219" s="21"/>
      <c r="AY219" s="21"/>
      <c r="AZ219" s="21"/>
      <c r="BA219" s="21"/>
      <c r="BB219" s="21"/>
      <c r="BC219" s="21"/>
      <c r="BD219" s="21"/>
      <c r="BE219" s="21"/>
      <c r="BF219" s="21"/>
      <c r="BG219" s="21"/>
      <c r="BH219" s="21"/>
      <c r="BI219" s="21"/>
      <c r="BJ219" s="21"/>
      <c r="BK219" s="21"/>
      <c r="BL219" s="21"/>
      <c r="BM219" s="22"/>
    </row>
    <row r="220" spans="2:65" ht="11.25" customHeight="1" thickBot="1">
      <c r="C220" s="32"/>
      <c r="D220" s="33"/>
      <c r="E220" s="33"/>
      <c r="F220" s="33"/>
      <c r="G220" s="33"/>
      <c r="H220" s="33"/>
      <c r="I220" s="33"/>
      <c r="J220" s="33"/>
      <c r="K220" s="33"/>
      <c r="L220" s="33"/>
      <c r="M220" s="33"/>
      <c r="N220" s="33"/>
      <c r="O220" s="33"/>
      <c r="P220" s="33"/>
      <c r="Q220" s="33"/>
      <c r="R220" s="33"/>
      <c r="S220" s="33"/>
      <c r="T220" s="33"/>
      <c r="U220" s="33"/>
      <c r="V220" s="33"/>
      <c r="W220" s="33"/>
      <c r="X220" s="33"/>
      <c r="Y220" s="33"/>
      <c r="Z220" s="33"/>
      <c r="AA220" s="33"/>
      <c r="AB220" s="33"/>
      <c r="AC220" s="33"/>
      <c r="AD220" s="33"/>
      <c r="AE220" s="33"/>
      <c r="AF220" s="33"/>
      <c r="AG220" s="33"/>
      <c r="AH220" s="33"/>
      <c r="AI220" s="33"/>
      <c r="AJ220" s="33"/>
      <c r="AK220" s="33"/>
      <c r="AL220" s="33"/>
      <c r="AM220" s="33"/>
      <c r="AN220" s="33"/>
      <c r="AO220" s="33"/>
      <c r="AP220" s="33"/>
      <c r="AQ220" s="33"/>
      <c r="AR220" s="33"/>
      <c r="AS220" s="33"/>
      <c r="AT220" s="33"/>
      <c r="AU220" s="33"/>
      <c r="AV220" s="33"/>
      <c r="AW220" s="33"/>
      <c r="AX220" s="33"/>
      <c r="AY220" s="33"/>
      <c r="AZ220" s="33"/>
      <c r="BA220" s="33"/>
      <c r="BB220" s="33"/>
      <c r="BC220" s="33"/>
      <c r="BD220" s="33"/>
      <c r="BE220" s="33"/>
      <c r="BF220" s="33"/>
      <c r="BG220" s="33"/>
      <c r="BH220" s="33"/>
      <c r="BI220" s="33"/>
      <c r="BJ220" s="33"/>
      <c r="BK220" s="33"/>
      <c r="BL220" s="33"/>
      <c r="BM220" s="34"/>
    </row>
    <row r="221" spans="2:65" ht="11.25" customHeight="1"/>
    <row r="222" spans="2:65" ht="11.25" customHeight="1"/>
    <row r="223" spans="2:65" ht="27.75" customHeight="1" thickBot="1">
      <c r="B223" s="3" t="s">
        <v>580</v>
      </c>
    </row>
    <row r="224" spans="2:65" ht="18.75" customHeight="1">
      <c r="C224" s="29" t="s">
        <v>581</v>
      </c>
      <c r="D224" s="30"/>
      <c r="E224" s="30"/>
      <c r="F224" s="30"/>
      <c r="G224" s="30"/>
      <c r="H224" s="30"/>
      <c r="I224" s="30"/>
      <c r="J224" s="30"/>
      <c r="K224" s="30"/>
      <c r="L224" s="30"/>
      <c r="M224" s="30"/>
      <c r="N224" s="30"/>
      <c r="O224" s="30"/>
      <c r="P224" s="30"/>
      <c r="Q224" s="30"/>
      <c r="R224" s="30"/>
      <c r="S224" s="30"/>
      <c r="T224" s="30"/>
      <c r="U224" s="30"/>
      <c r="V224" s="30"/>
      <c r="W224" s="30"/>
      <c r="X224" s="30"/>
      <c r="Y224" s="30"/>
      <c r="Z224" s="30"/>
      <c r="AA224" s="30"/>
      <c r="AB224" s="30"/>
      <c r="AC224" s="30"/>
      <c r="AD224" s="30"/>
      <c r="AE224" s="30"/>
      <c r="AF224" s="30"/>
      <c r="AG224" s="30"/>
      <c r="AH224" s="30"/>
      <c r="AI224" s="30"/>
      <c r="AJ224" s="30"/>
      <c r="AK224" s="30"/>
      <c r="AL224" s="30"/>
      <c r="AM224" s="30"/>
      <c r="AN224" s="30"/>
      <c r="AO224" s="30"/>
      <c r="AP224" s="30"/>
      <c r="AQ224" s="30"/>
      <c r="AR224" s="30"/>
      <c r="AS224" s="30"/>
      <c r="AT224" s="30"/>
      <c r="AU224" s="30"/>
      <c r="AV224" s="30"/>
      <c r="AW224" s="30"/>
      <c r="AX224" s="30"/>
      <c r="AY224" s="30"/>
      <c r="AZ224" s="30"/>
      <c r="BA224" s="30"/>
      <c r="BB224" s="30"/>
      <c r="BC224" s="30"/>
      <c r="BD224" s="30"/>
      <c r="BE224" s="30"/>
      <c r="BF224" s="30"/>
      <c r="BG224" s="30"/>
      <c r="BH224" s="30"/>
      <c r="BI224" s="30"/>
      <c r="BJ224" s="30"/>
      <c r="BK224" s="30"/>
      <c r="BL224" s="30"/>
      <c r="BM224" s="31"/>
    </row>
    <row r="225" spans="3:65" ht="11.25" customHeight="1">
      <c r="C225" s="20"/>
      <c r="D225" s="21"/>
      <c r="E225" s="21"/>
      <c r="F225" s="21"/>
      <c r="G225" s="21"/>
      <c r="H225" s="21"/>
      <c r="I225" s="21"/>
      <c r="J225" s="21"/>
      <c r="K225" s="21"/>
      <c r="L225" s="21"/>
      <c r="M225" s="21"/>
      <c r="N225" s="21"/>
      <c r="O225" s="21"/>
      <c r="P225" s="21"/>
      <c r="Q225" s="21"/>
      <c r="R225" s="21"/>
      <c r="S225" s="21"/>
      <c r="T225" s="21"/>
      <c r="U225" s="21"/>
      <c r="V225" s="21"/>
      <c r="W225" s="21"/>
      <c r="X225" s="21"/>
      <c r="Y225" s="21"/>
      <c r="Z225" s="21"/>
      <c r="AA225" s="21"/>
      <c r="AB225" s="21"/>
      <c r="AC225" s="21"/>
      <c r="AD225" s="21"/>
      <c r="AE225" s="21"/>
      <c r="AF225" s="21"/>
      <c r="AG225" s="21"/>
      <c r="AH225" s="21"/>
      <c r="AI225" s="21"/>
      <c r="AJ225" s="21"/>
      <c r="AK225" s="21"/>
      <c r="AL225" s="21"/>
      <c r="AM225" s="21"/>
      <c r="AN225" s="21"/>
      <c r="AO225" s="21"/>
      <c r="AP225" s="21"/>
      <c r="AQ225" s="21"/>
      <c r="AR225" s="21"/>
      <c r="AS225" s="21"/>
      <c r="AT225" s="21"/>
      <c r="AU225" s="21"/>
      <c r="AV225" s="21"/>
      <c r="AW225" s="21"/>
      <c r="AX225" s="21"/>
      <c r="AY225" s="21"/>
      <c r="AZ225" s="21"/>
      <c r="BA225" s="21"/>
      <c r="BB225" s="21"/>
      <c r="BC225" s="21"/>
      <c r="BD225" s="21"/>
      <c r="BE225" s="21"/>
      <c r="BF225" s="21"/>
      <c r="BG225" s="21"/>
      <c r="BH225" s="21"/>
      <c r="BI225" s="21"/>
      <c r="BJ225" s="21"/>
      <c r="BK225" s="21"/>
      <c r="BL225" s="21"/>
      <c r="BM225" s="22"/>
    </row>
    <row r="226" spans="3:65" ht="11.25" customHeight="1">
      <c r="C226" s="20"/>
      <c r="D226" s="21"/>
      <c r="E226" s="21"/>
      <c r="F226" s="21"/>
      <c r="G226" s="21"/>
      <c r="H226" s="21"/>
      <c r="I226" s="21"/>
      <c r="J226" s="21"/>
      <c r="K226" s="21"/>
      <c r="L226" s="21"/>
      <c r="M226" s="21"/>
      <c r="N226" s="21"/>
      <c r="O226" s="21"/>
      <c r="P226" s="21"/>
      <c r="Q226" s="21"/>
      <c r="R226" s="21"/>
      <c r="S226" s="21"/>
      <c r="T226" s="21"/>
      <c r="U226" s="21"/>
      <c r="V226" s="21"/>
      <c r="W226" s="21"/>
      <c r="X226" s="21"/>
      <c r="Y226" s="21"/>
      <c r="Z226" s="21"/>
      <c r="AA226" s="21"/>
      <c r="AB226" s="21"/>
      <c r="AC226" s="21"/>
      <c r="AD226" s="21"/>
      <c r="AE226" s="21"/>
      <c r="AF226" s="21"/>
      <c r="AG226" s="21"/>
      <c r="AH226" s="21"/>
      <c r="AI226" s="21"/>
      <c r="AJ226" s="21"/>
      <c r="AK226" s="21"/>
      <c r="AL226" s="21"/>
      <c r="AM226" s="21"/>
      <c r="AN226" s="21"/>
      <c r="AO226" s="21"/>
      <c r="AP226" s="21"/>
      <c r="AQ226" s="21"/>
      <c r="AR226" s="21"/>
      <c r="AS226" s="21"/>
      <c r="AT226" s="21"/>
      <c r="AU226" s="21"/>
      <c r="AV226" s="21"/>
      <c r="AW226" s="21"/>
      <c r="AX226" s="21"/>
      <c r="AY226" s="21"/>
      <c r="AZ226" s="21"/>
      <c r="BA226" s="21"/>
      <c r="BB226" s="21"/>
      <c r="BC226" s="21"/>
      <c r="BD226" s="21"/>
      <c r="BE226" s="21"/>
      <c r="BF226" s="21"/>
      <c r="BG226" s="21"/>
      <c r="BH226" s="21"/>
      <c r="BI226" s="21"/>
      <c r="BJ226" s="21"/>
      <c r="BK226" s="21"/>
      <c r="BL226" s="21"/>
      <c r="BM226" s="22"/>
    </row>
    <row r="227" spans="3:65" ht="11.25" customHeight="1">
      <c r="C227" s="20"/>
      <c r="D227" s="21"/>
      <c r="E227" s="21"/>
      <c r="F227" s="21"/>
      <c r="G227" s="21"/>
      <c r="H227" s="21"/>
      <c r="I227" s="21"/>
      <c r="J227" s="21"/>
      <c r="K227" s="21"/>
      <c r="L227" s="21"/>
      <c r="M227" s="21"/>
      <c r="N227" s="21"/>
      <c r="O227" s="21"/>
      <c r="P227" s="21"/>
      <c r="Q227" s="21"/>
      <c r="R227" s="21"/>
      <c r="S227" s="21"/>
      <c r="T227" s="21"/>
      <c r="U227" s="21"/>
      <c r="V227" s="21"/>
      <c r="W227" s="21"/>
      <c r="X227" s="21"/>
      <c r="Y227" s="21"/>
      <c r="Z227" s="21"/>
      <c r="AA227" s="21"/>
      <c r="AB227" s="21"/>
      <c r="AC227" s="21"/>
      <c r="AD227" s="21"/>
      <c r="AE227" s="21"/>
      <c r="AF227" s="21"/>
      <c r="AG227" s="21"/>
      <c r="AH227" s="21"/>
      <c r="AI227" s="21"/>
      <c r="AJ227" s="21"/>
      <c r="AK227" s="21"/>
      <c r="AL227" s="21"/>
      <c r="AM227" s="21"/>
      <c r="AN227" s="21"/>
      <c r="AO227" s="21"/>
      <c r="AP227" s="21"/>
      <c r="AQ227" s="21"/>
      <c r="AR227" s="21"/>
      <c r="AS227" s="21"/>
      <c r="AT227" s="21"/>
      <c r="AU227" s="21"/>
      <c r="AV227" s="21"/>
      <c r="AW227" s="21"/>
      <c r="AX227" s="21"/>
      <c r="AY227" s="21"/>
      <c r="AZ227" s="21"/>
      <c r="BA227" s="21"/>
      <c r="BB227" s="21"/>
      <c r="BC227" s="21"/>
      <c r="BD227" s="21"/>
      <c r="BE227" s="21"/>
      <c r="BF227" s="21"/>
      <c r="BG227" s="21"/>
      <c r="BH227" s="21"/>
      <c r="BI227" s="21"/>
      <c r="BJ227" s="21"/>
      <c r="BK227" s="21"/>
      <c r="BL227" s="21"/>
      <c r="BM227" s="22"/>
    </row>
    <row r="228" spans="3:65" ht="11.25" customHeight="1">
      <c r="C228" s="20"/>
      <c r="D228" s="21"/>
      <c r="E228" s="21"/>
      <c r="F228" s="21"/>
      <c r="G228" s="21"/>
      <c r="H228" s="21"/>
      <c r="I228" s="21"/>
      <c r="J228" s="21"/>
      <c r="K228" s="21"/>
      <c r="L228" s="21"/>
      <c r="M228" s="21"/>
      <c r="N228" s="21"/>
      <c r="O228" s="21"/>
      <c r="P228" s="21"/>
      <c r="Q228" s="21"/>
      <c r="R228" s="21"/>
      <c r="S228" s="21"/>
      <c r="T228" s="21"/>
      <c r="U228" s="21"/>
      <c r="V228" s="21"/>
      <c r="W228" s="21"/>
      <c r="X228" s="21"/>
      <c r="Y228" s="21"/>
      <c r="Z228" s="21"/>
      <c r="AA228" s="21"/>
      <c r="AB228" s="21"/>
      <c r="AC228" s="21"/>
      <c r="AD228" s="21"/>
      <c r="AE228" s="21"/>
      <c r="AF228" s="21"/>
      <c r="AG228" s="21"/>
      <c r="AH228" s="21"/>
      <c r="AI228" s="21"/>
      <c r="AJ228" s="21"/>
      <c r="AK228" s="21"/>
      <c r="AL228" s="21"/>
      <c r="AM228" s="21"/>
      <c r="AN228" s="21"/>
      <c r="AO228" s="21"/>
      <c r="AP228" s="21"/>
      <c r="AQ228" s="21"/>
      <c r="AR228" s="21"/>
      <c r="AS228" s="21"/>
      <c r="AT228" s="21"/>
      <c r="AU228" s="21"/>
      <c r="AV228" s="21"/>
      <c r="AW228" s="21"/>
      <c r="AX228" s="21"/>
      <c r="AY228" s="21"/>
      <c r="AZ228" s="21"/>
      <c r="BA228" s="21"/>
      <c r="BB228" s="21"/>
      <c r="BC228" s="21"/>
      <c r="BD228" s="21"/>
      <c r="BE228" s="21"/>
      <c r="BF228" s="21"/>
      <c r="BG228" s="21"/>
      <c r="BH228" s="21"/>
      <c r="BI228" s="21"/>
      <c r="BJ228" s="21"/>
      <c r="BK228" s="21"/>
      <c r="BL228" s="21"/>
      <c r="BM228" s="22"/>
    </row>
    <row r="229" spans="3:65" ht="11.25" customHeight="1">
      <c r="C229" s="20"/>
      <c r="D229" s="21"/>
      <c r="E229" s="21"/>
      <c r="F229" s="21"/>
      <c r="G229" s="21"/>
      <c r="H229" s="21"/>
      <c r="I229" s="21"/>
      <c r="J229" s="21"/>
      <c r="K229" s="21"/>
      <c r="L229" s="21"/>
      <c r="M229" s="21"/>
      <c r="N229" s="21"/>
      <c r="O229" s="21"/>
      <c r="P229" s="21"/>
      <c r="Q229" s="21"/>
      <c r="R229" s="21"/>
      <c r="S229" s="21"/>
      <c r="T229" s="21"/>
      <c r="U229" s="21"/>
      <c r="V229" s="21"/>
      <c r="W229" s="21"/>
      <c r="X229" s="21"/>
      <c r="Y229" s="21"/>
      <c r="Z229" s="21"/>
      <c r="AA229" s="21"/>
      <c r="AB229" s="21"/>
      <c r="AC229" s="21"/>
      <c r="AD229" s="21"/>
      <c r="AE229" s="21"/>
      <c r="AF229" s="21"/>
      <c r="AG229" s="21"/>
      <c r="AH229" s="21"/>
      <c r="AI229" s="21"/>
      <c r="AJ229" s="21"/>
      <c r="AK229" s="21"/>
      <c r="AL229" s="21"/>
      <c r="AM229" s="21"/>
      <c r="AN229" s="21"/>
      <c r="AO229" s="21"/>
      <c r="AP229" s="21"/>
      <c r="AQ229" s="21"/>
      <c r="AR229" s="21"/>
      <c r="AS229" s="21"/>
      <c r="AT229" s="21"/>
      <c r="AU229" s="21"/>
      <c r="AV229" s="21"/>
      <c r="AW229" s="21"/>
      <c r="AX229" s="21"/>
      <c r="AY229" s="21"/>
      <c r="AZ229" s="21"/>
      <c r="BA229" s="21"/>
      <c r="BB229" s="21"/>
      <c r="BC229" s="21"/>
      <c r="BD229" s="21"/>
      <c r="BE229" s="21"/>
      <c r="BF229" s="21"/>
      <c r="BG229" s="21"/>
      <c r="BH229" s="21"/>
      <c r="BI229" s="21"/>
      <c r="BJ229" s="21"/>
      <c r="BK229" s="21"/>
      <c r="BL229" s="21"/>
      <c r="BM229" s="22"/>
    </row>
    <row r="230" spans="3:65" ht="11.25" customHeight="1">
      <c r="C230" s="20"/>
      <c r="D230" s="21"/>
      <c r="E230" s="21"/>
      <c r="F230" s="21"/>
      <c r="G230" s="21"/>
      <c r="H230" s="21"/>
      <c r="I230" s="21"/>
      <c r="J230" s="21"/>
      <c r="K230" s="21"/>
      <c r="L230" s="21"/>
      <c r="M230" s="21"/>
      <c r="N230" s="21"/>
      <c r="O230" s="21"/>
      <c r="P230" s="21"/>
      <c r="Q230" s="21"/>
      <c r="R230" s="21"/>
      <c r="S230" s="21"/>
      <c r="T230" s="21"/>
      <c r="U230" s="21"/>
      <c r="V230" s="21"/>
      <c r="W230" s="21"/>
      <c r="X230" s="21"/>
      <c r="Y230" s="21"/>
      <c r="Z230" s="21"/>
      <c r="AA230" s="21"/>
      <c r="AB230" s="21"/>
      <c r="AC230" s="21"/>
      <c r="AD230" s="21"/>
      <c r="AE230" s="21"/>
      <c r="AF230" s="21"/>
      <c r="AG230" s="21"/>
      <c r="AH230" s="21"/>
      <c r="AI230" s="21"/>
      <c r="AJ230" s="21"/>
      <c r="AK230" s="21"/>
      <c r="AL230" s="21"/>
      <c r="AM230" s="21"/>
      <c r="AN230" s="21"/>
      <c r="AO230" s="21"/>
      <c r="AP230" s="21"/>
      <c r="AQ230" s="21"/>
      <c r="AR230" s="21"/>
      <c r="AS230" s="21"/>
      <c r="AT230" s="21"/>
      <c r="AU230" s="21"/>
      <c r="AV230" s="21"/>
      <c r="AW230" s="21"/>
      <c r="AX230" s="21"/>
      <c r="AY230" s="21"/>
      <c r="AZ230" s="21"/>
      <c r="BA230" s="21"/>
      <c r="BB230" s="21"/>
      <c r="BC230" s="21"/>
      <c r="BD230" s="21"/>
      <c r="BE230" s="21"/>
      <c r="BF230" s="21"/>
      <c r="BG230" s="21"/>
      <c r="BH230" s="21"/>
      <c r="BI230" s="21"/>
      <c r="BJ230" s="21"/>
      <c r="BK230" s="21"/>
      <c r="BL230" s="21"/>
      <c r="BM230" s="22"/>
    </row>
    <row r="231" spans="3:65" ht="11.25" customHeight="1">
      <c r="C231" s="20"/>
      <c r="D231" s="21"/>
      <c r="E231" s="21"/>
      <c r="F231" s="21"/>
      <c r="G231" s="21"/>
      <c r="H231" s="21"/>
      <c r="I231" s="21"/>
      <c r="J231" s="21"/>
      <c r="K231" s="21"/>
      <c r="L231" s="21"/>
      <c r="M231" s="21"/>
      <c r="N231" s="21"/>
      <c r="O231" s="21"/>
      <c r="P231" s="21"/>
      <c r="Q231" s="21"/>
      <c r="R231" s="21"/>
      <c r="S231" s="21"/>
      <c r="T231" s="21"/>
      <c r="U231" s="21"/>
      <c r="V231" s="21"/>
      <c r="W231" s="21"/>
      <c r="X231" s="21"/>
      <c r="Y231" s="21"/>
      <c r="Z231" s="21"/>
      <c r="AA231" s="21"/>
      <c r="AB231" s="21"/>
      <c r="AC231" s="21"/>
      <c r="AD231" s="21"/>
      <c r="AE231" s="21"/>
      <c r="AF231" s="21"/>
      <c r="AG231" s="21"/>
      <c r="AH231" s="21"/>
      <c r="AI231" s="21"/>
      <c r="AJ231" s="21"/>
      <c r="AK231" s="21"/>
      <c r="AL231" s="21"/>
      <c r="AM231" s="21"/>
      <c r="AN231" s="21"/>
      <c r="AO231" s="21"/>
      <c r="AP231" s="21"/>
      <c r="AQ231" s="21"/>
      <c r="AR231" s="21"/>
      <c r="AS231" s="21"/>
      <c r="AT231" s="21"/>
      <c r="AU231" s="21"/>
      <c r="AV231" s="21"/>
      <c r="AW231" s="21"/>
      <c r="AX231" s="21"/>
      <c r="AY231" s="21"/>
      <c r="AZ231" s="21"/>
      <c r="BA231" s="21"/>
      <c r="BB231" s="21"/>
      <c r="BC231" s="21"/>
      <c r="BD231" s="21"/>
      <c r="BE231" s="21"/>
      <c r="BF231" s="21"/>
      <c r="BG231" s="21"/>
      <c r="BH231" s="21"/>
      <c r="BI231" s="21"/>
      <c r="BJ231" s="21"/>
      <c r="BK231" s="21"/>
      <c r="BL231" s="21"/>
      <c r="BM231" s="22"/>
    </row>
    <row r="232" spans="3:65" ht="11.25" customHeight="1">
      <c r="C232" s="20"/>
      <c r="D232" s="21"/>
      <c r="E232" s="21"/>
      <c r="F232" s="21"/>
      <c r="G232" s="21"/>
      <c r="H232" s="21"/>
      <c r="I232" s="21"/>
      <c r="J232" s="21"/>
      <c r="K232" s="21"/>
      <c r="L232" s="21"/>
      <c r="M232" s="21"/>
      <c r="N232" s="21"/>
      <c r="O232" s="21"/>
      <c r="P232" s="21"/>
      <c r="Q232" s="21"/>
      <c r="R232" s="21"/>
      <c r="S232" s="21"/>
      <c r="T232" s="21"/>
      <c r="U232" s="21"/>
      <c r="V232" s="21"/>
      <c r="W232" s="21"/>
      <c r="X232" s="21"/>
      <c r="Y232" s="21"/>
      <c r="Z232" s="21"/>
      <c r="AA232" s="21"/>
      <c r="AB232" s="21"/>
      <c r="AC232" s="21"/>
      <c r="AD232" s="21"/>
      <c r="AE232" s="21"/>
      <c r="AF232" s="21"/>
      <c r="AG232" s="21"/>
      <c r="AH232" s="21"/>
      <c r="AI232" s="21"/>
      <c r="AJ232" s="21"/>
      <c r="AK232" s="21"/>
      <c r="AL232" s="21"/>
      <c r="AM232" s="21"/>
      <c r="AN232" s="21"/>
      <c r="AO232" s="21"/>
      <c r="AP232" s="21"/>
      <c r="AQ232" s="21"/>
      <c r="AR232" s="21"/>
      <c r="AS232" s="21"/>
      <c r="AT232" s="21"/>
      <c r="AU232" s="21"/>
      <c r="AV232" s="21"/>
      <c r="AW232" s="21"/>
      <c r="AX232" s="21"/>
      <c r="AY232" s="21"/>
      <c r="AZ232" s="21"/>
      <c r="BA232" s="21"/>
      <c r="BB232" s="21"/>
      <c r="BC232" s="21"/>
      <c r="BD232" s="21"/>
      <c r="BE232" s="21"/>
      <c r="BF232" s="21"/>
      <c r="BG232" s="21"/>
      <c r="BH232" s="21"/>
      <c r="BI232" s="21"/>
      <c r="BJ232" s="21"/>
      <c r="BK232" s="21"/>
      <c r="BL232" s="21"/>
      <c r="BM232" s="22"/>
    </row>
    <row r="233" spans="3:65" ht="11.25" customHeight="1">
      <c r="C233" s="20"/>
      <c r="D233" s="21"/>
      <c r="E233" s="21"/>
      <c r="F233" s="21"/>
      <c r="G233" s="21"/>
      <c r="H233" s="21"/>
      <c r="I233" s="21"/>
      <c r="J233" s="21"/>
      <c r="K233" s="21"/>
      <c r="L233" s="21"/>
      <c r="M233" s="21"/>
      <c r="N233" s="21"/>
      <c r="O233" s="21"/>
      <c r="P233" s="21"/>
      <c r="Q233" s="21"/>
      <c r="R233" s="21"/>
      <c r="S233" s="21"/>
      <c r="T233" s="21"/>
      <c r="U233" s="21"/>
      <c r="V233" s="21"/>
      <c r="W233" s="21"/>
      <c r="X233" s="21"/>
      <c r="Y233" s="21"/>
      <c r="Z233" s="21"/>
      <c r="AA233" s="21"/>
      <c r="AB233" s="21"/>
      <c r="AC233" s="21"/>
      <c r="AD233" s="21"/>
      <c r="AE233" s="21"/>
      <c r="AF233" s="21"/>
      <c r="AG233" s="21"/>
      <c r="AH233" s="21"/>
      <c r="AI233" s="21"/>
      <c r="AJ233" s="21"/>
      <c r="AK233" s="21"/>
      <c r="AL233" s="21"/>
      <c r="AM233" s="21"/>
      <c r="AN233" s="21"/>
      <c r="AO233" s="21"/>
      <c r="AP233" s="21"/>
      <c r="AQ233" s="21"/>
      <c r="AR233" s="21"/>
      <c r="AS233" s="21"/>
      <c r="AT233" s="21"/>
      <c r="AU233" s="21"/>
      <c r="AV233" s="21"/>
      <c r="AW233" s="21"/>
      <c r="AX233" s="21"/>
      <c r="AY233" s="21"/>
      <c r="AZ233" s="21"/>
      <c r="BA233" s="21"/>
      <c r="BB233" s="21"/>
      <c r="BC233" s="21"/>
      <c r="BD233" s="21"/>
      <c r="BE233" s="21"/>
      <c r="BF233" s="21"/>
      <c r="BG233" s="21"/>
      <c r="BH233" s="21"/>
      <c r="BI233" s="21"/>
      <c r="BJ233" s="21"/>
      <c r="BK233" s="21"/>
      <c r="BL233" s="21"/>
      <c r="BM233" s="22"/>
    </row>
    <row r="234" spans="3:65" ht="11.25" customHeight="1">
      <c r="C234" s="20"/>
      <c r="D234" s="21"/>
      <c r="E234" s="21"/>
      <c r="F234" s="21"/>
      <c r="G234" s="21"/>
      <c r="H234" s="21"/>
      <c r="I234" s="21"/>
      <c r="J234" s="21"/>
      <c r="K234" s="21"/>
      <c r="L234" s="21"/>
      <c r="M234" s="21"/>
      <c r="N234" s="21"/>
      <c r="O234" s="21"/>
      <c r="P234" s="21"/>
      <c r="Q234" s="21"/>
      <c r="R234" s="21"/>
      <c r="S234" s="21"/>
      <c r="T234" s="21"/>
      <c r="U234" s="21"/>
      <c r="V234" s="21"/>
      <c r="W234" s="21"/>
      <c r="X234" s="21"/>
      <c r="Y234" s="21"/>
      <c r="Z234" s="21"/>
      <c r="AA234" s="21"/>
      <c r="AB234" s="21"/>
      <c r="AC234" s="21"/>
      <c r="AD234" s="21"/>
      <c r="AE234" s="21"/>
      <c r="AF234" s="21"/>
      <c r="AG234" s="21"/>
      <c r="AH234" s="21"/>
      <c r="AI234" s="21"/>
      <c r="AJ234" s="21"/>
      <c r="AK234" s="21"/>
      <c r="AL234" s="21"/>
      <c r="AM234" s="21"/>
      <c r="AN234" s="21"/>
      <c r="AO234" s="21"/>
      <c r="AP234" s="21"/>
      <c r="AQ234" s="21"/>
      <c r="AR234" s="21"/>
      <c r="AS234" s="21"/>
      <c r="AT234" s="21"/>
      <c r="AU234" s="21"/>
      <c r="AV234" s="21"/>
      <c r="AW234" s="21"/>
      <c r="AX234" s="21"/>
      <c r="AY234" s="21"/>
      <c r="AZ234" s="21"/>
      <c r="BA234" s="21"/>
      <c r="BB234" s="21"/>
      <c r="BC234" s="21"/>
      <c r="BD234" s="21"/>
      <c r="BE234" s="21"/>
      <c r="BF234" s="21"/>
      <c r="BG234" s="21"/>
      <c r="BH234" s="21"/>
      <c r="BI234" s="21"/>
      <c r="BJ234" s="21"/>
      <c r="BK234" s="21"/>
      <c r="BL234" s="21"/>
      <c r="BM234" s="22"/>
    </row>
    <row r="235" spans="3:65" ht="11.25" customHeight="1">
      <c r="C235" s="20"/>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c r="AB235" s="21"/>
      <c r="AC235" s="21"/>
      <c r="AD235" s="21"/>
      <c r="AE235" s="21"/>
      <c r="AF235" s="21"/>
      <c r="AG235" s="21"/>
      <c r="AH235" s="21"/>
      <c r="AI235" s="21"/>
      <c r="AJ235" s="21"/>
      <c r="AK235" s="21"/>
      <c r="AL235" s="21"/>
      <c r="AM235" s="21"/>
      <c r="AN235" s="21"/>
      <c r="AO235" s="21"/>
      <c r="AP235" s="21"/>
      <c r="AQ235" s="21"/>
      <c r="AR235" s="21"/>
      <c r="AS235" s="21"/>
      <c r="AT235" s="21"/>
      <c r="AU235" s="21"/>
      <c r="AV235" s="21"/>
      <c r="AW235" s="21"/>
      <c r="AX235" s="21"/>
      <c r="AY235" s="21"/>
      <c r="AZ235" s="21"/>
      <c r="BA235" s="21"/>
      <c r="BB235" s="21"/>
      <c r="BC235" s="21"/>
      <c r="BD235" s="21"/>
      <c r="BE235" s="21"/>
      <c r="BF235" s="21"/>
      <c r="BG235" s="21"/>
      <c r="BH235" s="21"/>
      <c r="BI235" s="21"/>
      <c r="BJ235" s="21"/>
      <c r="BK235" s="21"/>
      <c r="BL235" s="21"/>
      <c r="BM235" s="22"/>
    </row>
    <row r="236" spans="3:65" ht="11.25" customHeight="1">
      <c r="C236" s="20"/>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c r="AC236" s="21"/>
      <c r="AD236" s="21"/>
      <c r="AE236" s="21"/>
      <c r="AF236" s="21"/>
      <c r="AG236" s="21"/>
      <c r="AH236" s="21"/>
      <c r="AI236" s="21"/>
      <c r="AJ236" s="21"/>
      <c r="AK236" s="21"/>
      <c r="AL236" s="21"/>
      <c r="AM236" s="21"/>
      <c r="AN236" s="21"/>
      <c r="AO236" s="21"/>
      <c r="AP236" s="21"/>
      <c r="AQ236" s="21"/>
      <c r="AR236" s="21"/>
      <c r="AS236" s="21"/>
      <c r="AT236" s="21"/>
      <c r="AU236" s="21"/>
      <c r="AV236" s="21"/>
      <c r="AW236" s="21"/>
      <c r="AX236" s="21"/>
      <c r="AY236" s="21"/>
      <c r="AZ236" s="21"/>
      <c r="BA236" s="21"/>
      <c r="BB236" s="21"/>
      <c r="BC236" s="21"/>
      <c r="BD236" s="21"/>
      <c r="BE236" s="21"/>
      <c r="BF236" s="21"/>
      <c r="BG236" s="21"/>
      <c r="BH236" s="21"/>
      <c r="BI236" s="21"/>
      <c r="BJ236" s="21"/>
      <c r="BK236" s="21"/>
      <c r="BL236" s="21"/>
      <c r="BM236" s="22"/>
    </row>
    <row r="237" spans="3:65" ht="11.25" customHeight="1">
      <c r="C237" s="20"/>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c r="AC237" s="21"/>
      <c r="AD237" s="21"/>
      <c r="AE237" s="21"/>
      <c r="AF237" s="21"/>
      <c r="AG237" s="21"/>
      <c r="AH237" s="21"/>
      <c r="AI237" s="21"/>
      <c r="AJ237" s="21"/>
      <c r="AK237" s="21"/>
      <c r="AL237" s="21"/>
      <c r="AM237" s="21"/>
      <c r="AN237" s="21"/>
      <c r="AO237" s="21"/>
      <c r="AP237" s="21"/>
      <c r="AQ237" s="21"/>
      <c r="AR237" s="21"/>
      <c r="AS237" s="21"/>
      <c r="AT237" s="21"/>
      <c r="AU237" s="21"/>
      <c r="AV237" s="21"/>
      <c r="AW237" s="21"/>
      <c r="AX237" s="21"/>
      <c r="AY237" s="21"/>
      <c r="AZ237" s="21"/>
      <c r="BA237" s="21"/>
      <c r="BB237" s="21"/>
      <c r="BC237" s="21"/>
      <c r="BD237" s="21"/>
      <c r="BE237" s="21"/>
      <c r="BF237" s="21"/>
      <c r="BG237" s="21"/>
      <c r="BH237" s="21"/>
      <c r="BI237" s="21"/>
      <c r="BJ237" s="21"/>
      <c r="BK237" s="21"/>
      <c r="BL237" s="21"/>
      <c r="BM237" s="22"/>
    </row>
    <row r="238" spans="3:65" ht="11.25" customHeight="1">
      <c r="C238" s="20"/>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c r="AC238" s="21"/>
      <c r="AD238" s="21"/>
      <c r="AE238" s="21"/>
      <c r="AF238" s="21"/>
      <c r="AG238" s="21"/>
      <c r="AH238" s="21"/>
      <c r="AI238" s="21"/>
      <c r="AJ238" s="21"/>
      <c r="AK238" s="21"/>
      <c r="AL238" s="21"/>
      <c r="AM238" s="21"/>
      <c r="AN238" s="21"/>
      <c r="AO238" s="21"/>
      <c r="AP238" s="21"/>
      <c r="AQ238" s="21"/>
      <c r="AR238" s="21"/>
      <c r="AS238" s="21"/>
      <c r="AT238" s="21"/>
      <c r="AU238" s="21"/>
      <c r="AV238" s="21"/>
      <c r="AW238" s="21"/>
      <c r="AX238" s="21"/>
      <c r="AY238" s="21"/>
      <c r="AZ238" s="21"/>
      <c r="BA238" s="21"/>
      <c r="BB238" s="21"/>
      <c r="BC238" s="21"/>
      <c r="BD238" s="21"/>
      <c r="BE238" s="21"/>
      <c r="BF238" s="21"/>
      <c r="BG238" s="21"/>
      <c r="BH238" s="21"/>
      <c r="BI238" s="21"/>
      <c r="BJ238" s="21"/>
      <c r="BK238" s="21"/>
      <c r="BL238" s="21"/>
      <c r="BM238" s="22"/>
    </row>
    <row r="239" spans="3:65" ht="11.25" customHeight="1">
      <c r="C239" s="20"/>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c r="AC239" s="21"/>
      <c r="AD239" s="21"/>
      <c r="AE239" s="21"/>
      <c r="AF239" s="21"/>
      <c r="AG239" s="21"/>
      <c r="AH239" s="21"/>
      <c r="AI239" s="21"/>
      <c r="AJ239" s="21"/>
      <c r="AK239" s="21"/>
      <c r="AL239" s="21"/>
      <c r="AM239" s="21"/>
      <c r="AN239" s="21"/>
      <c r="AO239" s="21"/>
      <c r="AP239" s="21"/>
      <c r="AQ239" s="21"/>
      <c r="AR239" s="21"/>
      <c r="AS239" s="21"/>
      <c r="AT239" s="21"/>
      <c r="AU239" s="21"/>
      <c r="AV239" s="21"/>
      <c r="AW239" s="21"/>
      <c r="AX239" s="21"/>
      <c r="AY239" s="21"/>
      <c r="AZ239" s="21"/>
      <c r="BA239" s="21"/>
      <c r="BB239" s="21"/>
      <c r="BC239" s="21"/>
      <c r="BD239" s="21"/>
      <c r="BE239" s="21"/>
      <c r="BF239" s="21"/>
      <c r="BG239" s="21"/>
      <c r="BH239" s="21"/>
      <c r="BI239" s="21"/>
      <c r="BJ239" s="21"/>
      <c r="BK239" s="21"/>
      <c r="BL239" s="21"/>
      <c r="BM239" s="22"/>
    </row>
    <row r="240" spans="3:65" ht="11.25" customHeight="1">
      <c r="C240" s="20"/>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c r="AC240" s="21"/>
      <c r="AD240" s="21"/>
      <c r="AE240" s="21"/>
      <c r="AF240" s="21"/>
      <c r="AG240" s="21"/>
      <c r="AH240" s="21"/>
      <c r="AI240" s="21"/>
      <c r="AJ240" s="21"/>
      <c r="AK240" s="21"/>
      <c r="AL240" s="21"/>
      <c r="AM240" s="21"/>
      <c r="AN240" s="21"/>
      <c r="AO240" s="21"/>
      <c r="AP240" s="21"/>
      <c r="AQ240" s="21"/>
      <c r="AR240" s="21"/>
      <c r="AS240" s="21"/>
      <c r="AT240" s="21"/>
      <c r="AU240" s="21"/>
      <c r="AV240" s="21"/>
      <c r="AW240" s="21"/>
      <c r="AX240" s="21"/>
      <c r="AY240" s="21"/>
      <c r="AZ240" s="21"/>
      <c r="BA240" s="21"/>
      <c r="BB240" s="21"/>
      <c r="BC240" s="21"/>
      <c r="BD240" s="21"/>
      <c r="BE240" s="21"/>
      <c r="BF240" s="21"/>
      <c r="BG240" s="21"/>
      <c r="BH240" s="21"/>
      <c r="BI240" s="21"/>
      <c r="BJ240" s="21"/>
      <c r="BK240" s="21"/>
      <c r="BL240" s="21"/>
      <c r="BM240" s="22"/>
    </row>
    <row r="241" spans="2:65" ht="11.25" customHeight="1">
      <c r="C241" s="20"/>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c r="AC241" s="21"/>
      <c r="AD241" s="21"/>
      <c r="AE241" s="21"/>
      <c r="AF241" s="21"/>
      <c r="AG241" s="21"/>
      <c r="AH241" s="21"/>
      <c r="AI241" s="21"/>
      <c r="AJ241" s="21"/>
      <c r="AK241" s="21"/>
      <c r="AL241" s="21"/>
      <c r="AM241" s="21"/>
      <c r="AN241" s="21"/>
      <c r="AO241" s="21"/>
      <c r="AP241" s="21"/>
      <c r="AQ241" s="21"/>
      <c r="AR241" s="21"/>
      <c r="AS241" s="21"/>
      <c r="AT241" s="21"/>
      <c r="AU241" s="21"/>
      <c r="AV241" s="21"/>
      <c r="AW241" s="21"/>
      <c r="AX241" s="21"/>
      <c r="AY241" s="21"/>
      <c r="AZ241" s="21"/>
      <c r="BA241" s="21"/>
      <c r="BB241" s="21"/>
      <c r="BC241" s="21"/>
      <c r="BD241" s="21"/>
      <c r="BE241" s="21"/>
      <c r="BF241" s="21"/>
      <c r="BG241" s="21"/>
      <c r="BH241" s="21"/>
      <c r="BI241" s="21"/>
      <c r="BJ241" s="21"/>
      <c r="BK241" s="21"/>
      <c r="BL241" s="21"/>
      <c r="BM241" s="22"/>
    </row>
    <row r="242" spans="2:65" ht="11.25" customHeight="1">
      <c r="C242" s="20"/>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c r="AC242" s="21"/>
      <c r="AD242" s="21"/>
      <c r="AE242" s="21"/>
      <c r="AF242" s="21"/>
      <c r="AG242" s="21"/>
      <c r="AH242" s="21"/>
      <c r="AI242" s="21"/>
      <c r="AJ242" s="21"/>
      <c r="AK242" s="21"/>
      <c r="AL242" s="21"/>
      <c r="AM242" s="21"/>
      <c r="AN242" s="21"/>
      <c r="AO242" s="21"/>
      <c r="AP242" s="21"/>
      <c r="AQ242" s="21"/>
      <c r="AR242" s="21"/>
      <c r="AS242" s="21"/>
      <c r="AT242" s="21"/>
      <c r="AU242" s="21"/>
      <c r="AV242" s="21"/>
      <c r="AW242" s="21"/>
      <c r="AX242" s="21"/>
      <c r="AY242" s="21"/>
      <c r="AZ242" s="21"/>
      <c r="BA242" s="21"/>
      <c r="BB242" s="21"/>
      <c r="BC242" s="21"/>
      <c r="BD242" s="21"/>
      <c r="BE242" s="21"/>
      <c r="BF242" s="21"/>
      <c r="BG242" s="21"/>
      <c r="BH242" s="21"/>
      <c r="BI242" s="21"/>
      <c r="BJ242" s="21"/>
      <c r="BK242" s="21"/>
      <c r="BL242" s="21"/>
      <c r="BM242" s="22"/>
    </row>
    <row r="243" spans="2:65" ht="11.25" customHeight="1">
      <c r="C243" s="20"/>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c r="AD243" s="21"/>
      <c r="AE243" s="21"/>
      <c r="AF243" s="21"/>
      <c r="AG243" s="21"/>
      <c r="AH243" s="21"/>
      <c r="AI243" s="21"/>
      <c r="AJ243" s="21"/>
      <c r="AK243" s="21"/>
      <c r="AL243" s="21"/>
      <c r="AM243" s="21"/>
      <c r="AN243" s="21"/>
      <c r="AO243" s="21"/>
      <c r="AP243" s="21"/>
      <c r="AQ243" s="21"/>
      <c r="AR243" s="21"/>
      <c r="AS243" s="21"/>
      <c r="AT243" s="21"/>
      <c r="AU243" s="21"/>
      <c r="AV243" s="21"/>
      <c r="AW243" s="21"/>
      <c r="AX243" s="21"/>
      <c r="AY243" s="21"/>
      <c r="AZ243" s="21"/>
      <c r="BA243" s="21"/>
      <c r="BB243" s="21"/>
      <c r="BC243" s="21"/>
      <c r="BD243" s="21"/>
      <c r="BE243" s="21"/>
      <c r="BF243" s="21"/>
      <c r="BG243" s="21"/>
      <c r="BH243" s="21"/>
      <c r="BI243" s="21"/>
      <c r="BJ243" s="21"/>
      <c r="BK243" s="21"/>
      <c r="BL243" s="21"/>
      <c r="BM243" s="22"/>
    </row>
    <row r="244" spans="2:65" ht="11.25" customHeight="1">
      <c r="C244" s="20"/>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c r="AB244" s="21"/>
      <c r="AC244" s="21"/>
      <c r="AD244" s="21"/>
      <c r="AE244" s="21"/>
      <c r="AF244" s="21"/>
      <c r="AG244" s="21"/>
      <c r="AH244" s="21"/>
      <c r="AI244" s="21"/>
      <c r="AJ244" s="21"/>
      <c r="AK244" s="21"/>
      <c r="AL244" s="21"/>
      <c r="AM244" s="21"/>
      <c r="AN244" s="21"/>
      <c r="AO244" s="21"/>
      <c r="AP244" s="21"/>
      <c r="AQ244" s="21"/>
      <c r="AR244" s="21"/>
      <c r="AS244" s="21"/>
      <c r="AT244" s="21"/>
      <c r="AU244" s="21"/>
      <c r="AV244" s="21"/>
      <c r="AW244" s="21"/>
      <c r="AX244" s="21"/>
      <c r="AY244" s="21"/>
      <c r="AZ244" s="21"/>
      <c r="BA244" s="21"/>
      <c r="BB244" s="21"/>
      <c r="BC244" s="21"/>
      <c r="BD244" s="21"/>
      <c r="BE244" s="21"/>
      <c r="BF244" s="21"/>
      <c r="BG244" s="21"/>
      <c r="BH244" s="21"/>
      <c r="BI244" s="21"/>
      <c r="BJ244" s="21"/>
      <c r="BK244" s="21"/>
      <c r="BL244" s="21"/>
      <c r="BM244" s="22"/>
    </row>
    <row r="245" spans="2:65" ht="11.25" customHeight="1">
      <c r="C245" s="20"/>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c r="AC245" s="21"/>
      <c r="AD245" s="21"/>
      <c r="AE245" s="21"/>
      <c r="AF245" s="21"/>
      <c r="AG245" s="21"/>
      <c r="AH245" s="21"/>
      <c r="AI245" s="21"/>
      <c r="AJ245" s="21"/>
      <c r="AK245" s="21"/>
      <c r="AL245" s="21"/>
      <c r="AM245" s="21"/>
      <c r="AN245" s="21"/>
      <c r="AO245" s="21"/>
      <c r="AP245" s="21"/>
      <c r="AQ245" s="21"/>
      <c r="AR245" s="21"/>
      <c r="AS245" s="21"/>
      <c r="AT245" s="21"/>
      <c r="AU245" s="21"/>
      <c r="AV245" s="21"/>
      <c r="AW245" s="21"/>
      <c r="AX245" s="21"/>
      <c r="AY245" s="21"/>
      <c r="AZ245" s="21"/>
      <c r="BA245" s="21"/>
      <c r="BB245" s="21"/>
      <c r="BC245" s="21"/>
      <c r="BD245" s="21"/>
      <c r="BE245" s="21"/>
      <c r="BF245" s="21"/>
      <c r="BG245" s="21"/>
      <c r="BH245" s="21"/>
      <c r="BI245" s="21"/>
      <c r="BJ245" s="21"/>
      <c r="BK245" s="21"/>
      <c r="BL245" s="21"/>
      <c r="BM245" s="22"/>
    </row>
    <row r="246" spans="2:65" ht="11.25" customHeight="1">
      <c r="C246" s="20"/>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c r="AB246" s="21"/>
      <c r="AC246" s="21"/>
      <c r="AD246" s="21"/>
      <c r="AE246" s="21"/>
      <c r="AF246" s="21"/>
      <c r="AG246" s="21"/>
      <c r="AH246" s="21"/>
      <c r="AI246" s="21"/>
      <c r="AJ246" s="21"/>
      <c r="AK246" s="21"/>
      <c r="AL246" s="21"/>
      <c r="AM246" s="21"/>
      <c r="AN246" s="21"/>
      <c r="AO246" s="21"/>
      <c r="AP246" s="21"/>
      <c r="AQ246" s="21"/>
      <c r="AR246" s="21"/>
      <c r="AS246" s="21"/>
      <c r="AT246" s="21"/>
      <c r="AU246" s="21"/>
      <c r="AV246" s="21"/>
      <c r="AW246" s="21"/>
      <c r="AX246" s="21"/>
      <c r="AY246" s="21"/>
      <c r="AZ246" s="21"/>
      <c r="BA246" s="21"/>
      <c r="BB246" s="21"/>
      <c r="BC246" s="21"/>
      <c r="BD246" s="21"/>
      <c r="BE246" s="21"/>
      <c r="BF246" s="21"/>
      <c r="BG246" s="21"/>
      <c r="BH246" s="21"/>
      <c r="BI246" s="21"/>
      <c r="BJ246" s="21"/>
      <c r="BK246" s="21"/>
      <c r="BL246" s="21"/>
      <c r="BM246" s="22"/>
    </row>
    <row r="247" spans="2:65" ht="11.25" customHeight="1">
      <c r="C247" s="20"/>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c r="AB247" s="21"/>
      <c r="AC247" s="21"/>
      <c r="AD247" s="21"/>
      <c r="AE247" s="21"/>
      <c r="AF247" s="21"/>
      <c r="AG247" s="21"/>
      <c r="AH247" s="21"/>
      <c r="AI247" s="21"/>
      <c r="AJ247" s="21"/>
      <c r="AK247" s="21"/>
      <c r="AL247" s="21"/>
      <c r="AM247" s="21"/>
      <c r="AN247" s="21"/>
      <c r="AO247" s="21"/>
      <c r="AP247" s="21"/>
      <c r="AQ247" s="21"/>
      <c r="AR247" s="21"/>
      <c r="AS247" s="21"/>
      <c r="AT247" s="21"/>
      <c r="AU247" s="21"/>
      <c r="AV247" s="21"/>
      <c r="AW247" s="21"/>
      <c r="AX247" s="21"/>
      <c r="AY247" s="21"/>
      <c r="AZ247" s="21"/>
      <c r="BA247" s="21"/>
      <c r="BB247" s="21"/>
      <c r="BC247" s="21"/>
      <c r="BD247" s="21"/>
      <c r="BE247" s="21"/>
      <c r="BF247" s="21"/>
      <c r="BG247" s="21"/>
      <c r="BH247" s="21"/>
      <c r="BI247" s="21"/>
      <c r="BJ247" s="21"/>
      <c r="BK247" s="21"/>
      <c r="BL247" s="21"/>
      <c r="BM247" s="22"/>
    </row>
    <row r="248" spans="2:65" ht="11.25" customHeight="1">
      <c r="C248" s="20"/>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c r="AC248" s="21"/>
      <c r="AD248" s="21"/>
      <c r="AE248" s="21"/>
      <c r="AF248" s="21"/>
      <c r="AG248" s="21"/>
      <c r="AH248" s="21"/>
      <c r="AI248" s="21"/>
      <c r="AJ248" s="21"/>
      <c r="AK248" s="21"/>
      <c r="AL248" s="21"/>
      <c r="AM248" s="21"/>
      <c r="AN248" s="21"/>
      <c r="AO248" s="21"/>
      <c r="AP248" s="21"/>
      <c r="AQ248" s="21"/>
      <c r="AR248" s="21"/>
      <c r="AS248" s="21"/>
      <c r="AT248" s="21"/>
      <c r="AU248" s="21"/>
      <c r="AV248" s="21"/>
      <c r="AW248" s="21"/>
      <c r="AX248" s="21"/>
      <c r="AY248" s="21"/>
      <c r="AZ248" s="21"/>
      <c r="BA248" s="21"/>
      <c r="BB248" s="21"/>
      <c r="BC248" s="21"/>
      <c r="BD248" s="21"/>
      <c r="BE248" s="21"/>
      <c r="BF248" s="21"/>
      <c r="BG248" s="21"/>
      <c r="BH248" s="21"/>
      <c r="BI248" s="21"/>
      <c r="BJ248" s="21"/>
      <c r="BK248" s="21"/>
      <c r="BL248" s="21"/>
      <c r="BM248" s="22"/>
    </row>
    <row r="249" spans="2:65" ht="11.25" customHeight="1" thickBot="1">
      <c r="C249" s="32"/>
      <c r="D249" s="33"/>
      <c r="E249" s="33"/>
      <c r="F249" s="33"/>
      <c r="G249" s="33"/>
      <c r="H249" s="33"/>
      <c r="I249" s="33"/>
      <c r="J249" s="33"/>
      <c r="K249" s="33"/>
      <c r="L249" s="33"/>
      <c r="M249" s="33"/>
      <c r="N249" s="33"/>
      <c r="O249" s="33"/>
      <c r="P249" s="33"/>
      <c r="Q249" s="33"/>
      <c r="R249" s="33"/>
      <c r="S249" s="33"/>
      <c r="T249" s="33"/>
      <c r="U249" s="33"/>
      <c r="V249" s="33"/>
      <c r="W249" s="33"/>
      <c r="X249" s="33"/>
      <c r="Y249" s="33"/>
      <c r="Z249" s="33"/>
      <c r="AA249" s="33"/>
      <c r="AB249" s="33"/>
      <c r="AC249" s="33"/>
      <c r="AD249" s="33"/>
      <c r="AE249" s="33"/>
      <c r="AF249" s="33"/>
      <c r="AG249" s="33"/>
      <c r="AH249" s="33"/>
      <c r="AI249" s="33"/>
      <c r="AJ249" s="33"/>
      <c r="AK249" s="33"/>
      <c r="AL249" s="33"/>
      <c r="AM249" s="33"/>
      <c r="AN249" s="33"/>
      <c r="AO249" s="33"/>
      <c r="AP249" s="33"/>
      <c r="AQ249" s="33"/>
      <c r="AR249" s="33"/>
      <c r="AS249" s="33"/>
      <c r="AT249" s="33"/>
      <c r="AU249" s="33"/>
      <c r="AV249" s="33"/>
      <c r="AW249" s="33"/>
      <c r="AX249" s="33"/>
      <c r="AY249" s="33"/>
      <c r="AZ249" s="33"/>
      <c r="BA249" s="33"/>
      <c r="BB249" s="33"/>
      <c r="BC249" s="33"/>
      <c r="BD249" s="33"/>
      <c r="BE249" s="33"/>
      <c r="BF249" s="33"/>
      <c r="BG249" s="33"/>
      <c r="BH249" s="33"/>
      <c r="BI249" s="33"/>
      <c r="BJ249" s="33"/>
      <c r="BK249" s="33"/>
      <c r="BL249" s="33"/>
      <c r="BM249" s="34"/>
    </row>
    <row r="250" spans="2:65" ht="11.25" customHeight="1"/>
    <row r="251" spans="2:65" ht="18.75" customHeight="1">
      <c r="B251" s="2" t="s">
        <v>171</v>
      </c>
    </row>
    <row r="252" spans="2:65" ht="19.5" customHeight="1"/>
    <row r="253" spans="2:65" ht="19.5" customHeight="1"/>
    <row r="254" spans="2:65" ht="19.5" customHeight="1">
      <c r="C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c r="AE254" s="19"/>
      <c r="AF254" s="19"/>
      <c r="AG254" s="19"/>
      <c r="AH254" s="19"/>
      <c r="AI254" s="19"/>
      <c r="AJ254" s="19"/>
      <c r="AK254" s="19"/>
      <c r="AL254" s="19"/>
      <c r="AM254" s="19"/>
      <c r="AN254" s="19"/>
      <c r="AO254" s="19"/>
      <c r="AP254" s="19"/>
      <c r="AQ254" s="19"/>
      <c r="AR254" s="19"/>
      <c r="AS254" s="19"/>
      <c r="AT254" s="19"/>
      <c r="AU254" s="19"/>
      <c r="AV254" s="19"/>
      <c r="AW254" s="19"/>
      <c r="AX254" s="19"/>
      <c r="AY254" s="19"/>
      <c r="AZ254" s="19"/>
      <c r="BA254" s="19"/>
      <c r="BB254" s="19"/>
      <c r="BC254" s="19"/>
      <c r="BD254" s="19"/>
      <c r="BE254" s="19"/>
      <c r="BF254" s="19"/>
      <c r="BG254" s="19"/>
      <c r="BH254" s="19"/>
      <c r="BI254" s="19"/>
      <c r="BJ254" s="19"/>
      <c r="BK254" s="19"/>
      <c r="BL254" s="19"/>
      <c r="BM254" s="19"/>
    </row>
    <row r="255" spans="2:65" ht="19.5" customHeight="1"/>
    <row r="256" spans="2:65" ht="19.5" customHeight="1">
      <c r="B256" s="24"/>
    </row>
    <row r="257" spans="2:65" ht="19.5" customHeight="1">
      <c r="B257" s="5"/>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row>
    <row r="258" spans="2:65" ht="19.5" customHeight="1">
      <c r="B258" s="5"/>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row>
    <row r="259" spans="2:65" ht="19.5" customHeight="1">
      <c r="B259" s="5"/>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row>
    <row r="260" spans="2:65" ht="19.5" customHeight="1"/>
    <row r="261" spans="2:65" ht="19.5" customHeight="1">
      <c r="B261" s="24"/>
    </row>
    <row r="262" spans="2:65" ht="19.5" customHeight="1">
      <c r="C262" s="19"/>
      <c r="AK262" s="23"/>
      <c r="AL262" s="23"/>
      <c r="AM262" s="23"/>
      <c r="AN262" s="23"/>
      <c r="AO262" s="23"/>
      <c r="AP262" s="23"/>
      <c r="AQ262" s="23"/>
      <c r="AR262" s="23"/>
      <c r="AS262" s="23"/>
      <c r="AT262" s="23"/>
      <c r="AU262" s="23"/>
      <c r="AV262" s="23"/>
      <c r="AW262" s="23"/>
      <c r="AX262" s="23"/>
      <c r="AY262" s="23"/>
      <c r="AZ262" s="23"/>
      <c r="BA262" s="23"/>
      <c r="BB262" s="23"/>
      <c r="BC262" s="23"/>
    </row>
    <row r="263" spans="2:65" ht="19.5" customHeight="1"/>
    <row r="264" spans="2:65" ht="19.5" customHeight="1">
      <c r="C264" s="19"/>
      <c r="D264" s="19"/>
      <c r="E264" s="19"/>
      <c r="F264" s="19"/>
      <c r="G264" s="19"/>
      <c r="H264" s="19"/>
      <c r="I264" s="19"/>
      <c r="J264" s="19"/>
      <c r="K264" s="19"/>
      <c r="L264" s="19"/>
      <c r="M264" s="19"/>
      <c r="AK264" s="23"/>
      <c r="AL264" s="23"/>
      <c r="AM264" s="23"/>
      <c r="AN264" s="23"/>
      <c r="AO264" s="23"/>
      <c r="AP264" s="23"/>
      <c r="AQ264" s="23"/>
      <c r="AR264" s="23"/>
      <c r="AS264" s="23"/>
      <c r="AT264" s="23"/>
      <c r="AU264" s="23"/>
      <c r="AV264" s="23"/>
      <c r="AW264" s="23"/>
      <c r="AX264" s="23"/>
      <c r="AY264" s="23"/>
      <c r="AZ264" s="23"/>
      <c r="BA264" s="23"/>
      <c r="BB264" s="23"/>
      <c r="BC264" s="23"/>
    </row>
    <row r="265" spans="2:65" ht="19.5" customHeight="1">
      <c r="C265" s="19"/>
      <c r="D265" s="19"/>
      <c r="E265" s="19"/>
      <c r="F265" s="19"/>
      <c r="G265" s="19"/>
      <c r="H265" s="19"/>
      <c r="I265" s="19"/>
      <c r="J265" s="19"/>
      <c r="K265" s="19"/>
      <c r="L265" s="19"/>
      <c r="M265" s="19"/>
    </row>
    <row r="266" spans="2:65" ht="19.5" customHeight="1">
      <c r="C266" s="19"/>
      <c r="D266" s="19"/>
      <c r="E266" s="19"/>
      <c r="F266" s="19"/>
      <c r="G266" s="19"/>
      <c r="H266" s="19"/>
      <c r="I266" s="19"/>
      <c r="J266" s="19"/>
      <c r="K266" s="19"/>
      <c r="L266" s="19"/>
      <c r="M266" s="19"/>
      <c r="AK266" s="23"/>
      <c r="AL266" s="23"/>
      <c r="AM266" s="23"/>
      <c r="AN266" s="23"/>
      <c r="AO266" s="23"/>
      <c r="AP266" s="23"/>
      <c r="AQ266" s="23"/>
      <c r="AR266" s="23"/>
      <c r="AS266" s="23"/>
      <c r="AT266" s="23"/>
      <c r="AU266" s="23"/>
      <c r="AV266" s="23"/>
      <c r="AW266" s="23"/>
      <c r="AX266" s="23"/>
      <c r="AY266" s="23"/>
      <c r="AZ266" s="23"/>
      <c r="BA266" s="23"/>
      <c r="BB266" s="23"/>
      <c r="BC266" s="23"/>
    </row>
    <row r="267" spans="2:65" ht="19.5" customHeight="1">
      <c r="C267" s="19"/>
      <c r="D267" s="19"/>
      <c r="E267" s="19"/>
      <c r="F267" s="19"/>
      <c r="G267" s="19"/>
      <c r="H267" s="19"/>
      <c r="I267" s="19"/>
      <c r="J267" s="19"/>
      <c r="K267" s="19"/>
      <c r="L267" s="19"/>
      <c r="M267" s="19"/>
    </row>
    <row r="268" spans="2:65" ht="19.5" customHeight="1">
      <c r="C268" s="19"/>
      <c r="AK268" s="23"/>
      <c r="AL268" s="23"/>
      <c r="AM268" s="23"/>
      <c r="AN268" s="23"/>
      <c r="AO268" s="23"/>
      <c r="AP268" s="23"/>
      <c r="AQ268" s="23"/>
      <c r="AR268" s="23"/>
      <c r="AS268" s="23"/>
      <c r="AT268" s="23"/>
      <c r="AU268" s="23"/>
      <c r="AV268" s="23"/>
      <c r="AW268" s="23"/>
      <c r="AX268" s="23"/>
      <c r="AY268" s="23"/>
      <c r="AZ268" s="23"/>
      <c r="BA268" s="23"/>
      <c r="BB268" s="23"/>
      <c r="BC268" s="23"/>
    </row>
    <row r="269" spans="2:65" ht="19.5" customHeight="1"/>
    <row r="270" spans="2:65" ht="19.5" customHeight="1">
      <c r="C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c r="AD270" s="19"/>
      <c r="AE270" s="19"/>
      <c r="AF270" s="19"/>
      <c r="AG270" s="19"/>
      <c r="AH270" s="19"/>
      <c r="AI270" s="19"/>
      <c r="AJ270" s="19"/>
      <c r="AK270" s="19"/>
      <c r="AL270" s="19"/>
      <c r="AM270" s="19"/>
      <c r="AN270" s="19"/>
      <c r="AO270" s="19"/>
      <c r="AP270" s="19"/>
      <c r="AQ270" s="19"/>
      <c r="AR270" s="19"/>
      <c r="AS270" s="19"/>
      <c r="AT270" s="19"/>
      <c r="AU270" s="19"/>
      <c r="AV270" s="19"/>
      <c r="AW270" s="19"/>
      <c r="AX270" s="19"/>
      <c r="AY270" s="19"/>
      <c r="AZ270" s="19"/>
      <c r="BA270" s="19"/>
      <c r="BB270" s="19"/>
      <c r="BC270" s="19"/>
      <c r="BD270" s="19"/>
      <c r="BE270" s="19"/>
      <c r="BF270" s="19"/>
      <c r="BG270" s="19"/>
      <c r="BH270" s="19"/>
      <c r="BI270" s="19"/>
      <c r="BJ270" s="19"/>
      <c r="BK270" s="19"/>
      <c r="BL270" s="19"/>
      <c r="BM270" s="19"/>
    </row>
    <row r="271" spans="2:65" ht="19.5" customHeight="1"/>
    <row r="272" spans="2:65" ht="19.5" customHeight="1"/>
    <row r="273" ht="19.5" customHeight="1"/>
    <row r="274" ht="19.5" customHeight="1"/>
    <row r="275" ht="19.5" customHeight="1"/>
    <row r="276" ht="19.5" customHeight="1"/>
    <row r="277" ht="19.5" customHeight="1"/>
    <row r="278" ht="19.5" customHeight="1"/>
    <row r="279" ht="19.5" customHeight="1"/>
    <row r="280" ht="19.5" customHeight="1"/>
    <row r="281" ht="19.5" customHeight="1"/>
    <row r="282" ht="19.5" customHeight="1"/>
    <row r="283" ht="19.5" customHeight="1"/>
    <row r="284" ht="19.5" customHeight="1"/>
    <row r="285" ht="19.5" customHeight="1"/>
    <row r="286" ht="19.5" customHeight="1"/>
    <row r="287" ht="19.5" customHeight="1"/>
    <row r="288" ht="19.5" customHeight="1"/>
    <row r="289" ht="19.5" customHeight="1"/>
    <row r="290" ht="19.5" customHeight="1"/>
    <row r="291" ht="19.5" customHeight="1"/>
    <row r="292" ht="19.5" customHeight="1"/>
    <row r="293" ht="19.5" customHeight="1"/>
    <row r="294" ht="19.5" customHeight="1"/>
    <row r="295" ht="19.5" customHeight="1"/>
    <row r="296" ht="19.5" customHeight="1"/>
    <row r="297" ht="19.5" customHeight="1"/>
    <row r="298" ht="19.5" customHeight="1"/>
    <row r="299" ht="19.5" customHeight="1"/>
    <row r="300" ht="19.5" customHeight="1"/>
    <row r="301" ht="19.5" customHeight="1"/>
    <row r="302" ht="19.5" customHeight="1"/>
    <row r="303" ht="19.5" customHeight="1"/>
    <row r="304" ht="19.5" customHeight="1"/>
    <row r="305" ht="19.5" customHeight="1"/>
    <row r="306" ht="19.5" customHeight="1"/>
    <row r="307" ht="19.5" customHeight="1"/>
    <row r="308" ht="19.5" customHeight="1"/>
    <row r="309" ht="19.5" customHeight="1"/>
    <row r="310" ht="19.5" customHeight="1"/>
    <row r="311" ht="19.5" customHeight="1"/>
    <row r="312" ht="19.5" customHeight="1"/>
    <row r="313" ht="19.5" customHeight="1"/>
    <row r="314" ht="19.5" customHeight="1"/>
    <row r="315" ht="19.5" customHeight="1"/>
    <row r="316" ht="19.5" customHeight="1"/>
    <row r="317" ht="19.5" customHeight="1"/>
    <row r="318" ht="19.5" customHeight="1"/>
    <row r="319" ht="19.5" customHeight="1"/>
    <row r="320" ht="19.5" customHeight="1"/>
    <row r="321" ht="19.5" customHeight="1"/>
    <row r="322" ht="19.5" customHeight="1"/>
    <row r="323" ht="19.5" customHeight="1"/>
    <row r="324" ht="19.5" customHeight="1"/>
    <row r="325" ht="19.5" customHeight="1"/>
    <row r="326" ht="19.5" customHeight="1"/>
    <row r="327" ht="19.5" customHeight="1"/>
    <row r="328" ht="19.5" customHeight="1"/>
    <row r="329" ht="19.5" customHeight="1"/>
    <row r="330" ht="19.5" customHeight="1"/>
    <row r="331" ht="19.5" customHeight="1"/>
    <row r="332" ht="19.5" customHeight="1"/>
    <row r="333" ht="19.5" customHeight="1"/>
    <row r="334" ht="19.5" customHeight="1"/>
    <row r="335" ht="19.5" customHeight="1"/>
    <row r="336" ht="19.5" customHeight="1"/>
    <row r="337" ht="19.5" customHeight="1"/>
    <row r="338" ht="19.5" customHeight="1"/>
    <row r="339" ht="19.5" customHeight="1"/>
    <row r="340" ht="19.5" customHeight="1"/>
    <row r="341" ht="19.5" customHeight="1"/>
    <row r="342" ht="19.5" customHeight="1"/>
  </sheetData>
  <mergeCells count="88">
    <mergeCell ref="C143:BM143"/>
    <mergeCell ref="E188:BM188"/>
    <mergeCell ref="E189:BM189"/>
    <mergeCell ref="AV185:AZ185"/>
    <mergeCell ref="BA185:BM185"/>
    <mergeCell ref="W182:AM185"/>
    <mergeCell ref="C174:J177"/>
    <mergeCell ref="K174:M177"/>
    <mergeCell ref="AN174:AU177"/>
    <mergeCell ref="AV178:AZ178"/>
    <mergeCell ref="BA178:BM178"/>
    <mergeCell ref="AV176:BM176"/>
    <mergeCell ref="K178:M181"/>
    <mergeCell ref="N178:V179"/>
    <mergeCell ref="N180:V181"/>
    <mergeCell ref="AN178:AU181"/>
    <mergeCell ref="E192:BM192"/>
    <mergeCell ref="C178:J181"/>
    <mergeCell ref="AV182:AZ182"/>
    <mergeCell ref="BA182:BM182"/>
    <mergeCell ref="AV184:BM184"/>
    <mergeCell ref="C182:J185"/>
    <mergeCell ref="K182:M185"/>
    <mergeCell ref="N182:V183"/>
    <mergeCell ref="N184:V185"/>
    <mergeCell ref="AN182:AU185"/>
    <mergeCell ref="BA181:BM181"/>
    <mergeCell ref="W178:AM181"/>
    <mergeCell ref="BC183:BM183"/>
    <mergeCell ref="AV183:BB183"/>
    <mergeCell ref="AV179:BB179"/>
    <mergeCell ref="E187:BM187"/>
    <mergeCell ref="AV180:BM180"/>
    <mergeCell ref="AV181:AZ181"/>
    <mergeCell ref="N174:V175"/>
    <mergeCell ref="N176:V177"/>
    <mergeCell ref="BC175:BM175"/>
    <mergeCell ref="BC179:BM179"/>
    <mergeCell ref="AV177:AZ177"/>
    <mergeCell ref="BA177:BM177"/>
    <mergeCell ref="AV174:AZ174"/>
    <mergeCell ref="BA174:BM174"/>
    <mergeCell ref="C170:J173"/>
    <mergeCell ref="K170:M173"/>
    <mergeCell ref="AN170:AU173"/>
    <mergeCell ref="AV170:AZ170"/>
    <mergeCell ref="BA170:BM170"/>
    <mergeCell ref="AV172:BM172"/>
    <mergeCell ref="AV173:AZ173"/>
    <mergeCell ref="BA173:BM173"/>
    <mergeCell ref="N170:V171"/>
    <mergeCell ref="N172:V173"/>
    <mergeCell ref="BC171:BM171"/>
    <mergeCell ref="AV171:BB171"/>
    <mergeCell ref="BI1:BM1"/>
    <mergeCell ref="C140:BM140"/>
    <mergeCell ref="B2:BM2"/>
    <mergeCell ref="C4:K4"/>
    <mergeCell ref="C5:K5"/>
    <mergeCell ref="C9:BM9"/>
    <mergeCell ref="C67:BM67"/>
    <mergeCell ref="C10:BM11"/>
    <mergeCell ref="C6:K6"/>
    <mergeCell ref="C7:K7"/>
    <mergeCell ref="C194:BM194"/>
    <mergeCell ref="C86:BM86"/>
    <mergeCell ref="C165:J165"/>
    <mergeCell ref="K165:M165"/>
    <mergeCell ref="AN165:AU165"/>
    <mergeCell ref="AV165:BM165"/>
    <mergeCell ref="C166:J169"/>
    <mergeCell ref="AN166:AU169"/>
    <mergeCell ref="K166:M169"/>
    <mergeCell ref="N166:V167"/>
    <mergeCell ref="N168:V169"/>
    <mergeCell ref="N165:V165"/>
    <mergeCell ref="W165:AM165"/>
    <mergeCell ref="W166:AM169"/>
    <mergeCell ref="W170:AM173"/>
    <mergeCell ref="W174:AM177"/>
    <mergeCell ref="AV166:AZ166"/>
    <mergeCell ref="BA166:BM166"/>
    <mergeCell ref="AV168:BM168"/>
    <mergeCell ref="AV167:BB167"/>
    <mergeCell ref="AV175:BB175"/>
    <mergeCell ref="BC167:BM167"/>
    <mergeCell ref="AV169:AZ169"/>
    <mergeCell ref="BA169:BM169"/>
  </mergeCells>
  <phoneticPr fontId="4"/>
  <pageMargins left="0.70866141732283472" right="0.51181102362204722" top="0.55118110236220474" bottom="0.35433070866141736" header="0" footer="0"/>
  <pageSetup paperSize="9" scale="64" fitToHeight="2" orientation="portrait" cellComments="asDisplayed" r:id="rId1"/>
  <headerFooter>
    <oddFooter>&amp;C※様式６については5枚程度に収めること。</oddFooter>
  </headerFooter>
  <rowBreaks count="3" manualBreakCount="3">
    <brk id="65" max="65" man="1"/>
    <brk id="141" max="65" man="1"/>
    <brk id="221" max="65" man="1"/>
  </rowBreaks>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BK27"/>
  <sheetViews>
    <sheetView view="pageBreakPreview" zoomScale="80" zoomScaleNormal="100" zoomScaleSheetLayoutView="80" workbookViewId="0">
      <selection activeCell="E3" sqref="E3"/>
    </sheetView>
  </sheetViews>
  <sheetFormatPr defaultColWidth="9" defaultRowHeight="14.25"/>
  <cols>
    <col min="1" max="1" width="3.5" style="43" customWidth="1"/>
    <col min="2" max="34" width="5.375" style="43" customWidth="1"/>
    <col min="35" max="35" width="3.5" style="43" customWidth="1"/>
    <col min="36" max="16384" width="9" style="43"/>
  </cols>
  <sheetData>
    <row r="1" spans="2:63" ht="23.25" customHeight="1">
      <c r="AF1" s="940" t="s">
        <v>116</v>
      </c>
      <c r="AG1" s="941"/>
      <c r="AH1" s="942"/>
    </row>
    <row r="2" spans="2:63" ht="30" customHeight="1">
      <c r="C2" s="947" t="s">
        <v>453</v>
      </c>
      <c r="D2" s="947"/>
      <c r="E2" s="947"/>
      <c r="F2" s="947"/>
      <c r="G2" s="947"/>
      <c r="H2" s="947"/>
      <c r="I2" s="947"/>
      <c r="J2" s="947"/>
      <c r="K2" s="947"/>
      <c r="L2" s="947"/>
      <c r="M2" s="947"/>
      <c r="N2" s="947"/>
      <c r="O2" s="947"/>
      <c r="P2" s="947"/>
      <c r="Q2" s="947"/>
      <c r="R2" s="947"/>
      <c r="S2" s="947"/>
      <c r="T2" s="947"/>
      <c r="U2" s="947"/>
      <c r="V2" s="947"/>
      <c r="W2" s="947"/>
      <c r="X2" s="947"/>
      <c r="Y2" s="947"/>
      <c r="Z2" s="947"/>
      <c r="AA2" s="947"/>
      <c r="AB2" s="187"/>
      <c r="AC2" s="187"/>
      <c r="AD2" s="187"/>
      <c r="AE2" s="187"/>
      <c r="AF2" s="187"/>
    </row>
    <row r="3" spans="2:63" ht="29.1" customHeight="1">
      <c r="B3" s="949" t="s">
        <v>505</v>
      </c>
      <c r="C3" s="949"/>
      <c r="D3" s="949"/>
      <c r="E3" s="313" t="str">
        <f>団体名</f>
        <v>和歌山委託訓練センター</v>
      </c>
      <c r="F3" s="314"/>
      <c r="G3" s="314"/>
      <c r="H3" s="314"/>
      <c r="I3" s="314"/>
      <c r="J3" s="314"/>
      <c r="K3" s="314"/>
      <c r="L3" s="314"/>
      <c r="M3" s="314"/>
      <c r="N3" s="314"/>
      <c r="O3" s="314"/>
      <c r="P3" s="314"/>
      <c r="Q3" s="314"/>
      <c r="R3" s="314"/>
      <c r="S3" s="188"/>
      <c r="T3" s="188"/>
      <c r="U3" s="314"/>
      <c r="V3" s="314"/>
    </row>
    <row r="4" spans="2:63" s="189" customFormat="1" ht="29.1" customHeight="1">
      <c r="B4" s="948" t="s">
        <v>309</v>
      </c>
      <c r="C4" s="948"/>
      <c r="D4" s="948"/>
      <c r="E4" s="266" t="str">
        <f>科名</f>
        <v>あいうえお＊あいうえお＊あいうえお＊あいうえお＊あいうえお＊あいう</v>
      </c>
      <c r="F4" s="25"/>
      <c r="G4" s="25"/>
      <c r="H4" s="25"/>
      <c r="I4" s="25"/>
      <c r="J4" s="25"/>
      <c r="K4" s="188"/>
      <c r="L4" s="188"/>
      <c r="M4" s="25"/>
      <c r="N4" s="25"/>
      <c r="O4" s="25"/>
      <c r="P4" s="25"/>
      <c r="Q4" s="25"/>
      <c r="R4" s="25"/>
      <c r="S4" s="25"/>
      <c r="T4" s="25"/>
      <c r="U4" s="25"/>
      <c r="V4" s="25"/>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row>
    <row r="5" spans="2:63" s="189" customFormat="1" ht="29.1" customHeight="1">
      <c r="B5" s="948"/>
      <c r="C5" s="948"/>
      <c r="D5" s="948"/>
      <c r="E5" s="266" t="str">
        <f>提案左括弧&amp;提案科名&amp;提案右括弧</f>
        <v>(アイウエオ＊アイウエオ＊アイウエオ＊アイウエオ＊アイウエオ＊アイウ）</v>
      </c>
      <c r="F5" s="25"/>
      <c r="G5" s="25"/>
      <c r="H5" s="25"/>
      <c r="I5" s="25"/>
      <c r="J5" s="25"/>
      <c r="K5" s="188"/>
      <c r="L5" s="188"/>
      <c r="M5" s="25"/>
      <c r="N5" s="25"/>
      <c r="O5" s="25"/>
      <c r="P5" s="25"/>
      <c r="Q5" s="25"/>
      <c r="R5" s="25"/>
      <c r="S5" s="25"/>
      <c r="T5" s="25"/>
      <c r="U5" s="25"/>
      <c r="V5" s="25"/>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row>
    <row r="6" spans="2:63" ht="29.1" customHeight="1" thickBot="1">
      <c r="B6" s="939" t="s">
        <v>705</v>
      </c>
      <c r="C6" s="939"/>
      <c r="D6" s="939"/>
      <c r="E6" s="945">
        <f>開講日</f>
        <v>46120</v>
      </c>
      <c r="F6" s="945"/>
      <c r="G6" s="945"/>
      <c r="H6" s="945"/>
      <c r="I6" s="946" t="s">
        <v>88</v>
      </c>
      <c r="J6" s="946"/>
      <c r="K6" s="945">
        <f>修了日</f>
        <v>46210</v>
      </c>
      <c r="L6" s="945"/>
      <c r="M6" s="945"/>
      <c r="N6" s="945"/>
      <c r="O6" s="190"/>
      <c r="P6" s="190"/>
      <c r="Q6" s="190"/>
      <c r="R6" s="190"/>
      <c r="S6" s="190"/>
      <c r="T6" s="190"/>
      <c r="U6" s="190"/>
      <c r="V6" s="190"/>
      <c r="W6" s="191"/>
      <c r="X6" s="192" t="s">
        <v>81</v>
      </c>
      <c r="Y6" s="193">
        <f>COUNTA(D9:AH9,D12:AH12,D15:AH15,D18:AH18)</f>
        <v>0</v>
      </c>
      <c r="Z6" s="194" t="s">
        <v>82</v>
      </c>
      <c r="AA6" s="943">
        <f>SUM(D9:AH9,D12:AH12,D15:AH15,D18:AH18)</f>
        <v>0</v>
      </c>
      <c r="AB6" s="944"/>
      <c r="AC6" s="194" t="s">
        <v>83</v>
      </c>
      <c r="AD6" s="194"/>
      <c r="AE6" s="194"/>
      <c r="AF6" s="194"/>
      <c r="AG6" s="194"/>
      <c r="AH6" s="194" t="s">
        <v>84</v>
      </c>
    </row>
    <row r="7" spans="2:63" ht="28.5" customHeight="1" thickTop="1">
      <c r="B7" s="195"/>
      <c r="C7" s="196" t="s">
        <v>85</v>
      </c>
      <c r="D7" s="196">
        <v>1</v>
      </c>
      <c r="E7" s="196">
        <v>2</v>
      </c>
      <c r="F7" s="196">
        <v>3</v>
      </c>
      <c r="G7" s="196">
        <v>4</v>
      </c>
      <c r="H7" s="196">
        <v>5</v>
      </c>
      <c r="I7" s="196">
        <v>6</v>
      </c>
      <c r="J7" s="196">
        <v>7</v>
      </c>
      <c r="K7" s="196">
        <v>8</v>
      </c>
      <c r="L7" s="196">
        <v>9</v>
      </c>
      <c r="M7" s="196">
        <v>10</v>
      </c>
      <c r="N7" s="197">
        <v>11</v>
      </c>
      <c r="O7" s="196">
        <v>12</v>
      </c>
      <c r="P7" s="196">
        <v>13</v>
      </c>
      <c r="Q7" s="196">
        <v>14</v>
      </c>
      <c r="R7" s="196">
        <v>15</v>
      </c>
      <c r="S7" s="198">
        <v>16</v>
      </c>
      <c r="T7" s="198">
        <v>17</v>
      </c>
      <c r="U7" s="198">
        <v>18</v>
      </c>
      <c r="V7" s="198">
        <v>19</v>
      </c>
      <c r="W7" s="198">
        <v>20</v>
      </c>
      <c r="X7" s="198">
        <v>21</v>
      </c>
      <c r="Y7" s="198">
        <v>22</v>
      </c>
      <c r="Z7" s="198">
        <v>23</v>
      </c>
      <c r="AA7" s="198">
        <v>24</v>
      </c>
      <c r="AB7" s="198">
        <v>25</v>
      </c>
      <c r="AC7" s="198">
        <v>26</v>
      </c>
      <c r="AD7" s="198">
        <v>27</v>
      </c>
      <c r="AE7" s="198">
        <v>28</v>
      </c>
      <c r="AF7" s="198">
        <v>29</v>
      </c>
      <c r="AG7" s="196">
        <v>30</v>
      </c>
      <c r="AH7" s="199">
        <v>31</v>
      </c>
    </row>
    <row r="8" spans="2:63" ht="28.5" customHeight="1">
      <c r="B8" s="936" t="s">
        <v>33</v>
      </c>
      <c r="C8" s="200" t="s">
        <v>86</v>
      </c>
      <c r="D8" s="201"/>
      <c r="E8" s="201"/>
      <c r="F8" s="201"/>
      <c r="G8" s="201"/>
      <c r="H8" s="201"/>
      <c r="I8" s="201"/>
      <c r="J8" s="201"/>
      <c r="K8" s="201"/>
      <c r="L8" s="201"/>
      <c r="M8" s="201"/>
      <c r="N8" s="201"/>
      <c r="O8" s="201"/>
      <c r="P8" s="201"/>
      <c r="Q8" s="201"/>
      <c r="R8" s="201"/>
      <c r="S8" s="201"/>
      <c r="T8" s="201"/>
      <c r="U8" s="201"/>
      <c r="V8" s="201"/>
      <c r="W8" s="201"/>
      <c r="X8" s="201"/>
      <c r="Y8" s="201"/>
      <c r="Z8" s="201"/>
      <c r="AA8" s="201"/>
      <c r="AB8" s="201"/>
      <c r="AC8" s="201"/>
      <c r="AD8" s="201"/>
      <c r="AE8" s="201"/>
      <c r="AF8" s="201"/>
      <c r="AG8" s="201"/>
      <c r="AH8" s="202"/>
    </row>
    <row r="9" spans="2:63" ht="28.5" customHeight="1" thickBot="1">
      <c r="B9" s="937"/>
      <c r="C9" s="203"/>
      <c r="D9" s="204"/>
      <c r="E9" s="204"/>
      <c r="F9" s="204"/>
      <c r="G9" s="204"/>
      <c r="H9" s="204"/>
      <c r="I9" s="204"/>
      <c r="J9" s="204"/>
      <c r="K9" s="204"/>
      <c r="L9" s="204"/>
      <c r="M9" s="204"/>
      <c r="N9" s="204"/>
      <c r="O9" s="204"/>
      <c r="P9" s="204"/>
      <c r="Q9" s="204"/>
      <c r="R9" s="204"/>
      <c r="S9" s="204"/>
      <c r="T9" s="204"/>
      <c r="U9" s="204"/>
      <c r="V9" s="204"/>
      <c r="W9" s="204"/>
      <c r="X9" s="204"/>
      <c r="Y9" s="204"/>
      <c r="Z9" s="204"/>
      <c r="AA9" s="204"/>
      <c r="AB9" s="204"/>
      <c r="AC9" s="204"/>
      <c r="AD9" s="204"/>
      <c r="AE9" s="204"/>
      <c r="AF9" s="204"/>
      <c r="AG9" s="204"/>
      <c r="AH9" s="205"/>
    </row>
    <row r="10" spans="2:63" ht="28.5" customHeight="1" thickTop="1">
      <c r="B10" s="195"/>
      <c r="C10" s="196" t="s">
        <v>85</v>
      </c>
      <c r="D10" s="196">
        <v>1</v>
      </c>
      <c r="E10" s="196">
        <v>2</v>
      </c>
      <c r="F10" s="196">
        <v>3</v>
      </c>
      <c r="G10" s="196">
        <v>4</v>
      </c>
      <c r="H10" s="196">
        <v>5</v>
      </c>
      <c r="I10" s="196">
        <v>6</v>
      </c>
      <c r="J10" s="196">
        <v>7</v>
      </c>
      <c r="K10" s="196">
        <v>8</v>
      </c>
      <c r="L10" s="196">
        <v>9</v>
      </c>
      <c r="M10" s="196">
        <v>10</v>
      </c>
      <c r="N10" s="196">
        <v>11</v>
      </c>
      <c r="O10" s="196">
        <v>12</v>
      </c>
      <c r="P10" s="196">
        <v>13</v>
      </c>
      <c r="Q10" s="196">
        <v>14</v>
      </c>
      <c r="R10" s="196">
        <v>15</v>
      </c>
      <c r="S10" s="196">
        <v>16</v>
      </c>
      <c r="T10" s="196">
        <v>17</v>
      </c>
      <c r="U10" s="196">
        <v>18</v>
      </c>
      <c r="V10" s="196">
        <v>19</v>
      </c>
      <c r="W10" s="196">
        <v>20</v>
      </c>
      <c r="X10" s="196">
        <v>21</v>
      </c>
      <c r="Y10" s="196">
        <v>22</v>
      </c>
      <c r="Z10" s="196">
        <v>23</v>
      </c>
      <c r="AA10" s="196">
        <v>24</v>
      </c>
      <c r="AB10" s="196">
        <v>25</v>
      </c>
      <c r="AC10" s="196">
        <v>26</v>
      </c>
      <c r="AD10" s="196">
        <v>27</v>
      </c>
      <c r="AE10" s="196">
        <v>28</v>
      </c>
      <c r="AF10" s="196">
        <v>29</v>
      </c>
      <c r="AG10" s="196">
        <v>30</v>
      </c>
      <c r="AH10" s="199">
        <v>31</v>
      </c>
    </row>
    <row r="11" spans="2:63" ht="28.5" customHeight="1">
      <c r="B11" s="936" t="s">
        <v>33</v>
      </c>
      <c r="C11" s="200" t="s">
        <v>86</v>
      </c>
      <c r="D11" s="201"/>
      <c r="E11" s="201"/>
      <c r="F11" s="201"/>
      <c r="G11" s="201"/>
      <c r="H11" s="201"/>
      <c r="I11" s="201"/>
      <c r="J11" s="201"/>
      <c r="K11" s="201"/>
      <c r="L11" s="201"/>
      <c r="M11" s="201"/>
      <c r="N11" s="201"/>
      <c r="O11" s="201"/>
      <c r="P11" s="201"/>
      <c r="Q11" s="201"/>
      <c r="R11" s="201"/>
      <c r="S11" s="201"/>
      <c r="T11" s="201"/>
      <c r="U11" s="201"/>
      <c r="V11" s="201"/>
      <c r="W11" s="201"/>
      <c r="X11" s="201"/>
      <c r="Y11" s="201"/>
      <c r="Z11" s="201"/>
      <c r="AA11" s="201"/>
      <c r="AB11" s="201"/>
      <c r="AC11" s="201"/>
      <c r="AD11" s="201"/>
      <c r="AE11" s="201"/>
      <c r="AF11" s="201"/>
      <c r="AG11" s="201"/>
      <c r="AH11" s="206"/>
    </row>
    <row r="12" spans="2:63" ht="28.5" customHeight="1" thickBot="1">
      <c r="B12" s="937"/>
      <c r="C12" s="203"/>
      <c r="D12" s="204"/>
      <c r="E12" s="204"/>
      <c r="F12" s="204"/>
      <c r="G12" s="204"/>
      <c r="H12" s="204"/>
      <c r="I12" s="204"/>
      <c r="J12" s="204"/>
      <c r="K12" s="204"/>
      <c r="L12" s="204"/>
      <c r="M12" s="204"/>
      <c r="N12" s="204"/>
      <c r="O12" s="204"/>
      <c r="P12" s="204"/>
      <c r="Q12" s="204"/>
      <c r="R12" s="204"/>
      <c r="S12" s="204"/>
      <c r="T12" s="204"/>
      <c r="U12" s="204"/>
      <c r="V12" s="204"/>
      <c r="W12" s="204"/>
      <c r="X12" s="204"/>
      <c r="Y12" s="204"/>
      <c r="Z12" s="204"/>
      <c r="AA12" s="204"/>
      <c r="AB12" s="204"/>
      <c r="AC12" s="204"/>
      <c r="AD12" s="204"/>
      <c r="AE12" s="204"/>
      <c r="AF12" s="204"/>
      <c r="AG12" s="204"/>
      <c r="AH12" s="205"/>
    </row>
    <row r="13" spans="2:63" ht="28.5" customHeight="1" thickTop="1">
      <c r="B13" s="195"/>
      <c r="C13" s="196" t="s">
        <v>85</v>
      </c>
      <c r="D13" s="196">
        <v>1</v>
      </c>
      <c r="E13" s="196">
        <v>2</v>
      </c>
      <c r="F13" s="196">
        <v>3</v>
      </c>
      <c r="G13" s="196">
        <v>4</v>
      </c>
      <c r="H13" s="196">
        <v>5</v>
      </c>
      <c r="I13" s="196">
        <v>6</v>
      </c>
      <c r="J13" s="196">
        <v>7</v>
      </c>
      <c r="K13" s="196">
        <v>8</v>
      </c>
      <c r="L13" s="196">
        <v>9</v>
      </c>
      <c r="M13" s="196">
        <v>10</v>
      </c>
      <c r="N13" s="196">
        <v>11</v>
      </c>
      <c r="O13" s="196">
        <v>12</v>
      </c>
      <c r="P13" s="196">
        <v>13</v>
      </c>
      <c r="Q13" s="196">
        <v>14</v>
      </c>
      <c r="R13" s="196">
        <v>15</v>
      </c>
      <c r="S13" s="196">
        <v>16</v>
      </c>
      <c r="T13" s="196">
        <v>17</v>
      </c>
      <c r="U13" s="196">
        <v>18</v>
      </c>
      <c r="V13" s="196">
        <v>19</v>
      </c>
      <c r="W13" s="196">
        <v>20</v>
      </c>
      <c r="X13" s="196">
        <v>21</v>
      </c>
      <c r="Y13" s="196">
        <v>22</v>
      </c>
      <c r="Z13" s="196">
        <v>23</v>
      </c>
      <c r="AA13" s="196">
        <v>24</v>
      </c>
      <c r="AB13" s="196">
        <v>25</v>
      </c>
      <c r="AC13" s="196">
        <v>26</v>
      </c>
      <c r="AD13" s="196">
        <v>27</v>
      </c>
      <c r="AE13" s="196">
        <v>28</v>
      </c>
      <c r="AF13" s="196">
        <v>29</v>
      </c>
      <c r="AG13" s="196">
        <v>30</v>
      </c>
      <c r="AH13" s="199">
        <v>31</v>
      </c>
    </row>
    <row r="14" spans="2:63" ht="28.5" customHeight="1">
      <c r="B14" s="936" t="s">
        <v>33</v>
      </c>
      <c r="C14" s="200" t="s">
        <v>86</v>
      </c>
      <c r="D14" s="201"/>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2"/>
    </row>
    <row r="15" spans="2:63" ht="28.5" customHeight="1" thickBot="1">
      <c r="B15" s="937"/>
      <c r="C15" s="207"/>
      <c r="D15" s="204"/>
      <c r="E15" s="204"/>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5"/>
    </row>
    <row r="16" spans="2:63" ht="28.5" customHeight="1" thickTop="1">
      <c r="B16" s="195"/>
      <c r="C16" s="196" t="s">
        <v>85</v>
      </c>
      <c r="D16" s="196">
        <v>1</v>
      </c>
      <c r="E16" s="196">
        <v>2</v>
      </c>
      <c r="F16" s="196">
        <v>3</v>
      </c>
      <c r="G16" s="196">
        <v>4</v>
      </c>
      <c r="H16" s="196">
        <v>5</v>
      </c>
      <c r="I16" s="196">
        <v>6</v>
      </c>
      <c r="J16" s="196">
        <v>7</v>
      </c>
      <c r="K16" s="196">
        <v>8</v>
      </c>
      <c r="L16" s="196">
        <v>9</v>
      </c>
      <c r="M16" s="196">
        <v>10</v>
      </c>
      <c r="N16" s="196">
        <v>11</v>
      </c>
      <c r="O16" s="196">
        <v>12</v>
      </c>
      <c r="P16" s="196">
        <v>13</v>
      </c>
      <c r="Q16" s="196">
        <v>14</v>
      </c>
      <c r="R16" s="196">
        <v>15</v>
      </c>
      <c r="S16" s="196">
        <v>16</v>
      </c>
      <c r="T16" s="196">
        <v>17</v>
      </c>
      <c r="U16" s="196">
        <v>18</v>
      </c>
      <c r="V16" s="196">
        <v>19</v>
      </c>
      <c r="W16" s="196">
        <v>20</v>
      </c>
      <c r="X16" s="196">
        <v>21</v>
      </c>
      <c r="Y16" s="196">
        <v>22</v>
      </c>
      <c r="Z16" s="196">
        <v>23</v>
      </c>
      <c r="AA16" s="196">
        <v>24</v>
      </c>
      <c r="AB16" s="196">
        <v>25</v>
      </c>
      <c r="AC16" s="196">
        <v>26</v>
      </c>
      <c r="AD16" s="196">
        <v>27</v>
      </c>
      <c r="AE16" s="196">
        <v>28</v>
      </c>
      <c r="AF16" s="196">
        <v>29</v>
      </c>
      <c r="AG16" s="196">
        <v>30</v>
      </c>
      <c r="AH16" s="199">
        <v>31</v>
      </c>
    </row>
    <row r="17" spans="2:41" ht="28.5" customHeight="1">
      <c r="B17" s="936" t="s">
        <v>33</v>
      </c>
      <c r="C17" s="200" t="s">
        <v>86</v>
      </c>
      <c r="D17" s="201"/>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2"/>
    </row>
    <row r="18" spans="2:41" ht="28.5" customHeight="1" thickBot="1">
      <c r="B18" s="937"/>
      <c r="C18" s="203"/>
      <c r="D18" s="204"/>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5"/>
    </row>
    <row r="19" spans="2:41" ht="15" thickTop="1"/>
    <row r="20" spans="2:41" ht="21" customHeight="1">
      <c r="B20" s="43" t="s">
        <v>152</v>
      </c>
      <c r="D20" s="208"/>
      <c r="E20" s="43" t="s">
        <v>87</v>
      </c>
      <c r="F20" s="208"/>
      <c r="G20" s="43" t="s">
        <v>88</v>
      </c>
      <c r="H20" s="208"/>
      <c r="I20" s="43" t="s">
        <v>87</v>
      </c>
      <c r="J20" s="208"/>
      <c r="L20" s="43" t="s">
        <v>89</v>
      </c>
      <c r="P20" s="208"/>
      <c r="Q20" s="43" t="s">
        <v>82</v>
      </c>
      <c r="S20" s="43" t="s">
        <v>90</v>
      </c>
      <c r="V20" s="208"/>
      <c r="W20" s="43" t="s">
        <v>82</v>
      </c>
    </row>
    <row r="21" spans="2:41" ht="21" customHeight="1">
      <c r="B21" s="43" t="s">
        <v>153</v>
      </c>
      <c r="D21" s="208"/>
      <c r="E21" s="43" t="s">
        <v>87</v>
      </c>
      <c r="F21" s="208"/>
      <c r="G21" s="43" t="s">
        <v>88</v>
      </c>
      <c r="H21" s="208"/>
      <c r="I21" s="43" t="s">
        <v>87</v>
      </c>
      <c r="J21" s="208"/>
      <c r="L21" s="43" t="s">
        <v>89</v>
      </c>
      <c r="P21" s="208"/>
      <c r="Q21" s="43" t="s">
        <v>82</v>
      </c>
      <c r="S21" s="43" t="s">
        <v>90</v>
      </c>
      <c r="V21" s="208"/>
      <c r="W21" s="43" t="s">
        <v>82</v>
      </c>
    </row>
    <row r="22" spans="2:41" ht="21" customHeight="1">
      <c r="B22" s="43" t="s">
        <v>154</v>
      </c>
      <c r="D22" s="208"/>
      <c r="E22" s="43" t="s">
        <v>87</v>
      </c>
      <c r="F22" s="208"/>
      <c r="G22" s="43" t="s">
        <v>88</v>
      </c>
      <c r="H22" s="208"/>
      <c r="I22" s="43" t="s">
        <v>87</v>
      </c>
      <c r="J22" s="208"/>
      <c r="L22" s="43" t="s">
        <v>89</v>
      </c>
      <c r="P22" s="208"/>
      <c r="Q22" s="43" t="s">
        <v>82</v>
      </c>
      <c r="S22" s="43" t="s">
        <v>90</v>
      </c>
      <c r="V22" s="208"/>
      <c r="W22" s="43" t="s">
        <v>82</v>
      </c>
    </row>
    <row r="23" spans="2:41" ht="21" customHeight="1"/>
    <row r="24" spans="2:41" ht="21" customHeight="1">
      <c r="B24" s="43" t="s">
        <v>241</v>
      </c>
      <c r="AO24" s="43" t="s">
        <v>704</v>
      </c>
    </row>
    <row r="25" spans="2:41" ht="21" customHeight="1">
      <c r="B25" s="938" t="s">
        <v>155</v>
      </c>
      <c r="C25" s="844"/>
      <c r="D25" s="844"/>
      <c r="E25" s="844"/>
      <c r="F25" s="844"/>
      <c r="G25" s="844"/>
      <c r="H25" s="844"/>
      <c r="I25" s="844"/>
      <c r="J25" s="844"/>
      <c r="K25" s="844"/>
      <c r="L25" s="844"/>
      <c r="M25" s="844"/>
      <c r="N25" s="844"/>
      <c r="O25" s="844"/>
      <c r="P25" s="844"/>
      <c r="Q25" s="844"/>
      <c r="R25" s="844"/>
      <c r="S25" s="844"/>
      <c r="T25" s="844"/>
      <c r="U25" s="844"/>
      <c r="V25" s="844"/>
      <c r="W25" s="844"/>
      <c r="X25" s="844"/>
      <c r="Y25" s="844"/>
      <c r="Z25" s="844"/>
      <c r="AA25" s="844"/>
      <c r="AB25" s="844"/>
      <c r="AC25" s="844"/>
      <c r="AD25" s="844"/>
      <c r="AE25" s="844"/>
      <c r="AF25" s="844"/>
    </row>
    <row r="26" spans="2:41" ht="21" customHeight="1">
      <c r="B26" s="43" t="s">
        <v>313</v>
      </c>
      <c r="F26" s="209"/>
      <c r="G26" s="209"/>
      <c r="L26" s="210"/>
      <c r="O26" s="211"/>
      <c r="P26" s="211"/>
    </row>
    <row r="27" spans="2:41" ht="21" customHeight="1">
      <c r="B27" s="312" t="s">
        <v>504</v>
      </c>
    </row>
  </sheetData>
  <mergeCells count="15">
    <mergeCell ref="B6:D6"/>
    <mergeCell ref="AF1:AH1"/>
    <mergeCell ref="AA6:AB6"/>
    <mergeCell ref="E6:H6"/>
    <mergeCell ref="I6:J6"/>
    <mergeCell ref="K6:N6"/>
    <mergeCell ref="C2:AA2"/>
    <mergeCell ref="B4:D4"/>
    <mergeCell ref="B5:D5"/>
    <mergeCell ref="B3:D3"/>
    <mergeCell ref="B8:B9"/>
    <mergeCell ref="B11:B12"/>
    <mergeCell ref="B14:B15"/>
    <mergeCell ref="B17:B18"/>
    <mergeCell ref="B25:AF25"/>
  </mergeCells>
  <phoneticPr fontId="4"/>
  <printOptions horizontalCentered="1" verticalCentered="1"/>
  <pageMargins left="0.62992125984251968" right="0.78740157480314965" top="0.78740157480314965" bottom="0.78740157480314965" header="0.19685039370078741" footer="0.51181102362204722"/>
  <pageSetup paperSize="9" scale="72" orientation="landscape" r:id="rId1"/>
  <headerFooter alignWithMargins="0"/>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K54"/>
  <sheetViews>
    <sheetView view="pageBreakPreview" zoomScale="80" zoomScaleNormal="100" zoomScaleSheetLayoutView="80" workbookViewId="0">
      <selection activeCell="H34" sqref="H34"/>
    </sheetView>
  </sheetViews>
  <sheetFormatPr defaultColWidth="9" defaultRowHeight="14.25"/>
  <cols>
    <col min="1" max="1" width="5.25" style="2" customWidth="1"/>
    <col min="2" max="2" width="9" style="2"/>
    <col min="3" max="3" width="15.875" style="2" customWidth="1"/>
    <col min="4" max="4" width="14.375" style="2" customWidth="1"/>
    <col min="5" max="5" width="7.125" style="2" customWidth="1"/>
    <col min="6" max="6" width="9.625" style="2" customWidth="1"/>
    <col min="7" max="7" width="16.125" style="2" bestFit="1" customWidth="1"/>
    <col min="8" max="8" width="11.625" style="2" customWidth="1"/>
    <col min="9" max="9" width="9" style="2" customWidth="1"/>
    <col min="10" max="16384" width="9" style="2"/>
  </cols>
  <sheetData>
    <row r="1" spans="1:10" ht="24.75" customHeight="1">
      <c r="H1" s="212" t="s">
        <v>222</v>
      </c>
    </row>
    <row r="2" spans="1:10" ht="27.75" customHeight="1">
      <c r="C2" s="527" t="s">
        <v>229</v>
      </c>
      <c r="D2" s="527"/>
      <c r="E2" s="527"/>
      <c r="F2" s="527"/>
      <c r="G2" s="527"/>
      <c r="H2" s="265" t="s">
        <v>392</v>
      </c>
    </row>
    <row r="4" spans="1:10" ht="17.25">
      <c r="G4" s="967">
        <f>提出日</f>
        <v>46016</v>
      </c>
      <c r="H4" s="967"/>
      <c r="I4" s="967"/>
      <c r="J4" s="967"/>
    </row>
    <row r="6" spans="1:10">
      <c r="B6" s="2" t="s">
        <v>169</v>
      </c>
    </row>
    <row r="7" spans="1:10">
      <c r="A7" s="2" t="s">
        <v>117</v>
      </c>
    </row>
    <row r="9" spans="1:10" ht="19.5" customHeight="1">
      <c r="E9" s="25" t="str">
        <f>"（団体所在地）　"&amp;団体所在地</f>
        <v>（団体所在地）　和歌山市小松原通１丁目１番地</v>
      </c>
      <c r="F9" s="25"/>
      <c r="G9" s="25"/>
      <c r="H9" s="25"/>
      <c r="I9" s="25"/>
      <c r="J9" s="25"/>
    </row>
    <row r="10" spans="1:10" ht="19.5" customHeight="1">
      <c r="E10" s="25" t="str">
        <f>"（団体名） 　　 "&amp;団体名</f>
        <v>（団体名） 　　 和歌山委託訓練センター</v>
      </c>
      <c r="F10" s="25"/>
      <c r="G10" s="25"/>
      <c r="H10" s="25"/>
      <c r="I10" s="25"/>
      <c r="J10" s="25"/>
    </row>
    <row r="11" spans="1:10" ht="19.5" customHeight="1">
      <c r="E11" s="25" t="str">
        <f>"（代表者職氏名）"&amp;代表者職氏名</f>
        <v>（代表者職氏名）代表取締役　和歌山　太郎</v>
      </c>
      <c r="F11" s="25"/>
      <c r="G11" s="25"/>
      <c r="H11" s="25"/>
      <c r="I11" s="213"/>
      <c r="J11" s="25"/>
    </row>
    <row r="12" spans="1:10" ht="19.5" customHeight="1">
      <c r="E12" s="25" t="str">
        <f>"（連絡先）　　　"&amp;団体電話番号</f>
        <v>（連絡先）　　　073-441-2802</v>
      </c>
      <c r="F12" s="25"/>
      <c r="G12" s="25"/>
      <c r="H12" s="25"/>
      <c r="I12" s="25"/>
      <c r="J12" s="25"/>
    </row>
    <row r="13" spans="1:10" ht="19.5" customHeight="1">
      <c r="E13" s="25" t="str">
        <f>"（発行責任者）　"&amp;発行責任者</f>
        <v>（発行責任者）　和歌山　太郎</v>
      </c>
      <c r="F13" s="25"/>
      <c r="G13" s="25"/>
      <c r="H13" s="25"/>
      <c r="I13" s="25"/>
      <c r="J13" s="25"/>
    </row>
    <row r="14" spans="1:10">
      <c r="E14" s="42"/>
    </row>
    <row r="15" spans="1:10">
      <c r="A15" s="528" t="s">
        <v>327</v>
      </c>
      <c r="B15" s="528"/>
      <c r="C15" s="528"/>
      <c r="D15" s="528"/>
      <c r="E15" s="528"/>
      <c r="F15" s="528"/>
      <c r="G15" s="528"/>
      <c r="H15" s="528"/>
      <c r="I15" s="528"/>
    </row>
    <row r="16" spans="1:10">
      <c r="A16" s="528"/>
      <c r="B16" s="528"/>
      <c r="C16" s="528"/>
      <c r="D16" s="528"/>
      <c r="E16" s="528"/>
      <c r="F16" s="528"/>
      <c r="G16" s="528"/>
      <c r="H16" s="528"/>
      <c r="I16" s="528"/>
    </row>
    <row r="20" spans="1:11" s="265" customFormat="1" ht="19.5" customHeight="1">
      <c r="B20" s="300" t="s">
        <v>490</v>
      </c>
      <c r="C20" s="301"/>
      <c r="D20" s="301"/>
      <c r="E20" s="301"/>
      <c r="F20" s="301"/>
      <c r="G20" s="301"/>
      <c r="H20" s="300"/>
      <c r="I20" s="300"/>
      <c r="J20" s="302"/>
    </row>
    <row r="21" spans="1:11" s="265" customFormat="1" ht="19.5" customHeight="1">
      <c r="B21" s="300" t="s">
        <v>489</v>
      </c>
      <c r="C21" s="301"/>
      <c r="D21" s="301"/>
      <c r="E21" s="301"/>
      <c r="F21" s="301"/>
      <c r="G21" s="301"/>
      <c r="H21" s="300"/>
      <c r="I21" s="300"/>
      <c r="J21" s="302"/>
    </row>
    <row r="22" spans="1:11" s="265" customFormat="1" ht="19.5" customHeight="1">
      <c r="B22" s="300" t="s">
        <v>389</v>
      </c>
      <c r="C22" s="301"/>
      <c r="D22" s="301"/>
      <c r="E22" s="301"/>
      <c r="F22" s="301"/>
      <c r="G22" s="301"/>
      <c r="H22" s="300"/>
      <c r="I22" s="300"/>
      <c r="J22" s="302"/>
    </row>
    <row r="23" spans="1:11" ht="19.5" customHeight="1">
      <c r="C23" s="19"/>
      <c r="D23" s="19"/>
      <c r="E23" s="19"/>
      <c r="F23" s="19"/>
      <c r="G23" s="19"/>
      <c r="H23" s="19"/>
      <c r="I23" s="19"/>
    </row>
    <row r="24" spans="1:11" ht="19.5" customHeight="1">
      <c r="B24" s="872"/>
      <c r="C24" s="872"/>
      <c r="D24" s="872"/>
      <c r="E24" s="872"/>
      <c r="F24" s="872"/>
      <c r="G24" s="872"/>
      <c r="H24" s="872"/>
      <c r="I24" s="872"/>
    </row>
    <row r="26" spans="1:11" ht="17.25" customHeight="1">
      <c r="A26" s="2" t="s">
        <v>118</v>
      </c>
    </row>
    <row r="27" spans="1:11" ht="27.75" customHeight="1">
      <c r="A27" s="2" t="s">
        <v>310</v>
      </c>
      <c r="C27" s="267" t="str">
        <f>科名</f>
        <v>あいうえお＊あいうえお＊あいうえお＊あいうえお＊あいうえお＊あいう</v>
      </c>
      <c r="D27" s="25"/>
      <c r="E27" s="25"/>
      <c r="F27" s="25"/>
      <c r="G27" s="25"/>
      <c r="H27" s="25"/>
      <c r="I27" s="25"/>
      <c r="J27" s="25"/>
      <c r="K27" s="25"/>
    </row>
    <row r="28" spans="1:11" ht="27.75" customHeight="1">
      <c r="C28" s="267" t="str">
        <f>提案左括弧&amp;提案科名&amp;提案右括弧</f>
        <v>(アイウエオ＊アイウエオ＊アイウエオ＊アイウエオ＊アイウエオ＊アイウ）</v>
      </c>
      <c r="D28" s="25"/>
      <c r="E28" s="25"/>
      <c r="F28" s="25"/>
      <c r="G28" s="25"/>
      <c r="H28" s="25"/>
      <c r="I28" s="25"/>
      <c r="J28" s="25"/>
      <c r="K28" s="25"/>
    </row>
    <row r="29" spans="1:11" ht="27.75" customHeight="1">
      <c r="A29" s="2" t="s">
        <v>119</v>
      </c>
      <c r="C29" s="267" t="str">
        <f>定員&amp;"名"&amp;"（最低実施人数"&amp;最低人員&amp;"名）"</f>
        <v>8名（最低実施人数3名）</v>
      </c>
      <c r="D29" s="25"/>
      <c r="E29" s="25"/>
    </row>
    <row r="30" spans="1:11" ht="27.75" customHeight="1">
      <c r="A30" s="2" t="s">
        <v>328</v>
      </c>
      <c r="D30" s="968">
        <f>開講日</f>
        <v>46120</v>
      </c>
      <c r="E30" s="968"/>
      <c r="F30" s="303" t="s">
        <v>306</v>
      </c>
      <c r="G30" s="967">
        <f>修了日</f>
        <v>46210</v>
      </c>
      <c r="H30" s="967"/>
    </row>
    <row r="31" spans="1:11" ht="27.75" customHeight="1">
      <c r="A31" s="2" t="s">
        <v>385</v>
      </c>
      <c r="C31" s="216"/>
      <c r="E31" s="217"/>
      <c r="F31" s="217"/>
      <c r="G31" s="39"/>
      <c r="H31" s="217"/>
      <c r="I31" s="217"/>
    </row>
    <row r="32" spans="1:11" ht="27.75" customHeight="1">
      <c r="A32" s="2" t="s">
        <v>121</v>
      </c>
      <c r="C32" s="267" t="str">
        <f>実施施設名</f>
        <v>和産技訓練センター小倉分室</v>
      </c>
      <c r="D32" s="25"/>
      <c r="E32" s="25"/>
      <c r="F32" s="25"/>
      <c r="G32" s="25"/>
      <c r="H32" s="25"/>
      <c r="I32" s="25"/>
      <c r="J32" s="25"/>
      <c r="K32" s="25"/>
    </row>
    <row r="33" spans="1:9" ht="19.5" customHeight="1"/>
    <row r="34" spans="1:9" ht="19.5" customHeight="1">
      <c r="A34" s="2" t="s">
        <v>120</v>
      </c>
    </row>
    <row r="35" spans="1:9" ht="19.5" customHeight="1">
      <c r="A35" s="2" t="s">
        <v>386</v>
      </c>
    </row>
    <row r="36" spans="1:9" ht="19.5" customHeight="1">
      <c r="B36" s="965" t="s">
        <v>133</v>
      </c>
      <c r="C36" s="966"/>
      <c r="D36" s="965" t="s">
        <v>132</v>
      </c>
      <c r="E36" s="966"/>
      <c r="F36" s="950" t="s">
        <v>124</v>
      </c>
      <c r="G36" s="954"/>
      <c r="H36" s="954"/>
      <c r="I36" s="951"/>
    </row>
    <row r="37" spans="1:9" ht="19.5" customHeight="1">
      <c r="B37" s="950" t="s">
        <v>122</v>
      </c>
      <c r="C37" s="951"/>
      <c r="D37" s="952"/>
      <c r="E37" s="953"/>
      <c r="F37" s="950" t="s">
        <v>123</v>
      </c>
      <c r="G37" s="954"/>
      <c r="H37" s="954"/>
      <c r="I37" s="951"/>
    </row>
    <row r="38" spans="1:9" ht="19.5" customHeight="1">
      <c r="B38" s="950" t="s">
        <v>125</v>
      </c>
      <c r="C38" s="951"/>
      <c r="D38" s="952"/>
      <c r="E38" s="953"/>
      <c r="F38" s="950" t="s">
        <v>130</v>
      </c>
      <c r="G38" s="954"/>
      <c r="H38" s="954"/>
      <c r="I38" s="951"/>
    </row>
    <row r="39" spans="1:9" ht="19.5" customHeight="1">
      <c r="B39" s="950" t="s">
        <v>126</v>
      </c>
      <c r="C39" s="951"/>
      <c r="D39" s="952"/>
      <c r="E39" s="953"/>
      <c r="F39" s="950" t="s">
        <v>129</v>
      </c>
      <c r="G39" s="954"/>
      <c r="H39" s="954"/>
      <c r="I39" s="951"/>
    </row>
    <row r="40" spans="1:9" ht="19.5" customHeight="1">
      <c r="B40" s="950" t="s">
        <v>127</v>
      </c>
      <c r="C40" s="951"/>
      <c r="D40" s="952"/>
      <c r="E40" s="953"/>
      <c r="F40" s="950" t="s">
        <v>76</v>
      </c>
      <c r="G40" s="954"/>
      <c r="H40" s="954"/>
      <c r="I40" s="951"/>
    </row>
    <row r="41" spans="1:9" ht="19.5" customHeight="1">
      <c r="B41" s="950" t="s">
        <v>128</v>
      </c>
      <c r="C41" s="951"/>
      <c r="D41" s="952"/>
      <c r="E41" s="953"/>
      <c r="F41" s="950" t="s">
        <v>131</v>
      </c>
      <c r="G41" s="954"/>
      <c r="H41" s="954"/>
      <c r="I41" s="951"/>
    </row>
    <row r="42" spans="1:9" ht="19.5" customHeight="1" thickBot="1">
      <c r="B42" s="960" t="s">
        <v>212</v>
      </c>
      <c r="C42" s="961"/>
      <c r="D42" s="962"/>
      <c r="E42" s="963"/>
      <c r="F42" s="960"/>
      <c r="G42" s="964"/>
      <c r="H42" s="964"/>
      <c r="I42" s="961"/>
    </row>
    <row r="43" spans="1:9" ht="19.5" customHeight="1" thickTop="1">
      <c r="B43" s="955" t="s">
        <v>170</v>
      </c>
      <c r="C43" s="956"/>
      <c r="D43" s="957"/>
      <c r="E43" s="958"/>
      <c r="F43" s="955" t="s">
        <v>235</v>
      </c>
      <c r="G43" s="959"/>
      <c r="H43" s="959"/>
      <c r="I43" s="956"/>
    </row>
    <row r="44" spans="1:9" ht="19.5" customHeight="1">
      <c r="B44" s="2" t="s">
        <v>168</v>
      </c>
    </row>
    <row r="45" spans="1:9" ht="19.5" customHeight="1">
      <c r="A45" s="2" t="s">
        <v>387</v>
      </c>
    </row>
    <row r="46" spans="1:9" ht="19.5" customHeight="1">
      <c r="B46" s="965" t="s">
        <v>133</v>
      </c>
      <c r="C46" s="966"/>
      <c r="D46" s="965" t="s">
        <v>132</v>
      </c>
      <c r="E46" s="966"/>
      <c r="F46" s="950" t="s">
        <v>124</v>
      </c>
      <c r="G46" s="954"/>
      <c r="H46" s="954"/>
      <c r="I46" s="951"/>
    </row>
    <row r="47" spans="1:9" ht="19.5" customHeight="1">
      <c r="B47" s="950" t="s">
        <v>122</v>
      </c>
      <c r="C47" s="951"/>
      <c r="D47" s="952"/>
      <c r="E47" s="953"/>
      <c r="F47" s="950" t="s">
        <v>123</v>
      </c>
      <c r="G47" s="954"/>
      <c r="H47" s="954"/>
      <c r="I47" s="951"/>
    </row>
    <row r="48" spans="1:9" ht="19.5" customHeight="1">
      <c r="B48" s="950" t="s">
        <v>125</v>
      </c>
      <c r="C48" s="951"/>
      <c r="D48" s="952"/>
      <c r="E48" s="953"/>
      <c r="F48" s="950" t="s">
        <v>130</v>
      </c>
      <c r="G48" s="954"/>
      <c r="H48" s="954"/>
      <c r="I48" s="951"/>
    </row>
    <row r="49" spans="2:9" ht="19.5" customHeight="1">
      <c r="B49" s="950" t="s">
        <v>126</v>
      </c>
      <c r="C49" s="951"/>
      <c r="D49" s="952"/>
      <c r="E49" s="953"/>
      <c r="F49" s="950" t="s">
        <v>129</v>
      </c>
      <c r="G49" s="954"/>
      <c r="H49" s="954"/>
      <c r="I49" s="951"/>
    </row>
    <row r="50" spans="2:9" ht="19.5" customHeight="1">
      <c r="B50" s="950" t="s">
        <v>127</v>
      </c>
      <c r="C50" s="951"/>
      <c r="D50" s="952"/>
      <c r="E50" s="953"/>
      <c r="F50" s="950" t="s">
        <v>76</v>
      </c>
      <c r="G50" s="954"/>
      <c r="H50" s="954"/>
      <c r="I50" s="951"/>
    </row>
    <row r="51" spans="2:9" ht="19.5" customHeight="1">
      <c r="B51" s="950" t="s">
        <v>128</v>
      </c>
      <c r="C51" s="951"/>
      <c r="D51" s="952"/>
      <c r="E51" s="953"/>
      <c r="F51" s="950" t="s">
        <v>131</v>
      </c>
      <c r="G51" s="954"/>
      <c r="H51" s="954"/>
      <c r="I51" s="951"/>
    </row>
    <row r="52" spans="2:9" ht="19.5" customHeight="1" thickBot="1">
      <c r="B52" s="960" t="s">
        <v>212</v>
      </c>
      <c r="C52" s="961"/>
      <c r="D52" s="962"/>
      <c r="E52" s="963"/>
      <c r="F52" s="960"/>
      <c r="G52" s="964"/>
      <c r="H52" s="964"/>
      <c r="I52" s="961"/>
    </row>
    <row r="53" spans="2:9" ht="19.5" customHeight="1" thickTop="1">
      <c r="B53" s="955" t="s">
        <v>335</v>
      </c>
      <c r="C53" s="956"/>
      <c r="D53" s="957"/>
      <c r="E53" s="958"/>
      <c r="F53" s="955" t="s">
        <v>388</v>
      </c>
      <c r="G53" s="959"/>
      <c r="H53" s="959"/>
      <c r="I53" s="956"/>
    </row>
    <row r="54" spans="2:9" ht="19.5" customHeight="1">
      <c r="B54" s="2" t="s">
        <v>168</v>
      </c>
    </row>
  </sheetData>
  <mergeCells count="54">
    <mergeCell ref="C2:G2"/>
    <mergeCell ref="A15:I16"/>
    <mergeCell ref="B24:I24"/>
    <mergeCell ref="B36:C36"/>
    <mergeCell ref="D36:E36"/>
    <mergeCell ref="F36:I36"/>
    <mergeCell ref="G30:H30"/>
    <mergeCell ref="D30:E30"/>
    <mergeCell ref="G4:J4"/>
    <mergeCell ref="F39:I39"/>
    <mergeCell ref="B39:C39"/>
    <mergeCell ref="D39:E39"/>
    <mergeCell ref="B42:C42"/>
    <mergeCell ref="D42:E42"/>
    <mergeCell ref="F42:I42"/>
    <mergeCell ref="B40:C40"/>
    <mergeCell ref="D40:E40"/>
    <mergeCell ref="F40:I40"/>
    <mergeCell ref="B41:C41"/>
    <mergeCell ref="D41:E41"/>
    <mergeCell ref="B37:C37"/>
    <mergeCell ref="D37:E37"/>
    <mergeCell ref="F37:I37"/>
    <mergeCell ref="B47:C47"/>
    <mergeCell ref="D47:E47"/>
    <mergeCell ref="F47:I47"/>
    <mergeCell ref="B46:C46"/>
    <mergeCell ref="D46:E46"/>
    <mergeCell ref="F46:I46"/>
    <mergeCell ref="F41:I41"/>
    <mergeCell ref="B38:C38"/>
    <mergeCell ref="D38:E38"/>
    <mergeCell ref="F38:I38"/>
    <mergeCell ref="B43:C43"/>
    <mergeCell ref="D43:E43"/>
    <mergeCell ref="F43:I43"/>
    <mergeCell ref="B48:C48"/>
    <mergeCell ref="D48:E48"/>
    <mergeCell ref="F48:I48"/>
    <mergeCell ref="B49:C49"/>
    <mergeCell ref="D49:E49"/>
    <mergeCell ref="F49:I49"/>
    <mergeCell ref="B50:C50"/>
    <mergeCell ref="D50:E50"/>
    <mergeCell ref="F50:I50"/>
    <mergeCell ref="B53:C53"/>
    <mergeCell ref="D53:E53"/>
    <mergeCell ref="F53:I53"/>
    <mergeCell ref="B51:C51"/>
    <mergeCell ref="D51:E51"/>
    <mergeCell ref="F51:I51"/>
    <mergeCell ref="B52:C52"/>
    <mergeCell ref="D52:E52"/>
    <mergeCell ref="F52:I52"/>
  </mergeCells>
  <phoneticPr fontId="4"/>
  <pageMargins left="0.74803149606299213" right="0.74803149606299213" top="0.98425196850393704" bottom="0.98425196850393704" header="0.51181102362204722" footer="0.51181102362204722"/>
  <pageSetup paperSize="9" scale="73"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61"/>
  <sheetViews>
    <sheetView view="pageBreakPreview" zoomScale="80" zoomScaleNormal="100" zoomScaleSheetLayoutView="80" workbookViewId="0">
      <selection activeCell="M24" sqref="M24"/>
    </sheetView>
  </sheetViews>
  <sheetFormatPr defaultColWidth="9" defaultRowHeight="14.25"/>
  <cols>
    <col min="1" max="1" width="5.25" style="2" customWidth="1"/>
    <col min="2" max="2" width="9" style="2"/>
    <col min="3" max="3" width="21.5" style="2" customWidth="1"/>
    <col min="4" max="4" width="14.375" style="2" customWidth="1"/>
    <col min="5" max="5" width="6.125" style="2" customWidth="1"/>
    <col min="6" max="6" width="9.625" style="2" customWidth="1"/>
    <col min="7" max="7" width="16.125" style="2" bestFit="1" customWidth="1"/>
    <col min="8" max="8" width="14.375" style="2" customWidth="1"/>
    <col min="9" max="10" width="9" style="2"/>
    <col min="11" max="11" width="5.25" style="2" customWidth="1"/>
    <col min="12" max="16384" width="9" style="2"/>
  </cols>
  <sheetData>
    <row r="1" spans="1:10" ht="24.75" customHeight="1">
      <c r="H1" s="212" t="s">
        <v>401</v>
      </c>
      <c r="I1" s="265" t="s">
        <v>393</v>
      </c>
    </row>
    <row r="2" spans="1:10" ht="25.5" customHeight="1">
      <c r="C2" s="527" t="s">
        <v>229</v>
      </c>
      <c r="D2" s="527"/>
      <c r="E2" s="527"/>
      <c r="F2" s="527"/>
      <c r="G2" s="527"/>
    </row>
    <row r="3" spans="1:10" ht="24" customHeight="1">
      <c r="H3" s="967">
        <f>提出日</f>
        <v>46016</v>
      </c>
      <c r="I3" s="967"/>
      <c r="J3" s="967"/>
    </row>
    <row r="4" spans="1:10">
      <c r="B4" s="2" t="s">
        <v>169</v>
      </c>
    </row>
    <row r="5" spans="1:10">
      <c r="A5" s="2" t="s">
        <v>117</v>
      </c>
    </row>
    <row r="6" spans="1:10" ht="19.5" customHeight="1">
      <c r="E6" s="25" t="str">
        <f>"（団体所在地）　"&amp;団体所在地</f>
        <v>（団体所在地）　和歌山市小松原通１丁目１番地</v>
      </c>
      <c r="F6" s="25"/>
      <c r="G6" s="25"/>
      <c r="H6" s="25"/>
      <c r="I6" s="25"/>
      <c r="J6" s="25"/>
    </row>
    <row r="7" spans="1:10" ht="19.5" customHeight="1">
      <c r="E7" s="25" t="str">
        <f>"（団体名） 　　 "&amp;団体名</f>
        <v>（団体名） 　　 和歌山委託訓練センター</v>
      </c>
      <c r="F7" s="25"/>
      <c r="G7" s="25"/>
      <c r="H7" s="25"/>
      <c r="I7" s="25"/>
      <c r="J7" s="25"/>
    </row>
    <row r="8" spans="1:10" ht="19.5" customHeight="1">
      <c r="E8" s="25" t="str">
        <f>"（代表者職氏名）"&amp;代表者職氏名</f>
        <v>（代表者職氏名）代表取締役　和歌山　太郎</v>
      </c>
      <c r="F8" s="25"/>
      <c r="G8" s="25"/>
      <c r="H8" s="25"/>
      <c r="I8" s="213"/>
      <c r="J8" s="25"/>
    </row>
    <row r="9" spans="1:10" ht="19.5" customHeight="1">
      <c r="E9" s="25" t="str">
        <f>"（連絡先）　　　"&amp;団体電話番号</f>
        <v>（連絡先）　　　073-441-2802</v>
      </c>
      <c r="F9" s="25"/>
      <c r="G9" s="25"/>
      <c r="H9" s="25"/>
      <c r="I9" s="25"/>
      <c r="J9" s="25"/>
    </row>
    <row r="10" spans="1:10" ht="19.5" customHeight="1">
      <c r="E10" s="25" t="str">
        <f>"（発行責任者）　"&amp;発行責任者</f>
        <v>（発行責任者）　和歌山　太郎</v>
      </c>
      <c r="F10" s="25"/>
      <c r="G10" s="25"/>
      <c r="H10" s="25"/>
      <c r="I10" s="25"/>
      <c r="J10" s="25"/>
    </row>
    <row r="11" spans="1:10" ht="10.5" customHeight="1">
      <c r="E11" s="42"/>
    </row>
    <row r="12" spans="1:10">
      <c r="A12" s="528" t="s">
        <v>327</v>
      </c>
      <c r="B12" s="528"/>
      <c r="C12" s="528"/>
      <c r="D12" s="528"/>
      <c r="E12" s="528"/>
      <c r="F12" s="528"/>
      <c r="G12" s="528"/>
      <c r="H12" s="528"/>
      <c r="I12" s="528"/>
    </row>
    <row r="13" spans="1:10">
      <c r="A13" s="528"/>
      <c r="B13" s="528"/>
      <c r="C13" s="528"/>
      <c r="D13" s="528"/>
      <c r="E13" s="528"/>
      <c r="F13" s="528"/>
      <c r="G13" s="528"/>
      <c r="H13" s="528"/>
      <c r="I13" s="528"/>
    </row>
    <row r="14" spans="1:10" ht="7.5" customHeight="1"/>
    <row r="15" spans="1:10" ht="19.5" customHeight="1">
      <c r="B15" s="300" t="s">
        <v>396</v>
      </c>
      <c r="C15" s="215"/>
      <c r="D15" s="215"/>
      <c r="E15" s="215"/>
      <c r="F15" s="215"/>
      <c r="G15" s="215"/>
      <c r="H15" s="214"/>
      <c r="I15" s="214"/>
      <c r="J15" s="21"/>
    </row>
    <row r="16" spans="1:10" ht="19.5" customHeight="1">
      <c r="B16" s="300" t="s">
        <v>397</v>
      </c>
      <c r="C16" s="215"/>
      <c r="D16" s="215"/>
      <c r="E16" s="215"/>
      <c r="F16" s="215"/>
      <c r="G16" s="215"/>
      <c r="H16" s="214"/>
      <c r="I16" s="214"/>
      <c r="J16" s="21"/>
    </row>
    <row r="17" spans="1:11" ht="19.5" customHeight="1">
      <c r="B17" s="300" t="s">
        <v>398</v>
      </c>
      <c r="C17" s="215"/>
      <c r="D17" s="215"/>
      <c r="E17" s="215"/>
      <c r="F17" s="215"/>
      <c r="G17" s="215"/>
      <c r="H17" s="214"/>
      <c r="I17" s="214"/>
      <c r="J17" s="21"/>
    </row>
    <row r="18" spans="1:11" ht="19.5" customHeight="1">
      <c r="B18" s="300" t="s">
        <v>399</v>
      </c>
      <c r="C18" s="215"/>
      <c r="D18" s="215"/>
      <c r="E18" s="215"/>
      <c r="F18" s="215"/>
      <c r="G18" s="215"/>
      <c r="H18" s="214"/>
      <c r="I18" s="214"/>
      <c r="J18" s="21"/>
    </row>
    <row r="19" spans="1:11" ht="12" customHeight="1">
      <c r="C19" s="19"/>
      <c r="D19" s="19"/>
      <c r="E19" s="19"/>
      <c r="F19" s="19"/>
      <c r="G19" s="19"/>
      <c r="H19" s="19"/>
      <c r="I19" s="19"/>
    </row>
    <row r="20" spans="1:11" ht="17.25" customHeight="1">
      <c r="A20" s="2" t="s">
        <v>118</v>
      </c>
    </row>
    <row r="21" spans="1:11" ht="21" customHeight="1">
      <c r="A21" s="2" t="s">
        <v>310</v>
      </c>
      <c r="C21" s="267" t="str">
        <f>科名</f>
        <v>あいうえお＊あいうえお＊あいうえお＊あいうえお＊あいうえお＊あいう</v>
      </c>
      <c r="D21" s="25"/>
      <c r="E21" s="25"/>
      <c r="F21" s="25"/>
      <c r="G21" s="25"/>
      <c r="H21" s="25"/>
      <c r="I21" s="25"/>
      <c r="J21" s="25"/>
      <c r="K21" s="25"/>
    </row>
    <row r="22" spans="1:11" ht="21" customHeight="1">
      <c r="C22" s="267" t="str">
        <f>提案左括弧&amp;提案科名&amp;提案右括弧</f>
        <v>(アイウエオ＊アイウエオ＊アイウエオ＊アイウエオ＊アイウエオ＊アイウ）</v>
      </c>
      <c r="D22" s="25"/>
      <c r="E22" s="25"/>
      <c r="F22" s="25"/>
      <c r="G22" s="25"/>
      <c r="H22" s="25"/>
      <c r="I22" s="25"/>
      <c r="J22" s="25"/>
      <c r="K22" s="25"/>
    </row>
    <row r="23" spans="1:11" ht="21" customHeight="1">
      <c r="A23" s="2" t="s">
        <v>119</v>
      </c>
      <c r="C23" s="267" t="str">
        <f>定員&amp;"名"&amp;"（最低実施人数"&amp;最低人員&amp;"名）"</f>
        <v>8名（最低実施人数3名）</v>
      </c>
      <c r="D23" s="25"/>
      <c r="E23" s="25"/>
    </row>
    <row r="24" spans="1:11" ht="27" customHeight="1">
      <c r="A24" s="2" t="s">
        <v>328</v>
      </c>
      <c r="D24" s="968">
        <f>開講日</f>
        <v>46120</v>
      </c>
      <c r="E24" s="968"/>
      <c r="F24" s="303" t="s">
        <v>88</v>
      </c>
      <c r="G24" s="967">
        <f>修了日</f>
        <v>46210</v>
      </c>
      <c r="H24" s="967"/>
    </row>
    <row r="25" spans="1:11" ht="27" customHeight="1">
      <c r="A25" s="2" t="s">
        <v>394</v>
      </c>
      <c r="D25" s="968">
        <f>職場実習開始日</f>
        <v>46330</v>
      </c>
      <c r="E25" s="968"/>
      <c r="F25" s="303" t="s">
        <v>88</v>
      </c>
      <c r="G25" s="967">
        <f>職場実習終了日</f>
        <v>46357</v>
      </c>
      <c r="H25" s="967"/>
    </row>
    <row r="26" spans="1:11" ht="27" customHeight="1">
      <c r="A26" s="2" t="s">
        <v>395</v>
      </c>
      <c r="C26" s="216"/>
      <c r="D26" s="217"/>
      <c r="E26" s="217"/>
      <c r="F26" s="39"/>
      <c r="G26" s="217"/>
      <c r="H26" s="217"/>
      <c r="I26" s="218"/>
    </row>
    <row r="27" spans="1:11" ht="27" customHeight="1">
      <c r="A27" s="2" t="s">
        <v>121</v>
      </c>
      <c r="C27" s="25" t="str">
        <f>実施施設名</f>
        <v>和産技訓練センター小倉分室</v>
      </c>
      <c r="D27" s="25"/>
      <c r="E27" s="25"/>
      <c r="F27" s="25"/>
      <c r="G27" s="25"/>
      <c r="H27" s="25"/>
      <c r="I27" s="25"/>
      <c r="J27" s="25"/>
      <c r="K27" s="25"/>
    </row>
    <row r="28" spans="1:11" ht="19.5" customHeight="1"/>
    <row r="29" spans="1:11" ht="18.95" customHeight="1">
      <c r="A29" s="2" t="s">
        <v>120</v>
      </c>
    </row>
    <row r="30" spans="1:11" ht="18.95" customHeight="1">
      <c r="A30" s="52" t="s">
        <v>330</v>
      </c>
      <c r="C30" s="2" t="s">
        <v>168</v>
      </c>
    </row>
    <row r="31" spans="1:11" ht="18.95" customHeight="1">
      <c r="B31" s="965" t="s">
        <v>133</v>
      </c>
      <c r="C31" s="966"/>
      <c r="D31" s="965" t="s">
        <v>132</v>
      </c>
      <c r="E31" s="966"/>
      <c r="F31" s="950" t="s">
        <v>124</v>
      </c>
      <c r="G31" s="954"/>
      <c r="H31" s="954"/>
      <c r="I31" s="951"/>
    </row>
    <row r="32" spans="1:11" ht="18.95" customHeight="1">
      <c r="B32" s="950" t="s">
        <v>122</v>
      </c>
      <c r="C32" s="951"/>
      <c r="D32" s="952"/>
      <c r="E32" s="953"/>
      <c r="F32" s="950" t="s">
        <v>123</v>
      </c>
      <c r="G32" s="954"/>
      <c r="H32" s="954"/>
      <c r="I32" s="951"/>
    </row>
    <row r="33" spans="1:9" ht="18.95" customHeight="1">
      <c r="B33" s="950" t="s">
        <v>125</v>
      </c>
      <c r="C33" s="951"/>
      <c r="D33" s="952"/>
      <c r="E33" s="953"/>
      <c r="F33" s="950" t="s">
        <v>130</v>
      </c>
      <c r="G33" s="954"/>
      <c r="H33" s="954"/>
      <c r="I33" s="951"/>
    </row>
    <row r="34" spans="1:9" ht="18.95" customHeight="1">
      <c r="B34" s="950" t="s">
        <v>126</v>
      </c>
      <c r="C34" s="951"/>
      <c r="D34" s="952"/>
      <c r="E34" s="953"/>
      <c r="F34" s="950" t="s">
        <v>129</v>
      </c>
      <c r="G34" s="954"/>
      <c r="H34" s="954"/>
      <c r="I34" s="951"/>
    </row>
    <row r="35" spans="1:9" ht="18.95" customHeight="1">
      <c r="B35" s="950" t="s">
        <v>127</v>
      </c>
      <c r="C35" s="951"/>
      <c r="D35" s="952"/>
      <c r="E35" s="953"/>
      <c r="F35" s="950" t="s">
        <v>76</v>
      </c>
      <c r="G35" s="954"/>
      <c r="H35" s="954"/>
      <c r="I35" s="951"/>
    </row>
    <row r="36" spans="1:9" ht="18.95" customHeight="1">
      <c r="B36" s="950" t="s">
        <v>128</v>
      </c>
      <c r="C36" s="951"/>
      <c r="D36" s="952"/>
      <c r="E36" s="953"/>
      <c r="F36" s="950" t="s">
        <v>131</v>
      </c>
      <c r="G36" s="954"/>
      <c r="H36" s="954"/>
      <c r="I36" s="951"/>
    </row>
    <row r="37" spans="1:9" ht="18.95" customHeight="1" thickBot="1">
      <c r="B37" s="960" t="s">
        <v>212</v>
      </c>
      <c r="C37" s="961"/>
      <c r="D37" s="962"/>
      <c r="E37" s="963"/>
      <c r="F37" s="960"/>
      <c r="G37" s="964"/>
      <c r="H37" s="964"/>
      <c r="I37" s="961"/>
    </row>
    <row r="38" spans="1:9" ht="18.95" customHeight="1" thickTop="1">
      <c r="B38" s="955" t="s">
        <v>170</v>
      </c>
      <c r="C38" s="956"/>
      <c r="D38" s="957"/>
      <c r="E38" s="958"/>
      <c r="F38" s="955" t="s">
        <v>235</v>
      </c>
      <c r="G38" s="959"/>
      <c r="H38" s="959"/>
      <c r="I38" s="956"/>
    </row>
    <row r="39" spans="1:9" ht="10.5" customHeight="1"/>
    <row r="40" spans="1:9" ht="18.95" customHeight="1">
      <c r="A40" s="52" t="s">
        <v>331</v>
      </c>
      <c r="C40" s="2" t="s">
        <v>168</v>
      </c>
    </row>
    <row r="41" spans="1:9" ht="18.95" customHeight="1">
      <c r="B41" s="965" t="s">
        <v>133</v>
      </c>
      <c r="C41" s="966"/>
      <c r="D41" s="965" t="s">
        <v>132</v>
      </c>
      <c r="E41" s="966"/>
      <c r="F41" s="950" t="s">
        <v>124</v>
      </c>
      <c r="G41" s="954"/>
      <c r="H41" s="954"/>
      <c r="I41" s="951"/>
    </row>
    <row r="42" spans="1:9" ht="18.95" customHeight="1">
      <c r="B42" s="837" t="s">
        <v>122</v>
      </c>
      <c r="C42" s="974"/>
      <c r="D42" s="952"/>
      <c r="E42" s="953"/>
      <c r="F42" s="837" t="s">
        <v>123</v>
      </c>
      <c r="G42" s="977"/>
      <c r="H42" s="977"/>
      <c r="I42" s="974"/>
    </row>
    <row r="43" spans="1:9" ht="18.95" customHeight="1">
      <c r="B43" s="837" t="s">
        <v>125</v>
      </c>
      <c r="C43" s="974"/>
      <c r="D43" s="952"/>
      <c r="E43" s="953"/>
      <c r="F43" s="837" t="s">
        <v>130</v>
      </c>
      <c r="G43" s="977"/>
      <c r="H43" s="977"/>
      <c r="I43" s="974"/>
    </row>
    <row r="44" spans="1:9" ht="18.95" customHeight="1">
      <c r="B44" s="837" t="s">
        <v>126</v>
      </c>
      <c r="C44" s="974"/>
      <c r="D44" s="952"/>
      <c r="E44" s="953"/>
      <c r="F44" s="837" t="s">
        <v>129</v>
      </c>
      <c r="G44" s="977"/>
      <c r="H44" s="977"/>
      <c r="I44" s="974"/>
    </row>
    <row r="45" spans="1:9" ht="18.95" customHeight="1">
      <c r="B45" s="837" t="s">
        <v>127</v>
      </c>
      <c r="C45" s="974"/>
      <c r="D45" s="952"/>
      <c r="E45" s="953"/>
      <c r="F45" s="837" t="s">
        <v>76</v>
      </c>
      <c r="G45" s="977"/>
      <c r="H45" s="977"/>
      <c r="I45" s="974"/>
    </row>
    <row r="46" spans="1:9" ht="18.95" customHeight="1">
      <c r="B46" s="837" t="s">
        <v>128</v>
      </c>
      <c r="C46" s="974"/>
      <c r="D46" s="952"/>
      <c r="E46" s="953"/>
      <c r="F46" s="837" t="s">
        <v>131</v>
      </c>
      <c r="G46" s="977"/>
      <c r="H46" s="977"/>
      <c r="I46" s="974"/>
    </row>
    <row r="47" spans="1:9" ht="18.95" customHeight="1">
      <c r="B47" s="837" t="s">
        <v>333</v>
      </c>
      <c r="C47" s="974"/>
      <c r="D47" s="219"/>
      <c r="E47" s="220"/>
      <c r="F47" s="837" t="s">
        <v>332</v>
      </c>
      <c r="G47" s="977"/>
      <c r="H47" s="977"/>
      <c r="I47" s="974"/>
    </row>
    <row r="48" spans="1:9" ht="18.95" customHeight="1" thickBot="1">
      <c r="B48" s="960" t="s">
        <v>212</v>
      </c>
      <c r="C48" s="961"/>
      <c r="D48" s="962"/>
      <c r="E48" s="963"/>
      <c r="F48" s="960"/>
      <c r="G48" s="964"/>
      <c r="H48" s="964"/>
      <c r="I48" s="961"/>
    </row>
    <row r="49" spans="1:9" ht="18.95" customHeight="1" thickTop="1">
      <c r="B49" s="955" t="s">
        <v>170</v>
      </c>
      <c r="C49" s="956"/>
      <c r="D49" s="957"/>
      <c r="E49" s="958"/>
      <c r="F49" s="955" t="s">
        <v>235</v>
      </c>
      <c r="G49" s="959"/>
      <c r="H49" s="959"/>
      <c r="I49" s="956"/>
    </row>
    <row r="50" spans="1:9" ht="10.5" customHeight="1"/>
    <row r="51" spans="1:9" s="55" customFormat="1" ht="18.95" customHeight="1">
      <c r="A51" s="52" t="s">
        <v>334</v>
      </c>
      <c r="B51" s="52"/>
      <c r="C51" s="52" t="s">
        <v>168</v>
      </c>
      <c r="D51" s="52"/>
      <c r="E51" s="52"/>
      <c r="F51" s="52"/>
      <c r="G51" s="52"/>
      <c r="H51" s="52"/>
      <c r="I51" s="52"/>
    </row>
    <row r="52" spans="1:9" s="55" customFormat="1" ht="18.95" customHeight="1">
      <c r="A52" s="52"/>
      <c r="B52" s="736" t="s">
        <v>133</v>
      </c>
      <c r="C52" s="737"/>
      <c r="D52" s="736" t="s">
        <v>132</v>
      </c>
      <c r="E52" s="737"/>
      <c r="F52" s="837" t="s">
        <v>124</v>
      </c>
      <c r="G52" s="977"/>
      <c r="H52" s="977"/>
      <c r="I52" s="974"/>
    </row>
    <row r="53" spans="1:9" s="55" customFormat="1" ht="18.95" customHeight="1">
      <c r="A53" s="52"/>
      <c r="B53" s="837" t="s">
        <v>122</v>
      </c>
      <c r="C53" s="974"/>
      <c r="D53" s="975"/>
      <c r="E53" s="976"/>
      <c r="F53" s="837" t="s">
        <v>123</v>
      </c>
      <c r="G53" s="977"/>
      <c r="H53" s="977"/>
      <c r="I53" s="974"/>
    </row>
    <row r="54" spans="1:9" s="55" customFormat="1" ht="18.95" customHeight="1">
      <c r="A54" s="52"/>
      <c r="B54" s="837" t="s">
        <v>125</v>
      </c>
      <c r="C54" s="974"/>
      <c r="D54" s="975"/>
      <c r="E54" s="976"/>
      <c r="F54" s="837" t="s">
        <v>130</v>
      </c>
      <c r="G54" s="977"/>
      <c r="H54" s="977"/>
      <c r="I54" s="974"/>
    </row>
    <row r="55" spans="1:9" s="55" customFormat="1" ht="18.95" customHeight="1">
      <c r="A55" s="52"/>
      <c r="B55" s="837" t="s">
        <v>126</v>
      </c>
      <c r="C55" s="974"/>
      <c r="D55" s="975"/>
      <c r="E55" s="976"/>
      <c r="F55" s="837" t="s">
        <v>129</v>
      </c>
      <c r="G55" s="977"/>
      <c r="H55" s="977"/>
      <c r="I55" s="974"/>
    </row>
    <row r="56" spans="1:9" s="55" customFormat="1" ht="18.95" customHeight="1">
      <c r="A56" s="52"/>
      <c r="B56" s="837" t="s">
        <v>127</v>
      </c>
      <c r="C56" s="974"/>
      <c r="D56" s="975"/>
      <c r="E56" s="976"/>
      <c r="F56" s="837" t="s">
        <v>76</v>
      </c>
      <c r="G56" s="977"/>
      <c r="H56" s="977"/>
      <c r="I56" s="974"/>
    </row>
    <row r="57" spans="1:9" s="55" customFormat="1" ht="18.95" customHeight="1">
      <c r="A57" s="52"/>
      <c r="B57" s="837" t="s">
        <v>128</v>
      </c>
      <c r="C57" s="974"/>
      <c r="D57" s="975"/>
      <c r="E57" s="976"/>
      <c r="F57" s="837" t="s">
        <v>131</v>
      </c>
      <c r="G57" s="977"/>
      <c r="H57" s="977"/>
      <c r="I57" s="974"/>
    </row>
    <row r="58" spans="1:9" s="55" customFormat="1" ht="18.95" customHeight="1">
      <c r="A58" s="52"/>
      <c r="B58" s="837" t="s">
        <v>333</v>
      </c>
      <c r="C58" s="974"/>
      <c r="D58" s="221"/>
      <c r="E58" s="222"/>
      <c r="F58" s="837" t="s">
        <v>332</v>
      </c>
      <c r="G58" s="977"/>
      <c r="H58" s="977"/>
      <c r="I58" s="974"/>
    </row>
    <row r="59" spans="1:9" s="55" customFormat="1" ht="18.95" customHeight="1" thickBot="1">
      <c r="A59" s="52"/>
      <c r="B59" s="978" t="s">
        <v>212</v>
      </c>
      <c r="C59" s="979"/>
      <c r="D59" s="980"/>
      <c r="E59" s="981"/>
      <c r="F59" s="978"/>
      <c r="G59" s="982"/>
      <c r="H59" s="982"/>
      <c r="I59" s="979"/>
    </row>
    <row r="60" spans="1:9" s="55" customFormat="1" ht="18.95" customHeight="1" thickTop="1">
      <c r="A60" s="52"/>
      <c r="B60" s="969" t="s">
        <v>335</v>
      </c>
      <c r="C60" s="970"/>
      <c r="D60" s="971"/>
      <c r="E60" s="972"/>
      <c r="F60" s="969" t="s">
        <v>400</v>
      </c>
      <c r="G60" s="973"/>
      <c r="H60" s="973"/>
      <c r="I60" s="970"/>
    </row>
    <row r="61" spans="1:9" s="55" customFormat="1" ht="18.95" customHeight="1">
      <c r="A61" s="52"/>
      <c r="C61" s="52"/>
      <c r="D61" s="52"/>
      <c r="E61" s="52"/>
      <c r="F61" s="52"/>
      <c r="G61" s="52"/>
      <c r="H61" s="52"/>
      <c r="I61" s="52"/>
    </row>
  </sheetData>
  <mergeCells count="83">
    <mergeCell ref="C2:G2"/>
    <mergeCell ref="A12:I13"/>
    <mergeCell ref="D24:E24"/>
    <mergeCell ref="G24:H24"/>
    <mergeCell ref="H3:J3"/>
    <mergeCell ref="F34:I34"/>
    <mergeCell ref="B31:C31"/>
    <mergeCell ref="D31:E31"/>
    <mergeCell ref="F31:I31"/>
    <mergeCell ref="B32:C32"/>
    <mergeCell ref="D32:E32"/>
    <mergeCell ref="F32:I32"/>
    <mergeCell ref="B42:C42"/>
    <mergeCell ref="D42:E42"/>
    <mergeCell ref="F42:I42"/>
    <mergeCell ref="B37:C37"/>
    <mergeCell ref="D37:E37"/>
    <mergeCell ref="F37:I37"/>
    <mergeCell ref="B38:C38"/>
    <mergeCell ref="D38:E38"/>
    <mergeCell ref="F38:I38"/>
    <mergeCell ref="D25:E25"/>
    <mergeCell ref="G25:H25"/>
    <mergeCell ref="B41:C41"/>
    <mergeCell ref="D41:E41"/>
    <mergeCell ref="F41:I41"/>
    <mergeCell ref="B35:C35"/>
    <mergeCell ref="D35:E35"/>
    <mergeCell ref="F35:I35"/>
    <mergeCell ref="B36:C36"/>
    <mergeCell ref="D36:E36"/>
    <mergeCell ref="F36:I36"/>
    <mergeCell ref="B33:C33"/>
    <mergeCell ref="D33:E33"/>
    <mergeCell ref="F33:I33"/>
    <mergeCell ref="B34:C34"/>
    <mergeCell ref="D34:E34"/>
    <mergeCell ref="B43:C43"/>
    <mergeCell ref="D43:E43"/>
    <mergeCell ref="F43:I43"/>
    <mergeCell ref="B44:C44"/>
    <mergeCell ref="D44:E44"/>
    <mergeCell ref="F44:I44"/>
    <mergeCell ref="B45:C45"/>
    <mergeCell ref="D45:E45"/>
    <mergeCell ref="F45:I45"/>
    <mergeCell ref="B46:C46"/>
    <mergeCell ref="D46:E46"/>
    <mergeCell ref="F46:I46"/>
    <mergeCell ref="B53:C53"/>
    <mergeCell ref="D53:E53"/>
    <mergeCell ref="F53:I53"/>
    <mergeCell ref="B48:C48"/>
    <mergeCell ref="D48:E48"/>
    <mergeCell ref="F48:I48"/>
    <mergeCell ref="B49:C49"/>
    <mergeCell ref="D49:E49"/>
    <mergeCell ref="F49:I49"/>
    <mergeCell ref="F47:I47"/>
    <mergeCell ref="B47:C47"/>
    <mergeCell ref="B52:C52"/>
    <mergeCell ref="D52:E52"/>
    <mergeCell ref="F52:I52"/>
    <mergeCell ref="B54:C54"/>
    <mergeCell ref="D54:E54"/>
    <mergeCell ref="F54:I54"/>
    <mergeCell ref="B55:C55"/>
    <mergeCell ref="D55:E55"/>
    <mergeCell ref="F55:I55"/>
    <mergeCell ref="B60:C60"/>
    <mergeCell ref="D60:E60"/>
    <mergeCell ref="F60:I60"/>
    <mergeCell ref="B56:C56"/>
    <mergeCell ref="D56:E56"/>
    <mergeCell ref="F56:I56"/>
    <mergeCell ref="B57:C57"/>
    <mergeCell ref="D57:E57"/>
    <mergeCell ref="F57:I57"/>
    <mergeCell ref="B58:C58"/>
    <mergeCell ref="F58:I58"/>
    <mergeCell ref="B59:C59"/>
    <mergeCell ref="D59:E59"/>
    <mergeCell ref="F59:I59"/>
  </mergeCells>
  <phoneticPr fontId="4"/>
  <pageMargins left="0.74803149606299213" right="0.74803149606299213" top="0.70866141732283472" bottom="0.98425196850393704" header="0.51181102362204722" footer="0.51181102362204722"/>
  <pageSetup paperSize="9" scale="67" fitToWidth="0" fitToHeight="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K42"/>
  <sheetViews>
    <sheetView view="pageBreakPreview" zoomScale="80" zoomScaleNormal="100" zoomScaleSheetLayoutView="80" workbookViewId="0">
      <selection activeCell="L11" sqref="L11"/>
    </sheetView>
  </sheetViews>
  <sheetFormatPr defaultColWidth="9" defaultRowHeight="13.5"/>
  <cols>
    <col min="1" max="1" width="5.25" style="343" customWidth="1"/>
    <col min="2" max="2" width="9" style="343"/>
    <col min="3" max="3" width="15.875" style="343" customWidth="1"/>
    <col min="4" max="4" width="14.375" style="343" customWidth="1"/>
    <col min="5" max="5" width="6.125" style="343" customWidth="1"/>
    <col min="6" max="6" width="9.625" style="343" customWidth="1"/>
    <col min="7" max="7" width="16.125" style="343" bestFit="1" customWidth="1"/>
    <col min="8" max="16384" width="9" style="343"/>
  </cols>
  <sheetData>
    <row r="1" spans="1:10">
      <c r="I1" s="455" t="s">
        <v>643</v>
      </c>
    </row>
    <row r="2" spans="1:10" ht="17.25">
      <c r="C2" s="527" t="s">
        <v>229</v>
      </c>
      <c r="D2" s="527"/>
      <c r="E2" s="527"/>
      <c r="F2" s="527"/>
      <c r="G2" s="527"/>
      <c r="I2" s="343" t="s">
        <v>644</v>
      </c>
    </row>
    <row r="4" spans="1:10">
      <c r="H4" s="1000">
        <f>提出日</f>
        <v>46016</v>
      </c>
      <c r="I4" s="1000"/>
    </row>
    <row r="6" spans="1:10">
      <c r="B6" s="343" t="s">
        <v>169</v>
      </c>
    </row>
    <row r="7" spans="1:10">
      <c r="A7" s="343" t="s">
        <v>117</v>
      </c>
    </row>
    <row r="9" spans="1:10" ht="19.5" customHeight="1">
      <c r="E9" s="428" t="str">
        <f>"（団体所在地）　"&amp;団体所在地</f>
        <v>（団体所在地）　和歌山市小松原通１丁目１番地</v>
      </c>
      <c r="F9" s="428"/>
      <c r="G9" s="428"/>
      <c r="H9" s="428"/>
      <c r="I9" s="428"/>
      <c r="J9" s="428"/>
    </row>
    <row r="10" spans="1:10" ht="19.5" customHeight="1">
      <c r="E10" s="428" t="str">
        <f>"（団体名） 　　 "&amp;団体名</f>
        <v>（団体名） 　　 和歌山委託訓練センター</v>
      </c>
      <c r="F10" s="428"/>
      <c r="G10" s="428"/>
      <c r="H10" s="428"/>
      <c r="I10" s="428"/>
      <c r="J10" s="428"/>
    </row>
    <row r="11" spans="1:10" ht="19.5" customHeight="1">
      <c r="E11" s="428" t="str">
        <f>"（代表者職氏名）"&amp;代表者職氏名</f>
        <v>（代表者職氏名）代表取締役　和歌山　太郎</v>
      </c>
      <c r="F11" s="428"/>
      <c r="G11" s="428"/>
      <c r="H11" s="428"/>
      <c r="I11" s="456"/>
      <c r="J11" s="428"/>
    </row>
    <row r="12" spans="1:10" ht="19.5" customHeight="1">
      <c r="E12" s="428" t="str">
        <f>"（連絡先）　　　"&amp;団体電話番号</f>
        <v>（連絡先）　　　073-441-2802</v>
      </c>
      <c r="F12" s="428"/>
      <c r="G12" s="428"/>
      <c r="H12" s="428"/>
      <c r="I12" s="428"/>
      <c r="J12" s="428"/>
    </row>
    <row r="13" spans="1:10" ht="19.5" customHeight="1">
      <c r="E13" s="428" t="str">
        <f>"（発行責任者）　"&amp;発行責任者</f>
        <v>（発行責任者）　和歌山　太郎</v>
      </c>
      <c r="F13" s="428"/>
      <c r="G13" s="428"/>
      <c r="H13" s="428"/>
      <c r="I13" s="428"/>
      <c r="J13" s="428"/>
    </row>
    <row r="14" spans="1:10">
      <c r="E14" s="345"/>
    </row>
    <row r="15" spans="1:10">
      <c r="A15" s="1001" t="s">
        <v>327</v>
      </c>
      <c r="B15" s="1001"/>
      <c r="C15" s="1001"/>
      <c r="D15" s="1001"/>
      <c r="E15" s="1001"/>
      <c r="F15" s="1001"/>
      <c r="G15" s="1001"/>
      <c r="H15" s="1001"/>
      <c r="I15" s="1001"/>
    </row>
    <row r="16" spans="1:10">
      <c r="A16" s="1001"/>
      <c r="B16" s="1001"/>
      <c r="C16" s="1001"/>
      <c r="D16" s="1001"/>
      <c r="E16" s="1001"/>
      <c r="F16" s="1001"/>
      <c r="G16" s="1001"/>
      <c r="H16" s="1001"/>
      <c r="I16" s="1001"/>
    </row>
    <row r="20" spans="1:11" ht="19.5" customHeight="1">
      <c r="B20" s="457" t="s">
        <v>645</v>
      </c>
      <c r="C20" s="458"/>
      <c r="D20" s="458"/>
      <c r="E20" s="458"/>
      <c r="F20" s="458"/>
      <c r="G20" s="458"/>
      <c r="H20" s="457"/>
      <c r="I20" s="457"/>
      <c r="J20" s="459"/>
    </row>
    <row r="21" spans="1:11" ht="19.5" customHeight="1">
      <c r="C21" s="460"/>
      <c r="D21" s="460"/>
      <c r="E21" s="460"/>
      <c r="F21" s="460"/>
      <c r="G21" s="460"/>
    </row>
    <row r="22" spans="1:11" ht="19.5" customHeight="1">
      <c r="B22" s="457" t="s">
        <v>646</v>
      </c>
      <c r="C22" s="458"/>
      <c r="D22" s="458"/>
      <c r="E22" s="458"/>
      <c r="F22" s="458"/>
      <c r="G22" s="458"/>
      <c r="H22" s="457"/>
      <c r="I22" s="457"/>
      <c r="J22" s="459"/>
    </row>
    <row r="23" spans="1:11" ht="19.5" customHeight="1">
      <c r="C23" s="425"/>
      <c r="D23" s="425"/>
      <c r="E23" s="425"/>
      <c r="F23" s="425"/>
      <c r="G23" s="425"/>
      <c r="H23" s="425"/>
      <c r="I23" s="425"/>
    </row>
    <row r="24" spans="1:11" ht="19.5" customHeight="1">
      <c r="C24" s="425"/>
      <c r="D24" s="425"/>
      <c r="E24" s="425"/>
      <c r="F24" s="425"/>
      <c r="G24" s="425"/>
      <c r="H24" s="425"/>
      <c r="I24" s="425"/>
    </row>
    <row r="26" spans="1:11" ht="17.25" customHeight="1">
      <c r="A26" s="343" t="s">
        <v>118</v>
      </c>
    </row>
    <row r="27" spans="1:11" s="2" customFormat="1" ht="21" customHeight="1">
      <c r="A27" s="2" t="s">
        <v>310</v>
      </c>
      <c r="C27" s="267" t="str">
        <f>科名</f>
        <v>あいうえお＊あいうえお＊あいうえお＊あいうえお＊あいうえお＊あいう</v>
      </c>
      <c r="D27" s="25"/>
      <c r="E27" s="25"/>
      <c r="F27" s="25"/>
      <c r="G27" s="25"/>
      <c r="H27" s="25"/>
      <c r="I27" s="25"/>
      <c r="J27" s="25"/>
      <c r="K27" s="25"/>
    </row>
    <row r="28" spans="1:11" s="2" customFormat="1" ht="21" customHeight="1">
      <c r="C28" s="267" t="str">
        <f>提案左括弧&amp;提案科名&amp;提案右括弧</f>
        <v>(アイウエオ＊アイウエオ＊アイウエオ＊アイウエオ＊アイウエオ＊アイウ）</v>
      </c>
      <c r="D28" s="25"/>
      <c r="E28" s="25"/>
      <c r="F28" s="25"/>
      <c r="G28" s="25"/>
      <c r="H28" s="25"/>
      <c r="I28" s="25"/>
      <c r="J28" s="25"/>
      <c r="K28" s="25"/>
    </row>
    <row r="29" spans="1:11" ht="19.5" customHeight="1">
      <c r="A29" s="343" t="s">
        <v>119</v>
      </c>
      <c r="C29" s="25" t="str">
        <f>定員&amp;"名"</f>
        <v>8名</v>
      </c>
      <c r="D29" s="345"/>
      <c r="E29" s="345"/>
    </row>
    <row r="30" spans="1:11" ht="19.5" customHeight="1">
      <c r="A30" s="343" t="s">
        <v>328</v>
      </c>
      <c r="D30" s="1002">
        <f>e開講日</f>
        <v>46113</v>
      </c>
      <c r="E30" s="1002"/>
      <c r="F30" s="423" t="s">
        <v>88</v>
      </c>
      <c r="G30" s="1000">
        <f>ｅ修了日</f>
        <v>46356</v>
      </c>
      <c r="H30" s="1000"/>
    </row>
    <row r="31" spans="1:11" ht="19.5" customHeight="1">
      <c r="A31" s="343" t="s">
        <v>121</v>
      </c>
      <c r="C31" s="428" t="str">
        <f>実施施設名</f>
        <v>和産技訓練センター小倉分室</v>
      </c>
      <c r="D31" s="428"/>
      <c r="E31" s="428"/>
      <c r="F31" s="428"/>
      <c r="G31" s="428"/>
      <c r="H31" s="428"/>
      <c r="I31" s="428"/>
      <c r="J31" s="428"/>
      <c r="K31" s="428"/>
    </row>
    <row r="32" spans="1:11" ht="19.5" customHeight="1"/>
    <row r="33" spans="1:9" ht="19.5" customHeight="1">
      <c r="A33" s="343" t="s">
        <v>120</v>
      </c>
    </row>
    <row r="34" spans="1:9" ht="19.5" customHeight="1">
      <c r="B34" s="998" t="s">
        <v>133</v>
      </c>
      <c r="C34" s="999"/>
      <c r="D34" s="998" t="s">
        <v>132</v>
      </c>
      <c r="E34" s="999"/>
      <c r="F34" s="988" t="s">
        <v>124</v>
      </c>
      <c r="G34" s="992"/>
      <c r="H34" s="992"/>
      <c r="I34" s="989"/>
    </row>
    <row r="35" spans="1:9" ht="19.5" customHeight="1">
      <c r="B35" s="988" t="s">
        <v>122</v>
      </c>
      <c r="C35" s="989"/>
      <c r="D35" s="990"/>
      <c r="E35" s="991"/>
      <c r="F35" s="988" t="s">
        <v>123</v>
      </c>
      <c r="G35" s="992"/>
      <c r="H35" s="992"/>
      <c r="I35" s="989"/>
    </row>
    <row r="36" spans="1:9" ht="19.5" customHeight="1">
      <c r="B36" s="988" t="s">
        <v>125</v>
      </c>
      <c r="C36" s="989"/>
      <c r="D36" s="990"/>
      <c r="E36" s="991"/>
      <c r="F36" s="988" t="s">
        <v>130</v>
      </c>
      <c r="G36" s="992"/>
      <c r="H36" s="992"/>
      <c r="I36" s="989"/>
    </row>
    <row r="37" spans="1:9" ht="19.5" customHeight="1">
      <c r="B37" s="988" t="s">
        <v>126</v>
      </c>
      <c r="C37" s="989"/>
      <c r="D37" s="990"/>
      <c r="E37" s="991"/>
      <c r="F37" s="988" t="s">
        <v>129</v>
      </c>
      <c r="G37" s="992"/>
      <c r="H37" s="992"/>
      <c r="I37" s="989"/>
    </row>
    <row r="38" spans="1:9" ht="19.5" customHeight="1">
      <c r="B38" s="988" t="s">
        <v>127</v>
      </c>
      <c r="C38" s="989"/>
      <c r="D38" s="990"/>
      <c r="E38" s="991"/>
      <c r="F38" s="988" t="s">
        <v>76</v>
      </c>
      <c r="G38" s="992"/>
      <c r="H38" s="992"/>
      <c r="I38" s="989"/>
    </row>
    <row r="39" spans="1:9" ht="19.5" customHeight="1">
      <c r="B39" s="988" t="s">
        <v>128</v>
      </c>
      <c r="C39" s="989"/>
      <c r="D39" s="990"/>
      <c r="E39" s="991"/>
      <c r="F39" s="988" t="s">
        <v>131</v>
      </c>
      <c r="G39" s="992"/>
      <c r="H39" s="992"/>
      <c r="I39" s="989"/>
    </row>
    <row r="40" spans="1:9" ht="19.5" customHeight="1" thickBot="1">
      <c r="B40" s="993" t="s">
        <v>212</v>
      </c>
      <c r="C40" s="994"/>
      <c r="D40" s="995"/>
      <c r="E40" s="996"/>
      <c r="F40" s="993"/>
      <c r="G40" s="997"/>
      <c r="H40" s="997"/>
      <c r="I40" s="994"/>
    </row>
    <row r="41" spans="1:9" ht="19.5" customHeight="1" thickTop="1">
      <c r="B41" s="983" t="s">
        <v>170</v>
      </c>
      <c r="C41" s="984"/>
      <c r="D41" s="985"/>
      <c r="E41" s="986"/>
      <c r="F41" s="983" t="s">
        <v>235</v>
      </c>
      <c r="G41" s="987"/>
      <c r="H41" s="987"/>
      <c r="I41" s="984"/>
    </row>
    <row r="42" spans="1:9" ht="19.5" customHeight="1">
      <c r="B42" s="343" t="s">
        <v>168</v>
      </c>
    </row>
  </sheetData>
  <mergeCells count="29">
    <mergeCell ref="B34:C34"/>
    <mergeCell ref="D34:E34"/>
    <mergeCell ref="F34:I34"/>
    <mergeCell ref="C2:G2"/>
    <mergeCell ref="H4:I4"/>
    <mergeCell ref="A15:I16"/>
    <mergeCell ref="D30:E30"/>
    <mergeCell ref="G30:H30"/>
    <mergeCell ref="B35:C35"/>
    <mergeCell ref="D35:E35"/>
    <mergeCell ref="F35:I35"/>
    <mergeCell ref="B36:C36"/>
    <mergeCell ref="D36:E36"/>
    <mergeCell ref="F36:I36"/>
    <mergeCell ref="B37:C37"/>
    <mergeCell ref="D37:E37"/>
    <mergeCell ref="F37:I37"/>
    <mergeCell ref="B38:C38"/>
    <mergeCell ref="D38:E38"/>
    <mergeCell ref="F38:I38"/>
    <mergeCell ref="B41:C41"/>
    <mergeCell ref="D41:E41"/>
    <mergeCell ref="F41:I41"/>
    <mergeCell ref="B39:C39"/>
    <mergeCell ref="D39:E39"/>
    <mergeCell ref="F39:I39"/>
    <mergeCell ref="B40:C40"/>
    <mergeCell ref="D40:E40"/>
    <mergeCell ref="F40:I40"/>
  </mergeCells>
  <phoneticPr fontId="4"/>
  <pageMargins left="0.74803149606299213" right="0.74803149606299213" top="0.98425196850393704" bottom="0.98425196850393704" header="0.51181102362204722" footer="0.51181102362204722"/>
  <pageSetup paperSize="9" scale="85"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41"/>
  <sheetViews>
    <sheetView view="pageBreakPreview" zoomScale="80" zoomScaleNormal="100" zoomScaleSheetLayoutView="80" workbookViewId="0">
      <selection activeCell="C4" sqref="C4"/>
    </sheetView>
  </sheetViews>
  <sheetFormatPr defaultColWidth="9" defaultRowHeight="14.25"/>
  <cols>
    <col min="1" max="1" width="33.875" style="52" customWidth="1"/>
    <col min="2" max="2" width="27.875" style="52" customWidth="1"/>
    <col min="3" max="3" width="26.5" style="52" customWidth="1"/>
    <col min="4" max="4" width="13.375" style="52" customWidth="1"/>
    <col min="5" max="5" width="12.625" style="52" customWidth="1"/>
    <col min="6" max="16384" width="9" style="52"/>
  </cols>
  <sheetData>
    <row r="1" spans="1:5" ht="20.25" customHeight="1">
      <c r="D1" s="69" t="s">
        <v>402</v>
      </c>
    </row>
    <row r="2" spans="1:5" ht="27" customHeight="1">
      <c r="B2" s="612" t="s">
        <v>710</v>
      </c>
      <c r="C2" s="612"/>
    </row>
    <row r="3" spans="1:5" ht="21.75" customHeight="1">
      <c r="D3" s="241"/>
      <c r="E3" s="241"/>
    </row>
    <row r="4" spans="1:5" ht="21.75" customHeight="1">
      <c r="A4" s="52" t="s">
        <v>179</v>
      </c>
    </row>
    <row r="5" spans="1:5" ht="21.75" customHeight="1"/>
    <row r="6" spans="1:5" ht="21.75" customHeight="1">
      <c r="C6" s="25" t="str">
        <f>"（団体所在地）　"&amp;団体所在地</f>
        <v>（団体所在地）　和歌山市小松原通１丁目１番地</v>
      </c>
      <c r="D6" s="25"/>
      <c r="E6" s="25"/>
    </row>
    <row r="7" spans="1:5" ht="21.75" customHeight="1">
      <c r="C7" s="25" t="str">
        <f>"（団体名） 　　 "&amp;団体名</f>
        <v>（団体名） 　　 和歌山委託訓練センター</v>
      </c>
      <c r="D7" s="25"/>
      <c r="E7" s="25"/>
    </row>
    <row r="8" spans="1:5" ht="21.75" customHeight="1">
      <c r="C8" s="25" t="str">
        <f>"（代表者職氏名）"&amp;代表者職氏名</f>
        <v>（代表者職氏名）代表取締役　和歌山　太郎</v>
      </c>
      <c r="D8" s="25"/>
      <c r="E8" s="25"/>
    </row>
    <row r="10" spans="1:5" ht="38.1" customHeight="1">
      <c r="A10" s="1003" t="s">
        <v>403</v>
      </c>
      <c r="B10" s="1003"/>
      <c r="C10" s="1003"/>
      <c r="D10" s="1003"/>
    </row>
    <row r="11" spans="1:5" ht="33.75" customHeight="1">
      <c r="A11" s="267" t="str">
        <f>"　訓練科名："&amp;科名</f>
        <v>　訓練科名：あいうえお＊あいうえお＊あいうえお＊あいうえお＊あいうえお＊あいう</v>
      </c>
      <c r="B11" s="25"/>
      <c r="C11" s="25"/>
      <c r="D11" s="25"/>
    </row>
    <row r="12" spans="1:5" ht="33.75" customHeight="1">
      <c r="A12" s="267" t="str">
        <f>"　　　　　　"&amp;提案左括弧&amp;提案科名&amp;提案右括弧</f>
        <v>　　　　　　(アイウエオ＊アイウエオ＊アイウエオ＊アイウエオ＊アイウエオ＊アイウ）</v>
      </c>
      <c r="B12" s="25"/>
      <c r="C12" s="25"/>
      <c r="D12" s="25"/>
    </row>
    <row r="13" spans="1:5" ht="33.75" customHeight="1">
      <c r="A13" s="266" t="str">
        <f>"　訓練期間："&amp;TEXT(開講日,"ggge")&amp;"年"&amp;TEXT(開講日,"m")&amp;"月"&amp;TEXT(開講日,"d")&amp;"日"&amp;"～"&amp;TEXT(修了日,"ggge")&amp;"年"&amp;TEXT(修了日,"m")&amp;"月"&amp;TEXT(修了日,"d")&amp;"日"</f>
        <v>　訓練期間：令和8年4月8日～令和8年7月7日</v>
      </c>
      <c r="B13" s="25"/>
      <c r="C13" s="25"/>
      <c r="D13" s="25"/>
    </row>
    <row r="14" spans="1:5" ht="29.25" customHeight="1">
      <c r="B14" s="77" t="s">
        <v>14</v>
      </c>
    </row>
    <row r="15" spans="1:5" ht="29.25" customHeight="1"/>
    <row r="16" spans="1:5" ht="37.5" customHeight="1">
      <c r="A16" s="103" t="s">
        <v>307</v>
      </c>
      <c r="B16" s="103" t="s">
        <v>180</v>
      </c>
      <c r="C16" s="103" t="s">
        <v>181</v>
      </c>
      <c r="D16" s="140" t="s">
        <v>491</v>
      </c>
    </row>
    <row r="17" spans="1:4" ht="20.100000000000001" customHeight="1">
      <c r="A17" s="101" t="s">
        <v>34</v>
      </c>
      <c r="B17" s="101" t="s">
        <v>182</v>
      </c>
      <c r="C17" s="108"/>
      <c r="D17" s="306"/>
    </row>
    <row r="18" spans="1:4" ht="20.100000000000001" customHeight="1">
      <c r="A18" s="101"/>
      <c r="B18" s="101"/>
      <c r="C18" s="101"/>
      <c r="D18" s="306"/>
    </row>
    <row r="19" spans="1:4" ht="20.100000000000001" customHeight="1">
      <c r="A19" s="101" t="s">
        <v>183</v>
      </c>
      <c r="B19" s="101" t="s">
        <v>184</v>
      </c>
      <c r="C19" s="101"/>
      <c r="D19" s="306"/>
    </row>
    <row r="20" spans="1:4" ht="20.100000000000001" customHeight="1">
      <c r="A20" s="101"/>
      <c r="B20" s="101"/>
      <c r="C20" s="101"/>
      <c r="D20" s="306"/>
    </row>
    <row r="21" spans="1:4" ht="20.100000000000001" customHeight="1">
      <c r="A21" s="101" t="s">
        <v>185</v>
      </c>
      <c r="B21" s="101"/>
      <c r="C21" s="101"/>
      <c r="D21" s="306"/>
    </row>
    <row r="22" spans="1:4" ht="20.100000000000001" customHeight="1">
      <c r="A22" s="101"/>
      <c r="B22" s="101" t="s">
        <v>186</v>
      </c>
      <c r="C22" s="101"/>
      <c r="D22" s="306"/>
    </row>
    <row r="23" spans="1:4" ht="20.100000000000001" customHeight="1">
      <c r="A23" s="101" t="s">
        <v>187</v>
      </c>
      <c r="B23" s="101"/>
      <c r="C23" s="101"/>
      <c r="D23" s="306"/>
    </row>
    <row r="24" spans="1:4" ht="20.100000000000001" customHeight="1">
      <c r="A24" s="98"/>
      <c r="B24" s="98"/>
      <c r="C24" s="98"/>
      <c r="D24" s="307"/>
    </row>
    <row r="25" spans="1:4" ht="20.100000000000001" customHeight="1">
      <c r="A25" s="101" t="s">
        <v>34</v>
      </c>
      <c r="B25" s="101" t="s">
        <v>182</v>
      </c>
      <c r="C25" s="101"/>
      <c r="D25" s="306"/>
    </row>
    <row r="26" spans="1:4" ht="20.100000000000001" customHeight="1">
      <c r="A26" s="101"/>
      <c r="B26" s="101"/>
      <c r="C26" s="101"/>
      <c r="D26" s="306"/>
    </row>
    <row r="27" spans="1:4" ht="20.100000000000001" customHeight="1">
      <c r="A27" s="101" t="s">
        <v>183</v>
      </c>
      <c r="B27" s="101" t="s">
        <v>184</v>
      </c>
      <c r="C27" s="101"/>
      <c r="D27" s="306"/>
    </row>
    <row r="28" spans="1:4" ht="20.100000000000001" customHeight="1">
      <c r="A28" s="101"/>
      <c r="B28" s="101"/>
      <c r="C28" s="101"/>
      <c r="D28" s="306"/>
    </row>
    <row r="29" spans="1:4" ht="20.100000000000001" customHeight="1">
      <c r="A29" s="101" t="s">
        <v>185</v>
      </c>
      <c r="B29" s="101"/>
      <c r="C29" s="101"/>
      <c r="D29" s="306"/>
    </row>
    <row r="30" spans="1:4" ht="20.100000000000001" customHeight="1">
      <c r="A30" s="101"/>
      <c r="B30" s="101" t="s">
        <v>186</v>
      </c>
      <c r="C30" s="101"/>
      <c r="D30" s="306"/>
    </row>
    <row r="31" spans="1:4" ht="20.100000000000001" customHeight="1">
      <c r="A31" s="101" t="s">
        <v>187</v>
      </c>
      <c r="B31" s="101"/>
      <c r="C31" s="101"/>
      <c r="D31" s="306"/>
    </row>
    <row r="32" spans="1:4" ht="20.100000000000001" customHeight="1">
      <c r="A32" s="98"/>
      <c r="B32" s="98"/>
      <c r="C32" s="98"/>
      <c r="D32" s="307"/>
    </row>
    <row r="33" spans="1:4" ht="20.100000000000001" customHeight="1">
      <c r="A33" s="101" t="s">
        <v>34</v>
      </c>
      <c r="B33" s="101" t="s">
        <v>182</v>
      </c>
      <c r="C33" s="101"/>
      <c r="D33" s="306"/>
    </row>
    <row r="34" spans="1:4" ht="20.100000000000001" customHeight="1">
      <c r="A34" s="101"/>
      <c r="B34" s="101"/>
      <c r="C34" s="101"/>
      <c r="D34" s="306"/>
    </row>
    <row r="35" spans="1:4" ht="20.100000000000001" customHeight="1">
      <c r="A35" s="101" t="s">
        <v>183</v>
      </c>
      <c r="B35" s="101" t="s">
        <v>184</v>
      </c>
      <c r="C35" s="101"/>
      <c r="D35" s="306"/>
    </row>
    <row r="36" spans="1:4" ht="20.100000000000001" customHeight="1">
      <c r="A36" s="101"/>
      <c r="B36" s="101"/>
      <c r="C36" s="101"/>
      <c r="D36" s="306"/>
    </row>
    <row r="37" spans="1:4" ht="20.100000000000001" customHeight="1">
      <c r="A37" s="101" t="s">
        <v>185</v>
      </c>
      <c r="B37" s="101"/>
      <c r="C37" s="101"/>
      <c r="D37" s="306"/>
    </row>
    <row r="38" spans="1:4" ht="20.100000000000001" customHeight="1">
      <c r="A38" s="101"/>
      <c r="B38" s="101" t="s">
        <v>186</v>
      </c>
      <c r="C38" s="101"/>
      <c r="D38" s="306"/>
    </row>
    <row r="39" spans="1:4" ht="20.100000000000001" customHeight="1">
      <c r="A39" s="101" t="s">
        <v>187</v>
      </c>
      <c r="B39" s="101"/>
      <c r="C39" s="101"/>
      <c r="D39" s="306"/>
    </row>
    <row r="40" spans="1:4" ht="20.100000000000001" customHeight="1">
      <c r="A40" s="98"/>
      <c r="B40" s="98"/>
      <c r="C40" s="98"/>
      <c r="D40" s="307"/>
    </row>
    <row r="41" spans="1:4">
      <c r="A41" s="52" t="s">
        <v>308</v>
      </c>
    </row>
  </sheetData>
  <mergeCells count="2">
    <mergeCell ref="B2:C2"/>
    <mergeCell ref="A10:D10"/>
  </mergeCells>
  <phoneticPr fontId="4"/>
  <pageMargins left="0.70866141732283472" right="0.70866141732283472" top="0.74803149606299213" bottom="0.74803149606299213" header="0.31496062992125984" footer="0.31496062992125984"/>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BA170"/>
  <sheetViews>
    <sheetView showGridLines="0" view="pageBreakPreview" zoomScale="80" zoomScaleNormal="100" zoomScaleSheetLayoutView="80" workbookViewId="0">
      <selection activeCell="BE22" sqref="BE22"/>
    </sheetView>
  </sheetViews>
  <sheetFormatPr defaultColWidth="9" defaultRowHeight="14.25"/>
  <cols>
    <col min="1" max="1" width="5" style="2" customWidth="1"/>
    <col min="2" max="5" width="1.875" style="2" customWidth="1"/>
    <col min="6" max="6" width="3.625" style="2" customWidth="1"/>
    <col min="7" max="17" width="1.875" style="2" customWidth="1"/>
    <col min="18" max="27" width="3.625" style="2" customWidth="1"/>
    <col min="28" max="48" width="1.875" style="2" customWidth="1"/>
    <col min="49" max="49" width="1.75" style="2" customWidth="1"/>
    <col min="50" max="50" width="9" style="2"/>
    <col min="51" max="51" width="3.625" style="2" customWidth="1"/>
    <col min="52" max="16384" width="9" style="2"/>
  </cols>
  <sheetData>
    <row r="1" spans="2:53" ht="18" customHeight="1" thickBot="1">
      <c r="B1" s="341" t="s">
        <v>519</v>
      </c>
      <c r="C1" s="342"/>
      <c r="D1" s="342"/>
      <c r="E1" s="342"/>
      <c r="F1" s="342"/>
      <c r="G1" s="342"/>
      <c r="H1" s="342"/>
      <c r="I1" s="342"/>
      <c r="J1" s="342"/>
      <c r="K1" s="342"/>
      <c r="L1" s="342"/>
      <c r="M1" s="342"/>
      <c r="N1" s="342"/>
      <c r="O1" s="342"/>
      <c r="P1" s="342"/>
      <c r="Q1" s="342"/>
      <c r="R1" s="342"/>
      <c r="S1" s="342"/>
      <c r="T1" s="342"/>
      <c r="U1" s="342"/>
      <c r="V1" s="342"/>
      <c r="W1" s="342"/>
      <c r="X1" s="342"/>
      <c r="Y1" s="342"/>
      <c r="Z1" s="342"/>
      <c r="AA1" s="342"/>
      <c r="AB1" s="342"/>
      <c r="AC1" s="342"/>
      <c r="AD1" s="342"/>
      <c r="AE1" s="342"/>
    </row>
    <row r="2" spans="2:53" ht="18.75" customHeight="1" thickBot="1">
      <c r="AL2" s="255" t="s">
        <v>252</v>
      </c>
      <c r="AM2" s="37"/>
      <c r="AN2" s="37"/>
      <c r="AO2" s="37"/>
      <c r="AP2" s="37"/>
      <c r="AQ2" s="37"/>
      <c r="AR2" s="38"/>
      <c r="AS2" s="37"/>
      <c r="AT2" s="37"/>
      <c r="AU2" s="37"/>
      <c r="AV2" s="38"/>
    </row>
    <row r="3" spans="2:53" ht="7.5" customHeight="1"/>
    <row r="4" spans="2:53" ht="18.75" customHeight="1">
      <c r="S4" s="486" t="s">
        <v>261</v>
      </c>
      <c r="T4" s="486"/>
      <c r="U4" s="486"/>
      <c r="V4" s="486"/>
      <c r="W4" s="486"/>
      <c r="X4" s="486"/>
      <c r="Y4" s="486"/>
      <c r="Z4" s="486"/>
      <c r="AA4" s="486"/>
      <c r="AC4" s="496">
        <v>46016</v>
      </c>
      <c r="AD4" s="497"/>
      <c r="AE4" s="497"/>
      <c r="AF4" s="497"/>
      <c r="AG4" s="497"/>
      <c r="AH4" s="497"/>
      <c r="AI4" s="497"/>
      <c r="AJ4" s="497"/>
      <c r="AK4" s="497"/>
      <c r="AL4" s="497"/>
      <c r="AM4" s="497"/>
      <c r="AN4" s="497"/>
      <c r="AO4" s="497"/>
      <c r="AP4" s="497"/>
      <c r="AQ4" s="497"/>
      <c r="AR4" s="497"/>
      <c r="AS4" s="497"/>
      <c r="AT4" s="497"/>
      <c r="AU4" s="497"/>
      <c r="AV4" s="498"/>
    </row>
    <row r="5" spans="2:53" ht="18.75" customHeight="1">
      <c r="S5" s="58"/>
      <c r="T5" s="58"/>
      <c r="U5" s="58"/>
      <c r="V5" s="58"/>
      <c r="W5" s="58"/>
      <c r="X5" s="58"/>
      <c r="Y5" s="58"/>
      <c r="Z5" s="58"/>
      <c r="AA5" s="2" t="s">
        <v>667</v>
      </c>
      <c r="AC5" s="264"/>
      <c r="AD5" s="264"/>
      <c r="AE5" s="264"/>
      <c r="AF5" s="264"/>
      <c r="AG5" s="264"/>
      <c r="AH5" s="264"/>
      <c r="AI5" s="264"/>
      <c r="AJ5" s="264"/>
      <c r="AK5" s="264"/>
      <c r="AL5" s="264"/>
      <c r="AM5" s="264"/>
      <c r="AN5" s="264"/>
      <c r="AO5" s="264"/>
      <c r="AP5" s="264"/>
      <c r="AQ5" s="264"/>
      <c r="AR5" s="264"/>
      <c r="AS5" s="264"/>
      <c r="AT5" s="264"/>
      <c r="AU5" s="264"/>
      <c r="AV5" s="264"/>
      <c r="AW5" s="42"/>
    </row>
    <row r="6" spans="2:53" ht="18.75" customHeight="1">
      <c r="AA6" s="27" t="s">
        <v>294</v>
      </c>
      <c r="BA6" s="2" t="s">
        <v>244</v>
      </c>
    </row>
    <row r="7" spans="2:53" ht="18.75" customHeight="1">
      <c r="C7" s="2" t="s">
        <v>248</v>
      </c>
      <c r="D7" s="5"/>
      <c r="E7" s="5"/>
      <c r="F7" s="5"/>
      <c r="G7" s="5"/>
      <c r="H7" s="5"/>
      <c r="I7" s="493" t="s">
        <v>245</v>
      </c>
      <c r="J7" s="494"/>
      <c r="K7" s="494"/>
      <c r="L7" s="495"/>
      <c r="M7" s="27" t="s">
        <v>249</v>
      </c>
      <c r="N7" s="5"/>
      <c r="O7" s="5"/>
      <c r="P7" s="5"/>
      <c r="Q7" s="5"/>
      <c r="R7" s="5"/>
      <c r="S7" s="5"/>
      <c r="T7" s="5"/>
      <c r="U7" s="5"/>
      <c r="V7" s="5"/>
      <c r="W7" s="5"/>
      <c r="X7" s="5"/>
      <c r="Y7" s="5"/>
      <c r="Z7" s="5"/>
      <c r="AD7" s="27"/>
      <c r="AE7" s="5"/>
      <c r="AF7" s="5"/>
      <c r="AG7" s="5"/>
      <c r="AH7" s="5"/>
      <c r="AI7" s="5"/>
      <c r="AJ7" s="5"/>
      <c r="AK7" s="5"/>
      <c r="AL7" s="5"/>
      <c r="AM7" s="5"/>
      <c r="AN7" s="5"/>
      <c r="AO7" s="5"/>
      <c r="AP7" s="5"/>
      <c r="AQ7" s="5"/>
      <c r="AR7" s="5"/>
      <c r="AS7" s="5"/>
      <c r="AT7" s="5"/>
      <c r="AU7" s="5"/>
      <c r="AV7" s="5"/>
      <c r="BA7" s="2" t="s">
        <v>245</v>
      </c>
    </row>
    <row r="8" spans="2:53" ht="21.75" customHeight="1">
      <c r="D8" s="5"/>
      <c r="E8" s="5"/>
      <c r="F8" s="5"/>
      <c r="G8" s="5"/>
      <c r="H8" s="5"/>
      <c r="I8" s="309"/>
      <c r="J8" s="309"/>
      <c r="K8" s="309"/>
      <c r="L8" s="309"/>
      <c r="M8" s="27"/>
      <c r="N8" s="5"/>
      <c r="O8" s="5"/>
      <c r="P8" s="5"/>
      <c r="Q8" s="5"/>
      <c r="R8" s="5"/>
      <c r="S8" s="486" t="s">
        <v>262</v>
      </c>
      <c r="T8" s="486"/>
      <c r="U8" s="486"/>
      <c r="V8" s="486"/>
      <c r="W8" s="486"/>
      <c r="X8" s="486"/>
      <c r="Y8" s="486"/>
      <c r="Z8" s="486"/>
      <c r="AA8" s="486"/>
      <c r="AC8" s="487" t="s">
        <v>668</v>
      </c>
      <c r="AD8" s="488"/>
      <c r="AE8" s="488"/>
      <c r="AF8" s="488"/>
      <c r="AG8" s="488"/>
      <c r="AH8" s="488"/>
      <c r="AI8" s="488"/>
      <c r="AJ8" s="488"/>
      <c r="AK8" s="488"/>
      <c r="AL8" s="488"/>
      <c r="AM8" s="488"/>
      <c r="AN8" s="488"/>
      <c r="AO8" s="488"/>
      <c r="AP8" s="488"/>
      <c r="AQ8" s="488"/>
      <c r="AR8" s="488"/>
      <c r="AS8" s="488"/>
      <c r="AT8" s="488"/>
      <c r="AU8" s="488"/>
      <c r="AV8" s="489"/>
    </row>
    <row r="9" spans="2:53" ht="21.75" customHeight="1">
      <c r="D9" s="5"/>
      <c r="E9" s="5"/>
      <c r="F9" s="5"/>
      <c r="G9" s="5"/>
      <c r="H9" s="5"/>
      <c r="I9" s="309"/>
      <c r="J9" s="309"/>
      <c r="K9" s="309"/>
      <c r="L9" s="309"/>
      <c r="M9" s="27"/>
      <c r="N9" s="5"/>
      <c r="O9" s="5"/>
      <c r="P9" s="5"/>
      <c r="Q9" s="5"/>
      <c r="R9" s="5"/>
      <c r="S9" s="58"/>
      <c r="T9" s="58"/>
      <c r="U9" s="58"/>
      <c r="V9" s="58"/>
      <c r="W9" s="58"/>
      <c r="X9" s="58"/>
      <c r="Y9" s="58"/>
      <c r="Z9" s="58"/>
      <c r="AA9" s="58"/>
      <c r="AB9" s="42" t="s">
        <v>295</v>
      </c>
      <c r="AC9" s="256"/>
      <c r="AD9" s="257"/>
      <c r="AE9" s="257"/>
      <c r="AF9" s="257"/>
      <c r="AG9" s="257"/>
      <c r="AH9" s="257"/>
      <c r="AI9" s="257"/>
      <c r="AJ9" s="257"/>
      <c r="AK9" s="257"/>
      <c r="AL9" s="257"/>
      <c r="AM9" s="257"/>
      <c r="AN9" s="257"/>
      <c r="AO9" s="257"/>
      <c r="AP9" s="257"/>
      <c r="AQ9" s="257"/>
      <c r="AR9" s="257"/>
      <c r="AS9" s="257"/>
      <c r="AT9" s="257"/>
      <c r="AU9" s="257"/>
      <c r="AV9" s="258"/>
    </row>
    <row r="10" spans="2:53" ht="21.75" customHeight="1">
      <c r="S10" s="486" t="s">
        <v>257</v>
      </c>
      <c r="T10" s="486"/>
      <c r="U10" s="486"/>
      <c r="V10" s="486"/>
      <c r="W10" s="486"/>
      <c r="X10" s="486"/>
      <c r="Y10" s="486"/>
      <c r="Z10" s="486"/>
      <c r="AA10" s="486"/>
      <c r="AC10" s="487" t="s">
        <v>258</v>
      </c>
      <c r="AD10" s="488"/>
      <c r="AE10" s="488"/>
      <c r="AF10" s="488"/>
      <c r="AG10" s="488"/>
      <c r="AH10" s="488"/>
      <c r="AI10" s="488"/>
      <c r="AJ10" s="488"/>
      <c r="AK10" s="488"/>
      <c r="AL10" s="488"/>
      <c r="AM10" s="488"/>
      <c r="AN10" s="488"/>
      <c r="AO10" s="488"/>
      <c r="AP10" s="488"/>
      <c r="AQ10" s="488"/>
      <c r="AR10" s="488"/>
      <c r="AS10" s="488"/>
      <c r="AT10" s="488"/>
      <c r="AU10" s="488"/>
      <c r="AV10" s="489"/>
    </row>
    <row r="11" spans="2:53" ht="8.25" customHeight="1">
      <c r="B11" s="24"/>
    </row>
    <row r="12" spans="2:53" ht="21.75" customHeight="1">
      <c r="B12" s="5"/>
      <c r="S12" s="486" t="s">
        <v>34</v>
      </c>
      <c r="T12" s="486"/>
      <c r="U12" s="486"/>
      <c r="V12" s="486"/>
      <c r="W12" s="486"/>
      <c r="X12" s="486"/>
      <c r="Y12" s="486"/>
      <c r="Z12" s="486"/>
      <c r="AA12" s="486"/>
      <c r="AC12" s="487" t="s">
        <v>259</v>
      </c>
      <c r="AD12" s="488"/>
      <c r="AE12" s="488"/>
      <c r="AF12" s="488"/>
      <c r="AG12" s="488"/>
      <c r="AH12" s="488"/>
      <c r="AI12" s="488"/>
      <c r="AJ12" s="488"/>
      <c r="AK12" s="488"/>
      <c r="AL12" s="488"/>
      <c r="AM12" s="488"/>
      <c r="AN12" s="488"/>
      <c r="AO12" s="488"/>
      <c r="AP12" s="488"/>
      <c r="AQ12" s="488"/>
      <c r="AR12" s="488"/>
      <c r="AS12" s="488"/>
      <c r="AT12" s="488"/>
      <c r="AU12" s="488"/>
      <c r="AV12" s="489"/>
    </row>
    <row r="13" spans="2:53" ht="8.25" customHeight="1">
      <c r="B13" s="6"/>
      <c r="D13" s="19"/>
      <c r="S13" s="58"/>
      <c r="T13" s="58"/>
      <c r="U13" s="75"/>
      <c r="V13" s="58"/>
      <c r="W13" s="58"/>
      <c r="X13" s="58"/>
      <c r="Y13" s="58"/>
      <c r="Z13" s="58"/>
      <c r="AA13" s="58"/>
    </row>
    <row r="14" spans="2:53" ht="21.75" customHeight="1">
      <c r="B14" s="6"/>
      <c r="D14" s="19"/>
      <c r="S14" s="486" t="s">
        <v>35</v>
      </c>
      <c r="T14" s="486"/>
      <c r="U14" s="486"/>
      <c r="V14" s="486"/>
      <c r="W14" s="486"/>
      <c r="X14" s="486"/>
      <c r="Y14" s="486"/>
      <c r="Z14" s="486"/>
      <c r="AA14" s="486"/>
      <c r="AC14" s="487" t="s">
        <v>250</v>
      </c>
      <c r="AD14" s="488"/>
      <c r="AE14" s="488"/>
      <c r="AF14" s="488"/>
      <c r="AG14" s="488"/>
      <c r="AH14" s="488"/>
      <c r="AI14" s="488"/>
      <c r="AJ14" s="488"/>
      <c r="AK14" s="488"/>
      <c r="AL14" s="488"/>
      <c r="AM14" s="488"/>
      <c r="AN14" s="488"/>
      <c r="AO14" s="488"/>
      <c r="AP14" s="488"/>
      <c r="AQ14" s="488"/>
      <c r="AR14" s="488"/>
      <c r="AS14" s="488"/>
      <c r="AT14" s="488"/>
      <c r="AU14" s="488"/>
      <c r="AV14" s="489"/>
    </row>
    <row r="15" spans="2:53" ht="8.25" customHeight="1">
      <c r="B15" s="6"/>
      <c r="D15" s="19"/>
      <c r="S15" s="58"/>
      <c r="T15" s="58"/>
      <c r="U15" s="75"/>
      <c r="V15" s="58"/>
      <c r="W15" s="58"/>
      <c r="X15" s="58"/>
      <c r="Y15" s="58"/>
      <c r="Z15" s="58"/>
      <c r="AA15" s="58"/>
    </row>
    <row r="16" spans="2:53" ht="21.75" customHeight="1">
      <c r="B16" s="6"/>
      <c r="S16" s="486" t="s">
        <v>255</v>
      </c>
      <c r="T16" s="486"/>
      <c r="U16" s="486"/>
      <c r="V16" s="486"/>
      <c r="W16" s="486"/>
      <c r="X16" s="486"/>
      <c r="Y16" s="486"/>
      <c r="Z16" s="486"/>
      <c r="AA16" s="486"/>
      <c r="AC16" s="487" t="s">
        <v>256</v>
      </c>
      <c r="AD16" s="488"/>
      <c r="AE16" s="488"/>
      <c r="AF16" s="488"/>
      <c r="AG16" s="488"/>
      <c r="AH16" s="488"/>
      <c r="AI16" s="488"/>
      <c r="AJ16" s="488"/>
      <c r="AK16" s="488"/>
      <c r="AL16" s="488"/>
      <c r="AM16" s="488"/>
      <c r="AN16" s="488"/>
      <c r="AO16" s="488"/>
      <c r="AP16" s="488"/>
      <c r="AQ16" s="488"/>
      <c r="AR16" s="488"/>
      <c r="AS16" s="488"/>
      <c r="AT16" s="488"/>
      <c r="AU16" s="488"/>
      <c r="AV16" s="489"/>
    </row>
    <row r="17" spans="2:51" ht="8.25" customHeight="1">
      <c r="B17" s="6"/>
      <c r="D17" s="19"/>
      <c r="S17" s="58"/>
      <c r="T17" s="58"/>
      <c r="U17" s="75"/>
      <c r="V17" s="58"/>
      <c r="W17" s="58"/>
      <c r="X17" s="58"/>
      <c r="Y17" s="58"/>
      <c r="Z17" s="58"/>
      <c r="AA17" s="58"/>
    </row>
    <row r="18" spans="2:51" ht="21.75" customHeight="1">
      <c r="B18" s="6"/>
      <c r="S18" s="485" t="s">
        <v>254</v>
      </c>
      <c r="T18" s="485"/>
      <c r="U18" s="485"/>
      <c r="V18" s="485"/>
      <c r="W18" s="485"/>
      <c r="X18" s="485"/>
      <c r="Y18" s="485"/>
      <c r="Z18" s="485"/>
      <c r="AA18" s="485"/>
      <c r="AC18" s="487" t="s">
        <v>246</v>
      </c>
      <c r="AD18" s="488"/>
      <c r="AE18" s="488"/>
      <c r="AF18" s="488"/>
      <c r="AG18" s="488"/>
      <c r="AH18" s="488"/>
      <c r="AI18" s="488"/>
      <c r="AJ18" s="488"/>
      <c r="AK18" s="488"/>
      <c r="AL18" s="488"/>
      <c r="AM18" s="488"/>
      <c r="AN18" s="488"/>
      <c r="AO18" s="488"/>
      <c r="AP18" s="488"/>
      <c r="AQ18" s="488"/>
      <c r="AR18" s="488"/>
      <c r="AS18" s="488"/>
      <c r="AT18" s="488"/>
      <c r="AU18" s="488"/>
      <c r="AV18" s="489"/>
    </row>
    <row r="19" spans="2:51" ht="8.25" customHeight="1">
      <c r="B19" s="6"/>
      <c r="D19" s="19"/>
    </row>
    <row r="20" spans="2:51" ht="21.75" customHeight="1">
      <c r="B20" s="6"/>
      <c r="O20" s="485" t="s">
        <v>302</v>
      </c>
      <c r="P20" s="485"/>
      <c r="Q20" s="485"/>
      <c r="R20" s="485"/>
      <c r="S20" s="485"/>
      <c r="T20" s="485"/>
      <c r="U20" s="485"/>
      <c r="V20" s="485"/>
      <c r="W20" s="485"/>
      <c r="X20" s="485"/>
      <c r="Y20" s="485"/>
      <c r="Z20" s="485"/>
      <c r="AA20" s="485"/>
      <c r="AC20" s="487" t="s">
        <v>303</v>
      </c>
      <c r="AD20" s="488"/>
      <c r="AE20" s="488"/>
      <c r="AF20" s="488"/>
      <c r="AG20" s="488"/>
      <c r="AH20" s="488"/>
      <c r="AI20" s="488"/>
      <c r="AJ20" s="488"/>
      <c r="AK20" s="488"/>
      <c r="AL20" s="488"/>
      <c r="AM20" s="488"/>
      <c r="AN20" s="488"/>
      <c r="AO20" s="488"/>
      <c r="AP20" s="488"/>
      <c r="AQ20" s="488"/>
      <c r="AR20" s="488"/>
      <c r="AS20" s="488"/>
      <c r="AT20" s="488"/>
      <c r="AU20" s="488"/>
      <c r="AV20" s="489"/>
    </row>
    <row r="21" spans="2:51" ht="8.25" customHeight="1">
      <c r="B21" s="6"/>
      <c r="D21" s="19"/>
    </row>
    <row r="22" spans="2:51" ht="21.75" customHeight="1">
      <c r="S22" s="486" t="s">
        <v>187</v>
      </c>
      <c r="T22" s="486"/>
      <c r="U22" s="486"/>
      <c r="V22" s="486"/>
      <c r="W22" s="486"/>
      <c r="X22" s="486"/>
      <c r="Y22" s="486"/>
      <c r="Z22" s="486"/>
      <c r="AA22" s="486"/>
      <c r="AC22" s="487" t="s">
        <v>251</v>
      </c>
      <c r="AD22" s="488"/>
      <c r="AE22" s="488"/>
      <c r="AF22" s="488"/>
      <c r="AG22" s="488"/>
      <c r="AH22" s="488"/>
      <c r="AI22" s="488"/>
      <c r="AJ22" s="488"/>
      <c r="AK22" s="488"/>
      <c r="AL22" s="488"/>
      <c r="AM22" s="488"/>
      <c r="AN22" s="488"/>
      <c r="AO22" s="488"/>
      <c r="AP22" s="488"/>
      <c r="AQ22" s="488"/>
      <c r="AR22" s="488"/>
      <c r="AS22" s="488"/>
      <c r="AT22" s="488"/>
      <c r="AU22" s="488"/>
      <c r="AV22" s="489"/>
    </row>
    <row r="23" spans="2:51" ht="18.75" customHeight="1">
      <c r="D23" s="19"/>
      <c r="E23" s="19"/>
      <c r="G23" s="19"/>
      <c r="H23" s="19"/>
      <c r="I23" s="19"/>
      <c r="J23" s="19"/>
      <c r="K23" s="19"/>
      <c r="L23" s="19"/>
      <c r="M23" s="19"/>
      <c r="N23" s="19"/>
      <c r="O23" s="19"/>
      <c r="P23" s="19"/>
      <c r="Q23" s="19"/>
      <c r="R23" s="19"/>
      <c r="S23" s="19"/>
      <c r="V23" s="19"/>
      <c r="W23" s="19"/>
      <c r="X23" s="19"/>
      <c r="Y23" s="19"/>
      <c r="Z23" s="19"/>
      <c r="AB23" s="19"/>
      <c r="AE23" s="19"/>
      <c r="AF23" s="19"/>
      <c r="AG23" s="19"/>
      <c r="AH23" s="19"/>
      <c r="AI23" s="19"/>
      <c r="AJ23" s="19"/>
      <c r="AK23" s="19"/>
      <c r="AL23" s="19"/>
      <c r="AM23" s="19"/>
      <c r="AN23" s="19"/>
      <c r="AO23" s="19"/>
      <c r="AP23" s="19"/>
      <c r="AQ23" s="19"/>
      <c r="AR23" s="19"/>
      <c r="AS23" s="19"/>
      <c r="AT23" s="19"/>
      <c r="AU23" s="19"/>
      <c r="AV23" s="19"/>
    </row>
    <row r="24" spans="2:51" ht="18.75" customHeight="1">
      <c r="D24" s="19"/>
      <c r="E24" s="19"/>
      <c r="G24" s="19"/>
      <c r="H24" s="19"/>
      <c r="I24" s="19"/>
      <c r="J24" s="19"/>
      <c r="K24" s="19"/>
      <c r="L24" s="19"/>
      <c r="M24" s="19"/>
      <c r="N24" s="19"/>
      <c r="O24" s="19"/>
      <c r="P24" s="19"/>
      <c r="Q24" s="19"/>
      <c r="R24" s="19"/>
      <c r="S24" s="19"/>
      <c r="V24" s="19"/>
      <c r="W24" s="19"/>
      <c r="X24" s="19"/>
      <c r="Y24" s="19"/>
      <c r="Z24" s="19"/>
      <c r="AE24" s="19"/>
      <c r="AF24" s="19"/>
      <c r="AG24" s="19"/>
      <c r="AH24" s="19"/>
      <c r="AI24" s="19"/>
      <c r="AJ24" s="19"/>
      <c r="AK24" s="19"/>
      <c r="AL24" s="19"/>
      <c r="AM24" s="19"/>
      <c r="AN24" s="19"/>
      <c r="AO24" s="19"/>
      <c r="AP24" s="19"/>
      <c r="AQ24" s="19"/>
      <c r="AR24" s="19"/>
      <c r="AS24" s="19"/>
      <c r="AT24" s="19"/>
      <c r="AU24" s="19"/>
      <c r="AV24" s="19"/>
    </row>
    <row r="25" spans="2:51" ht="18.75" customHeight="1">
      <c r="B25" s="19"/>
      <c r="C25" s="19"/>
      <c r="D25" s="316"/>
      <c r="E25" s="21"/>
      <c r="F25" s="21"/>
      <c r="G25" s="21"/>
      <c r="I25" s="2" t="s">
        <v>508</v>
      </c>
      <c r="U25" s="19"/>
      <c r="AM25" s="19"/>
      <c r="AN25" s="19"/>
      <c r="AO25" s="19"/>
      <c r="AP25" s="19"/>
      <c r="AQ25" s="19"/>
      <c r="AR25" s="19"/>
      <c r="AS25" s="19"/>
      <c r="AT25" s="19"/>
      <c r="AU25" s="19"/>
      <c r="AV25" s="19"/>
    </row>
    <row r="26" spans="2:51" ht="15" customHeight="1">
      <c r="B26" s="6"/>
      <c r="D26" s="261"/>
      <c r="E26" s="262"/>
      <c r="F26" s="262"/>
      <c r="G26" s="262"/>
      <c r="I26" s="2" t="s">
        <v>320</v>
      </c>
      <c r="U26" s="19"/>
    </row>
    <row r="27" spans="2:51" ht="15" customHeight="1">
      <c r="B27" s="6"/>
      <c r="D27" s="259"/>
      <c r="E27" s="260"/>
      <c r="F27" s="260"/>
      <c r="G27" s="260"/>
      <c r="I27" s="2" t="s">
        <v>500</v>
      </c>
      <c r="U27" s="19"/>
    </row>
    <row r="28" spans="2:51" ht="21.75" customHeight="1"/>
    <row r="29" spans="2:51" ht="37.5" customHeight="1">
      <c r="C29" s="2">
        <v>1</v>
      </c>
      <c r="E29" s="2" t="s">
        <v>68</v>
      </c>
      <c r="J29" s="52" t="s">
        <v>243</v>
      </c>
      <c r="R29" s="490" t="s">
        <v>501</v>
      </c>
      <c r="S29" s="491"/>
      <c r="T29" s="491"/>
      <c r="U29" s="491"/>
      <c r="V29" s="491"/>
      <c r="W29" s="491"/>
      <c r="X29" s="491"/>
      <c r="Y29" s="491"/>
      <c r="Z29" s="491"/>
      <c r="AA29" s="491"/>
      <c r="AB29" s="491"/>
      <c r="AC29" s="491"/>
      <c r="AD29" s="491"/>
      <c r="AE29" s="491"/>
      <c r="AF29" s="491"/>
      <c r="AG29" s="491"/>
      <c r="AH29" s="491"/>
      <c r="AI29" s="491"/>
      <c r="AJ29" s="491"/>
      <c r="AK29" s="491"/>
      <c r="AL29" s="491"/>
      <c r="AM29" s="491"/>
      <c r="AN29" s="491"/>
      <c r="AO29" s="491"/>
      <c r="AP29" s="491"/>
      <c r="AQ29" s="491"/>
      <c r="AR29" s="491"/>
      <c r="AS29" s="491"/>
      <c r="AT29" s="491"/>
      <c r="AU29" s="491"/>
      <c r="AV29" s="491"/>
      <c r="AW29" s="491"/>
      <c r="AX29" s="492"/>
    </row>
    <row r="30" spans="2:51" ht="37.5" customHeight="1">
      <c r="G30" s="484" t="s">
        <v>509</v>
      </c>
      <c r="H30" s="485"/>
      <c r="I30" s="485"/>
      <c r="J30" s="485"/>
      <c r="K30" s="485"/>
      <c r="L30" s="485"/>
      <c r="M30" s="485"/>
      <c r="N30" s="485"/>
      <c r="O30" s="485"/>
      <c r="P30" s="485"/>
      <c r="Q30" s="347" t="str">
        <f>IF(R30&lt;&gt;"","(","")</f>
        <v>(</v>
      </c>
      <c r="R30" s="481" t="s">
        <v>502</v>
      </c>
      <c r="S30" s="482"/>
      <c r="T30" s="482"/>
      <c r="U30" s="482"/>
      <c r="V30" s="482"/>
      <c r="W30" s="482"/>
      <c r="X30" s="482"/>
      <c r="Y30" s="482"/>
      <c r="Z30" s="482"/>
      <c r="AA30" s="482"/>
      <c r="AB30" s="482"/>
      <c r="AC30" s="482"/>
      <c r="AD30" s="482"/>
      <c r="AE30" s="482"/>
      <c r="AF30" s="482"/>
      <c r="AG30" s="482"/>
      <c r="AH30" s="482"/>
      <c r="AI30" s="482"/>
      <c r="AJ30" s="482"/>
      <c r="AK30" s="482"/>
      <c r="AL30" s="482"/>
      <c r="AM30" s="482"/>
      <c r="AN30" s="482"/>
      <c r="AO30" s="482"/>
      <c r="AP30" s="482"/>
      <c r="AQ30" s="482"/>
      <c r="AR30" s="482"/>
      <c r="AS30" s="482"/>
      <c r="AT30" s="482"/>
      <c r="AU30" s="482"/>
      <c r="AV30" s="482"/>
      <c r="AW30" s="482"/>
      <c r="AX30" s="483"/>
      <c r="AY30" s="347" t="str">
        <f>IF(R30&lt;&gt;"","）","")</f>
        <v>）</v>
      </c>
    </row>
    <row r="31" spans="2:51" ht="21.75" customHeight="1"/>
    <row r="32" spans="2:51" ht="30.75" customHeight="1">
      <c r="E32" s="2" t="s">
        <v>230</v>
      </c>
      <c r="K32" s="499">
        <v>8</v>
      </c>
      <c r="L32" s="500"/>
      <c r="M32" s="500"/>
      <c r="N32" s="500"/>
      <c r="O32" s="500"/>
      <c r="P32" s="500"/>
      <c r="Q32" s="500"/>
      <c r="R32" s="500"/>
      <c r="S32" s="500"/>
      <c r="T32" s="500"/>
      <c r="U32" s="500"/>
      <c r="V32" s="501"/>
      <c r="W32" s="5" t="s">
        <v>8</v>
      </c>
      <c r="X32" s="27" t="s">
        <v>94</v>
      </c>
      <c r="Y32" s="5"/>
      <c r="Z32" s="5"/>
      <c r="AA32" s="5"/>
      <c r="AB32" s="5"/>
      <c r="AC32" s="5"/>
      <c r="AD32" s="5"/>
      <c r="AE32" s="5"/>
      <c r="AF32" s="502">
        <v>3</v>
      </c>
      <c r="AG32" s="503"/>
      <c r="AH32" s="2" t="s">
        <v>95</v>
      </c>
    </row>
    <row r="33" spans="3:44" ht="21.75" customHeight="1"/>
    <row r="34" spans="3:44" ht="18.75" customHeight="1">
      <c r="E34" s="2" t="s">
        <v>55</v>
      </c>
      <c r="K34" s="506">
        <v>46120</v>
      </c>
      <c r="L34" s="506"/>
      <c r="M34" s="506"/>
      <c r="N34" s="506"/>
      <c r="O34" s="506"/>
      <c r="P34" s="506"/>
      <c r="Q34" s="506"/>
      <c r="R34" s="506"/>
      <c r="S34" s="506"/>
      <c r="T34" s="506"/>
      <c r="U34" s="506"/>
      <c r="V34" s="506"/>
      <c r="W34" s="506"/>
      <c r="X34" s="506"/>
      <c r="Y34" s="242"/>
      <c r="Z34" s="242" t="s">
        <v>296</v>
      </c>
      <c r="AA34" s="242"/>
      <c r="AB34" s="507">
        <v>46210</v>
      </c>
      <c r="AC34" s="508"/>
      <c r="AD34" s="508"/>
      <c r="AE34" s="508"/>
      <c r="AF34" s="508"/>
      <c r="AG34" s="508"/>
      <c r="AH34" s="508"/>
      <c r="AI34" s="508"/>
      <c r="AJ34" s="508"/>
      <c r="AK34" s="508"/>
      <c r="AL34" s="508"/>
      <c r="AM34" s="508"/>
      <c r="AN34" s="508"/>
      <c r="AO34" s="509"/>
      <c r="AP34" s="42"/>
      <c r="AQ34" s="42"/>
    </row>
    <row r="35" spans="3:44" ht="18.75" customHeight="1">
      <c r="F35" s="24"/>
      <c r="I35" s="24" t="s">
        <v>378</v>
      </c>
      <c r="K35" s="506"/>
      <c r="L35" s="506"/>
      <c r="M35" s="506"/>
      <c r="N35" s="506"/>
      <c r="O35" s="506"/>
      <c r="P35" s="506"/>
      <c r="Q35" s="506"/>
      <c r="R35" s="506"/>
      <c r="S35" s="506"/>
      <c r="T35" s="506"/>
      <c r="U35" s="506"/>
      <c r="V35" s="506"/>
      <c r="W35" s="506"/>
      <c r="X35" s="506"/>
      <c r="AB35" s="510"/>
      <c r="AC35" s="511"/>
      <c r="AD35" s="511"/>
      <c r="AE35" s="511"/>
      <c r="AF35" s="511"/>
      <c r="AG35" s="511"/>
      <c r="AH35" s="511"/>
      <c r="AI35" s="511"/>
      <c r="AJ35" s="511"/>
      <c r="AK35" s="511"/>
      <c r="AL35" s="511"/>
      <c r="AM35" s="511"/>
      <c r="AN35" s="511"/>
      <c r="AO35" s="512"/>
    </row>
    <row r="36" spans="3:44" ht="21.75" customHeight="1"/>
    <row r="37" spans="3:44" ht="21.75" customHeight="1"/>
    <row r="38" spans="3:44" s="343" customFormat="1" ht="18.75" customHeight="1">
      <c r="E38" s="2" t="s">
        <v>55</v>
      </c>
      <c r="K38" s="513">
        <v>46113</v>
      </c>
      <c r="L38" s="513"/>
      <c r="M38" s="513"/>
      <c r="N38" s="513"/>
      <c r="O38" s="513"/>
      <c r="P38" s="513"/>
      <c r="Q38" s="513"/>
      <c r="R38" s="513"/>
      <c r="S38" s="513"/>
      <c r="T38" s="513"/>
      <c r="U38" s="513"/>
      <c r="V38" s="513"/>
      <c r="W38" s="513"/>
      <c r="X38" s="513"/>
      <c r="Y38" s="344"/>
      <c r="Z38" s="344" t="s">
        <v>88</v>
      </c>
      <c r="AA38" s="344"/>
      <c r="AB38" s="513">
        <v>46356</v>
      </c>
      <c r="AC38" s="513"/>
      <c r="AD38" s="513"/>
      <c r="AE38" s="513"/>
      <c r="AF38" s="513"/>
      <c r="AG38" s="513"/>
      <c r="AH38" s="513"/>
      <c r="AI38" s="513"/>
      <c r="AJ38" s="513"/>
      <c r="AK38" s="513"/>
      <c r="AL38" s="513"/>
      <c r="AM38" s="513"/>
      <c r="AN38" s="513"/>
      <c r="AO38" s="513"/>
      <c r="AP38" s="345"/>
      <c r="AQ38" s="345"/>
    </row>
    <row r="39" spans="3:44" s="343" customFormat="1" ht="18.75" customHeight="1">
      <c r="D39" s="343" t="s">
        <v>520</v>
      </c>
      <c r="H39" s="24"/>
      <c r="K39" s="513"/>
      <c r="L39" s="513"/>
      <c r="M39" s="513"/>
      <c r="N39" s="513"/>
      <c r="O39" s="513"/>
      <c r="P39" s="513"/>
      <c r="Q39" s="513"/>
      <c r="R39" s="513"/>
      <c r="S39" s="513"/>
      <c r="T39" s="513"/>
      <c r="U39" s="513"/>
      <c r="V39" s="513"/>
      <c r="W39" s="513"/>
      <c r="X39" s="513"/>
      <c r="AB39" s="513"/>
      <c r="AC39" s="513"/>
      <c r="AD39" s="513"/>
      <c r="AE39" s="513"/>
      <c r="AF39" s="513"/>
      <c r="AG39" s="513"/>
      <c r="AH39" s="513"/>
      <c r="AI39" s="513"/>
      <c r="AJ39" s="513"/>
      <c r="AK39" s="513"/>
      <c r="AL39" s="513"/>
      <c r="AM39" s="513"/>
      <c r="AN39" s="513"/>
      <c r="AO39" s="513"/>
    </row>
    <row r="40" spans="3:44" ht="21.75" customHeight="1"/>
    <row r="41" spans="3:44" ht="21.75" customHeight="1"/>
    <row r="42" spans="3:44" ht="18.75" customHeight="1">
      <c r="E42" s="2" t="s">
        <v>55</v>
      </c>
      <c r="K42" s="505">
        <v>46330</v>
      </c>
      <c r="L42" s="505"/>
      <c r="M42" s="505"/>
      <c r="N42" s="505"/>
      <c r="O42" s="505"/>
      <c r="P42" s="505"/>
      <c r="Q42" s="505"/>
      <c r="R42" s="505"/>
      <c r="S42" s="505"/>
      <c r="T42" s="505"/>
      <c r="U42" s="505"/>
      <c r="V42" s="505"/>
      <c r="W42" s="505"/>
      <c r="X42" s="505"/>
      <c r="Y42" s="242"/>
      <c r="Z42" s="242" t="s">
        <v>88</v>
      </c>
      <c r="AA42" s="242"/>
      <c r="AB42" s="505">
        <v>46357</v>
      </c>
      <c r="AC42" s="505"/>
      <c r="AD42" s="505"/>
      <c r="AE42" s="505"/>
      <c r="AF42" s="505"/>
      <c r="AG42" s="505"/>
      <c r="AH42" s="505"/>
      <c r="AI42" s="505"/>
      <c r="AJ42" s="505"/>
      <c r="AK42" s="505"/>
      <c r="AL42" s="505"/>
      <c r="AM42" s="505"/>
      <c r="AN42" s="505"/>
      <c r="AO42" s="505"/>
      <c r="AP42" s="42"/>
      <c r="AQ42" s="42"/>
    </row>
    <row r="43" spans="3:44" ht="18.75" customHeight="1">
      <c r="E43" s="2" t="s">
        <v>329</v>
      </c>
      <c r="K43" s="505"/>
      <c r="L43" s="505"/>
      <c r="M43" s="505"/>
      <c r="N43" s="505"/>
      <c r="O43" s="505"/>
      <c r="P43" s="505"/>
      <c r="Q43" s="505"/>
      <c r="R43" s="505"/>
      <c r="S43" s="505"/>
      <c r="T43" s="505"/>
      <c r="U43" s="505"/>
      <c r="V43" s="505"/>
      <c r="W43" s="505"/>
      <c r="X43" s="505"/>
      <c r="AB43" s="505"/>
      <c r="AC43" s="505"/>
      <c r="AD43" s="505"/>
      <c r="AE43" s="505"/>
      <c r="AF43" s="505"/>
      <c r="AG43" s="505"/>
      <c r="AH43" s="505"/>
      <c r="AI43" s="505"/>
      <c r="AJ43" s="505"/>
      <c r="AK43" s="505"/>
      <c r="AL43" s="505"/>
      <c r="AM43" s="505"/>
      <c r="AN43" s="505"/>
      <c r="AO43" s="505"/>
    </row>
    <row r="44" spans="3:44" ht="21.75" customHeight="1"/>
    <row r="45" spans="3:44" ht="18.75" customHeight="1">
      <c r="K45" s="263"/>
      <c r="L45" s="263"/>
      <c r="M45" s="263"/>
      <c r="N45" s="263"/>
      <c r="O45" s="263"/>
      <c r="P45" s="263"/>
      <c r="Q45" s="263"/>
      <c r="R45" s="263"/>
      <c r="S45" s="263"/>
      <c r="T45" s="263"/>
      <c r="U45" s="263"/>
      <c r="V45" s="263"/>
      <c r="W45" s="263"/>
      <c r="X45" s="263"/>
      <c r="Y45" s="4"/>
      <c r="Z45" s="4"/>
      <c r="AA45" s="4"/>
      <c r="AB45" s="263"/>
      <c r="AC45" s="263"/>
      <c r="AD45" s="263"/>
      <c r="AE45" s="263"/>
      <c r="AF45" s="263"/>
      <c r="AG45" s="263"/>
      <c r="AH45" s="263"/>
      <c r="AI45" s="263"/>
      <c r="AJ45" s="263"/>
      <c r="AK45" s="263"/>
      <c r="AL45" s="263"/>
      <c r="AM45" s="263"/>
      <c r="AN45" s="263"/>
      <c r="AO45" s="263"/>
    </row>
    <row r="46" spans="3:44" ht="21.75" customHeight="1">
      <c r="C46" s="2" t="s">
        <v>236</v>
      </c>
    </row>
    <row r="47" spans="3:44" ht="28.5" customHeight="1">
      <c r="E47" s="2" t="s">
        <v>237</v>
      </c>
      <c r="M47" s="504" t="s">
        <v>290</v>
      </c>
      <c r="N47" s="504"/>
      <c r="O47" s="504"/>
      <c r="P47" s="504"/>
      <c r="Q47" s="504"/>
      <c r="R47" s="504"/>
      <c r="S47" s="504"/>
      <c r="T47" s="504"/>
      <c r="U47" s="504"/>
      <c r="V47" s="504"/>
      <c r="W47" s="504"/>
      <c r="X47" s="504"/>
      <c r="Y47" s="504"/>
      <c r="Z47" s="504"/>
      <c r="AA47" s="504"/>
      <c r="AB47" s="504"/>
      <c r="AC47" s="504"/>
      <c r="AD47" s="504"/>
      <c r="AE47" s="504"/>
      <c r="AF47" s="504"/>
      <c r="AG47" s="504"/>
      <c r="AH47" s="504"/>
      <c r="AI47" s="504"/>
      <c r="AJ47" s="504"/>
      <c r="AK47" s="504"/>
      <c r="AL47" s="504"/>
      <c r="AM47" s="504"/>
      <c r="AN47" s="504"/>
      <c r="AO47" s="504"/>
      <c r="AP47" s="504"/>
      <c r="AQ47" s="504"/>
      <c r="AR47" s="504"/>
    </row>
    <row r="48" spans="3:44" ht="28.5" customHeight="1">
      <c r="E48" s="2" t="s">
        <v>260</v>
      </c>
      <c r="M48" s="487" t="s">
        <v>291</v>
      </c>
      <c r="N48" s="488"/>
      <c r="O48" s="488"/>
      <c r="P48" s="488"/>
      <c r="Q48" s="488"/>
      <c r="R48" s="488"/>
      <c r="S48" s="488"/>
      <c r="T48" s="488"/>
      <c r="U48" s="488"/>
      <c r="V48" s="488"/>
      <c r="W48" s="488"/>
      <c r="X48" s="488"/>
      <c r="Y48" s="488"/>
      <c r="Z48" s="488"/>
      <c r="AA48" s="488"/>
      <c r="AB48" s="488"/>
      <c r="AC48" s="488"/>
      <c r="AD48" s="488"/>
      <c r="AE48" s="488"/>
      <c r="AF48" s="489"/>
    </row>
    <row r="49" spans="2:48" ht="28.5" customHeight="1">
      <c r="E49" s="2" t="s">
        <v>0</v>
      </c>
      <c r="M49" s="504" t="s">
        <v>292</v>
      </c>
      <c r="N49" s="504"/>
      <c r="O49" s="504"/>
      <c r="P49" s="504"/>
      <c r="Q49" s="504"/>
      <c r="R49" s="504"/>
      <c r="S49" s="504"/>
      <c r="T49" s="504"/>
      <c r="U49" s="504"/>
      <c r="V49" s="504"/>
      <c r="W49" s="504"/>
      <c r="X49" s="504"/>
      <c r="Y49" s="504"/>
      <c r="Z49" s="504"/>
      <c r="AA49" s="504"/>
      <c r="AB49" s="504"/>
      <c r="AC49" s="504"/>
      <c r="AD49" s="504"/>
      <c r="AE49" s="504"/>
      <c r="AF49" s="504"/>
      <c r="AG49" s="504"/>
      <c r="AH49" s="504"/>
      <c r="AI49" s="504"/>
      <c r="AJ49" s="504"/>
      <c r="AK49" s="504"/>
      <c r="AL49" s="504"/>
      <c r="AM49" s="504"/>
      <c r="AN49" s="504"/>
      <c r="AO49" s="504"/>
      <c r="AP49" s="504"/>
      <c r="AQ49" s="504"/>
      <c r="AR49" s="504"/>
    </row>
    <row r="50" spans="2:48" ht="28.5" customHeight="1">
      <c r="E50" s="2" t="s">
        <v>289</v>
      </c>
      <c r="M50" s="487" t="s">
        <v>293</v>
      </c>
      <c r="N50" s="488"/>
      <c r="O50" s="488"/>
      <c r="P50" s="488"/>
      <c r="Q50" s="488"/>
      <c r="R50" s="488"/>
      <c r="S50" s="488"/>
      <c r="T50" s="488"/>
      <c r="U50" s="488"/>
      <c r="V50" s="488"/>
      <c r="W50" s="488"/>
      <c r="X50" s="488"/>
      <c r="Y50" s="488"/>
      <c r="Z50" s="488"/>
      <c r="AA50" s="488"/>
      <c r="AB50" s="488"/>
      <c r="AC50" s="488"/>
      <c r="AD50" s="488"/>
      <c r="AE50" s="488"/>
      <c r="AF50" s="489"/>
    </row>
    <row r="51" spans="2:48" ht="21.75" customHeight="1"/>
    <row r="52" spans="2:48" ht="7.5" customHeight="1"/>
    <row r="53" spans="2:48" ht="16.5" customHeight="1"/>
    <row r="54" spans="2:48" ht="7.5" customHeight="1"/>
    <row r="55" spans="2:48" ht="3.75" customHeight="1">
      <c r="B55" s="5"/>
      <c r="C55" s="19"/>
      <c r="D55" s="19"/>
      <c r="E55" s="19"/>
      <c r="F55" s="19"/>
      <c r="G55" s="19"/>
      <c r="H55" s="19"/>
      <c r="I55" s="19"/>
      <c r="J55" s="19"/>
      <c r="K55" s="19"/>
      <c r="L55" s="19"/>
      <c r="M55" s="19"/>
      <c r="N55" s="19"/>
      <c r="O55" s="19"/>
      <c r="P55" s="19"/>
      <c r="Q55" s="19"/>
      <c r="R55" s="19"/>
      <c r="S55" s="19"/>
      <c r="T55" s="19"/>
      <c r="U55" s="19"/>
      <c r="V55" s="19"/>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row>
    <row r="56" spans="2:48" ht="18.75" customHeight="1">
      <c r="B56" s="5"/>
      <c r="C56" s="19"/>
      <c r="D56" s="19"/>
      <c r="E56" s="19"/>
      <c r="F56" s="19"/>
      <c r="G56" s="19"/>
      <c r="H56" s="19"/>
      <c r="I56" s="19"/>
      <c r="J56" s="19"/>
      <c r="K56" s="19"/>
      <c r="L56" s="19"/>
      <c r="M56" s="19"/>
      <c r="N56" s="19"/>
      <c r="O56" s="19"/>
      <c r="P56" s="19"/>
      <c r="Q56" s="19"/>
      <c r="R56" s="19"/>
      <c r="S56" s="19"/>
      <c r="T56" s="19"/>
      <c r="U56" s="19"/>
      <c r="V56" s="19"/>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row>
    <row r="57" spans="2:48" ht="18.75" customHeight="1"/>
    <row r="58" spans="2:48" ht="18.75" customHeight="1">
      <c r="B58" s="24"/>
    </row>
    <row r="59" spans="2:48" ht="18.75" customHeight="1">
      <c r="C59" s="19"/>
      <c r="AI59" s="23"/>
      <c r="AJ59" s="23"/>
      <c r="AK59" s="23"/>
      <c r="AL59" s="23"/>
    </row>
    <row r="60" spans="2:48" ht="18.75" customHeight="1"/>
    <row r="61" spans="2:48" ht="18.75" customHeight="1">
      <c r="C61" s="19"/>
      <c r="D61" s="19"/>
      <c r="E61" s="19"/>
      <c r="F61" s="19"/>
      <c r="G61" s="19"/>
      <c r="H61" s="19"/>
      <c r="I61" s="19"/>
      <c r="J61" s="19"/>
      <c r="K61" s="19"/>
      <c r="AI61" s="23"/>
      <c r="AJ61" s="23"/>
      <c r="AK61" s="23"/>
      <c r="AL61" s="23"/>
    </row>
    <row r="62" spans="2:48" ht="18.75" customHeight="1">
      <c r="C62" s="19"/>
      <c r="D62" s="19"/>
      <c r="E62" s="19"/>
      <c r="F62" s="19"/>
      <c r="G62" s="19"/>
      <c r="H62" s="19"/>
      <c r="I62" s="19"/>
      <c r="J62" s="19"/>
      <c r="K62" s="19"/>
    </row>
    <row r="63" spans="2:48" ht="18.75" customHeight="1">
      <c r="C63" s="19"/>
      <c r="D63" s="19"/>
      <c r="E63" s="19"/>
      <c r="F63" s="19"/>
      <c r="G63" s="19"/>
      <c r="H63" s="19"/>
      <c r="I63" s="19"/>
      <c r="J63" s="19"/>
      <c r="K63" s="19"/>
      <c r="AI63" s="23"/>
      <c r="AJ63" s="23"/>
      <c r="AK63" s="23"/>
      <c r="AL63" s="23"/>
    </row>
    <row r="64" spans="2:48" ht="18.75" customHeight="1">
      <c r="C64" s="19"/>
      <c r="D64" s="19"/>
      <c r="E64" s="19"/>
      <c r="F64" s="19"/>
      <c r="G64" s="19"/>
      <c r="H64" s="19"/>
      <c r="I64" s="19"/>
      <c r="J64" s="19"/>
      <c r="K64" s="19"/>
    </row>
    <row r="65" spans="3:48" ht="18.75" customHeight="1">
      <c r="C65" s="19"/>
      <c r="AI65" s="23"/>
      <c r="AJ65" s="23"/>
      <c r="AK65" s="23"/>
      <c r="AL65" s="23"/>
    </row>
    <row r="66" spans="3:48" ht="18.75" customHeight="1"/>
    <row r="67" spans="3:48" ht="18.75" customHeight="1">
      <c r="C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row>
    <row r="68" spans="3:48" ht="18.75" customHeight="1"/>
    <row r="69" spans="3:48" ht="18.75" customHeight="1"/>
    <row r="70" spans="3:48" ht="18.75" customHeight="1"/>
    <row r="71" spans="3:48" ht="18.75" customHeight="1"/>
    <row r="72" spans="3:48" ht="18.75" customHeight="1"/>
    <row r="73" spans="3:48" ht="18.75" customHeight="1"/>
    <row r="74" spans="3:48" ht="18.75" customHeight="1"/>
    <row r="75" spans="3:48" ht="18.75" customHeight="1"/>
    <row r="76" spans="3:48" ht="18.75" customHeight="1"/>
    <row r="77" spans="3:48" ht="18.75" customHeight="1"/>
    <row r="78" spans="3:48" ht="18.75" customHeight="1"/>
    <row r="79" spans="3:48" ht="18.75" customHeight="1"/>
    <row r="80" spans="3:48"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sheetData>
  <mergeCells count="34">
    <mergeCell ref="M50:AF50"/>
    <mergeCell ref="M48:AF48"/>
    <mergeCell ref="K32:V32"/>
    <mergeCell ref="AF32:AG32"/>
    <mergeCell ref="M47:AR47"/>
    <mergeCell ref="M49:AR49"/>
    <mergeCell ref="AB42:AO43"/>
    <mergeCell ref="K34:X35"/>
    <mergeCell ref="AB34:AO35"/>
    <mergeCell ref="K42:X43"/>
    <mergeCell ref="K38:X39"/>
    <mergeCell ref="AB38:AO39"/>
    <mergeCell ref="S4:AA4"/>
    <mergeCell ref="S10:AA10"/>
    <mergeCell ref="AC10:AV10"/>
    <mergeCell ref="S14:AA14"/>
    <mergeCell ref="S16:AA16"/>
    <mergeCell ref="AC4:AV4"/>
    <mergeCell ref="S8:AA8"/>
    <mergeCell ref="AC8:AV8"/>
    <mergeCell ref="S12:AA12"/>
    <mergeCell ref="AC12:AV12"/>
    <mergeCell ref="I7:L7"/>
    <mergeCell ref="AC14:AV14"/>
    <mergeCell ref="AC16:AV16"/>
    <mergeCell ref="AC20:AV20"/>
    <mergeCell ref="O20:AA20"/>
    <mergeCell ref="R30:AX30"/>
    <mergeCell ref="G30:P30"/>
    <mergeCell ref="S22:AA22"/>
    <mergeCell ref="S18:AA18"/>
    <mergeCell ref="AC18:AV18"/>
    <mergeCell ref="AC22:AV22"/>
    <mergeCell ref="R29:AX29"/>
  </mergeCells>
  <phoneticPr fontId="4"/>
  <dataValidations count="1">
    <dataValidation type="list" allowBlank="1" showInputMessage="1" showErrorMessage="1" sqref="I7:L7" xr:uid="{00000000-0002-0000-0200-000000000000}">
      <formula1>$BA$6:$BA$7</formula1>
    </dataValidation>
  </dataValidations>
  <printOptions horizontalCentered="1"/>
  <pageMargins left="0.70866141732283472" right="0.31496062992125984" top="0.74803149606299213" bottom="0.35433070866141736" header="0" footer="0"/>
  <pageSetup paperSize="9" scale="74"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W30"/>
  <sheetViews>
    <sheetView view="pageBreakPreview" topLeftCell="A6" zoomScale="80" zoomScaleNormal="55" zoomScaleSheetLayoutView="80" workbookViewId="0">
      <selection activeCell="P15" sqref="P15"/>
    </sheetView>
  </sheetViews>
  <sheetFormatPr defaultColWidth="9" defaultRowHeight="14.25"/>
  <cols>
    <col min="1" max="1" width="1.125" style="55" customWidth="1"/>
    <col min="2" max="3" width="5.625" style="52" customWidth="1"/>
    <col min="4" max="4" width="13.75" style="52" customWidth="1"/>
    <col min="5" max="5" width="13.875" style="52" customWidth="1"/>
    <col min="6" max="6" width="8.875" style="52" customWidth="1"/>
    <col min="7" max="7" width="9" style="52" customWidth="1"/>
    <col min="8" max="8" width="11.625" style="52" customWidth="1"/>
    <col min="9" max="9" width="12.25" style="52" customWidth="1"/>
    <col min="10" max="10" width="9" style="52" customWidth="1"/>
    <col min="11" max="11" width="13.25" style="52" customWidth="1"/>
    <col min="12" max="12" width="6.625" style="52" customWidth="1"/>
    <col min="13" max="13" width="9" style="52"/>
    <col min="14" max="15" width="3.5" style="52" customWidth="1"/>
    <col min="16" max="16" width="8.875" style="52" customWidth="1"/>
    <col min="17" max="17" width="1.25" style="55" customWidth="1"/>
    <col min="18" max="16384" width="9" style="55"/>
  </cols>
  <sheetData>
    <row r="1" spans="1:16" ht="30" customHeight="1" thickBot="1">
      <c r="O1" s="1009" t="s">
        <v>336</v>
      </c>
      <c r="P1" s="1010"/>
    </row>
    <row r="2" spans="1:16" ht="27" customHeight="1">
      <c r="A2" s="223"/>
      <c r="B2" s="1011" t="s">
        <v>407</v>
      </c>
      <c r="C2" s="1011"/>
      <c r="D2" s="1011"/>
      <c r="E2" s="1011"/>
      <c r="F2" s="1011"/>
      <c r="G2" s="1011"/>
      <c r="H2" s="1011"/>
      <c r="I2" s="1011"/>
      <c r="J2" s="1011"/>
      <c r="K2" s="1011"/>
      <c r="L2" s="1011"/>
      <c r="M2" s="1011"/>
      <c r="N2" s="1011"/>
      <c r="O2" s="1011"/>
      <c r="P2" s="1011"/>
    </row>
    <row r="3" spans="1:16" ht="36" customHeight="1">
      <c r="A3" s="54"/>
      <c r="B3" s="1012" t="s">
        <v>202</v>
      </c>
      <c r="C3" s="1012"/>
      <c r="D3" s="1012"/>
      <c r="E3" s="1019" t="str">
        <f>科名</f>
        <v>あいうえお＊あいうえお＊あいうえお＊あいうえお＊あいうえお＊あいう</v>
      </c>
      <c r="F3" s="1020"/>
      <c r="G3" s="1020"/>
      <c r="H3" s="1020"/>
      <c r="I3" s="1020"/>
      <c r="J3" s="1020"/>
      <c r="K3" s="1021"/>
      <c r="L3" s="731" t="s">
        <v>200</v>
      </c>
      <c r="M3" s="731"/>
      <c r="N3" s="1013" t="s">
        <v>337</v>
      </c>
      <c r="O3" s="750"/>
      <c r="P3" s="1014"/>
    </row>
    <row r="4" spans="1:16" ht="36" customHeight="1">
      <c r="A4" s="54"/>
      <c r="B4" s="98"/>
      <c r="E4" s="292" t="str">
        <f>提案左括弧&amp;提案科名&amp;提案右括弧</f>
        <v>(アイウエオ＊アイウエオ＊アイウエオ＊アイウエオ＊アイウエオ＊アイウ）</v>
      </c>
      <c r="F4" s="72"/>
      <c r="G4" s="72"/>
      <c r="H4" s="72"/>
      <c r="I4" s="72"/>
      <c r="J4" s="72"/>
      <c r="K4" s="72"/>
      <c r="L4" s="731"/>
      <c r="M4" s="731"/>
      <c r="N4" s="1015"/>
      <c r="O4" s="582"/>
      <c r="P4" s="604"/>
    </row>
    <row r="5" spans="1:16" ht="36" customHeight="1">
      <c r="A5" s="54"/>
      <c r="B5" s="1004" t="s">
        <v>203</v>
      </c>
      <c r="C5" s="1004"/>
      <c r="D5" s="1004"/>
      <c r="E5" s="1017">
        <f>開講日</f>
        <v>46120</v>
      </c>
      <c r="F5" s="1018"/>
      <c r="G5" s="1018"/>
      <c r="H5" s="224" t="s">
        <v>306</v>
      </c>
      <c r="I5" s="1018">
        <f>修了日</f>
        <v>46210</v>
      </c>
      <c r="J5" s="1018"/>
      <c r="K5" s="1018"/>
      <c r="L5" s="731"/>
      <c r="M5" s="731"/>
      <c r="N5" s="1016"/>
      <c r="O5" s="583"/>
      <c r="P5" s="776"/>
    </row>
    <row r="6" spans="1:16" ht="39.950000000000003" customHeight="1">
      <c r="A6" s="54"/>
      <c r="B6" s="1004" t="s">
        <v>209</v>
      </c>
      <c r="C6" s="1004"/>
      <c r="D6" s="1004"/>
      <c r="E6" s="840" t="s">
        <v>338</v>
      </c>
      <c r="F6" s="1008"/>
      <c r="G6" s="1008"/>
      <c r="H6" s="1008"/>
      <c r="I6" s="1008"/>
      <c r="J6" s="1008"/>
      <c r="K6" s="1008"/>
      <c r="L6" s="1008"/>
      <c r="M6" s="1008"/>
      <c r="N6" s="1008"/>
      <c r="O6" s="1008"/>
      <c r="P6" s="1022"/>
    </row>
    <row r="7" spans="1:16" ht="39.950000000000003" customHeight="1">
      <c r="A7" s="54"/>
      <c r="B7" s="1004" t="s">
        <v>210</v>
      </c>
      <c r="C7" s="1004"/>
      <c r="D7" s="1004"/>
      <c r="E7" s="840" t="s">
        <v>339</v>
      </c>
      <c r="F7" s="1008"/>
      <c r="G7" s="1008"/>
      <c r="H7" s="1008"/>
      <c r="I7" s="1008"/>
      <c r="J7" s="1008"/>
      <c r="K7" s="1008"/>
      <c r="L7" s="1008"/>
      <c r="M7" s="1008"/>
      <c r="N7" s="1008"/>
      <c r="O7" s="1008"/>
      <c r="P7" s="1022"/>
    </row>
    <row r="8" spans="1:16" ht="39.950000000000003" customHeight="1">
      <c r="A8" s="54"/>
      <c r="B8" s="1004" t="s">
        <v>204</v>
      </c>
      <c r="C8" s="1004"/>
      <c r="D8" s="1004"/>
      <c r="E8" s="1023" t="s">
        <v>340</v>
      </c>
      <c r="F8" s="1023"/>
      <c r="G8" s="1023"/>
      <c r="H8" s="1023"/>
      <c r="I8" s="1023"/>
      <c r="J8" s="1023"/>
      <c r="K8" s="1023"/>
      <c r="L8" s="1023"/>
      <c r="M8" s="1023"/>
      <c r="N8" s="1023"/>
      <c r="O8" s="1023"/>
      <c r="P8" s="1023"/>
    </row>
    <row r="9" spans="1:16" s="223" customFormat="1" ht="39.950000000000003" customHeight="1">
      <c r="A9" s="56"/>
      <c r="B9" s="731"/>
      <c r="C9" s="731"/>
      <c r="D9" s="731" t="s">
        <v>205</v>
      </c>
      <c r="E9" s="731"/>
      <c r="F9" s="732" t="s">
        <v>206</v>
      </c>
      <c r="G9" s="591"/>
      <c r="H9" s="591"/>
      <c r="I9" s="591"/>
      <c r="J9" s="591"/>
      <c r="K9" s="591"/>
      <c r="L9" s="591"/>
      <c r="M9" s="591"/>
      <c r="N9" s="591"/>
      <c r="O9" s="733"/>
      <c r="P9" s="140" t="s">
        <v>207</v>
      </c>
    </row>
    <row r="10" spans="1:16" ht="39.950000000000003" customHeight="1">
      <c r="A10" s="54"/>
      <c r="B10" s="1030" t="s">
        <v>211</v>
      </c>
      <c r="C10" s="1032" t="s">
        <v>213</v>
      </c>
      <c r="D10" s="1035" t="s">
        <v>220</v>
      </c>
      <c r="E10" s="1036"/>
      <c r="F10" s="1037" t="s">
        <v>341</v>
      </c>
      <c r="G10" s="1037"/>
      <c r="H10" s="1037"/>
      <c r="I10" s="1037"/>
      <c r="J10" s="1037"/>
      <c r="K10" s="1037"/>
      <c r="L10" s="1037"/>
      <c r="M10" s="1037"/>
      <c r="N10" s="1037"/>
      <c r="O10" s="1037"/>
      <c r="P10" s="225"/>
    </row>
    <row r="11" spans="1:16" ht="39.950000000000003" customHeight="1">
      <c r="A11" s="54"/>
      <c r="B11" s="1031"/>
      <c r="C11" s="1033"/>
      <c r="D11" s="1027" t="s">
        <v>342</v>
      </c>
      <c r="E11" s="1028"/>
      <c r="F11" s="1038" t="s">
        <v>343</v>
      </c>
      <c r="G11" s="1038"/>
      <c r="H11" s="1038"/>
      <c r="I11" s="1038"/>
      <c r="J11" s="1038"/>
      <c r="K11" s="1038"/>
      <c r="L11" s="1038"/>
      <c r="M11" s="1038"/>
      <c r="N11" s="1038"/>
      <c r="O11" s="1038"/>
      <c r="P11" s="226"/>
    </row>
    <row r="12" spans="1:16" ht="39.950000000000003" customHeight="1">
      <c r="A12" s="54"/>
      <c r="B12" s="1031"/>
      <c r="C12" s="1033"/>
      <c r="D12" s="1039" t="s">
        <v>214</v>
      </c>
      <c r="E12" s="1040"/>
      <c r="F12" s="1041" t="s">
        <v>344</v>
      </c>
      <c r="G12" s="1041"/>
      <c r="H12" s="1041"/>
      <c r="I12" s="1041"/>
      <c r="J12" s="1041"/>
      <c r="K12" s="1041"/>
      <c r="L12" s="1041"/>
      <c r="M12" s="1041"/>
      <c r="N12" s="1041"/>
      <c r="O12" s="1041"/>
      <c r="P12" s="227"/>
    </row>
    <row r="13" spans="1:16" ht="39.950000000000003" customHeight="1">
      <c r="A13" s="54"/>
      <c r="B13" s="1031"/>
      <c r="C13" s="1033"/>
      <c r="D13" s="1039" t="s">
        <v>215</v>
      </c>
      <c r="E13" s="1040"/>
      <c r="F13" s="1041" t="s">
        <v>345</v>
      </c>
      <c r="G13" s="1041"/>
      <c r="H13" s="1041"/>
      <c r="I13" s="1041"/>
      <c r="J13" s="1041"/>
      <c r="K13" s="1041"/>
      <c r="L13" s="1041"/>
      <c r="M13" s="1041"/>
      <c r="N13" s="1041"/>
      <c r="O13" s="1041"/>
      <c r="P13" s="226"/>
    </row>
    <row r="14" spans="1:16" ht="39.950000000000003" customHeight="1">
      <c r="A14" s="54"/>
      <c r="B14" s="1031"/>
      <c r="C14" s="1033"/>
      <c r="D14" s="1049" t="s">
        <v>216</v>
      </c>
      <c r="E14" s="1050"/>
      <c r="F14" s="1051" t="s">
        <v>346</v>
      </c>
      <c r="G14" s="1051"/>
      <c r="H14" s="1051"/>
      <c r="I14" s="1051"/>
      <c r="J14" s="1051"/>
      <c r="K14" s="1051"/>
      <c r="L14" s="1051"/>
      <c r="M14" s="1051"/>
      <c r="N14" s="1051"/>
      <c r="O14" s="1051"/>
      <c r="P14" s="228"/>
    </row>
    <row r="15" spans="1:16" ht="15" customHeight="1">
      <c r="A15" s="54"/>
      <c r="B15" s="1031"/>
      <c r="C15" s="1033"/>
      <c r="D15" s="1052" t="s">
        <v>347</v>
      </c>
      <c r="E15" s="1053"/>
      <c r="F15" s="1053"/>
      <c r="G15" s="1053"/>
      <c r="H15" s="1053"/>
      <c r="I15" s="1053"/>
      <c r="J15" s="1053"/>
      <c r="K15" s="1053"/>
      <c r="L15" s="1053"/>
      <c r="M15" s="1053"/>
      <c r="N15" s="1053"/>
      <c r="O15" s="1054"/>
      <c r="P15" s="229"/>
    </row>
    <row r="16" spans="1:16" ht="15" customHeight="1">
      <c r="A16" s="54"/>
      <c r="B16" s="1031"/>
      <c r="C16" s="1034"/>
      <c r="D16" s="1055"/>
      <c r="E16" s="1056"/>
      <c r="F16" s="1056"/>
      <c r="G16" s="1056"/>
      <c r="H16" s="1056"/>
      <c r="I16" s="1056"/>
      <c r="J16" s="1056"/>
      <c r="K16" s="1056"/>
      <c r="L16" s="1056"/>
      <c r="M16" s="1056"/>
      <c r="N16" s="1056"/>
      <c r="O16" s="1057"/>
      <c r="P16" s="230"/>
    </row>
    <row r="17" spans="1:23" ht="39.950000000000003" customHeight="1">
      <c r="A17" s="54"/>
      <c r="B17" s="1031"/>
      <c r="C17" s="1032" t="s">
        <v>348</v>
      </c>
      <c r="D17" s="1027" t="s">
        <v>349</v>
      </c>
      <c r="E17" s="1028"/>
      <c r="F17" s="1027" t="s">
        <v>350</v>
      </c>
      <c r="G17" s="1029"/>
      <c r="H17" s="1029"/>
      <c r="I17" s="1029"/>
      <c r="J17" s="1029"/>
      <c r="K17" s="1029"/>
      <c r="L17" s="1029"/>
      <c r="M17" s="1029"/>
      <c r="N17" s="1029"/>
      <c r="O17" s="1028"/>
      <c r="P17" s="231"/>
      <c r="T17" s="52"/>
      <c r="U17" s="52"/>
      <c r="V17" s="52"/>
      <c r="W17" s="52"/>
    </row>
    <row r="18" spans="1:23" ht="39.950000000000003" customHeight="1">
      <c r="A18" s="54"/>
      <c r="B18" s="1031"/>
      <c r="C18" s="1033"/>
      <c r="D18" s="1024" t="s">
        <v>351</v>
      </c>
      <c r="E18" s="1025"/>
      <c r="F18" s="1026" t="s">
        <v>352</v>
      </c>
      <c r="G18" s="1026"/>
      <c r="H18" s="1026"/>
      <c r="I18" s="1026"/>
      <c r="J18" s="1026"/>
      <c r="K18" s="1026"/>
      <c r="L18" s="1026"/>
      <c r="M18" s="1026"/>
      <c r="N18" s="1026"/>
      <c r="O18" s="1026"/>
      <c r="P18" s="232"/>
      <c r="T18" s="52"/>
      <c r="U18" s="52"/>
      <c r="V18" s="52"/>
      <c r="W18" s="52"/>
    </row>
    <row r="19" spans="1:23" ht="39.950000000000003" customHeight="1">
      <c r="A19" s="54"/>
      <c r="B19" s="1031"/>
      <c r="C19" s="1033"/>
      <c r="D19" s="1024" t="s">
        <v>353</v>
      </c>
      <c r="E19" s="1025"/>
      <c r="F19" s="1026" t="s">
        <v>354</v>
      </c>
      <c r="G19" s="1026"/>
      <c r="H19" s="1026"/>
      <c r="I19" s="1026"/>
      <c r="J19" s="1026"/>
      <c r="K19" s="1026"/>
      <c r="L19" s="1026"/>
      <c r="M19" s="1026"/>
      <c r="N19" s="1026"/>
      <c r="O19" s="1026"/>
      <c r="P19" s="232"/>
    </row>
    <row r="20" spans="1:23" ht="39.950000000000003" customHeight="1">
      <c r="A20" s="54"/>
      <c r="B20" s="1031"/>
      <c r="C20" s="1033"/>
      <c r="D20" s="1061" t="s">
        <v>355</v>
      </c>
      <c r="E20" s="1062"/>
      <c r="F20" s="1063" t="s">
        <v>356</v>
      </c>
      <c r="G20" s="1063"/>
      <c r="H20" s="1063"/>
      <c r="I20" s="1063"/>
      <c r="J20" s="1063"/>
      <c r="K20" s="1063"/>
      <c r="L20" s="1063"/>
      <c r="M20" s="1063"/>
      <c r="N20" s="1063"/>
      <c r="O20" s="1063"/>
      <c r="P20" s="233"/>
    </row>
    <row r="21" spans="1:23" ht="15" customHeight="1">
      <c r="A21" s="54"/>
      <c r="B21" s="1031"/>
      <c r="C21" s="1033"/>
      <c r="D21" s="1052" t="s">
        <v>347</v>
      </c>
      <c r="E21" s="1053"/>
      <c r="F21" s="1053"/>
      <c r="G21" s="1053"/>
      <c r="H21" s="1053"/>
      <c r="I21" s="1053"/>
      <c r="J21" s="1053"/>
      <c r="K21" s="1053"/>
      <c r="L21" s="1053"/>
      <c r="M21" s="1053"/>
      <c r="N21" s="1053"/>
      <c r="O21" s="1054"/>
      <c r="P21" s="229"/>
      <c r="T21" s="52"/>
      <c r="U21" s="52"/>
      <c r="V21" s="52"/>
      <c r="W21" s="52"/>
    </row>
    <row r="22" spans="1:23" ht="15" customHeight="1">
      <c r="A22" s="54"/>
      <c r="B22" s="1031"/>
      <c r="C22" s="1034"/>
      <c r="D22" s="1058"/>
      <c r="E22" s="1059"/>
      <c r="F22" s="1059"/>
      <c r="G22" s="1059"/>
      <c r="H22" s="1059"/>
      <c r="I22" s="1059"/>
      <c r="J22" s="1059"/>
      <c r="K22" s="1059"/>
      <c r="L22" s="1059"/>
      <c r="M22" s="1059"/>
      <c r="N22" s="1059"/>
      <c r="O22" s="1060"/>
      <c r="P22" s="230"/>
      <c r="T22" s="52"/>
      <c r="U22" s="52"/>
      <c r="V22" s="52"/>
      <c r="W22" s="52"/>
    </row>
    <row r="23" spans="1:23" ht="15" customHeight="1">
      <c r="A23" s="54"/>
      <c r="B23" s="1042" t="s">
        <v>208</v>
      </c>
      <c r="C23" s="1043"/>
      <c r="D23" s="1043"/>
      <c r="E23" s="1043"/>
      <c r="F23" s="1043"/>
      <c r="G23" s="1043"/>
      <c r="H23" s="1043"/>
      <c r="I23" s="1043"/>
      <c r="J23" s="1043"/>
      <c r="K23" s="1043"/>
      <c r="L23" s="1043"/>
      <c r="M23" s="1043"/>
      <c r="N23" s="1043"/>
      <c r="O23" s="1044"/>
      <c r="P23" s="234">
        <v>240</v>
      </c>
      <c r="T23" s="52"/>
      <c r="U23" s="52"/>
      <c r="V23" s="52"/>
      <c r="W23" s="52"/>
    </row>
    <row r="24" spans="1:23" ht="15" customHeight="1">
      <c r="A24" s="54"/>
      <c r="B24" s="1045"/>
      <c r="C24" s="1046"/>
      <c r="D24" s="1046"/>
      <c r="E24" s="1046"/>
      <c r="F24" s="1046"/>
      <c r="G24" s="1046"/>
      <c r="H24" s="1046"/>
      <c r="I24" s="1046"/>
      <c r="J24" s="1046"/>
      <c r="K24" s="1046"/>
      <c r="L24" s="1046"/>
      <c r="M24" s="1046"/>
      <c r="N24" s="1046"/>
      <c r="O24" s="1047"/>
      <c r="P24" s="234" t="s">
        <v>357</v>
      </c>
    </row>
    <row r="25" spans="1:23" ht="15" customHeight="1">
      <c r="A25" s="54"/>
      <c r="B25" s="235"/>
      <c r="C25" s="235"/>
      <c r="D25" s="235"/>
      <c r="E25" s="235"/>
      <c r="F25" s="235"/>
      <c r="G25" s="235"/>
      <c r="H25" s="235"/>
      <c r="I25" s="235"/>
      <c r="J25" s="235"/>
      <c r="K25" s="235"/>
      <c r="L25" s="235"/>
      <c r="M25" s="235"/>
      <c r="N25" s="235"/>
      <c r="O25" s="235"/>
      <c r="P25" s="235"/>
    </row>
    <row r="26" spans="1:23" ht="39.950000000000003" customHeight="1">
      <c r="A26" s="54"/>
      <c r="B26" s="1004" t="s">
        <v>217</v>
      </c>
      <c r="C26" s="1004"/>
      <c r="D26" s="1004"/>
      <c r="E26" s="1004"/>
      <c r="F26" s="1048" t="s">
        <v>201</v>
      </c>
      <c r="G26" s="1048"/>
      <c r="H26" s="1048"/>
      <c r="I26" s="1048"/>
      <c r="J26" s="1048"/>
      <c r="K26" s="1048"/>
      <c r="L26" s="1048"/>
      <c r="M26" s="1048"/>
      <c r="N26" s="1048"/>
      <c r="O26" s="1048"/>
      <c r="P26" s="1048"/>
    </row>
    <row r="27" spans="1:23" ht="39.950000000000003" customHeight="1">
      <c r="B27" s="1004" t="s">
        <v>218</v>
      </c>
      <c r="C27" s="1004"/>
      <c r="D27" s="1004"/>
      <c r="E27" s="1004"/>
      <c r="F27" s="1005" t="s">
        <v>358</v>
      </c>
      <c r="G27" s="1006"/>
      <c r="H27" s="1006"/>
      <c r="I27" s="1006"/>
      <c r="J27" s="1006"/>
      <c r="K27" s="1006"/>
      <c r="L27" s="1006"/>
      <c r="M27" s="1006"/>
      <c r="N27" s="1006"/>
      <c r="O27" s="1006"/>
      <c r="P27" s="1007"/>
    </row>
    <row r="28" spans="1:23" ht="60" customHeight="1">
      <c r="B28" s="1004" t="s">
        <v>219</v>
      </c>
      <c r="C28" s="1004"/>
      <c r="D28" s="1004"/>
      <c r="E28" s="1004"/>
      <c r="F28" s="817" t="s">
        <v>706</v>
      </c>
      <c r="G28" s="584"/>
      <c r="H28" s="584"/>
      <c r="I28" s="584"/>
      <c r="J28" s="584"/>
      <c r="K28" s="584"/>
      <c r="L28" s="584"/>
      <c r="M28" s="584"/>
      <c r="N28" s="584"/>
      <c r="O28" s="584"/>
      <c r="P28" s="588"/>
    </row>
    <row r="29" spans="1:23" ht="30" customHeight="1">
      <c r="B29" s="841" t="s">
        <v>359</v>
      </c>
      <c r="C29" s="841"/>
      <c r="D29" s="1008" t="s">
        <v>360</v>
      </c>
      <c r="E29" s="1008"/>
      <c r="F29" s="1008"/>
      <c r="G29" s="1008"/>
      <c r="H29" s="1008"/>
      <c r="I29" s="1008"/>
      <c r="J29" s="1008"/>
      <c r="K29" s="1008"/>
      <c r="L29" s="1008"/>
      <c r="M29" s="1008"/>
      <c r="N29" s="1008"/>
      <c r="O29" s="1008"/>
      <c r="P29" s="1008"/>
    </row>
    <row r="30" spans="1:23" ht="36" customHeight="1">
      <c r="B30" s="844"/>
      <c r="C30" s="844"/>
      <c r="D30" s="1003"/>
      <c r="E30" s="1003"/>
      <c r="F30" s="1003"/>
      <c r="G30" s="1003"/>
      <c r="H30" s="1003"/>
      <c r="I30" s="1003"/>
      <c r="J30" s="1003"/>
      <c r="K30" s="1003"/>
      <c r="L30" s="1003"/>
      <c r="M30" s="1003"/>
      <c r="N30" s="1003"/>
      <c r="O30" s="1003"/>
      <c r="P30" s="1003"/>
    </row>
  </sheetData>
  <mergeCells count="50">
    <mergeCell ref="F12:O12"/>
    <mergeCell ref="D13:E13"/>
    <mergeCell ref="B23:O24"/>
    <mergeCell ref="B26:E26"/>
    <mergeCell ref="F26:P26"/>
    <mergeCell ref="F13:O13"/>
    <mergeCell ref="D14:E14"/>
    <mergeCell ref="F14:O14"/>
    <mergeCell ref="D15:O16"/>
    <mergeCell ref="C17:C22"/>
    <mergeCell ref="D21:O22"/>
    <mergeCell ref="D20:E20"/>
    <mergeCell ref="F20:O20"/>
    <mergeCell ref="B9:C9"/>
    <mergeCell ref="D9:E9"/>
    <mergeCell ref="F9:O9"/>
    <mergeCell ref="D19:E19"/>
    <mergeCell ref="F19:O19"/>
    <mergeCell ref="D17:E17"/>
    <mergeCell ref="F17:O17"/>
    <mergeCell ref="D18:E18"/>
    <mergeCell ref="F18:O18"/>
    <mergeCell ref="B10:B22"/>
    <mergeCell ref="C10:C16"/>
    <mergeCell ref="D10:E10"/>
    <mergeCell ref="F10:O10"/>
    <mergeCell ref="D11:E11"/>
    <mergeCell ref="F11:O11"/>
    <mergeCell ref="D12:E12"/>
    <mergeCell ref="B6:D6"/>
    <mergeCell ref="E6:P6"/>
    <mergeCell ref="B7:D7"/>
    <mergeCell ref="E7:P7"/>
    <mergeCell ref="B8:D8"/>
    <mergeCell ref="E8:P8"/>
    <mergeCell ref="O1:P1"/>
    <mergeCell ref="B2:P2"/>
    <mergeCell ref="B3:D3"/>
    <mergeCell ref="L3:M5"/>
    <mergeCell ref="N3:P5"/>
    <mergeCell ref="B5:D5"/>
    <mergeCell ref="E5:G5"/>
    <mergeCell ref="I5:K5"/>
    <mergeCell ref="E3:K3"/>
    <mergeCell ref="B27:E27"/>
    <mergeCell ref="F27:P27"/>
    <mergeCell ref="B28:E28"/>
    <mergeCell ref="F28:P28"/>
    <mergeCell ref="B29:C30"/>
    <mergeCell ref="D29:P30"/>
  </mergeCells>
  <phoneticPr fontId="4"/>
  <printOptions horizontalCentered="1" verticalCentered="1"/>
  <pageMargins left="0.70866141732283461" right="0.70866141732283461" top="0.74803149606299213" bottom="0.74803149606299213" header="0.31496062992125984" footer="0.31496062992125984"/>
  <pageSetup paperSize="9" scale="65" fitToWidth="0" fitToHeight="0" orientation="portrait"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W41"/>
  <sheetViews>
    <sheetView view="pageBreakPreview" topLeftCell="A12" zoomScale="70" zoomScaleNormal="55" zoomScaleSheetLayoutView="70" workbookViewId="0">
      <selection activeCell="P25" sqref="P25"/>
    </sheetView>
  </sheetViews>
  <sheetFormatPr defaultColWidth="9" defaultRowHeight="14.25"/>
  <cols>
    <col min="1" max="1" width="1.125" style="55" customWidth="1"/>
    <col min="2" max="3" width="5.625" style="52" customWidth="1"/>
    <col min="4" max="4" width="13.75" style="52" customWidth="1"/>
    <col min="5" max="5" width="13.875" style="52" customWidth="1"/>
    <col min="6" max="6" width="8.875" style="52" customWidth="1"/>
    <col min="7" max="7" width="9" style="52" customWidth="1"/>
    <col min="8" max="11" width="9" style="52"/>
    <col min="12" max="12" width="6.625" style="52" customWidth="1"/>
    <col min="13" max="13" width="9" style="52"/>
    <col min="14" max="15" width="3.5" style="52" customWidth="1"/>
    <col min="16" max="16" width="8.875" style="52" customWidth="1"/>
    <col min="17" max="16384" width="9" style="55"/>
  </cols>
  <sheetData>
    <row r="1" spans="1:16" ht="30" customHeight="1" thickBot="1">
      <c r="O1" s="1009" t="s">
        <v>361</v>
      </c>
      <c r="P1" s="1010"/>
    </row>
    <row r="2" spans="1:16" ht="27" customHeight="1">
      <c r="A2" s="223"/>
      <c r="B2" s="1011" t="s">
        <v>620</v>
      </c>
      <c r="C2" s="1011"/>
      <c r="D2" s="1011"/>
      <c r="E2" s="1011"/>
      <c r="F2" s="1011"/>
      <c r="G2" s="1011"/>
      <c r="H2" s="1011"/>
      <c r="I2" s="1011"/>
      <c r="J2" s="1011"/>
      <c r="K2" s="1011"/>
      <c r="L2" s="1011"/>
      <c r="M2" s="1011"/>
      <c r="N2" s="1011"/>
      <c r="O2" s="1011"/>
      <c r="P2" s="1011"/>
    </row>
    <row r="3" spans="1:16" ht="36" customHeight="1">
      <c r="A3" s="54"/>
      <c r="B3" s="1012" t="s">
        <v>202</v>
      </c>
      <c r="C3" s="1012"/>
      <c r="D3" s="1012"/>
      <c r="E3" s="1019" t="str">
        <f>科名</f>
        <v>あいうえお＊あいうえお＊あいうえお＊あいうえお＊あいうえお＊あいう</v>
      </c>
      <c r="F3" s="1020"/>
      <c r="G3" s="1020"/>
      <c r="H3" s="1020"/>
      <c r="I3" s="1020"/>
      <c r="J3" s="1020"/>
      <c r="K3" s="1021"/>
      <c r="L3" s="731" t="s">
        <v>200</v>
      </c>
      <c r="M3" s="731"/>
      <c r="N3" s="1013" t="s">
        <v>337</v>
      </c>
      <c r="O3" s="750"/>
      <c r="P3" s="1014"/>
    </row>
    <row r="4" spans="1:16" ht="36" customHeight="1">
      <c r="A4" s="54"/>
      <c r="B4" s="98"/>
      <c r="E4" s="292" t="str">
        <f>提案左括弧&amp;提案科名&amp;提案右括弧</f>
        <v>(アイウエオ＊アイウエオ＊アイウエオ＊アイウエオ＊アイウエオ＊アイウ）</v>
      </c>
      <c r="F4" s="72"/>
      <c r="G4" s="72"/>
      <c r="H4" s="72"/>
      <c r="I4" s="72"/>
      <c r="J4" s="72"/>
      <c r="K4" s="72"/>
      <c r="L4" s="731"/>
      <c r="M4" s="731"/>
      <c r="N4" s="1015"/>
      <c r="O4" s="582"/>
      <c r="P4" s="604"/>
    </row>
    <row r="5" spans="1:16" ht="36" customHeight="1">
      <c r="A5" s="54"/>
      <c r="B5" s="1004" t="s">
        <v>203</v>
      </c>
      <c r="C5" s="1004"/>
      <c r="D5" s="1004"/>
      <c r="E5" s="1017">
        <f>開講日</f>
        <v>46120</v>
      </c>
      <c r="F5" s="1018"/>
      <c r="G5" s="1018"/>
      <c r="H5" s="224" t="s">
        <v>88</v>
      </c>
      <c r="I5" s="1018">
        <f>修了日</f>
        <v>46210</v>
      </c>
      <c r="J5" s="1018"/>
      <c r="K5" s="1018"/>
      <c r="L5" s="731"/>
      <c r="M5" s="731"/>
      <c r="N5" s="1016"/>
      <c r="O5" s="583"/>
      <c r="P5" s="776"/>
    </row>
    <row r="6" spans="1:16" ht="39.950000000000003" customHeight="1">
      <c r="A6" s="54"/>
      <c r="B6" s="1004" t="s">
        <v>209</v>
      </c>
      <c r="C6" s="1004"/>
      <c r="D6" s="1004"/>
      <c r="E6" s="840" t="s">
        <v>338</v>
      </c>
      <c r="F6" s="1008"/>
      <c r="G6" s="1008"/>
      <c r="H6" s="1008"/>
      <c r="I6" s="1008"/>
      <c r="J6" s="1008"/>
      <c r="K6" s="1008"/>
      <c r="L6" s="1008"/>
      <c r="M6" s="1008"/>
      <c r="N6" s="1008"/>
      <c r="O6" s="1008"/>
      <c r="P6" s="1022"/>
    </row>
    <row r="7" spans="1:16" ht="39.950000000000003" customHeight="1">
      <c r="A7" s="54"/>
      <c r="B7" s="1004" t="s">
        <v>210</v>
      </c>
      <c r="C7" s="1004"/>
      <c r="D7" s="1004"/>
      <c r="E7" s="840" t="s">
        <v>339</v>
      </c>
      <c r="F7" s="1008"/>
      <c r="G7" s="1008"/>
      <c r="H7" s="1008"/>
      <c r="I7" s="1008"/>
      <c r="J7" s="1008"/>
      <c r="K7" s="1008"/>
      <c r="L7" s="1008"/>
      <c r="M7" s="1008"/>
      <c r="N7" s="1008"/>
      <c r="O7" s="1008"/>
      <c r="P7" s="1022"/>
    </row>
    <row r="8" spans="1:16" ht="39.950000000000003" customHeight="1">
      <c r="A8" s="54"/>
      <c r="B8" s="1004" t="s">
        <v>204</v>
      </c>
      <c r="C8" s="1004"/>
      <c r="D8" s="1004"/>
      <c r="E8" s="1023" t="s">
        <v>340</v>
      </c>
      <c r="F8" s="1023"/>
      <c r="G8" s="1023"/>
      <c r="H8" s="1023"/>
      <c r="I8" s="1023"/>
      <c r="J8" s="1023"/>
      <c r="K8" s="1023"/>
      <c r="L8" s="1023"/>
      <c r="M8" s="1023"/>
      <c r="N8" s="1023"/>
      <c r="O8" s="1023"/>
      <c r="P8" s="1023"/>
    </row>
    <row r="9" spans="1:16" s="436" customFormat="1" ht="39.950000000000003" customHeight="1">
      <c r="A9" s="434"/>
      <c r="B9" s="860"/>
      <c r="C9" s="860"/>
      <c r="D9" s="860" t="s">
        <v>205</v>
      </c>
      <c r="E9" s="860"/>
      <c r="F9" s="1103" t="s">
        <v>206</v>
      </c>
      <c r="G9" s="1104"/>
      <c r="H9" s="1104"/>
      <c r="I9" s="1104"/>
      <c r="J9" s="1104"/>
      <c r="K9" s="1104"/>
      <c r="L9" s="1104"/>
      <c r="M9" s="1104"/>
      <c r="N9" s="1104"/>
      <c r="O9" s="1104"/>
      <c r="P9" s="451" t="s">
        <v>207</v>
      </c>
    </row>
    <row r="10" spans="1:16" s="437" customFormat="1" ht="39.950000000000003" customHeight="1">
      <c r="A10" s="54"/>
      <c r="B10" s="1105" t="s">
        <v>211</v>
      </c>
      <c r="C10" s="1102" t="s">
        <v>213</v>
      </c>
      <c r="D10" s="1069" t="s">
        <v>220</v>
      </c>
      <c r="E10" s="1071"/>
      <c r="F10" s="1069" t="s">
        <v>341</v>
      </c>
      <c r="G10" s="1070"/>
      <c r="H10" s="1070"/>
      <c r="I10" s="1070"/>
      <c r="J10" s="1070"/>
      <c r="K10" s="1070"/>
      <c r="L10" s="1070"/>
      <c r="M10" s="1070"/>
      <c r="N10" s="1070"/>
      <c r="O10" s="1071"/>
      <c r="P10" s="443"/>
    </row>
    <row r="11" spans="1:16" s="437" customFormat="1" ht="39.950000000000003" customHeight="1">
      <c r="A11" s="54"/>
      <c r="B11" s="1106"/>
      <c r="C11" s="1107"/>
      <c r="D11" s="1082" t="s">
        <v>342</v>
      </c>
      <c r="E11" s="1083"/>
      <c r="F11" s="1066" t="s">
        <v>343</v>
      </c>
      <c r="G11" s="1067"/>
      <c r="H11" s="1067"/>
      <c r="I11" s="1067"/>
      <c r="J11" s="1067"/>
      <c r="K11" s="1067"/>
      <c r="L11" s="1067"/>
      <c r="M11" s="1067"/>
      <c r="N11" s="1067"/>
      <c r="O11" s="1068"/>
      <c r="P11" s="444"/>
    </row>
    <row r="12" spans="1:16" s="437" customFormat="1" ht="39.950000000000003" customHeight="1">
      <c r="A12" s="54"/>
      <c r="B12" s="1106"/>
      <c r="C12" s="1107"/>
      <c r="D12" s="1082" t="s">
        <v>590</v>
      </c>
      <c r="E12" s="1083"/>
      <c r="F12" s="1075" t="s">
        <v>591</v>
      </c>
      <c r="G12" s="1076"/>
      <c r="H12" s="1076"/>
      <c r="I12" s="1076"/>
      <c r="J12" s="1076"/>
      <c r="K12" s="1076"/>
      <c r="L12" s="1076"/>
      <c r="M12" s="1076"/>
      <c r="N12" s="1076"/>
      <c r="O12" s="1077"/>
      <c r="P12" s="445"/>
    </row>
    <row r="13" spans="1:16" s="437" customFormat="1" ht="39.950000000000003" customHeight="1">
      <c r="A13" s="54"/>
      <c r="B13" s="1106"/>
      <c r="C13" s="1107"/>
      <c r="D13" s="1075" t="s">
        <v>592</v>
      </c>
      <c r="E13" s="1077"/>
      <c r="F13" s="1075" t="s">
        <v>593</v>
      </c>
      <c r="G13" s="1076"/>
      <c r="H13" s="1076"/>
      <c r="I13" s="1076"/>
      <c r="J13" s="1076"/>
      <c r="K13" s="1076"/>
      <c r="L13" s="1076"/>
      <c r="M13" s="1076"/>
      <c r="N13" s="1076"/>
      <c r="O13" s="1077"/>
      <c r="P13" s="446"/>
    </row>
    <row r="14" spans="1:16" s="437" customFormat="1" ht="39.950000000000003" customHeight="1">
      <c r="A14" s="54"/>
      <c r="B14" s="1106"/>
      <c r="C14" s="1107"/>
      <c r="D14" s="1079" t="s">
        <v>214</v>
      </c>
      <c r="E14" s="1081"/>
      <c r="F14" s="1079" t="s">
        <v>344</v>
      </c>
      <c r="G14" s="1080"/>
      <c r="H14" s="1080"/>
      <c r="I14" s="1080"/>
      <c r="J14" s="1080"/>
      <c r="K14" s="1080"/>
      <c r="L14" s="1080"/>
      <c r="M14" s="1080"/>
      <c r="N14" s="1080"/>
      <c r="O14" s="1081"/>
      <c r="P14" s="447"/>
    </row>
    <row r="15" spans="1:16" s="437" customFormat="1" ht="39.950000000000003" customHeight="1">
      <c r="A15" s="54"/>
      <c r="B15" s="1106"/>
      <c r="C15" s="1107"/>
      <c r="D15" s="1079" t="s">
        <v>215</v>
      </c>
      <c r="E15" s="1081"/>
      <c r="F15" s="1079" t="s">
        <v>345</v>
      </c>
      <c r="G15" s="1080"/>
      <c r="H15" s="1080"/>
      <c r="I15" s="1080"/>
      <c r="J15" s="1080"/>
      <c r="K15" s="1080"/>
      <c r="L15" s="1080"/>
      <c r="M15" s="1080"/>
      <c r="N15" s="1080"/>
      <c r="O15" s="1081"/>
      <c r="P15" s="447"/>
    </row>
    <row r="16" spans="1:16" s="437" customFormat="1" ht="39.950000000000003" customHeight="1">
      <c r="A16" s="54"/>
      <c r="B16" s="1106"/>
      <c r="C16" s="1107"/>
      <c r="D16" s="1064" t="s">
        <v>216</v>
      </c>
      <c r="E16" s="1065"/>
      <c r="F16" s="1064" t="s">
        <v>346</v>
      </c>
      <c r="G16" s="1078"/>
      <c r="H16" s="1078"/>
      <c r="I16" s="1078"/>
      <c r="J16" s="1078"/>
      <c r="K16" s="1078"/>
      <c r="L16" s="1078"/>
      <c r="M16" s="1078"/>
      <c r="N16" s="1078"/>
      <c r="O16" s="1065"/>
      <c r="P16" s="448"/>
    </row>
    <row r="17" spans="1:23" s="437" customFormat="1" ht="15" customHeight="1">
      <c r="A17" s="54"/>
      <c r="B17" s="1106"/>
      <c r="C17" s="1107"/>
      <c r="D17" s="1090" t="s">
        <v>347</v>
      </c>
      <c r="E17" s="1091"/>
      <c r="F17" s="1091"/>
      <c r="G17" s="1091"/>
      <c r="H17" s="1091"/>
      <c r="I17" s="1091"/>
      <c r="J17" s="1091"/>
      <c r="K17" s="1091"/>
      <c r="L17" s="1091"/>
      <c r="M17" s="1091"/>
      <c r="N17" s="1091"/>
      <c r="O17" s="1091"/>
      <c r="P17" s="438"/>
    </row>
    <row r="18" spans="1:23" s="437" customFormat="1" ht="15" customHeight="1">
      <c r="A18" s="54"/>
      <c r="B18" s="1106"/>
      <c r="C18" s="1108"/>
      <c r="D18" s="1092"/>
      <c r="E18" s="1093"/>
      <c r="F18" s="1093"/>
      <c r="G18" s="1093"/>
      <c r="H18" s="1093"/>
      <c r="I18" s="1093"/>
      <c r="J18" s="1093"/>
      <c r="K18" s="1093"/>
      <c r="L18" s="1093"/>
      <c r="M18" s="1093"/>
      <c r="N18" s="1093"/>
      <c r="O18" s="1093"/>
      <c r="P18" s="439"/>
    </row>
    <row r="19" spans="1:23" s="437" customFormat="1" ht="39.950000000000003" customHeight="1">
      <c r="A19" s="54"/>
      <c r="B19" s="1106"/>
      <c r="C19" s="1102" t="s">
        <v>348</v>
      </c>
      <c r="D19" s="1082" t="s">
        <v>349</v>
      </c>
      <c r="E19" s="1083"/>
      <c r="F19" s="1072" t="s">
        <v>350</v>
      </c>
      <c r="G19" s="1073"/>
      <c r="H19" s="1073"/>
      <c r="I19" s="1073"/>
      <c r="J19" s="1073"/>
      <c r="K19" s="1073"/>
      <c r="L19" s="1073"/>
      <c r="M19" s="1073"/>
      <c r="N19" s="1073"/>
      <c r="O19" s="1073"/>
      <c r="P19" s="452"/>
      <c r="T19" s="1094"/>
      <c r="U19" s="676"/>
      <c r="V19" s="676"/>
      <c r="W19" s="676"/>
    </row>
    <row r="20" spans="1:23" s="437" customFormat="1" ht="39.950000000000003" customHeight="1">
      <c r="A20" s="54"/>
      <c r="B20" s="1106"/>
      <c r="C20" s="1095"/>
      <c r="D20" s="1075" t="s">
        <v>351</v>
      </c>
      <c r="E20" s="1077"/>
      <c r="F20" s="1075" t="s">
        <v>352</v>
      </c>
      <c r="G20" s="1076"/>
      <c r="H20" s="1076"/>
      <c r="I20" s="1076"/>
      <c r="J20" s="1076"/>
      <c r="K20" s="1076"/>
      <c r="L20" s="1076"/>
      <c r="M20" s="1076"/>
      <c r="N20" s="1076"/>
      <c r="O20" s="1076"/>
      <c r="P20" s="446"/>
      <c r="T20" s="676"/>
      <c r="U20" s="676"/>
      <c r="V20" s="676"/>
      <c r="W20" s="676"/>
    </row>
    <row r="21" spans="1:23" s="437" customFormat="1" ht="39.950000000000003" customHeight="1">
      <c r="A21" s="54"/>
      <c r="B21" s="1106"/>
      <c r="C21" s="1095"/>
      <c r="D21" s="1075" t="s">
        <v>353</v>
      </c>
      <c r="E21" s="1077"/>
      <c r="F21" s="1075" t="s">
        <v>354</v>
      </c>
      <c r="G21" s="1076"/>
      <c r="H21" s="1076"/>
      <c r="I21" s="1076"/>
      <c r="J21" s="1076"/>
      <c r="K21" s="1076"/>
      <c r="L21" s="1076"/>
      <c r="M21" s="1076"/>
      <c r="N21" s="1076"/>
      <c r="O21" s="1076"/>
      <c r="P21" s="446"/>
    </row>
    <row r="22" spans="1:23" s="437" customFormat="1" ht="39.950000000000003" customHeight="1">
      <c r="A22" s="54"/>
      <c r="B22" s="1106"/>
      <c r="C22" s="1095"/>
      <c r="D22" s="1075" t="s">
        <v>594</v>
      </c>
      <c r="E22" s="1077"/>
      <c r="F22" s="1075" t="s">
        <v>595</v>
      </c>
      <c r="G22" s="1076"/>
      <c r="H22" s="1076"/>
      <c r="I22" s="1076"/>
      <c r="J22" s="1076"/>
      <c r="K22" s="1076"/>
      <c r="L22" s="1076"/>
      <c r="M22" s="1076"/>
      <c r="N22" s="1076"/>
      <c r="O22" s="1076"/>
      <c r="P22" s="446"/>
      <c r="T22" s="1094"/>
      <c r="U22" s="676"/>
      <c r="V22" s="676"/>
      <c r="W22" s="676"/>
    </row>
    <row r="23" spans="1:23" s="437" customFormat="1" ht="39.950000000000003" customHeight="1">
      <c r="A23" s="54"/>
      <c r="B23" s="1106"/>
      <c r="C23" s="1095"/>
      <c r="D23" s="1075" t="s">
        <v>596</v>
      </c>
      <c r="E23" s="1077"/>
      <c r="F23" s="1075" t="s">
        <v>597</v>
      </c>
      <c r="G23" s="1076"/>
      <c r="H23" s="1076"/>
      <c r="I23" s="1076"/>
      <c r="J23" s="1076"/>
      <c r="K23" s="1076"/>
      <c r="L23" s="1076"/>
      <c r="M23" s="1076"/>
      <c r="N23" s="1076"/>
      <c r="O23" s="1076"/>
      <c r="P23" s="446"/>
      <c r="T23" s="676"/>
      <c r="U23" s="676"/>
      <c r="V23" s="676"/>
      <c r="W23" s="676"/>
    </row>
    <row r="24" spans="1:23" s="437" customFormat="1" ht="39.950000000000003" customHeight="1">
      <c r="A24" s="54"/>
      <c r="B24" s="1106"/>
      <c r="C24" s="1095"/>
      <c r="D24" s="1084" t="s">
        <v>355</v>
      </c>
      <c r="E24" s="1101"/>
      <c r="F24" s="1084" t="s">
        <v>356</v>
      </c>
      <c r="G24" s="1085"/>
      <c r="H24" s="1085"/>
      <c r="I24" s="1085"/>
      <c r="J24" s="1085"/>
      <c r="K24" s="1085"/>
      <c r="L24" s="1085"/>
      <c r="M24" s="1085"/>
      <c r="N24" s="1085"/>
      <c r="O24" s="1085"/>
      <c r="P24" s="449"/>
    </row>
    <row r="25" spans="1:23" s="437" customFormat="1" ht="15" customHeight="1">
      <c r="A25" s="54"/>
      <c r="B25" s="1106"/>
      <c r="C25" s="1095"/>
      <c r="D25" s="1090" t="s">
        <v>347</v>
      </c>
      <c r="E25" s="1091"/>
      <c r="F25" s="1091"/>
      <c r="G25" s="1091"/>
      <c r="H25" s="1091"/>
      <c r="I25" s="1091"/>
      <c r="J25" s="1091"/>
      <c r="K25" s="1091"/>
      <c r="L25" s="1091"/>
      <c r="M25" s="1091"/>
      <c r="N25" s="1091"/>
      <c r="O25" s="1091"/>
      <c r="P25" s="438"/>
    </row>
    <row r="26" spans="1:23" s="437" customFormat="1" ht="15" customHeight="1">
      <c r="A26" s="54"/>
      <c r="B26" s="1106"/>
      <c r="C26" s="1096"/>
      <c r="D26" s="1092"/>
      <c r="E26" s="1093"/>
      <c r="F26" s="1093"/>
      <c r="G26" s="1093"/>
      <c r="H26" s="1093"/>
      <c r="I26" s="1093"/>
      <c r="J26" s="1093"/>
      <c r="K26" s="1093"/>
      <c r="L26" s="1093"/>
      <c r="M26" s="1093"/>
      <c r="N26" s="1093"/>
      <c r="O26" s="1093"/>
      <c r="P26" s="439"/>
      <c r="T26" s="1094"/>
      <c r="U26" s="676"/>
      <c r="V26" s="676"/>
      <c r="W26" s="676"/>
    </row>
    <row r="27" spans="1:23" s="437" customFormat="1" ht="15" customHeight="1">
      <c r="A27" s="54"/>
      <c r="B27" s="1106"/>
      <c r="C27" s="1090" t="s">
        <v>598</v>
      </c>
      <c r="D27" s="1091"/>
      <c r="E27" s="1091"/>
      <c r="F27" s="1091"/>
      <c r="G27" s="1091"/>
      <c r="H27" s="1091"/>
      <c r="I27" s="1091"/>
      <c r="J27" s="1091"/>
      <c r="K27" s="1091"/>
      <c r="L27" s="1091"/>
      <c r="M27" s="1091"/>
      <c r="N27" s="1091"/>
      <c r="O27" s="1091"/>
      <c r="P27" s="440">
        <v>160</v>
      </c>
      <c r="T27" s="1094"/>
      <c r="U27" s="676"/>
      <c r="V27" s="676"/>
      <c r="W27" s="676"/>
    </row>
    <row r="28" spans="1:23" s="437" customFormat="1" ht="15" customHeight="1">
      <c r="A28" s="54"/>
      <c r="B28" s="1106"/>
      <c r="C28" s="1092"/>
      <c r="D28" s="1093"/>
      <c r="E28" s="1093"/>
      <c r="F28" s="1093"/>
      <c r="G28" s="1093"/>
      <c r="H28" s="1093"/>
      <c r="I28" s="1093"/>
      <c r="J28" s="1093"/>
      <c r="K28" s="1093"/>
      <c r="L28" s="1093"/>
      <c r="M28" s="1093"/>
      <c r="N28" s="1093"/>
      <c r="O28" s="1093"/>
      <c r="P28" s="440" t="s">
        <v>357</v>
      </c>
      <c r="T28" s="1094"/>
      <c r="U28" s="676"/>
      <c r="V28" s="676"/>
      <c r="W28" s="676"/>
    </row>
    <row r="29" spans="1:23" s="437" customFormat="1" ht="39.950000000000003" customHeight="1">
      <c r="A29" s="54"/>
      <c r="B29" s="1106"/>
      <c r="C29" s="1095" t="s">
        <v>599</v>
      </c>
      <c r="D29" s="1097" t="s">
        <v>600</v>
      </c>
      <c r="E29" s="1098"/>
      <c r="F29" s="1072" t="s">
        <v>601</v>
      </c>
      <c r="G29" s="1073"/>
      <c r="H29" s="1073"/>
      <c r="I29" s="1073"/>
      <c r="J29" s="1073"/>
      <c r="K29" s="1073"/>
      <c r="L29" s="1073"/>
      <c r="M29" s="1073"/>
      <c r="N29" s="1073"/>
      <c r="O29" s="1074"/>
      <c r="P29" s="452"/>
      <c r="T29" s="676"/>
      <c r="U29" s="676"/>
      <c r="V29" s="676"/>
      <c r="W29" s="676"/>
    </row>
    <row r="30" spans="1:23" s="437" customFormat="1" ht="39.950000000000003" customHeight="1">
      <c r="A30" s="54"/>
      <c r="B30" s="1106"/>
      <c r="C30" s="1095"/>
      <c r="D30" s="1097"/>
      <c r="E30" s="1098"/>
      <c r="F30" s="1075" t="s">
        <v>602</v>
      </c>
      <c r="G30" s="1076"/>
      <c r="H30" s="1076"/>
      <c r="I30" s="1076"/>
      <c r="J30" s="1076"/>
      <c r="K30" s="1076"/>
      <c r="L30" s="1076"/>
      <c r="M30" s="1076"/>
      <c r="N30" s="1076"/>
      <c r="O30" s="1077"/>
      <c r="P30" s="446"/>
    </row>
    <row r="31" spans="1:23" s="437" customFormat="1" ht="39.950000000000003" customHeight="1">
      <c r="A31" s="54"/>
      <c r="B31" s="1106"/>
      <c r="C31" s="1095"/>
      <c r="D31" s="1099"/>
      <c r="E31" s="1100"/>
      <c r="F31" s="1084" t="s">
        <v>603</v>
      </c>
      <c r="G31" s="1085"/>
      <c r="H31" s="1085"/>
      <c r="I31" s="1085"/>
      <c r="J31" s="1085"/>
      <c r="K31" s="1085"/>
      <c r="L31" s="1085"/>
      <c r="M31" s="1085"/>
      <c r="N31" s="1085"/>
      <c r="O31" s="1101"/>
      <c r="P31" s="450"/>
      <c r="T31" s="1094"/>
      <c r="U31" s="676"/>
      <c r="V31" s="676"/>
      <c r="W31" s="676"/>
    </row>
    <row r="32" spans="1:23" s="437" customFormat="1" ht="15" customHeight="1">
      <c r="A32" s="54"/>
      <c r="B32" s="1106"/>
      <c r="C32" s="1095"/>
      <c r="D32" s="1090" t="s">
        <v>347</v>
      </c>
      <c r="E32" s="1091"/>
      <c r="F32" s="1091"/>
      <c r="G32" s="1091"/>
      <c r="H32" s="1091"/>
      <c r="I32" s="1091"/>
      <c r="J32" s="1091"/>
      <c r="K32" s="1091"/>
      <c r="L32" s="1091"/>
      <c r="M32" s="1091"/>
      <c r="N32" s="1091"/>
      <c r="O32" s="1091"/>
      <c r="P32" s="440">
        <v>60</v>
      </c>
      <c r="T32" s="1094"/>
      <c r="U32" s="676"/>
      <c r="V32" s="676"/>
      <c r="W32" s="676"/>
    </row>
    <row r="33" spans="1:23" s="437" customFormat="1" ht="15" customHeight="1">
      <c r="A33" s="54"/>
      <c r="B33" s="1106"/>
      <c r="C33" s="1096"/>
      <c r="D33" s="1092"/>
      <c r="E33" s="1093"/>
      <c r="F33" s="1093"/>
      <c r="G33" s="1093"/>
      <c r="H33" s="1093"/>
      <c r="I33" s="1093"/>
      <c r="J33" s="1093"/>
      <c r="K33" s="1093"/>
      <c r="L33" s="1093"/>
      <c r="M33" s="1093"/>
      <c r="N33" s="1093"/>
      <c r="O33" s="1093"/>
      <c r="P33" s="441" t="s">
        <v>357</v>
      </c>
      <c r="T33" s="676"/>
      <c r="U33" s="676"/>
      <c r="V33" s="676"/>
      <c r="W33" s="676"/>
    </row>
    <row r="34" spans="1:23" s="437" customFormat="1" ht="15" customHeight="1">
      <c r="A34" s="54"/>
      <c r="B34" s="1086" t="s">
        <v>208</v>
      </c>
      <c r="C34" s="1087"/>
      <c r="D34" s="1087"/>
      <c r="E34" s="1087"/>
      <c r="F34" s="1087"/>
      <c r="G34" s="1087"/>
      <c r="H34" s="1087"/>
      <c r="I34" s="1087"/>
      <c r="J34" s="1087"/>
      <c r="K34" s="1087"/>
      <c r="L34" s="1087"/>
      <c r="M34" s="1087"/>
      <c r="N34" s="1087"/>
      <c r="O34" s="1087"/>
      <c r="P34" s="440">
        <v>220</v>
      </c>
      <c r="T34" s="349"/>
      <c r="U34" s="349"/>
      <c r="V34" s="349"/>
      <c r="W34" s="349"/>
    </row>
    <row r="35" spans="1:23" s="437" customFormat="1" ht="15" customHeight="1">
      <c r="A35" s="54"/>
      <c r="B35" s="1088"/>
      <c r="C35" s="1089"/>
      <c r="D35" s="1089"/>
      <c r="E35" s="1089"/>
      <c r="F35" s="1089"/>
      <c r="G35" s="1089"/>
      <c r="H35" s="1089"/>
      <c r="I35" s="1089"/>
      <c r="J35" s="1089"/>
      <c r="K35" s="1089"/>
      <c r="L35" s="1089"/>
      <c r="M35" s="1089"/>
      <c r="N35" s="1089"/>
      <c r="O35" s="1089"/>
      <c r="P35" s="442" t="s">
        <v>357</v>
      </c>
    </row>
    <row r="36" spans="1:23" ht="15" customHeight="1">
      <c r="A36" s="54"/>
      <c r="B36" s="235"/>
      <c r="C36" s="235"/>
      <c r="D36" s="235"/>
      <c r="E36" s="235"/>
      <c r="F36" s="235"/>
      <c r="G36" s="235"/>
      <c r="H36" s="235"/>
      <c r="I36" s="235"/>
      <c r="J36" s="235"/>
      <c r="K36" s="235"/>
      <c r="L36" s="235"/>
      <c r="M36" s="235"/>
      <c r="N36" s="235"/>
      <c r="O36" s="235"/>
      <c r="P36" s="235"/>
    </row>
    <row r="37" spans="1:23" ht="39.950000000000003" customHeight="1">
      <c r="A37" s="54"/>
      <c r="B37" s="1004" t="s">
        <v>217</v>
      </c>
      <c r="C37" s="1004"/>
      <c r="D37" s="1004"/>
      <c r="E37" s="1004"/>
      <c r="F37" s="1048" t="s">
        <v>201</v>
      </c>
      <c r="G37" s="1048"/>
      <c r="H37" s="1048"/>
      <c r="I37" s="1048"/>
      <c r="J37" s="1048"/>
      <c r="K37" s="1048"/>
      <c r="L37" s="1048"/>
      <c r="M37" s="1048"/>
      <c r="N37" s="1048"/>
      <c r="O37" s="1048"/>
      <c r="P37" s="1048"/>
    </row>
    <row r="38" spans="1:23" ht="39.950000000000003" customHeight="1">
      <c r="B38" s="1004" t="s">
        <v>218</v>
      </c>
      <c r="C38" s="1004"/>
      <c r="D38" s="1004"/>
      <c r="E38" s="1004"/>
      <c r="F38" s="1005" t="s">
        <v>358</v>
      </c>
      <c r="G38" s="1006"/>
      <c r="H38" s="1006"/>
      <c r="I38" s="1006"/>
      <c r="J38" s="1006"/>
      <c r="K38" s="1006"/>
      <c r="L38" s="1006"/>
      <c r="M38" s="1006"/>
      <c r="N38" s="1006"/>
      <c r="O38" s="1006"/>
      <c r="P38" s="1007"/>
    </row>
    <row r="39" spans="1:23" ht="38.450000000000003" customHeight="1">
      <c r="B39" s="1004" t="s">
        <v>219</v>
      </c>
      <c r="C39" s="1004"/>
      <c r="D39" s="1004"/>
      <c r="E39" s="1004"/>
      <c r="F39" s="817" t="s">
        <v>706</v>
      </c>
      <c r="G39" s="584"/>
      <c r="H39" s="584"/>
      <c r="I39" s="584"/>
      <c r="J39" s="584"/>
      <c r="K39" s="584"/>
      <c r="L39" s="584"/>
      <c r="M39" s="584"/>
      <c r="N39" s="584"/>
      <c r="O39" s="584"/>
      <c r="P39" s="588"/>
    </row>
    <row r="40" spans="1:23" ht="30" customHeight="1">
      <c r="B40" s="841" t="s">
        <v>359</v>
      </c>
      <c r="C40" s="841"/>
      <c r="D40" s="1008" t="s">
        <v>360</v>
      </c>
      <c r="E40" s="1008"/>
      <c r="F40" s="1008"/>
      <c r="G40" s="1008"/>
      <c r="H40" s="1008"/>
      <c r="I40" s="1008"/>
      <c r="J40" s="1008"/>
      <c r="K40" s="1008"/>
      <c r="L40" s="1008"/>
      <c r="M40" s="1008"/>
      <c r="N40" s="1008"/>
      <c r="O40" s="1008"/>
      <c r="P40" s="1008"/>
    </row>
    <row r="41" spans="1:23" ht="36" customHeight="1">
      <c r="B41" s="844"/>
      <c r="C41" s="844"/>
      <c r="D41" s="1003"/>
      <c r="E41" s="1003"/>
      <c r="F41" s="1003"/>
      <c r="G41" s="1003"/>
      <c r="H41" s="1003"/>
      <c r="I41" s="1003"/>
      <c r="J41" s="1003"/>
      <c r="K41" s="1003"/>
      <c r="L41" s="1003"/>
      <c r="M41" s="1003"/>
      <c r="N41" s="1003"/>
      <c r="O41" s="1003"/>
      <c r="P41" s="1003"/>
    </row>
  </sheetData>
  <mergeCells count="69">
    <mergeCell ref="O1:P1"/>
    <mergeCell ref="B2:P2"/>
    <mergeCell ref="B3:D3"/>
    <mergeCell ref="E3:K3"/>
    <mergeCell ref="L3:M5"/>
    <mergeCell ref="N3:P5"/>
    <mergeCell ref="B5:D5"/>
    <mergeCell ref="E5:G5"/>
    <mergeCell ref="I5:K5"/>
    <mergeCell ref="B6:D6"/>
    <mergeCell ref="E6:P6"/>
    <mergeCell ref="B7:D7"/>
    <mergeCell ref="E7:P7"/>
    <mergeCell ref="B8:D8"/>
    <mergeCell ref="E8:P8"/>
    <mergeCell ref="F9:O9"/>
    <mergeCell ref="F14:O14"/>
    <mergeCell ref="F13:O13"/>
    <mergeCell ref="F12:O12"/>
    <mergeCell ref="B40:C41"/>
    <mergeCell ref="D40:P41"/>
    <mergeCell ref="B37:E37"/>
    <mergeCell ref="F37:P37"/>
    <mergeCell ref="B38:E38"/>
    <mergeCell ref="F38:P38"/>
    <mergeCell ref="B39:E39"/>
    <mergeCell ref="F39:P39"/>
    <mergeCell ref="B9:C9"/>
    <mergeCell ref="D9:E9"/>
    <mergeCell ref="B10:B33"/>
    <mergeCell ref="C10:C18"/>
    <mergeCell ref="T26:W29"/>
    <mergeCell ref="C29:C33"/>
    <mergeCell ref="D29:E31"/>
    <mergeCell ref="T31:W33"/>
    <mergeCell ref="T22:W23"/>
    <mergeCell ref="D23:E23"/>
    <mergeCell ref="D24:E24"/>
    <mergeCell ref="F23:O23"/>
    <mergeCell ref="F22:O22"/>
    <mergeCell ref="C19:C26"/>
    <mergeCell ref="D22:E22"/>
    <mergeCell ref="T19:W20"/>
    <mergeCell ref="D20:E20"/>
    <mergeCell ref="D21:E21"/>
    <mergeCell ref="F21:O21"/>
    <mergeCell ref="F31:O31"/>
    <mergeCell ref="B34:O35"/>
    <mergeCell ref="D17:O18"/>
    <mergeCell ref="D25:O26"/>
    <mergeCell ref="C27:O28"/>
    <mergeCell ref="D32:O33"/>
    <mergeCell ref="F19:O19"/>
    <mergeCell ref="D19:E19"/>
    <mergeCell ref="D16:E16"/>
    <mergeCell ref="F11:O11"/>
    <mergeCell ref="F10:O10"/>
    <mergeCell ref="F29:O29"/>
    <mergeCell ref="F30:O30"/>
    <mergeCell ref="F16:O16"/>
    <mergeCell ref="F15:O15"/>
    <mergeCell ref="F20:O20"/>
    <mergeCell ref="D15:E15"/>
    <mergeCell ref="D10:E10"/>
    <mergeCell ref="D11:E11"/>
    <mergeCell ref="D12:E12"/>
    <mergeCell ref="D13:E13"/>
    <mergeCell ref="D14:E14"/>
    <mergeCell ref="F24:O24"/>
  </mergeCells>
  <phoneticPr fontId="4"/>
  <printOptions horizontalCentered="1" verticalCentered="1"/>
  <pageMargins left="0.70866141732283461" right="0.70866141732283461" top="0.74803149606299213" bottom="0.74803149606299213" header="0.31496062992125984" footer="0.31496062992125984"/>
  <pageSetup paperSize="9" scale="59" fitToWidth="0"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W39"/>
  <sheetViews>
    <sheetView view="pageBreakPreview" topLeftCell="A19" zoomScale="80" zoomScaleNormal="55" zoomScaleSheetLayoutView="80" workbookViewId="0">
      <selection activeCell="F19" sqref="F19:O19"/>
    </sheetView>
  </sheetViews>
  <sheetFormatPr defaultColWidth="9" defaultRowHeight="14.25"/>
  <cols>
    <col min="1" max="1" width="1.125" style="55" customWidth="1"/>
    <col min="2" max="3" width="5.625" style="52" customWidth="1"/>
    <col min="4" max="4" width="13.75" style="52" customWidth="1"/>
    <col min="5" max="5" width="13.875" style="52" customWidth="1"/>
    <col min="6" max="6" width="8.875" style="52" customWidth="1"/>
    <col min="7" max="7" width="9" style="52" customWidth="1"/>
    <col min="8" max="11" width="9" style="52"/>
    <col min="12" max="12" width="6.625" style="52" customWidth="1"/>
    <col min="13" max="13" width="9" style="52"/>
    <col min="14" max="15" width="3.5" style="52" customWidth="1"/>
    <col min="16" max="16" width="8.875" style="52" customWidth="1"/>
    <col min="17" max="16384" width="9" style="55"/>
  </cols>
  <sheetData>
    <row r="1" spans="1:16" ht="30" customHeight="1" thickBot="1">
      <c r="O1" s="1009" t="s">
        <v>362</v>
      </c>
      <c r="P1" s="1010"/>
    </row>
    <row r="2" spans="1:16" ht="27" customHeight="1">
      <c r="A2" s="223"/>
      <c r="B2" s="1011" t="s">
        <v>621</v>
      </c>
      <c r="C2" s="1011"/>
      <c r="D2" s="1011"/>
      <c r="E2" s="1011"/>
      <c r="F2" s="1011"/>
      <c r="G2" s="1011"/>
      <c r="H2" s="1011"/>
      <c r="I2" s="1011"/>
      <c r="J2" s="1011"/>
      <c r="K2" s="1011"/>
      <c r="L2" s="1011"/>
      <c r="M2" s="1011"/>
      <c r="N2" s="1011"/>
      <c r="O2" s="1011"/>
      <c r="P2" s="1011"/>
    </row>
    <row r="3" spans="1:16" ht="36" customHeight="1">
      <c r="A3" s="54"/>
      <c r="B3" s="1012" t="s">
        <v>202</v>
      </c>
      <c r="C3" s="1012"/>
      <c r="D3" s="1012"/>
      <c r="E3" s="1019" t="str">
        <f>科名</f>
        <v>あいうえお＊あいうえお＊あいうえお＊あいうえお＊あいうえお＊あいう</v>
      </c>
      <c r="F3" s="1020"/>
      <c r="G3" s="1020"/>
      <c r="H3" s="1020"/>
      <c r="I3" s="1020"/>
      <c r="J3" s="1020"/>
      <c r="K3" s="1021"/>
      <c r="L3" s="731" t="s">
        <v>200</v>
      </c>
      <c r="M3" s="731"/>
      <c r="N3" s="1013" t="s">
        <v>615</v>
      </c>
      <c r="O3" s="750"/>
      <c r="P3" s="1014"/>
    </row>
    <row r="4" spans="1:16" ht="36" customHeight="1">
      <c r="A4" s="54"/>
      <c r="B4" s="98"/>
      <c r="E4" s="292" t="str">
        <f>提案左括弧&amp;提案科名&amp;提案右括弧</f>
        <v>(アイウエオ＊アイウエオ＊アイウエオ＊アイウエオ＊アイウエオ＊アイウ）</v>
      </c>
      <c r="F4" s="72"/>
      <c r="G4" s="72"/>
      <c r="H4" s="72"/>
      <c r="I4" s="72"/>
      <c r="J4" s="72"/>
      <c r="K4" s="72"/>
      <c r="L4" s="731"/>
      <c r="M4" s="731"/>
      <c r="N4" s="1015"/>
      <c r="O4" s="582"/>
      <c r="P4" s="604"/>
    </row>
    <row r="5" spans="1:16" ht="36" customHeight="1">
      <c r="A5" s="54"/>
      <c r="B5" s="1004" t="s">
        <v>203</v>
      </c>
      <c r="C5" s="1004"/>
      <c r="D5" s="1004"/>
      <c r="E5" s="1017">
        <f>開講日</f>
        <v>46120</v>
      </c>
      <c r="F5" s="1018"/>
      <c r="G5" s="1018"/>
      <c r="H5" s="224" t="s">
        <v>88</v>
      </c>
      <c r="I5" s="1018">
        <f>修了日</f>
        <v>46210</v>
      </c>
      <c r="J5" s="1018"/>
      <c r="K5" s="1018"/>
      <c r="L5" s="731"/>
      <c r="M5" s="731"/>
      <c r="N5" s="1016"/>
      <c r="O5" s="583"/>
      <c r="P5" s="776"/>
    </row>
    <row r="6" spans="1:16" ht="39.950000000000003" customHeight="1">
      <c r="A6" s="54"/>
      <c r="B6" s="1004" t="s">
        <v>209</v>
      </c>
      <c r="C6" s="1004"/>
      <c r="D6" s="1004"/>
      <c r="E6" s="840" t="s">
        <v>616</v>
      </c>
      <c r="F6" s="1008"/>
      <c r="G6" s="1008"/>
      <c r="H6" s="1008"/>
      <c r="I6" s="1008"/>
      <c r="J6" s="1008"/>
      <c r="K6" s="1008"/>
      <c r="L6" s="1008"/>
      <c r="M6" s="1008"/>
      <c r="N6" s="1008"/>
      <c r="O6" s="1008"/>
      <c r="P6" s="1022"/>
    </row>
    <row r="7" spans="1:16" ht="39.950000000000003" customHeight="1">
      <c r="A7" s="54"/>
      <c r="B7" s="1004" t="s">
        <v>210</v>
      </c>
      <c r="C7" s="1004"/>
      <c r="D7" s="1004"/>
      <c r="E7" s="840"/>
      <c r="F7" s="1008"/>
      <c r="G7" s="1008"/>
      <c r="H7" s="1008"/>
      <c r="I7" s="1008"/>
      <c r="J7" s="1008"/>
      <c r="K7" s="1008"/>
      <c r="L7" s="1008"/>
      <c r="M7" s="1008"/>
      <c r="N7" s="1008"/>
      <c r="O7" s="1008"/>
      <c r="P7" s="1022"/>
    </row>
    <row r="8" spans="1:16" ht="39.950000000000003" customHeight="1">
      <c r="A8" s="54"/>
      <c r="B8" s="1004" t="s">
        <v>204</v>
      </c>
      <c r="C8" s="1004"/>
      <c r="D8" s="1004"/>
      <c r="E8" s="1023" t="s">
        <v>617</v>
      </c>
      <c r="F8" s="1023"/>
      <c r="G8" s="1023"/>
      <c r="H8" s="1023"/>
      <c r="I8" s="1023"/>
      <c r="J8" s="1023"/>
      <c r="K8" s="1023"/>
      <c r="L8" s="1023"/>
      <c r="M8" s="1023"/>
      <c r="N8" s="1023"/>
      <c r="O8" s="1023"/>
      <c r="P8" s="1023"/>
    </row>
    <row r="9" spans="1:16" s="436" customFormat="1" ht="39.950000000000003" customHeight="1">
      <c r="A9" s="434"/>
      <c r="B9" s="860"/>
      <c r="C9" s="860"/>
      <c r="D9" s="860" t="s">
        <v>205</v>
      </c>
      <c r="E9" s="860"/>
      <c r="F9" s="1103" t="s">
        <v>206</v>
      </c>
      <c r="G9" s="1104"/>
      <c r="H9" s="1104"/>
      <c r="I9" s="1104"/>
      <c r="J9" s="1104"/>
      <c r="K9" s="1104"/>
      <c r="L9" s="1104"/>
      <c r="M9" s="1104"/>
      <c r="N9" s="1104"/>
      <c r="O9" s="1104"/>
      <c r="P9" s="451" t="s">
        <v>207</v>
      </c>
    </row>
    <row r="10" spans="1:16" s="437" customFormat="1" ht="39.950000000000003" customHeight="1">
      <c r="A10" s="54"/>
      <c r="B10" s="1105" t="s">
        <v>211</v>
      </c>
      <c r="C10" s="1102" t="s">
        <v>213</v>
      </c>
      <c r="D10" s="1069"/>
      <c r="E10" s="1071"/>
      <c r="F10" s="1069"/>
      <c r="G10" s="1070"/>
      <c r="H10" s="1070"/>
      <c r="I10" s="1070"/>
      <c r="J10" s="1070"/>
      <c r="K10" s="1070"/>
      <c r="L10" s="1070"/>
      <c r="M10" s="1070"/>
      <c r="N10" s="1070"/>
      <c r="O10" s="1071"/>
      <c r="P10" s="443"/>
    </row>
    <row r="11" spans="1:16" s="437" customFormat="1" ht="39.950000000000003" customHeight="1">
      <c r="A11" s="54"/>
      <c r="B11" s="1106"/>
      <c r="C11" s="1107"/>
      <c r="D11" s="1082"/>
      <c r="E11" s="1083"/>
      <c r="F11" s="1066"/>
      <c r="G11" s="1067"/>
      <c r="H11" s="1067"/>
      <c r="I11" s="1067"/>
      <c r="J11" s="1067"/>
      <c r="K11" s="1067"/>
      <c r="L11" s="1067"/>
      <c r="M11" s="1067"/>
      <c r="N11" s="1067"/>
      <c r="O11" s="1068"/>
      <c r="P11" s="444"/>
    </row>
    <row r="12" spans="1:16" s="437" customFormat="1" ht="39.950000000000003" customHeight="1">
      <c r="A12" s="54"/>
      <c r="B12" s="1106"/>
      <c r="C12" s="1107"/>
      <c r="D12" s="1082"/>
      <c r="E12" s="1083"/>
      <c r="F12" s="1075"/>
      <c r="G12" s="1076"/>
      <c r="H12" s="1076"/>
      <c r="I12" s="1076"/>
      <c r="J12" s="1076"/>
      <c r="K12" s="1076"/>
      <c r="L12" s="1076"/>
      <c r="M12" s="1076"/>
      <c r="N12" s="1076"/>
      <c r="O12" s="1077"/>
      <c r="P12" s="445"/>
    </row>
    <row r="13" spans="1:16" s="437" customFormat="1" ht="39.950000000000003" customHeight="1">
      <c r="A13" s="54"/>
      <c r="B13" s="1106"/>
      <c r="C13" s="1107"/>
      <c r="D13" s="1079" t="s">
        <v>604</v>
      </c>
      <c r="E13" s="1081"/>
      <c r="F13" s="1079" t="s">
        <v>610</v>
      </c>
      <c r="G13" s="1080"/>
      <c r="H13" s="1080"/>
      <c r="I13" s="1080"/>
      <c r="J13" s="1080"/>
      <c r="K13" s="1080"/>
      <c r="L13" s="1080"/>
      <c r="M13" s="1080"/>
      <c r="N13" s="1080"/>
      <c r="O13" s="1081"/>
      <c r="P13" s="447"/>
    </row>
    <row r="14" spans="1:16" s="437" customFormat="1" ht="39.950000000000003" customHeight="1">
      <c r="A14" s="54"/>
      <c r="B14" s="1106"/>
      <c r="C14" s="1107"/>
      <c r="D14" s="1079" t="s">
        <v>614</v>
      </c>
      <c r="E14" s="1081"/>
      <c r="F14" s="1079" t="s">
        <v>611</v>
      </c>
      <c r="G14" s="1080"/>
      <c r="H14" s="1080"/>
      <c r="I14" s="1080"/>
      <c r="J14" s="1080"/>
      <c r="K14" s="1080"/>
      <c r="L14" s="1080"/>
      <c r="M14" s="1080"/>
      <c r="N14" s="1080"/>
      <c r="O14" s="1081"/>
      <c r="P14" s="447"/>
    </row>
    <row r="15" spans="1:16" s="437" customFormat="1" ht="39.950000000000003" customHeight="1">
      <c r="A15" s="54"/>
      <c r="B15" s="1106"/>
      <c r="C15" s="1107"/>
      <c r="D15" s="1079" t="s">
        <v>215</v>
      </c>
      <c r="E15" s="1081"/>
      <c r="F15" s="1079" t="s">
        <v>612</v>
      </c>
      <c r="G15" s="1080"/>
      <c r="H15" s="1080"/>
      <c r="I15" s="1080"/>
      <c r="J15" s="1080"/>
      <c r="K15" s="1080"/>
      <c r="L15" s="1080"/>
      <c r="M15" s="1080"/>
      <c r="N15" s="1080"/>
      <c r="O15" s="1081"/>
      <c r="P15" s="447"/>
    </row>
    <row r="16" spans="1:16" s="437" customFormat="1" ht="39.950000000000003" customHeight="1">
      <c r="A16" s="54"/>
      <c r="B16" s="1106"/>
      <c r="C16" s="1107"/>
      <c r="D16" s="1064" t="s">
        <v>605</v>
      </c>
      <c r="E16" s="1065"/>
      <c r="F16" s="1064" t="s">
        <v>613</v>
      </c>
      <c r="G16" s="1078"/>
      <c r="H16" s="1078"/>
      <c r="I16" s="1078"/>
      <c r="J16" s="1078"/>
      <c r="K16" s="1078"/>
      <c r="L16" s="1078"/>
      <c r="M16" s="1078"/>
      <c r="N16" s="1078"/>
      <c r="O16" s="1065"/>
      <c r="P16" s="448"/>
    </row>
    <row r="17" spans="1:23" s="437" customFormat="1" ht="15" customHeight="1">
      <c r="A17" s="54"/>
      <c r="B17" s="1106"/>
      <c r="C17" s="1107"/>
      <c r="D17" s="1090" t="s">
        <v>347</v>
      </c>
      <c r="E17" s="1091"/>
      <c r="F17" s="1091"/>
      <c r="G17" s="1091"/>
      <c r="H17" s="1091"/>
      <c r="I17" s="1091"/>
      <c r="J17" s="1091"/>
      <c r="K17" s="1091"/>
      <c r="L17" s="1091"/>
      <c r="M17" s="1091"/>
      <c r="N17" s="1091"/>
      <c r="O17" s="1091"/>
      <c r="P17" s="438"/>
    </row>
    <row r="18" spans="1:23" s="437" customFormat="1" ht="15" customHeight="1">
      <c r="A18" s="54"/>
      <c r="B18" s="1106"/>
      <c r="C18" s="1108"/>
      <c r="D18" s="1092"/>
      <c r="E18" s="1093"/>
      <c r="F18" s="1093"/>
      <c r="G18" s="1093"/>
      <c r="H18" s="1093"/>
      <c r="I18" s="1093"/>
      <c r="J18" s="1093"/>
      <c r="K18" s="1093"/>
      <c r="L18" s="1093"/>
      <c r="M18" s="1093"/>
      <c r="N18" s="1093"/>
      <c r="O18" s="1093"/>
      <c r="P18" s="439"/>
    </row>
    <row r="19" spans="1:23" s="437" customFormat="1" ht="39.950000000000003" customHeight="1">
      <c r="A19" s="54"/>
      <c r="B19" s="1106"/>
      <c r="C19" s="1102" t="s">
        <v>348</v>
      </c>
      <c r="D19" s="1113" t="s">
        <v>606</v>
      </c>
      <c r="E19" s="1114"/>
      <c r="F19" s="1115" t="s">
        <v>618</v>
      </c>
      <c r="G19" s="1116"/>
      <c r="H19" s="1116"/>
      <c r="I19" s="1116"/>
      <c r="J19" s="1116"/>
      <c r="K19" s="1116"/>
      <c r="L19" s="1116"/>
      <c r="M19" s="1116"/>
      <c r="N19" s="1116"/>
      <c r="O19" s="1116"/>
      <c r="P19" s="476"/>
      <c r="T19" s="1094"/>
      <c r="U19" s="676"/>
      <c r="V19" s="676"/>
      <c r="W19" s="676"/>
    </row>
    <row r="20" spans="1:23" s="437" customFormat="1" ht="39.950000000000003" customHeight="1">
      <c r="A20" s="54"/>
      <c r="B20" s="1106"/>
      <c r="C20" s="1095"/>
      <c r="D20" s="1079" t="s">
        <v>607</v>
      </c>
      <c r="E20" s="1081"/>
      <c r="F20" s="1075"/>
      <c r="G20" s="1076"/>
      <c r="H20" s="1076"/>
      <c r="I20" s="1076"/>
      <c r="J20" s="1076"/>
      <c r="K20" s="1076"/>
      <c r="L20" s="1076"/>
      <c r="M20" s="1076"/>
      <c r="N20" s="1076"/>
      <c r="O20" s="1076"/>
      <c r="P20" s="446"/>
      <c r="T20" s="676"/>
      <c r="U20" s="676"/>
      <c r="V20" s="676"/>
      <c r="W20" s="676"/>
    </row>
    <row r="21" spans="1:23" s="437" customFormat="1" ht="39.950000000000003" customHeight="1">
      <c r="A21" s="54"/>
      <c r="B21" s="1106"/>
      <c r="C21" s="1095"/>
      <c r="D21" s="1079" t="s">
        <v>608</v>
      </c>
      <c r="E21" s="1081"/>
      <c r="F21" s="1075"/>
      <c r="G21" s="1076"/>
      <c r="H21" s="1076"/>
      <c r="I21" s="1076"/>
      <c r="J21" s="1076"/>
      <c r="K21" s="1076"/>
      <c r="L21" s="1076"/>
      <c r="M21" s="1076"/>
      <c r="N21" s="1076"/>
      <c r="O21" s="1076"/>
      <c r="P21" s="446"/>
    </row>
    <row r="22" spans="1:23" s="437" customFormat="1" ht="39.950000000000003" customHeight="1">
      <c r="A22" s="54"/>
      <c r="B22" s="1106"/>
      <c r="C22" s="1095"/>
      <c r="D22" s="1079" t="s">
        <v>609</v>
      </c>
      <c r="E22" s="1081"/>
      <c r="F22" s="1084"/>
      <c r="G22" s="1085"/>
      <c r="H22" s="1085"/>
      <c r="I22" s="1085"/>
      <c r="J22" s="1085"/>
      <c r="K22" s="1085"/>
      <c r="L22" s="1085"/>
      <c r="M22" s="1085"/>
      <c r="N22" s="1085"/>
      <c r="O22" s="1085"/>
      <c r="P22" s="449"/>
      <c r="T22" s="1094"/>
      <c r="U22" s="676"/>
      <c r="V22" s="676"/>
      <c r="W22" s="676"/>
    </row>
    <row r="23" spans="1:23" s="437" customFormat="1" ht="15" customHeight="1">
      <c r="A23" s="54"/>
      <c r="B23" s="1106"/>
      <c r="C23" s="1095"/>
      <c r="D23" s="1090" t="s">
        <v>347</v>
      </c>
      <c r="E23" s="1091"/>
      <c r="F23" s="1091"/>
      <c r="G23" s="1091"/>
      <c r="H23" s="1091"/>
      <c r="I23" s="1091"/>
      <c r="J23" s="1091"/>
      <c r="K23" s="1091"/>
      <c r="L23" s="1091"/>
      <c r="M23" s="1091"/>
      <c r="N23" s="1091"/>
      <c r="O23" s="1091"/>
      <c r="P23" s="475">
        <v>80</v>
      </c>
    </row>
    <row r="24" spans="1:23" s="437" customFormat="1" ht="15" customHeight="1">
      <c r="A24" s="54"/>
      <c r="B24" s="1106"/>
      <c r="C24" s="1096"/>
      <c r="D24" s="1092"/>
      <c r="E24" s="1093"/>
      <c r="F24" s="1093"/>
      <c r="G24" s="1093"/>
      <c r="H24" s="1093"/>
      <c r="I24" s="1093"/>
      <c r="J24" s="1093"/>
      <c r="K24" s="1093"/>
      <c r="L24" s="1093"/>
      <c r="M24" s="1093"/>
      <c r="N24" s="1093"/>
      <c r="O24" s="1093"/>
      <c r="P24" s="439" t="s">
        <v>357</v>
      </c>
      <c r="T24" s="1094"/>
      <c r="U24" s="676"/>
      <c r="V24" s="676"/>
      <c r="W24" s="676"/>
    </row>
    <row r="25" spans="1:23" s="437" customFormat="1" ht="15" customHeight="1">
      <c r="A25" s="54"/>
      <c r="B25" s="1106"/>
      <c r="C25" s="1090" t="s">
        <v>598</v>
      </c>
      <c r="D25" s="1091"/>
      <c r="E25" s="1091"/>
      <c r="F25" s="1091"/>
      <c r="G25" s="1091"/>
      <c r="H25" s="1091"/>
      <c r="I25" s="1091"/>
      <c r="J25" s="1091"/>
      <c r="K25" s="1091"/>
      <c r="L25" s="1091"/>
      <c r="M25" s="1091"/>
      <c r="N25" s="1091"/>
      <c r="O25" s="1091"/>
      <c r="P25" s="440"/>
      <c r="T25" s="1094"/>
      <c r="U25" s="676"/>
      <c r="V25" s="676"/>
      <c r="W25" s="676"/>
    </row>
    <row r="26" spans="1:23" s="437" customFormat="1" ht="15" customHeight="1">
      <c r="A26" s="54"/>
      <c r="B26" s="1106"/>
      <c r="C26" s="1092"/>
      <c r="D26" s="1093"/>
      <c r="E26" s="1093"/>
      <c r="F26" s="1093"/>
      <c r="G26" s="1093"/>
      <c r="H26" s="1093"/>
      <c r="I26" s="1093"/>
      <c r="J26" s="1093"/>
      <c r="K26" s="1093"/>
      <c r="L26" s="1093"/>
      <c r="M26" s="1093"/>
      <c r="N26" s="1093"/>
      <c r="O26" s="1093"/>
      <c r="P26" s="440"/>
      <c r="T26" s="1094"/>
      <c r="U26" s="676"/>
      <c r="V26" s="676"/>
      <c r="W26" s="676"/>
    </row>
    <row r="27" spans="1:23" s="437" customFormat="1" ht="39.950000000000003" customHeight="1">
      <c r="A27" s="54"/>
      <c r="B27" s="1106"/>
      <c r="C27" s="1095" t="s">
        <v>599</v>
      </c>
      <c r="D27" s="1109" t="s">
        <v>600</v>
      </c>
      <c r="E27" s="1110"/>
      <c r="F27" s="1072" t="s">
        <v>619</v>
      </c>
      <c r="G27" s="1073"/>
      <c r="H27" s="1073"/>
      <c r="I27" s="1073"/>
      <c r="J27" s="1073"/>
      <c r="K27" s="1073"/>
      <c r="L27" s="1073"/>
      <c r="M27" s="1073"/>
      <c r="N27" s="1073"/>
      <c r="O27" s="1074"/>
      <c r="P27" s="452"/>
      <c r="T27" s="676"/>
      <c r="U27" s="676"/>
      <c r="V27" s="676"/>
      <c r="W27" s="676"/>
    </row>
    <row r="28" spans="1:23" s="437" customFormat="1" ht="39.950000000000003" customHeight="1">
      <c r="A28" s="54"/>
      <c r="B28" s="1106"/>
      <c r="C28" s="1095"/>
      <c r="D28" s="1109"/>
      <c r="E28" s="1110"/>
      <c r="F28" s="1075"/>
      <c r="G28" s="1076"/>
      <c r="H28" s="1076"/>
      <c r="I28" s="1076"/>
      <c r="J28" s="1076"/>
      <c r="K28" s="1076"/>
      <c r="L28" s="1076"/>
      <c r="M28" s="1076"/>
      <c r="N28" s="1076"/>
      <c r="O28" s="1077"/>
      <c r="P28" s="446"/>
    </row>
    <row r="29" spans="1:23" s="437" customFormat="1" ht="39.950000000000003" customHeight="1">
      <c r="A29" s="54"/>
      <c r="B29" s="1106"/>
      <c r="C29" s="1095"/>
      <c r="D29" s="1111"/>
      <c r="E29" s="1112"/>
      <c r="F29" s="1084"/>
      <c r="G29" s="1085"/>
      <c r="H29" s="1085"/>
      <c r="I29" s="1085"/>
      <c r="J29" s="1085"/>
      <c r="K29" s="1085"/>
      <c r="L29" s="1085"/>
      <c r="M29" s="1085"/>
      <c r="N29" s="1085"/>
      <c r="O29" s="1101"/>
      <c r="P29" s="450"/>
      <c r="T29" s="1094"/>
      <c r="U29" s="676"/>
      <c r="V29" s="676"/>
      <c r="W29" s="676"/>
    </row>
    <row r="30" spans="1:23" s="437" customFormat="1" ht="15" customHeight="1">
      <c r="A30" s="54"/>
      <c r="B30" s="1106"/>
      <c r="C30" s="1095"/>
      <c r="D30" s="1090" t="s">
        <v>347</v>
      </c>
      <c r="E30" s="1091"/>
      <c r="F30" s="1091"/>
      <c r="G30" s="1091"/>
      <c r="H30" s="1091"/>
      <c r="I30" s="1091"/>
      <c r="J30" s="1091"/>
      <c r="K30" s="1091"/>
      <c r="L30" s="1091"/>
      <c r="M30" s="1091"/>
      <c r="N30" s="1091"/>
      <c r="O30" s="1091"/>
      <c r="P30" s="474">
        <v>120</v>
      </c>
      <c r="T30" s="1094"/>
      <c r="U30" s="676"/>
      <c r="V30" s="676"/>
      <c r="W30" s="676"/>
    </row>
    <row r="31" spans="1:23" s="437" customFormat="1" ht="15" customHeight="1">
      <c r="A31" s="54"/>
      <c r="B31" s="1106"/>
      <c r="C31" s="1096"/>
      <c r="D31" s="1092"/>
      <c r="E31" s="1093"/>
      <c r="F31" s="1093"/>
      <c r="G31" s="1093"/>
      <c r="H31" s="1093"/>
      <c r="I31" s="1093"/>
      <c r="J31" s="1093"/>
      <c r="K31" s="1093"/>
      <c r="L31" s="1093"/>
      <c r="M31" s="1093"/>
      <c r="N31" s="1093"/>
      <c r="O31" s="1093"/>
      <c r="P31" s="441" t="s">
        <v>357</v>
      </c>
      <c r="T31" s="676"/>
      <c r="U31" s="676"/>
      <c r="V31" s="676"/>
      <c r="W31" s="676"/>
    </row>
    <row r="32" spans="1:23" s="437" customFormat="1" ht="15" customHeight="1">
      <c r="A32" s="54"/>
      <c r="B32" s="1086" t="s">
        <v>208</v>
      </c>
      <c r="C32" s="1087"/>
      <c r="D32" s="1087"/>
      <c r="E32" s="1087"/>
      <c r="F32" s="1087"/>
      <c r="G32" s="1087"/>
      <c r="H32" s="1087"/>
      <c r="I32" s="1087"/>
      <c r="J32" s="1087"/>
      <c r="K32" s="1087"/>
      <c r="L32" s="1087"/>
      <c r="M32" s="1087"/>
      <c r="N32" s="1087"/>
      <c r="O32" s="1087"/>
      <c r="P32" s="474">
        <v>200</v>
      </c>
      <c r="T32" s="349"/>
      <c r="U32" s="349"/>
      <c r="V32" s="349"/>
      <c r="W32" s="349"/>
    </row>
    <row r="33" spans="1:16" s="437" customFormat="1" ht="15" customHeight="1">
      <c r="A33" s="54"/>
      <c r="B33" s="1088"/>
      <c r="C33" s="1089"/>
      <c r="D33" s="1089"/>
      <c r="E33" s="1089"/>
      <c r="F33" s="1089"/>
      <c r="G33" s="1089"/>
      <c r="H33" s="1089"/>
      <c r="I33" s="1089"/>
      <c r="J33" s="1089"/>
      <c r="K33" s="1089"/>
      <c r="L33" s="1089"/>
      <c r="M33" s="1089"/>
      <c r="N33" s="1089"/>
      <c r="O33" s="1089"/>
      <c r="P33" s="442" t="s">
        <v>357</v>
      </c>
    </row>
    <row r="34" spans="1:16" ht="15" customHeight="1">
      <c r="A34" s="54"/>
      <c r="B34" s="235"/>
      <c r="C34" s="235"/>
      <c r="D34" s="235"/>
      <c r="E34" s="235"/>
      <c r="F34" s="235"/>
      <c r="G34" s="235"/>
      <c r="H34" s="235"/>
      <c r="I34" s="235"/>
      <c r="J34" s="235"/>
      <c r="K34" s="235"/>
      <c r="L34" s="235"/>
      <c r="M34" s="235"/>
      <c r="N34" s="235"/>
      <c r="O34" s="235"/>
      <c r="P34" s="235"/>
    </row>
    <row r="35" spans="1:16" ht="39.950000000000003" customHeight="1">
      <c r="A35" s="54"/>
      <c r="B35" s="1004" t="s">
        <v>217</v>
      </c>
      <c r="C35" s="1004"/>
      <c r="D35" s="1004"/>
      <c r="E35" s="1004"/>
      <c r="F35" s="1048" t="s">
        <v>201</v>
      </c>
      <c r="G35" s="1048"/>
      <c r="H35" s="1048"/>
      <c r="I35" s="1048"/>
      <c r="J35" s="1048"/>
      <c r="K35" s="1048"/>
      <c r="L35" s="1048"/>
      <c r="M35" s="1048"/>
      <c r="N35" s="1048"/>
      <c r="O35" s="1048"/>
      <c r="P35" s="1048"/>
    </row>
    <row r="36" spans="1:16" ht="39.950000000000003" customHeight="1">
      <c r="B36" s="1004" t="s">
        <v>218</v>
      </c>
      <c r="C36" s="1004"/>
      <c r="D36" s="1004"/>
      <c r="E36" s="1004"/>
      <c r="F36" s="1005" t="s">
        <v>358</v>
      </c>
      <c r="G36" s="1006"/>
      <c r="H36" s="1006"/>
      <c r="I36" s="1006"/>
      <c r="J36" s="1006"/>
      <c r="K36" s="1006"/>
      <c r="L36" s="1006"/>
      <c r="M36" s="1006"/>
      <c r="N36" s="1006"/>
      <c r="O36" s="1006"/>
      <c r="P36" s="1007"/>
    </row>
    <row r="37" spans="1:16" ht="54.95" customHeight="1">
      <c r="B37" s="1004" t="s">
        <v>219</v>
      </c>
      <c r="C37" s="1004"/>
      <c r="D37" s="1004"/>
      <c r="E37" s="1004"/>
      <c r="F37" s="817" t="s">
        <v>707</v>
      </c>
      <c r="G37" s="584"/>
      <c r="H37" s="584"/>
      <c r="I37" s="584"/>
      <c r="J37" s="584"/>
      <c r="K37" s="584"/>
      <c r="L37" s="584"/>
      <c r="M37" s="584"/>
      <c r="N37" s="584"/>
      <c r="O37" s="584"/>
      <c r="P37" s="588"/>
    </row>
    <row r="38" spans="1:16" ht="30" customHeight="1">
      <c r="B38" s="841" t="s">
        <v>359</v>
      </c>
      <c r="C38" s="841"/>
      <c r="D38" s="1008" t="s">
        <v>360</v>
      </c>
      <c r="E38" s="1008"/>
      <c r="F38" s="1008"/>
      <c r="G38" s="1008"/>
      <c r="H38" s="1008"/>
      <c r="I38" s="1008"/>
      <c r="J38" s="1008"/>
      <c r="K38" s="1008"/>
      <c r="L38" s="1008"/>
      <c r="M38" s="1008"/>
      <c r="N38" s="1008"/>
      <c r="O38" s="1008"/>
      <c r="P38" s="1008"/>
    </row>
    <row r="39" spans="1:16" ht="36" customHeight="1">
      <c r="B39" s="844"/>
      <c r="C39" s="844"/>
      <c r="D39" s="1003"/>
      <c r="E39" s="1003"/>
      <c r="F39" s="1003"/>
      <c r="G39" s="1003"/>
      <c r="H39" s="1003"/>
      <c r="I39" s="1003"/>
      <c r="J39" s="1003"/>
      <c r="K39" s="1003"/>
      <c r="L39" s="1003"/>
      <c r="M39" s="1003"/>
      <c r="N39" s="1003"/>
      <c r="O39" s="1003"/>
      <c r="P39" s="1003"/>
    </row>
  </sheetData>
  <mergeCells count="65">
    <mergeCell ref="O1:P1"/>
    <mergeCell ref="B2:P2"/>
    <mergeCell ref="B3:D3"/>
    <mergeCell ref="E3:K3"/>
    <mergeCell ref="L3:M5"/>
    <mergeCell ref="N3:P5"/>
    <mergeCell ref="B5:D5"/>
    <mergeCell ref="E5:G5"/>
    <mergeCell ref="I5:K5"/>
    <mergeCell ref="D22:E22"/>
    <mergeCell ref="B6:D6"/>
    <mergeCell ref="E6:P6"/>
    <mergeCell ref="B7:D7"/>
    <mergeCell ref="E7:P7"/>
    <mergeCell ref="B8:D8"/>
    <mergeCell ref="E8:P8"/>
    <mergeCell ref="D21:E21"/>
    <mergeCell ref="F21:O21"/>
    <mergeCell ref="B9:C9"/>
    <mergeCell ref="D9:E9"/>
    <mergeCell ref="F9:O9"/>
    <mergeCell ref="B10:B31"/>
    <mergeCell ref="C10:C18"/>
    <mergeCell ref="D10:E10"/>
    <mergeCell ref="F10:O10"/>
    <mergeCell ref="D11:E11"/>
    <mergeCell ref="F11:O11"/>
    <mergeCell ref="D12:E12"/>
    <mergeCell ref="F12:O12"/>
    <mergeCell ref="D20:E20"/>
    <mergeCell ref="F20:O20"/>
    <mergeCell ref="D13:E13"/>
    <mergeCell ref="F13:O13"/>
    <mergeCell ref="D14:E14"/>
    <mergeCell ref="F16:O16"/>
    <mergeCell ref="D17:O18"/>
    <mergeCell ref="D15:E15"/>
    <mergeCell ref="F15:O15"/>
    <mergeCell ref="D16:E16"/>
    <mergeCell ref="F14:O14"/>
    <mergeCell ref="T24:W27"/>
    <mergeCell ref="C25:O26"/>
    <mergeCell ref="C27:C31"/>
    <mergeCell ref="D27:E29"/>
    <mergeCell ref="F27:O27"/>
    <mergeCell ref="F28:O28"/>
    <mergeCell ref="F29:O29"/>
    <mergeCell ref="T29:W31"/>
    <mergeCell ref="D30:O31"/>
    <mergeCell ref="C19:C24"/>
    <mergeCell ref="D23:O24"/>
    <mergeCell ref="F22:O22"/>
    <mergeCell ref="T22:W22"/>
    <mergeCell ref="D19:E19"/>
    <mergeCell ref="F19:O19"/>
    <mergeCell ref="T19:W20"/>
    <mergeCell ref="B38:C39"/>
    <mergeCell ref="D38:P39"/>
    <mergeCell ref="B32:O33"/>
    <mergeCell ref="B35:E35"/>
    <mergeCell ref="F35:P35"/>
    <mergeCell ref="B36:E36"/>
    <mergeCell ref="F36:P36"/>
    <mergeCell ref="B37:E37"/>
    <mergeCell ref="F37:P37"/>
  </mergeCells>
  <phoneticPr fontId="4"/>
  <printOptions horizontalCentered="1" verticalCentered="1"/>
  <pageMargins left="0.70866141732283461" right="0.70866141732283461" top="0.74803149606299213" bottom="0.74803149606299213" header="0.31496062992125984" footer="0.31496062992125984"/>
  <pageSetup paperSize="9" scale="59" fitToWidth="0"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49743-9096-4D1C-964E-E7B9F9E0C868}">
  <sheetPr>
    <pageSetUpPr fitToPage="1"/>
  </sheetPr>
  <dimension ref="A1:Y28"/>
  <sheetViews>
    <sheetView view="pageBreakPreview" topLeftCell="A10" zoomScale="80" zoomScaleNormal="60" zoomScaleSheetLayoutView="80" workbookViewId="0">
      <selection activeCell="U22" sqref="U22"/>
    </sheetView>
  </sheetViews>
  <sheetFormatPr defaultColWidth="9" defaultRowHeight="14.25"/>
  <cols>
    <col min="1" max="1" width="1.125" style="55" customWidth="1"/>
    <col min="2" max="3" width="5.625" style="52" customWidth="1"/>
    <col min="4" max="5" width="14.125" style="52" customWidth="1"/>
    <col min="6" max="11" width="9" style="52"/>
    <col min="12" max="12" width="12.125" style="52" customWidth="1"/>
    <col min="13" max="17" width="9" style="52"/>
    <col min="18" max="18" width="1.25" style="55" customWidth="1"/>
    <col min="19" max="16384" width="9" style="55"/>
  </cols>
  <sheetData>
    <row r="1" spans="1:25" ht="30" customHeight="1" thickBot="1">
      <c r="P1" s="1009" t="s">
        <v>363</v>
      </c>
      <c r="Q1" s="1010"/>
    </row>
    <row r="2" spans="1:25" ht="27" customHeight="1">
      <c r="A2" s="223"/>
      <c r="B2" s="1011" t="s">
        <v>678</v>
      </c>
      <c r="C2" s="1011"/>
      <c r="D2" s="1011"/>
      <c r="E2" s="1011"/>
      <c r="F2" s="1011"/>
      <c r="G2" s="1011"/>
      <c r="H2" s="1011"/>
      <c r="I2" s="1011"/>
      <c r="J2" s="1011"/>
      <c r="K2" s="1011"/>
      <c r="L2" s="1011"/>
      <c r="M2" s="1011"/>
      <c r="N2" s="1011"/>
      <c r="O2" s="1011"/>
      <c r="P2" s="1011"/>
      <c r="Q2" s="1011"/>
    </row>
    <row r="3" spans="1:25" ht="39.950000000000003" customHeight="1">
      <c r="A3" s="54"/>
      <c r="B3" s="1012" t="s">
        <v>202</v>
      </c>
      <c r="C3" s="1012"/>
      <c r="D3" s="1012"/>
      <c r="E3" s="1019" t="str">
        <f>科名</f>
        <v>あいうえお＊あいうえお＊あいうえお＊あいうえお＊あいうえお＊あいう</v>
      </c>
      <c r="F3" s="1020"/>
      <c r="G3" s="1020"/>
      <c r="H3" s="1020"/>
      <c r="I3" s="1020"/>
      <c r="J3" s="1020"/>
      <c r="K3" s="1020"/>
      <c r="L3" s="1021"/>
      <c r="M3" s="731" t="s">
        <v>200</v>
      </c>
      <c r="N3" s="731"/>
      <c r="O3" s="1013" t="s">
        <v>679</v>
      </c>
      <c r="P3" s="750"/>
      <c r="Q3" s="1014"/>
    </row>
    <row r="4" spans="1:25" ht="39.950000000000003" customHeight="1">
      <c r="A4" s="54"/>
      <c r="B4" s="98"/>
      <c r="E4" s="292" t="str">
        <f>提案左括弧&amp;提案科名&amp;提案右括弧</f>
        <v>(アイウエオ＊アイウエオ＊アイウエオ＊アイウエオ＊アイウエオ＊アイウ）</v>
      </c>
      <c r="F4" s="72"/>
      <c r="G4" s="72"/>
      <c r="H4" s="72"/>
      <c r="I4" s="72"/>
      <c r="J4" s="72"/>
      <c r="K4" s="72"/>
      <c r="L4" s="285"/>
      <c r="M4" s="731"/>
      <c r="N4" s="731"/>
      <c r="O4" s="1015"/>
      <c r="P4" s="582"/>
      <c r="Q4" s="604"/>
    </row>
    <row r="5" spans="1:25" ht="39.950000000000003" customHeight="1">
      <c r="A5" s="54"/>
      <c r="B5" s="1004" t="s">
        <v>203</v>
      </c>
      <c r="C5" s="1004"/>
      <c r="D5" s="1004"/>
      <c r="E5" s="1017">
        <f>開講日</f>
        <v>46120</v>
      </c>
      <c r="F5" s="1018"/>
      <c r="G5" s="1018"/>
      <c r="H5" s="224" t="s">
        <v>88</v>
      </c>
      <c r="I5" s="1018">
        <f>修了日</f>
        <v>46210</v>
      </c>
      <c r="J5" s="1018"/>
      <c r="K5" s="1018"/>
      <c r="L5" s="1151"/>
      <c r="M5" s="731"/>
      <c r="N5" s="731"/>
      <c r="O5" s="1016"/>
      <c r="P5" s="583"/>
      <c r="Q5" s="776"/>
    </row>
    <row r="6" spans="1:25" ht="39.950000000000003" customHeight="1">
      <c r="A6" s="54"/>
      <c r="B6" s="1004" t="s">
        <v>209</v>
      </c>
      <c r="C6" s="1004"/>
      <c r="D6" s="1004"/>
      <c r="E6" s="840" t="s">
        <v>680</v>
      </c>
      <c r="F6" s="1008"/>
      <c r="G6" s="1008"/>
      <c r="H6" s="1008"/>
      <c r="I6" s="1008"/>
      <c r="J6" s="1008"/>
      <c r="K6" s="1008"/>
      <c r="L6" s="1008"/>
      <c r="M6" s="1008"/>
      <c r="N6" s="1008"/>
      <c r="O6" s="1008"/>
      <c r="P6" s="1008"/>
      <c r="Q6" s="1022"/>
    </row>
    <row r="7" spans="1:25" ht="39.950000000000003" customHeight="1">
      <c r="A7" s="54"/>
      <c r="B7" s="1150" t="s">
        <v>210</v>
      </c>
      <c r="C7" s="766"/>
      <c r="D7" s="767"/>
      <c r="E7" s="840" t="s">
        <v>681</v>
      </c>
      <c r="F7" s="1008"/>
      <c r="G7" s="1008"/>
      <c r="H7" s="1008"/>
      <c r="I7" s="1008"/>
      <c r="J7" s="1008"/>
      <c r="K7" s="1008"/>
      <c r="L7" s="1008"/>
      <c r="M7" s="1008"/>
      <c r="N7" s="1008"/>
      <c r="O7" s="1008"/>
      <c r="P7" s="1008"/>
      <c r="Q7" s="1022"/>
    </row>
    <row r="8" spans="1:25" ht="39.950000000000003" customHeight="1">
      <c r="A8" s="54"/>
      <c r="B8" s="1004" t="s">
        <v>204</v>
      </c>
      <c r="C8" s="1004"/>
      <c r="D8" s="1004"/>
      <c r="E8" s="1023" t="s">
        <v>682</v>
      </c>
      <c r="F8" s="1023"/>
      <c r="G8" s="1023"/>
      <c r="H8" s="1023"/>
      <c r="I8" s="1023"/>
      <c r="J8" s="1023"/>
      <c r="K8" s="1023"/>
      <c r="L8" s="1023"/>
      <c r="M8" s="1023"/>
      <c r="N8" s="1023"/>
      <c r="O8" s="1023"/>
      <c r="P8" s="1023"/>
      <c r="Q8" s="1023"/>
    </row>
    <row r="9" spans="1:25" s="223" customFormat="1" ht="39.950000000000003" customHeight="1">
      <c r="A9" s="56"/>
      <c r="B9" s="731"/>
      <c r="C9" s="731"/>
      <c r="D9" s="731" t="s">
        <v>205</v>
      </c>
      <c r="E9" s="731"/>
      <c r="F9" s="732" t="s">
        <v>206</v>
      </c>
      <c r="G9" s="591"/>
      <c r="H9" s="591"/>
      <c r="I9" s="591"/>
      <c r="J9" s="591"/>
      <c r="K9" s="591"/>
      <c r="L9" s="591"/>
      <c r="M9" s="591"/>
      <c r="N9" s="591"/>
      <c r="O9" s="591"/>
      <c r="P9" s="733"/>
      <c r="Q9" s="140" t="s">
        <v>207</v>
      </c>
    </row>
    <row r="10" spans="1:25" ht="96" customHeight="1">
      <c r="A10" s="54"/>
      <c r="B10" s="1030" t="s">
        <v>683</v>
      </c>
      <c r="C10" s="1140" t="s">
        <v>213</v>
      </c>
      <c r="D10" s="1141" t="s">
        <v>684</v>
      </c>
      <c r="E10" s="1142"/>
      <c r="F10" s="1141" t="s">
        <v>685</v>
      </c>
      <c r="G10" s="1143"/>
      <c r="H10" s="1143"/>
      <c r="I10" s="1143"/>
      <c r="J10" s="1143"/>
      <c r="K10" s="1143"/>
      <c r="L10" s="1143"/>
      <c r="M10" s="1143"/>
      <c r="N10" s="1143"/>
      <c r="O10" s="1143"/>
      <c r="P10" s="1142"/>
      <c r="Q10" s="464">
        <v>130</v>
      </c>
    </row>
    <row r="11" spans="1:25" ht="45" customHeight="1">
      <c r="A11" s="54"/>
      <c r="B11" s="1031"/>
      <c r="C11" s="1140"/>
      <c r="D11" s="1144" t="s">
        <v>686</v>
      </c>
      <c r="E11" s="1144"/>
      <c r="F11" s="1145" t="s">
        <v>687</v>
      </c>
      <c r="G11" s="1145"/>
      <c r="H11" s="1145"/>
      <c r="I11" s="1145"/>
      <c r="J11" s="1145"/>
      <c r="K11" s="1145"/>
      <c r="L11" s="1145"/>
      <c r="M11" s="1145"/>
      <c r="N11" s="1145"/>
      <c r="O11" s="1145"/>
      <c r="P11" s="1145"/>
      <c r="Q11" s="466"/>
    </row>
    <row r="12" spans="1:25" ht="42.75" customHeight="1">
      <c r="A12" s="54"/>
      <c r="B12" s="1031"/>
      <c r="C12" s="1032" t="s">
        <v>688</v>
      </c>
      <c r="D12" s="1035" t="s">
        <v>349</v>
      </c>
      <c r="E12" s="1036"/>
      <c r="F12" s="1035" t="s">
        <v>350</v>
      </c>
      <c r="G12" s="1146"/>
      <c r="H12" s="1146"/>
      <c r="I12" s="1146"/>
      <c r="J12" s="1146"/>
      <c r="K12" s="1146"/>
      <c r="L12" s="1146"/>
      <c r="M12" s="1146"/>
      <c r="N12" s="1146"/>
      <c r="O12" s="1146"/>
      <c r="P12" s="1036"/>
      <c r="Q12" s="465"/>
      <c r="U12" s="52"/>
      <c r="V12" s="52"/>
      <c r="W12" s="52"/>
      <c r="X12" s="52"/>
      <c r="Y12" s="52"/>
    </row>
    <row r="13" spans="1:25" ht="42.75" customHeight="1">
      <c r="A13" s="54"/>
      <c r="B13" s="1031"/>
      <c r="C13" s="1033"/>
      <c r="D13" s="1147" t="s">
        <v>351</v>
      </c>
      <c r="E13" s="1148"/>
      <c r="F13" s="1147" t="s">
        <v>689</v>
      </c>
      <c r="G13" s="1149"/>
      <c r="H13" s="1149"/>
      <c r="I13" s="1149"/>
      <c r="J13" s="1149"/>
      <c r="K13" s="1149"/>
      <c r="L13" s="1149"/>
      <c r="M13" s="1149"/>
      <c r="N13" s="1149"/>
      <c r="O13" s="1149"/>
      <c r="P13" s="1148"/>
      <c r="Q13" s="465"/>
    </row>
    <row r="14" spans="1:25" ht="42.75" customHeight="1">
      <c r="A14" s="54"/>
      <c r="B14" s="1031"/>
      <c r="C14" s="1033"/>
      <c r="D14" s="1147" t="s">
        <v>690</v>
      </c>
      <c r="E14" s="1148"/>
      <c r="F14" s="1147" t="s">
        <v>691</v>
      </c>
      <c r="G14" s="1149"/>
      <c r="H14" s="1149"/>
      <c r="I14" s="1149"/>
      <c r="J14" s="1149"/>
      <c r="K14" s="1149"/>
      <c r="L14" s="1149"/>
      <c r="M14" s="1149"/>
      <c r="N14" s="1149"/>
      <c r="O14" s="1149"/>
      <c r="P14" s="1148"/>
      <c r="Q14" s="465"/>
    </row>
    <row r="15" spans="1:25" ht="30" customHeight="1">
      <c r="A15" s="54"/>
      <c r="B15" s="1031"/>
      <c r="C15" s="1126" t="s">
        <v>692</v>
      </c>
      <c r="D15" s="1127"/>
      <c r="E15" s="1127"/>
      <c r="F15" s="1127"/>
      <c r="G15" s="1127"/>
      <c r="H15" s="1127"/>
      <c r="I15" s="1127"/>
      <c r="J15" s="1127"/>
      <c r="K15" s="1127"/>
      <c r="L15" s="1127"/>
      <c r="M15" s="1127"/>
      <c r="N15" s="1127"/>
      <c r="O15" s="1127"/>
      <c r="P15" s="1128"/>
      <c r="Q15" s="467">
        <v>160</v>
      </c>
    </row>
    <row r="16" spans="1:25" ht="30" customHeight="1">
      <c r="A16" s="54"/>
      <c r="B16" s="1031"/>
      <c r="C16" s="1132"/>
      <c r="D16" s="1133"/>
      <c r="E16" s="1133"/>
      <c r="F16" s="1133"/>
      <c r="G16" s="1133"/>
      <c r="H16" s="1133"/>
      <c r="I16" s="1133"/>
      <c r="J16" s="1133"/>
      <c r="K16" s="1133"/>
      <c r="L16" s="1133"/>
      <c r="M16" s="1133"/>
      <c r="N16" s="1133"/>
      <c r="O16" s="1133"/>
      <c r="P16" s="1134"/>
      <c r="Q16" s="468" t="s">
        <v>357</v>
      </c>
    </row>
    <row r="17" spans="1:17" ht="41.25" customHeight="1">
      <c r="A17" s="1125"/>
      <c r="B17" s="1031"/>
      <c r="C17" s="1033" t="s">
        <v>693</v>
      </c>
      <c r="D17" s="1135" t="s">
        <v>694</v>
      </c>
      <c r="E17" s="1136"/>
      <c r="F17" s="1139"/>
      <c r="G17" s="1139"/>
      <c r="H17" s="1139"/>
      <c r="I17" s="1139"/>
      <c r="J17" s="1139"/>
      <c r="K17" s="1139"/>
      <c r="L17" s="1139"/>
      <c r="M17" s="1139"/>
      <c r="N17" s="1139"/>
      <c r="O17" s="1139"/>
      <c r="P17" s="1139"/>
      <c r="Q17" s="1118"/>
    </row>
    <row r="18" spans="1:17" ht="41.25" customHeight="1">
      <c r="A18" s="1125"/>
      <c r="B18" s="1031"/>
      <c r="C18" s="1033"/>
      <c r="D18" s="1135"/>
      <c r="E18" s="1136"/>
      <c r="F18" s="1121"/>
      <c r="G18" s="1121"/>
      <c r="H18" s="1121"/>
      <c r="I18" s="1121"/>
      <c r="J18" s="1121"/>
      <c r="K18" s="1121"/>
      <c r="L18" s="1121"/>
      <c r="M18" s="1121"/>
      <c r="N18" s="1121"/>
      <c r="O18" s="1121"/>
      <c r="P18" s="1121"/>
      <c r="Q18" s="1119"/>
    </row>
    <row r="19" spans="1:17" ht="41.25" customHeight="1">
      <c r="A19" s="1125"/>
      <c r="B19" s="1031"/>
      <c r="C19" s="1033"/>
      <c r="D19" s="1135"/>
      <c r="E19" s="1136"/>
      <c r="F19" s="1121"/>
      <c r="G19" s="1121"/>
      <c r="H19" s="1121"/>
      <c r="I19" s="1121"/>
      <c r="J19" s="1121"/>
      <c r="K19" s="1121"/>
      <c r="L19" s="1121"/>
      <c r="M19" s="1121"/>
      <c r="N19" s="1121"/>
      <c r="O19" s="1121"/>
      <c r="P19" s="1121"/>
      <c r="Q19" s="1119"/>
    </row>
    <row r="20" spans="1:17" ht="41.25" customHeight="1">
      <c r="A20" s="1125"/>
      <c r="B20" s="1031"/>
      <c r="C20" s="1033"/>
      <c r="D20" s="1137"/>
      <c r="E20" s="1138"/>
      <c r="F20" s="1121"/>
      <c r="G20" s="1121"/>
      <c r="H20" s="1121"/>
      <c r="I20" s="1121"/>
      <c r="J20" s="1121"/>
      <c r="K20" s="1121"/>
      <c r="L20" s="1121"/>
      <c r="M20" s="1121"/>
      <c r="N20" s="1121"/>
      <c r="O20" s="1121"/>
      <c r="P20" s="1121"/>
      <c r="Q20" s="1120"/>
    </row>
    <row r="21" spans="1:17" ht="22.5" customHeight="1">
      <c r="A21" s="1125"/>
      <c r="B21" s="1031"/>
      <c r="C21" s="1033"/>
      <c r="D21" s="1126" t="s">
        <v>695</v>
      </c>
      <c r="E21" s="1127"/>
      <c r="F21" s="1127"/>
      <c r="G21" s="1127"/>
      <c r="H21" s="1127"/>
      <c r="I21" s="1127"/>
      <c r="J21" s="1127"/>
      <c r="K21" s="1127"/>
      <c r="L21" s="1127"/>
      <c r="M21" s="1127"/>
      <c r="N21" s="1127"/>
      <c r="O21" s="1127"/>
      <c r="P21" s="1128"/>
      <c r="Q21" s="467">
        <v>60</v>
      </c>
    </row>
    <row r="22" spans="1:17" ht="22.5" customHeight="1">
      <c r="A22" s="1125"/>
      <c r="B22" s="1031"/>
      <c r="C22" s="1033"/>
      <c r="D22" s="1129"/>
      <c r="E22" s="1130"/>
      <c r="F22" s="1130"/>
      <c r="G22" s="1130"/>
      <c r="H22" s="1130"/>
      <c r="I22" s="1130"/>
      <c r="J22" s="1130"/>
      <c r="K22" s="1130"/>
      <c r="L22" s="1130"/>
      <c r="M22" s="1130"/>
      <c r="N22" s="1130"/>
      <c r="O22" s="1130"/>
      <c r="P22" s="1131"/>
      <c r="Q22" s="468" t="s">
        <v>357</v>
      </c>
    </row>
    <row r="23" spans="1:17" ht="22.5" customHeight="1">
      <c r="A23" s="54"/>
      <c r="B23" s="1042" t="s">
        <v>208</v>
      </c>
      <c r="C23" s="1043"/>
      <c r="D23" s="1043"/>
      <c r="E23" s="1043"/>
      <c r="F23" s="1043"/>
      <c r="G23" s="1043"/>
      <c r="H23" s="1043"/>
      <c r="I23" s="1043"/>
      <c r="J23" s="1043"/>
      <c r="K23" s="1043"/>
      <c r="L23" s="1043"/>
      <c r="M23" s="1043"/>
      <c r="N23" s="1043"/>
      <c r="O23" s="1043"/>
      <c r="P23" s="1044"/>
      <c r="Q23" s="473">
        <v>220</v>
      </c>
    </row>
    <row r="24" spans="1:17" ht="22.5" customHeight="1">
      <c r="A24" s="54"/>
      <c r="B24" s="1122"/>
      <c r="C24" s="1123"/>
      <c r="D24" s="1123"/>
      <c r="E24" s="1123"/>
      <c r="F24" s="1123"/>
      <c r="G24" s="1123"/>
      <c r="H24" s="1123"/>
      <c r="I24" s="1123"/>
      <c r="J24" s="1123"/>
      <c r="K24" s="1123"/>
      <c r="L24" s="1123"/>
      <c r="M24" s="1123"/>
      <c r="N24" s="1123"/>
      <c r="O24" s="1123"/>
      <c r="P24" s="1124"/>
      <c r="Q24" s="469" t="s">
        <v>357</v>
      </c>
    </row>
    <row r="25" spans="1:17">
      <c r="A25" s="54"/>
      <c r="B25" s="128"/>
      <c r="C25" s="128"/>
      <c r="D25" s="128"/>
      <c r="E25" s="128"/>
      <c r="F25" s="128"/>
      <c r="G25" s="128"/>
      <c r="H25" s="128"/>
      <c r="I25" s="128"/>
      <c r="J25" s="128"/>
      <c r="K25" s="128"/>
      <c r="L25" s="128"/>
      <c r="M25" s="128"/>
      <c r="N25" s="128"/>
      <c r="O25" s="128"/>
      <c r="P25" s="128"/>
      <c r="Q25" s="128"/>
    </row>
    <row r="26" spans="1:17" ht="39.950000000000003" customHeight="1">
      <c r="B26" s="1004" t="s">
        <v>217</v>
      </c>
      <c r="C26" s="1004"/>
      <c r="D26" s="1004"/>
      <c r="E26" s="1004"/>
      <c r="F26" s="1048" t="s">
        <v>201</v>
      </c>
      <c r="G26" s="1048"/>
      <c r="H26" s="1048"/>
      <c r="I26" s="1048"/>
      <c r="J26" s="1048"/>
      <c r="K26" s="1048"/>
      <c r="L26" s="1048"/>
      <c r="M26" s="1048"/>
      <c r="N26" s="1048"/>
      <c r="O26" s="1048"/>
      <c r="P26" s="1048"/>
      <c r="Q26" s="1048"/>
    </row>
    <row r="27" spans="1:17" ht="39.950000000000003" customHeight="1">
      <c r="B27" s="1004" t="s">
        <v>218</v>
      </c>
      <c r="C27" s="1004"/>
      <c r="D27" s="1004"/>
      <c r="E27" s="1004"/>
      <c r="F27" s="1048" t="s">
        <v>201</v>
      </c>
      <c r="G27" s="1048"/>
      <c r="H27" s="1048"/>
      <c r="I27" s="1048"/>
      <c r="J27" s="1048"/>
      <c r="K27" s="1048"/>
      <c r="L27" s="1048"/>
      <c r="M27" s="1048"/>
      <c r="N27" s="1048"/>
      <c r="O27" s="1048"/>
      <c r="P27" s="1048"/>
      <c r="Q27" s="1048"/>
    </row>
    <row r="28" spans="1:17" ht="58.5" customHeight="1">
      <c r="B28" s="1004" t="s">
        <v>219</v>
      </c>
      <c r="C28" s="1004"/>
      <c r="D28" s="1004"/>
      <c r="E28" s="1004"/>
      <c r="F28" s="1117" t="s">
        <v>708</v>
      </c>
      <c r="G28" s="1117"/>
      <c r="H28" s="1117"/>
      <c r="I28" s="1117"/>
      <c r="J28" s="1117"/>
      <c r="K28" s="1117"/>
      <c r="L28" s="1117"/>
      <c r="M28" s="1117"/>
      <c r="N28" s="1117"/>
      <c r="O28" s="1117"/>
      <c r="P28" s="1117"/>
      <c r="Q28" s="1117"/>
    </row>
  </sheetData>
  <mergeCells count="49">
    <mergeCell ref="P1:Q1"/>
    <mergeCell ref="B2:Q2"/>
    <mergeCell ref="B3:D3"/>
    <mergeCell ref="E3:L3"/>
    <mergeCell ref="M3:N5"/>
    <mergeCell ref="O3:Q5"/>
    <mergeCell ref="B5:D5"/>
    <mergeCell ref="E5:G5"/>
    <mergeCell ref="I5:L5"/>
    <mergeCell ref="B6:D6"/>
    <mergeCell ref="E6:Q6"/>
    <mergeCell ref="B7:D7"/>
    <mergeCell ref="E7:Q7"/>
    <mergeCell ref="B8:D8"/>
    <mergeCell ref="E8:Q8"/>
    <mergeCell ref="B9:C9"/>
    <mergeCell ref="D9:E9"/>
    <mergeCell ref="F9:P9"/>
    <mergeCell ref="B10:B22"/>
    <mergeCell ref="C10:C11"/>
    <mergeCell ref="D10:E10"/>
    <mergeCell ref="F10:P10"/>
    <mergeCell ref="D11:E11"/>
    <mergeCell ref="F11:P11"/>
    <mergeCell ref="C12:C14"/>
    <mergeCell ref="D12:E12"/>
    <mergeCell ref="F12:P12"/>
    <mergeCell ref="D13:E13"/>
    <mergeCell ref="F13:P13"/>
    <mergeCell ref="D14:E14"/>
    <mergeCell ref="F14:P14"/>
    <mergeCell ref="A20:A22"/>
    <mergeCell ref="F20:P20"/>
    <mergeCell ref="D21:P22"/>
    <mergeCell ref="C15:P16"/>
    <mergeCell ref="A17:A19"/>
    <mergeCell ref="C17:C22"/>
    <mergeCell ref="D17:E20"/>
    <mergeCell ref="F17:P17"/>
    <mergeCell ref="B28:E28"/>
    <mergeCell ref="F28:Q28"/>
    <mergeCell ref="Q17:Q20"/>
    <mergeCell ref="F18:P18"/>
    <mergeCell ref="F19:P19"/>
    <mergeCell ref="B23:P24"/>
    <mergeCell ref="B26:E26"/>
    <mergeCell ref="F26:Q26"/>
    <mergeCell ref="B27:E27"/>
    <mergeCell ref="F27:Q27"/>
  </mergeCells>
  <phoneticPr fontId="4"/>
  <printOptions horizontalCentered="1" verticalCentered="1"/>
  <pageMargins left="0.70866141732283472" right="0.31496062992125984" top="0.35433070866141736" bottom="0.35433070866141736" header="0.31496062992125984" footer="0.31496062992125984"/>
  <pageSetup paperSize="9" scale="62" orientation="portrait"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X28"/>
  <sheetViews>
    <sheetView view="pageBreakPreview" topLeftCell="A11" zoomScale="80" zoomScaleNormal="60" zoomScaleSheetLayoutView="80" workbookViewId="0">
      <selection activeCell="U14" sqref="U14"/>
    </sheetView>
  </sheetViews>
  <sheetFormatPr defaultColWidth="9" defaultRowHeight="13.5"/>
  <cols>
    <col min="1" max="1" width="1.125" style="437" customWidth="1"/>
    <col min="2" max="3" width="5.625" style="349" customWidth="1"/>
    <col min="4" max="5" width="14.125" style="349" customWidth="1"/>
    <col min="6" max="11" width="9" style="349"/>
    <col min="12" max="12" width="12.125" style="349" customWidth="1"/>
    <col min="13" max="17" width="9" style="349"/>
    <col min="18" max="18" width="1.25" style="437" customWidth="1"/>
    <col min="19" max="16384" width="9" style="437"/>
  </cols>
  <sheetData>
    <row r="1" spans="1:17" ht="30" customHeight="1" thickBot="1">
      <c r="P1" s="710" t="s">
        <v>696</v>
      </c>
      <c r="Q1" s="712"/>
    </row>
    <row r="2" spans="1:17" ht="18.75">
      <c r="A2" s="436"/>
      <c r="B2" s="1192" t="s">
        <v>622</v>
      </c>
      <c r="C2" s="1192"/>
      <c r="D2" s="1192"/>
      <c r="E2" s="1192"/>
      <c r="F2" s="1192"/>
      <c r="G2" s="1192"/>
      <c r="H2" s="1192"/>
      <c r="I2" s="1192"/>
      <c r="J2" s="1192"/>
      <c r="K2" s="1192"/>
      <c r="L2" s="1192"/>
      <c r="M2" s="1192"/>
      <c r="N2" s="1192"/>
      <c r="O2" s="1192"/>
      <c r="P2" s="1192"/>
      <c r="Q2" s="1192"/>
    </row>
    <row r="3" spans="1:17" ht="39.950000000000003" customHeight="1">
      <c r="A3" s="453"/>
      <c r="B3" s="1012" t="s">
        <v>202</v>
      </c>
      <c r="C3" s="1012"/>
      <c r="D3" s="1012"/>
      <c r="E3" s="1019" t="str">
        <f>科名</f>
        <v>あいうえお＊あいうえお＊あいうえお＊あいうえお＊あいうえお＊あいう</v>
      </c>
      <c r="F3" s="1020"/>
      <c r="G3" s="1020"/>
      <c r="H3" s="1020"/>
      <c r="I3" s="1020"/>
      <c r="J3" s="1020"/>
      <c r="K3" s="1020"/>
      <c r="L3" s="1021"/>
      <c r="M3" s="860" t="s">
        <v>200</v>
      </c>
      <c r="N3" s="860"/>
      <c r="O3" s="1193" t="s">
        <v>623</v>
      </c>
      <c r="P3" s="1194"/>
      <c r="Q3" s="1183"/>
    </row>
    <row r="4" spans="1:17" ht="39.950000000000003" customHeight="1">
      <c r="A4" s="453"/>
      <c r="B4" s="98"/>
      <c r="C4" s="52"/>
      <c r="D4" s="52"/>
      <c r="E4" s="1196" t="str">
        <f>提案左括弧&amp;提案科名&amp;提案右括弧</f>
        <v>(アイウエオ＊アイウエオ＊アイウエオ＊アイウエオ＊アイウエオ＊アイウ）</v>
      </c>
      <c r="F4" s="816"/>
      <c r="G4" s="816"/>
      <c r="H4" s="816"/>
      <c r="I4" s="816"/>
      <c r="J4" s="816"/>
      <c r="K4" s="816"/>
      <c r="L4" s="1197"/>
      <c r="M4" s="860"/>
      <c r="N4" s="860"/>
      <c r="O4" s="1195"/>
      <c r="P4" s="707"/>
      <c r="Q4" s="708"/>
    </row>
    <row r="5" spans="1:17" ht="39.950000000000003" customHeight="1">
      <c r="A5" s="453"/>
      <c r="B5" s="1004" t="s">
        <v>203</v>
      </c>
      <c r="C5" s="1004"/>
      <c r="D5" s="1004"/>
      <c r="E5" s="1017">
        <f>開講日</f>
        <v>46120</v>
      </c>
      <c r="F5" s="1018"/>
      <c r="G5" s="1018"/>
      <c r="H5" s="224" t="s">
        <v>88</v>
      </c>
      <c r="I5" s="1018">
        <f>修了日</f>
        <v>46210</v>
      </c>
      <c r="J5" s="1018"/>
      <c r="K5" s="1018"/>
      <c r="L5" s="1151"/>
      <c r="M5" s="860"/>
      <c r="N5" s="860"/>
      <c r="O5" s="1172"/>
      <c r="P5" s="1175"/>
      <c r="Q5" s="1173"/>
    </row>
    <row r="6" spans="1:17" ht="39.950000000000003" customHeight="1">
      <c r="A6" s="453"/>
      <c r="B6" s="1185" t="s">
        <v>209</v>
      </c>
      <c r="C6" s="1185"/>
      <c r="D6" s="1185"/>
      <c r="E6" s="1186" t="s">
        <v>647</v>
      </c>
      <c r="F6" s="1164"/>
      <c r="G6" s="1164"/>
      <c r="H6" s="1164"/>
      <c r="I6" s="1164"/>
      <c r="J6" s="1164"/>
      <c r="K6" s="1164"/>
      <c r="L6" s="1164"/>
      <c r="M6" s="1164"/>
      <c r="N6" s="1164"/>
      <c r="O6" s="1164"/>
      <c r="P6" s="1164"/>
      <c r="Q6" s="1187"/>
    </row>
    <row r="7" spans="1:17" ht="39.950000000000003" customHeight="1">
      <c r="A7" s="453"/>
      <c r="B7" s="1188" t="s">
        <v>210</v>
      </c>
      <c r="C7" s="1189"/>
      <c r="D7" s="1190"/>
      <c r="E7" s="1186" t="s">
        <v>648</v>
      </c>
      <c r="F7" s="1164"/>
      <c r="G7" s="1164"/>
      <c r="H7" s="1164"/>
      <c r="I7" s="1164"/>
      <c r="J7" s="1164"/>
      <c r="K7" s="1164"/>
      <c r="L7" s="1164"/>
      <c r="M7" s="1164"/>
      <c r="N7" s="1164"/>
      <c r="O7" s="1164"/>
      <c r="P7" s="1164"/>
      <c r="Q7" s="1187"/>
    </row>
    <row r="8" spans="1:17" ht="39.950000000000003" customHeight="1">
      <c r="A8" s="453"/>
      <c r="B8" s="1185" t="s">
        <v>204</v>
      </c>
      <c r="C8" s="1185"/>
      <c r="D8" s="1185"/>
      <c r="E8" s="1191" t="s">
        <v>649</v>
      </c>
      <c r="F8" s="1191"/>
      <c r="G8" s="1191"/>
      <c r="H8" s="1191"/>
      <c r="I8" s="1191"/>
      <c r="J8" s="1191"/>
      <c r="K8" s="1191"/>
      <c r="L8" s="1191"/>
      <c r="M8" s="1191"/>
      <c r="N8" s="1191"/>
      <c r="O8" s="1191"/>
      <c r="P8" s="1191"/>
      <c r="Q8" s="1191"/>
    </row>
    <row r="9" spans="1:17" s="436" customFormat="1" ht="39.950000000000003" customHeight="1">
      <c r="A9" s="434"/>
      <c r="B9" s="860"/>
      <c r="C9" s="860"/>
      <c r="D9" s="860" t="s">
        <v>205</v>
      </c>
      <c r="E9" s="860"/>
      <c r="F9" s="1103" t="s">
        <v>206</v>
      </c>
      <c r="G9" s="1104"/>
      <c r="H9" s="1104"/>
      <c r="I9" s="1104"/>
      <c r="J9" s="1104"/>
      <c r="K9" s="1104"/>
      <c r="L9" s="1104"/>
      <c r="M9" s="1104"/>
      <c r="N9" s="1104"/>
      <c r="O9" s="1104"/>
      <c r="P9" s="1181"/>
      <c r="Q9" s="435" t="s">
        <v>207</v>
      </c>
    </row>
    <row r="10" spans="1:17" ht="39.950000000000003" customHeight="1">
      <c r="A10" s="54"/>
      <c r="B10" s="1105" t="s">
        <v>211</v>
      </c>
      <c r="C10" s="1102" t="s">
        <v>624</v>
      </c>
      <c r="D10" s="1170" t="s">
        <v>625</v>
      </c>
      <c r="E10" s="1171"/>
      <c r="F10" s="1170" t="s">
        <v>626</v>
      </c>
      <c r="G10" s="1174"/>
      <c r="H10" s="1174"/>
      <c r="I10" s="1174"/>
      <c r="J10" s="1174"/>
      <c r="K10" s="1174"/>
      <c r="L10" s="1174"/>
      <c r="M10" s="1174"/>
      <c r="N10" s="1174"/>
      <c r="O10" s="1174"/>
      <c r="P10" s="1171"/>
      <c r="Q10" s="1152">
        <v>217</v>
      </c>
    </row>
    <row r="11" spans="1:17" ht="39.950000000000003" customHeight="1">
      <c r="A11" s="54"/>
      <c r="B11" s="1106"/>
      <c r="C11" s="1107"/>
      <c r="D11" s="1157"/>
      <c r="E11" s="1158"/>
      <c r="F11" s="1157"/>
      <c r="G11" s="1182"/>
      <c r="H11" s="1182"/>
      <c r="I11" s="1182"/>
      <c r="J11" s="1182"/>
      <c r="K11" s="1182"/>
      <c r="L11" s="1182"/>
      <c r="M11" s="1182"/>
      <c r="N11" s="1182"/>
      <c r="O11" s="1182"/>
      <c r="P11" s="1158"/>
      <c r="Q11" s="1153"/>
    </row>
    <row r="12" spans="1:17" ht="39.950000000000003" customHeight="1">
      <c r="A12" s="54"/>
      <c r="B12" s="1106"/>
      <c r="C12" s="1107"/>
      <c r="D12" s="1079" t="s">
        <v>627</v>
      </c>
      <c r="E12" s="1081"/>
      <c r="F12" s="1154" t="s">
        <v>628</v>
      </c>
      <c r="G12" s="1154"/>
      <c r="H12" s="1154"/>
      <c r="I12" s="1154"/>
      <c r="J12" s="1154"/>
      <c r="K12" s="1154"/>
      <c r="L12" s="1154"/>
      <c r="M12" s="1154"/>
      <c r="N12" s="1154"/>
      <c r="O12" s="1154"/>
      <c r="P12" s="1154"/>
      <c r="Q12" s="1153"/>
    </row>
    <row r="13" spans="1:17" ht="39.950000000000003" customHeight="1">
      <c r="A13" s="54"/>
      <c r="B13" s="1106"/>
      <c r="C13" s="1107"/>
      <c r="D13" s="1155" t="s">
        <v>629</v>
      </c>
      <c r="E13" s="1156"/>
      <c r="F13" s="1159" t="s">
        <v>630</v>
      </c>
      <c r="G13" s="1159"/>
      <c r="H13" s="1159"/>
      <c r="I13" s="1159"/>
      <c r="J13" s="1159"/>
      <c r="K13" s="1159"/>
      <c r="L13" s="1159"/>
      <c r="M13" s="1159"/>
      <c r="N13" s="1159"/>
      <c r="O13" s="1159"/>
      <c r="P13" s="1159"/>
      <c r="Q13" s="1153"/>
    </row>
    <row r="14" spans="1:17" ht="39.950000000000003" customHeight="1">
      <c r="A14" s="54"/>
      <c r="B14" s="1106"/>
      <c r="C14" s="1107"/>
      <c r="D14" s="1157"/>
      <c r="E14" s="1158"/>
      <c r="F14" s="1160" t="s">
        <v>631</v>
      </c>
      <c r="G14" s="1160"/>
      <c r="H14" s="1160"/>
      <c r="I14" s="1160"/>
      <c r="J14" s="1160"/>
      <c r="K14" s="1160"/>
      <c r="L14" s="1160"/>
      <c r="M14" s="1160"/>
      <c r="N14" s="1160"/>
      <c r="O14" s="1160"/>
      <c r="P14" s="1160"/>
      <c r="Q14" s="1153"/>
    </row>
    <row r="15" spans="1:17" ht="39.950000000000003" customHeight="1">
      <c r="A15" s="54"/>
      <c r="B15" s="1106"/>
      <c r="C15" s="1108"/>
      <c r="D15" s="1079" t="s">
        <v>216</v>
      </c>
      <c r="E15" s="1081"/>
      <c r="F15" s="1161" t="s">
        <v>632</v>
      </c>
      <c r="G15" s="1161"/>
      <c r="H15" s="1161"/>
      <c r="I15" s="1161"/>
      <c r="J15" s="1161"/>
      <c r="K15" s="1161"/>
      <c r="L15" s="1161"/>
      <c r="M15" s="1161"/>
      <c r="N15" s="1161"/>
      <c r="O15" s="1161"/>
      <c r="P15" s="1161"/>
      <c r="Q15" s="1153"/>
    </row>
    <row r="16" spans="1:17" ht="39.950000000000003" customHeight="1">
      <c r="A16" s="54"/>
      <c r="B16" s="1106"/>
      <c r="C16" s="1169" t="s">
        <v>605</v>
      </c>
      <c r="D16" s="1170" t="s">
        <v>540</v>
      </c>
      <c r="E16" s="1183"/>
      <c r="F16" s="1115" t="s">
        <v>633</v>
      </c>
      <c r="G16" s="1116"/>
      <c r="H16" s="1116"/>
      <c r="I16" s="1116"/>
      <c r="J16" s="1116"/>
      <c r="K16" s="1116"/>
      <c r="L16" s="1116"/>
      <c r="M16" s="1116"/>
      <c r="N16" s="1116"/>
      <c r="O16" s="1116"/>
      <c r="P16" s="1184"/>
      <c r="Q16" s="1152">
        <v>30</v>
      </c>
    </row>
    <row r="17" spans="1:24" ht="39.950000000000003" customHeight="1">
      <c r="A17" s="54"/>
      <c r="B17" s="1106"/>
      <c r="C17" s="1108"/>
      <c r="D17" s="1172"/>
      <c r="E17" s="1173"/>
      <c r="F17" s="1111" t="s">
        <v>634</v>
      </c>
      <c r="G17" s="1180"/>
      <c r="H17" s="1180"/>
      <c r="I17" s="1180"/>
      <c r="J17" s="1180"/>
      <c r="K17" s="1180"/>
      <c r="L17" s="1180"/>
      <c r="M17" s="1180"/>
      <c r="N17" s="1180"/>
      <c r="O17" s="1180"/>
      <c r="P17" s="1112"/>
      <c r="Q17" s="1179"/>
      <c r="U17" s="1094"/>
      <c r="V17" s="676"/>
      <c r="W17" s="676"/>
      <c r="X17" s="676"/>
    </row>
    <row r="18" spans="1:24" ht="39.950000000000003" customHeight="1">
      <c r="A18" s="54"/>
      <c r="B18" s="1106"/>
      <c r="C18" s="1169" t="s">
        <v>215</v>
      </c>
      <c r="D18" s="1170" t="s">
        <v>635</v>
      </c>
      <c r="E18" s="1171"/>
      <c r="F18" s="1170" t="s">
        <v>636</v>
      </c>
      <c r="G18" s="1174"/>
      <c r="H18" s="1174"/>
      <c r="I18" s="1174"/>
      <c r="J18" s="1174"/>
      <c r="K18" s="1174"/>
      <c r="L18" s="1174"/>
      <c r="M18" s="1174"/>
      <c r="N18" s="1174"/>
      <c r="O18" s="1174"/>
      <c r="P18" s="1171"/>
      <c r="Q18" s="1152">
        <v>42</v>
      </c>
      <c r="U18" s="676"/>
      <c r="V18" s="676"/>
      <c r="W18" s="676"/>
      <c r="X18" s="676"/>
    </row>
    <row r="19" spans="1:24" ht="39.950000000000003" customHeight="1">
      <c r="A19" s="54"/>
      <c r="B19" s="1106"/>
      <c r="C19" s="1107"/>
      <c r="D19" s="1172"/>
      <c r="E19" s="1173"/>
      <c r="F19" s="1172"/>
      <c r="G19" s="1175"/>
      <c r="H19" s="1175"/>
      <c r="I19" s="1175"/>
      <c r="J19" s="1175"/>
      <c r="K19" s="1175"/>
      <c r="L19" s="1175"/>
      <c r="M19" s="1175"/>
      <c r="N19" s="1175"/>
      <c r="O19" s="1175"/>
      <c r="P19" s="1173"/>
      <c r="Q19" s="1176"/>
    </row>
    <row r="20" spans="1:24" ht="39.950000000000003" customHeight="1">
      <c r="A20" s="54"/>
      <c r="B20" s="1106"/>
      <c r="C20" s="1107"/>
      <c r="D20" s="1113" t="s">
        <v>214</v>
      </c>
      <c r="E20" s="1114"/>
      <c r="F20" s="1113" t="s">
        <v>637</v>
      </c>
      <c r="G20" s="1178"/>
      <c r="H20" s="1178"/>
      <c r="I20" s="1178"/>
      <c r="J20" s="1178"/>
      <c r="K20" s="1178"/>
      <c r="L20" s="1178"/>
      <c r="M20" s="1178"/>
      <c r="N20" s="1178"/>
      <c r="O20" s="1178"/>
      <c r="P20" s="1114"/>
      <c r="Q20" s="1176"/>
      <c r="U20" s="1094"/>
      <c r="V20" s="676"/>
      <c r="W20" s="676"/>
      <c r="X20" s="676"/>
    </row>
    <row r="21" spans="1:24" ht="39.950000000000003" customHeight="1">
      <c r="A21" s="54"/>
      <c r="B21" s="1106"/>
      <c r="C21" s="1107"/>
      <c r="D21" s="1079" t="s">
        <v>638</v>
      </c>
      <c r="E21" s="1081"/>
      <c r="F21" s="1161" t="s">
        <v>639</v>
      </c>
      <c r="G21" s="1161"/>
      <c r="H21" s="1161"/>
      <c r="I21" s="1161"/>
      <c r="J21" s="1161"/>
      <c r="K21" s="1161"/>
      <c r="L21" s="1161"/>
      <c r="M21" s="1161"/>
      <c r="N21" s="1161"/>
      <c r="O21" s="1161"/>
      <c r="P21" s="1161"/>
      <c r="Q21" s="1176"/>
      <c r="U21" s="676"/>
      <c r="V21" s="676"/>
      <c r="W21" s="676"/>
      <c r="X21" s="676"/>
    </row>
    <row r="22" spans="1:24" ht="39.950000000000003" customHeight="1">
      <c r="A22" s="54"/>
      <c r="B22" s="1106"/>
      <c r="C22" s="1108"/>
      <c r="D22" s="1064" t="s">
        <v>640</v>
      </c>
      <c r="E22" s="1065"/>
      <c r="F22" s="1166" t="s">
        <v>641</v>
      </c>
      <c r="G22" s="1166"/>
      <c r="H22" s="1166"/>
      <c r="I22" s="1166"/>
      <c r="J22" s="1166"/>
      <c r="K22" s="1166"/>
      <c r="L22" s="1166"/>
      <c r="M22" s="1166"/>
      <c r="N22" s="1166"/>
      <c r="O22" s="1166"/>
      <c r="P22" s="1166"/>
      <c r="Q22" s="1177"/>
    </row>
    <row r="23" spans="1:24" ht="39.950000000000003" customHeight="1">
      <c r="A23" s="54"/>
      <c r="B23" s="1167" t="s">
        <v>208</v>
      </c>
      <c r="C23" s="1167"/>
      <c r="D23" s="1167"/>
      <c r="E23" s="1167"/>
      <c r="F23" s="1167"/>
      <c r="G23" s="1167"/>
      <c r="H23" s="1167"/>
      <c r="I23" s="1167"/>
      <c r="J23" s="1167"/>
      <c r="K23" s="1167"/>
      <c r="L23" s="1167"/>
      <c r="M23" s="1167"/>
      <c r="N23" s="1167"/>
      <c r="O23" s="1167"/>
      <c r="P23" s="1167"/>
      <c r="Q23" s="454">
        <v>289</v>
      </c>
    </row>
    <row r="24" spans="1:24" ht="39.950000000000003" customHeight="1">
      <c r="A24" s="54"/>
      <c r="B24" s="1162" t="s">
        <v>217</v>
      </c>
      <c r="C24" s="1162"/>
      <c r="D24" s="1162"/>
      <c r="E24" s="1162"/>
      <c r="F24" s="1168" t="s">
        <v>201</v>
      </c>
      <c r="G24" s="1168"/>
      <c r="H24" s="1168"/>
      <c r="I24" s="1168"/>
      <c r="J24" s="1168"/>
      <c r="K24" s="1168"/>
      <c r="L24" s="1168"/>
      <c r="M24" s="1168"/>
      <c r="N24" s="1168"/>
      <c r="O24" s="1168"/>
      <c r="P24" s="1168"/>
      <c r="Q24" s="1168"/>
    </row>
    <row r="25" spans="1:24" ht="39.950000000000003" customHeight="1">
      <c r="B25" s="1162" t="s">
        <v>218</v>
      </c>
      <c r="C25" s="1162"/>
      <c r="D25" s="1162"/>
      <c r="E25" s="1162"/>
      <c r="F25" s="1168" t="s">
        <v>201</v>
      </c>
      <c r="G25" s="1168"/>
      <c r="H25" s="1168"/>
      <c r="I25" s="1168"/>
      <c r="J25" s="1168"/>
      <c r="K25" s="1168"/>
      <c r="L25" s="1168"/>
      <c r="M25" s="1168"/>
      <c r="N25" s="1168"/>
      <c r="O25" s="1168"/>
      <c r="P25" s="1168"/>
      <c r="Q25" s="1168"/>
    </row>
    <row r="26" spans="1:24" ht="39.950000000000003" customHeight="1">
      <c r="B26" s="1162" t="s">
        <v>219</v>
      </c>
      <c r="C26" s="1162"/>
      <c r="D26" s="1162"/>
      <c r="E26" s="1162"/>
      <c r="F26" s="817" t="s">
        <v>709</v>
      </c>
      <c r="G26" s="584"/>
      <c r="H26" s="584"/>
      <c r="I26" s="584"/>
      <c r="J26" s="584"/>
      <c r="K26" s="584"/>
      <c r="L26" s="584"/>
      <c r="M26" s="584"/>
      <c r="N26" s="584"/>
      <c r="O26" s="584"/>
      <c r="P26" s="584"/>
      <c r="Q26" s="588"/>
    </row>
    <row r="27" spans="1:24" ht="14.25">
      <c r="A27" s="55"/>
      <c r="B27" s="1163"/>
      <c r="C27" s="674"/>
      <c r="D27" s="1164"/>
      <c r="E27" s="1165"/>
      <c r="F27" s="1165"/>
      <c r="G27" s="1165"/>
      <c r="H27" s="1165"/>
      <c r="I27" s="1165"/>
      <c r="J27" s="1165"/>
      <c r="K27" s="1165"/>
      <c r="L27" s="1165"/>
      <c r="M27" s="1165"/>
      <c r="N27" s="1165"/>
      <c r="O27" s="1165"/>
      <c r="P27" s="1165"/>
      <c r="Q27" s="1165"/>
    </row>
    <row r="28" spans="1:24" ht="21.75" customHeight="1">
      <c r="B28" s="676"/>
      <c r="C28" s="676"/>
      <c r="D28" s="617"/>
      <c r="E28" s="617"/>
      <c r="F28" s="617"/>
      <c r="G28" s="617"/>
      <c r="H28" s="617"/>
      <c r="I28" s="617"/>
      <c r="J28" s="617"/>
      <c r="K28" s="617"/>
      <c r="L28" s="617"/>
      <c r="M28" s="617"/>
      <c r="N28" s="617"/>
      <c r="O28" s="617"/>
      <c r="P28" s="617"/>
      <c r="Q28" s="617"/>
    </row>
  </sheetData>
  <mergeCells count="57">
    <mergeCell ref="P1:Q1"/>
    <mergeCell ref="B2:Q2"/>
    <mergeCell ref="B3:D3"/>
    <mergeCell ref="M3:N5"/>
    <mergeCell ref="O3:Q5"/>
    <mergeCell ref="B5:D5"/>
    <mergeCell ref="E5:G5"/>
    <mergeCell ref="E3:L3"/>
    <mergeCell ref="E4:L4"/>
    <mergeCell ref="I5:L5"/>
    <mergeCell ref="B6:D6"/>
    <mergeCell ref="E6:Q6"/>
    <mergeCell ref="B7:D7"/>
    <mergeCell ref="E7:Q7"/>
    <mergeCell ref="B8:D8"/>
    <mergeCell ref="E8:Q8"/>
    <mergeCell ref="D9:E9"/>
    <mergeCell ref="F9:P9"/>
    <mergeCell ref="B10:B22"/>
    <mergeCell ref="C10:C15"/>
    <mergeCell ref="D10:E11"/>
    <mergeCell ref="F10:P11"/>
    <mergeCell ref="C16:C17"/>
    <mergeCell ref="D16:E17"/>
    <mergeCell ref="F16:P16"/>
    <mergeCell ref="B9:C9"/>
    <mergeCell ref="U17:X18"/>
    <mergeCell ref="C18:C22"/>
    <mergeCell ref="D18:E19"/>
    <mergeCell ref="F18:P19"/>
    <mergeCell ref="Q18:Q22"/>
    <mergeCell ref="D20:E20"/>
    <mergeCell ref="F20:P20"/>
    <mergeCell ref="U20:X21"/>
    <mergeCell ref="Q16:Q17"/>
    <mergeCell ref="F17:P17"/>
    <mergeCell ref="B26:E26"/>
    <mergeCell ref="F26:Q26"/>
    <mergeCell ref="B27:C28"/>
    <mergeCell ref="D27:Q28"/>
    <mergeCell ref="D21:E21"/>
    <mergeCell ref="F21:P21"/>
    <mergeCell ref="D22:E22"/>
    <mergeCell ref="F22:P22"/>
    <mergeCell ref="B23:P23"/>
    <mergeCell ref="B24:E24"/>
    <mergeCell ref="F24:Q24"/>
    <mergeCell ref="B25:E25"/>
    <mergeCell ref="F25:Q25"/>
    <mergeCell ref="Q10:Q15"/>
    <mergeCell ref="D12:E12"/>
    <mergeCell ref="F12:P12"/>
    <mergeCell ref="D13:E14"/>
    <mergeCell ref="F13:P13"/>
    <mergeCell ref="F14:P14"/>
    <mergeCell ref="D15:E15"/>
    <mergeCell ref="F15:P15"/>
  </mergeCells>
  <phoneticPr fontId="4"/>
  <printOptions horizontalCentered="1" verticalCentered="1"/>
  <pageMargins left="0.70866141732283472" right="0.31496062992125984" top="0.35433070866141736" bottom="0.35433070866141736" header="0.31496062992125984" footer="0.31496062992125984"/>
  <pageSetup paperSize="9" scale="62" orientation="portrait"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L16"/>
  <sheetViews>
    <sheetView view="pageBreakPreview" zoomScale="90" zoomScaleNormal="100" zoomScaleSheetLayoutView="90" workbookViewId="0">
      <selection activeCell="K36" sqref="K36"/>
    </sheetView>
  </sheetViews>
  <sheetFormatPr defaultColWidth="9" defaultRowHeight="36.75" customHeight="1"/>
  <cols>
    <col min="1" max="16384" width="9" style="52"/>
  </cols>
  <sheetData>
    <row r="1" spans="1:12" ht="36.75" customHeight="1">
      <c r="J1" s="69" t="s">
        <v>364</v>
      </c>
    </row>
    <row r="3" spans="1:12" ht="36.75" customHeight="1">
      <c r="B3" s="612" t="s">
        <v>311</v>
      </c>
      <c r="C3" s="612"/>
      <c r="D3" s="612"/>
      <c r="E3" s="612"/>
      <c r="F3" s="612"/>
      <c r="G3" s="612"/>
      <c r="H3" s="612"/>
      <c r="I3" s="612"/>
    </row>
    <row r="5" spans="1:12" ht="36.75" customHeight="1">
      <c r="J5" s="1198">
        <f>提出日</f>
        <v>46016</v>
      </c>
      <c r="K5" s="1198"/>
      <c r="L5" s="1198"/>
    </row>
    <row r="6" spans="1:12" ht="36.75" customHeight="1">
      <c r="F6" s="236"/>
      <c r="G6" s="236"/>
    </row>
    <row r="7" spans="1:12" ht="36.75" customHeight="1">
      <c r="F7" s="236"/>
      <c r="G7" s="236"/>
    </row>
    <row r="8" spans="1:12" ht="36.75" customHeight="1">
      <c r="A8" s="52" t="s">
        <v>253</v>
      </c>
    </row>
    <row r="9" spans="1:12" ht="36.75" customHeight="1">
      <c r="G9" s="25" t="str">
        <f>"所在地　　　　"&amp;団体所在地</f>
        <v>所在地　　　　和歌山市小松原通１丁目１番地</v>
      </c>
      <c r="H9" s="25"/>
      <c r="I9" s="25"/>
      <c r="J9" s="25"/>
      <c r="K9" s="25"/>
      <c r="L9" s="25"/>
    </row>
    <row r="10" spans="1:12" ht="36.75" customHeight="1">
      <c r="G10" s="25" t="str">
        <f>"団体名　　　　"&amp;団体名</f>
        <v>団体名　　　　和歌山委託訓練センター</v>
      </c>
      <c r="H10" s="25"/>
      <c r="I10" s="25"/>
      <c r="J10" s="25"/>
      <c r="K10" s="25"/>
      <c r="L10" s="25"/>
    </row>
    <row r="11" spans="1:12" ht="36.75" customHeight="1">
      <c r="G11" s="25" t="str">
        <f>"代表者職氏名　"&amp;代表者職氏名</f>
        <v>代表者職氏名　代表取締役　和歌山　太郎</v>
      </c>
      <c r="H11" s="25"/>
      <c r="I11" s="25"/>
      <c r="J11" s="25"/>
      <c r="K11" s="213"/>
      <c r="L11" s="25"/>
    </row>
    <row r="15" spans="1:12" ht="36.75" customHeight="1">
      <c r="B15" s="52" t="s">
        <v>454</v>
      </c>
    </row>
    <row r="16" spans="1:12" ht="36.75" customHeight="1">
      <c r="A16" s="52" t="s">
        <v>312</v>
      </c>
    </row>
  </sheetData>
  <mergeCells count="2">
    <mergeCell ref="B3:I3"/>
    <mergeCell ref="J5:L5"/>
  </mergeCells>
  <phoneticPr fontId="4"/>
  <pageMargins left="0.70866141732283472" right="0.70866141732283472" top="0.94488188976377963" bottom="0.74803149606299213" header="0.31496062992125984" footer="0.31496062992125984"/>
  <pageSetup paperSize="9" scale="76" orientation="portrait" r:id="rId1"/>
  <colBreaks count="1" manualBreakCount="1">
    <brk id="13"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AX134"/>
  <sheetViews>
    <sheetView view="pageBreakPreview" zoomScale="90" zoomScaleNormal="85" zoomScaleSheetLayoutView="90" workbookViewId="0">
      <selection activeCell="AS7" sqref="AS7"/>
    </sheetView>
  </sheetViews>
  <sheetFormatPr defaultColWidth="9" defaultRowHeight="14.25"/>
  <cols>
    <col min="1" max="1" width="1" style="52" customWidth="1"/>
    <col min="2" max="50" width="1.875" style="52" customWidth="1"/>
    <col min="51" max="51" width="0.875" style="52" customWidth="1"/>
    <col min="52" max="16384" width="9" style="52"/>
  </cols>
  <sheetData>
    <row r="1" spans="2:50" ht="7.5" customHeight="1" thickBot="1"/>
    <row r="2" spans="2:50" ht="15" thickBot="1">
      <c r="B2" s="83"/>
      <c r="AQ2" s="609" t="s">
        <v>134</v>
      </c>
      <c r="AR2" s="610"/>
      <c r="AS2" s="610"/>
      <c r="AT2" s="610"/>
      <c r="AU2" s="610"/>
      <c r="AV2" s="610"/>
      <c r="AW2" s="610"/>
      <c r="AX2" s="611"/>
    </row>
    <row r="3" spans="2:50" ht="26.25" customHeight="1">
      <c r="B3" s="1201" t="s">
        <v>112</v>
      </c>
      <c r="C3" s="612"/>
      <c r="D3" s="612"/>
      <c r="E3" s="612"/>
      <c r="F3" s="612"/>
      <c r="G3" s="612"/>
      <c r="H3" s="612"/>
      <c r="I3" s="612"/>
      <c r="J3" s="612"/>
      <c r="K3" s="612"/>
      <c r="L3" s="612"/>
      <c r="M3" s="612"/>
      <c r="N3" s="612"/>
      <c r="O3" s="612"/>
      <c r="P3" s="612"/>
      <c r="Q3" s="612"/>
      <c r="R3" s="612"/>
      <c r="S3" s="612"/>
      <c r="T3" s="612"/>
      <c r="U3" s="612"/>
      <c r="V3" s="612"/>
      <c r="W3" s="612"/>
      <c r="X3" s="612"/>
      <c r="Y3" s="612"/>
      <c r="Z3" s="612"/>
      <c r="AA3" s="612"/>
      <c r="AB3" s="612"/>
      <c r="AC3" s="612"/>
      <c r="AD3" s="612"/>
      <c r="AE3" s="612"/>
      <c r="AF3" s="612"/>
      <c r="AG3" s="612"/>
      <c r="AH3" s="612"/>
      <c r="AI3" s="612"/>
      <c r="AJ3" s="612"/>
      <c r="AK3" s="612"/>
      <c r="AL3" s="612"/>
      <c r="AM3" s="612"/>
      <c r="AN3" s="612"/>
      <c r="AO3" s="612"/>
      <c r="AP3" s="612"/>
      <c r="AQ3" s="612"/>
      <c r="AR3" s="612"/>
      <c r="AS3" s="612"/>
      <c r="AT3" s="612"/>
      <c r="AU3" s="612"/>
      <c r="AV3" s="612"/>
      <c r="AW3" s="612"/>
      <c r="AX3" s="612"/>
    </row>
    <row r="4" spans="2:50" ht="18.75" customHeight="1">
      <c r="B4" s="593" t="s">
        <v>470</v>
      </c>
      <c r="C4" s="593"/>
      <c r="D4" s="593"/>
      <c r="E4" s="593"/>
      <c r="F4" s="593"/>
      <c r="G4" s="593"/>
      <c r="H4" s="593"/>
      <c r="I4" s="593"/>
      <c r="J4" s="593"/>
      <c r="K4" s="593"/>
      <c r="L4" s="593"/>
      <c r="M4" s="593"/>
      <c r="N4" s="593"/>
      <c r="O4" s="593"/>
      <c r="P4" s="593"/>
      <c r="Q4" s="593"/>
      <c r="R4" s="593"/>
      <c r="S4" s="593"/>
      <c r="T4" s="593"/>
      <c r="U4" s="593"/>
      <c r="V4" s="593"/>
      <c r="W4" s="593"/>
      <c r="X4" s="593"/>
      <c r="Y4" s="593"/>
      <c r="Z4" s="593"/>
      <c r="AA4" s="593"/>
      <c r="AB4" s="593"/>
      <c r="AC4" s="593"/>
      <c r="AD4" s="593"/>
      <c r="AE4" s="593"/>
      <c r="AF4" s="593"/>
      <c r="AG4" s="593"/>
      <c r="AH4" s="593"/>
      <c r="AI4" s="593"/>
      <c r="AJ4" s="593"/>
      <c r="AK4" s="593"/>
      <c r="AL4" s="593"/>
      <c r="AM4" s="593"/>
      <c r="AN4" s="593"/>
      <c r="AO4" s="593"/>
      <c r="AP4" s="593"/>
      <c r="AQ4" s="593"/>
      <c r="AR4" s="593"/>
      <c r="AS4" s="593"/>
      <c r="AT4" s="593"/>
      <c r="AU4" s="593"/>
      <c r="AV4" s="593"/>
      <c r="AW4" s="593"/>
      <c r="AX4" s="593"/>
    </row>
    <row r="5" spans="2:50" ht="18.75" customHeight="1">
      <c r="B5" s="593" t="s">
        <v>469</v>
      </c>
      <c r="C5" s="593"/>
      <c r="D5" s="593"/>
      <c r="E5" s="593"/>
      <c r="F5" s="593"/>
      <c r="G5" s="593"/>
      <c r="H5" s="593"/>
      <c r="I5" s="593"/>
      <c r="J5" s="593"/>
      <c r="K5" s="593"/>
      <c r="L5" s="593"/>
      <c r="M5" s="593"/>
      <c r="N5" s="593"/>
      <c r="O5" s="593"/>
      <c r="P5" s="593"/>
      <c r="Q5" s="593"/>
      <c r="R5" s="593"/>
      <c r="S5" s="593"/>
      <c r="T5" s="593"/>
      <c r="U5" s="593"/>
      <c r="V5" s="593"/>
      <c r="W5" s="593"/>
      <c r="X5" s="593"/>
      <c r="Y5" s="593"/>
      <c r="Z5" s="593"/>
      <c r="AA5" s="593"/>
      <c r="AB5" s="593"/>
      <c r="AC5" s="593"/>
      <c r="AD5" s="593"/>
      <c r="AE5" s="593"/>
      <c r="AF5" s="593"/>
      <c r="AG5" s="593"/>
      <c r="AH5" s="593"/>
      <c r="AI5" s="593"/>
      <c r="AJ5" s="593"/>
      <c r="AK5" s="593"/>
      <c r="AL5" s="593"/>
      <c r="AM5" s="593"/>
      <c r="AN5" s="593"/>
      <c r="AO5" s="593"/>
      <c r="AP5" s="593"/>
      <c r="AQ5" s="593"/>
      <c r="AR5" s="593"/>
      <c r="AS5" s="593"/>
      <c r="AT5" s="593"/>
      <c r="AU5" s="593"/>
      <c r="AV5" s="593"/>
      <c r="AW5" s="593"/>
      <c r="AX5" s="593"/>
    </row>
    <row r="6" spans="2:50" ht="15" customHeight="1">
      <c r="B6" s="129"/>
    </row>
    <row r="7" spans="2:50" s="83" customFormat="1" ht="18.75" customHeight="1" thickBot="1">
      <c r="B7" s="237" t="s">
        <v>11</v>
      </c>
    </row>
    <row r="8" spans="2:50" ht="357.75" customHeight="1" thickBot="1">
      <c r="B8" s="238"/>
      <c r="C8" s="1199" t="s">
        <v>13</v>
      </c>
      <c r="D8" s="600"/>
      <c r="E8" s="600"/>
      <c r="F8" s="600"/>
      <c r="G8" s="600"/>
      <c r="H8" s="600"/>
      <c r="I8" s="600"/>
      <c r="J8" s="600"/>
      <c r="K8" s="600"/>
      <c r="L8" s="600"/>
      <c r="M8" s="600"/>
      <c r="N8" s="600"/>
      <c r="O8" s="600"/>
      <c r="P8" s="600"/>
      <c r="Q8" s="600"/>
      <c r="R8" s="600"/>
      <c r="S8" s="600"/>
      <c r="T8" s="600"/>
      <c r="U8" s="600"/>
      <c r="V8" s="600"/>
      <c r="W8" s="600"/>
      <c r="X8" s="600"/>
      <c r="Y8" s="600"/>
      <c r="Z8" s="600"/>
      <c r="AA8" s="600"/>
      <c r="AB8" s="600"/>
      <c r="AC8" s="600"/>
      <c r="AD8" s="600"/>
      <c r="AE8" s="600"/>
      <c r="AF8" s="600"/>
      <c r="AG8" s="600"/>
      <c r="AH8" s="600"/>
      <c r="AI8" s="600"/>
      <c r="AJ8" s="600"/>
      <c r="AK8" s="600"/>
      <c r="AL8" s="600"/>
      <c r="AM8" s="600"/>
      <c r="AN8" s="600"/>
      <c r="AO8" s="600"/>
      <c r="AP8" s="600"/>
      <c r="AQ8" s="600"/>
      <c r="AR8" s="600"/>
      <c r="AS8" s="600"/>
      <c r="AT8" s="600"/>
      <c r="AU8" s="600"/>
      <c r="AV8" s="600"/>
      <c r="AW8" s="600"/>
      <c r="AX8" s="1200"/>
    </row>
    <row r="9" spans="2:50" ht="18.75" customHeight="1">
      <c r="B9" s="238"/>
      <c r="D9" s="128"/>
    </row>
    <row r="10" spans="2:50" s="83" customFormat="1" ht="18.75" customHeight="1" thickBot="1">
      <c r="B10" s="237" t="s">
        <v>12</v>
      </c>
    </row>
    <row r="11" spans="2:50" ht="356.25" customHeight="1" thickBot="1">
      <c r="B11" s="238"/>
      <c r="C11" s="1199" t="s">
        <v>13</v>
      </c>
      <c r="D11" s="600"/>
      <c r="E11" s="600"/>
      <c r="F11" s="600"/>
      <c r="G11" s="600"/>
      <c r="H11" s="600"/>
      <c r="I11" s="600"/>
      <c r="J11" s="600"/>
      <c r="K11" s="600"/>
      <c r="L11" s="600"/>
      <c r="M11" s="600"/>
      <c r="N11" s="600"/>
      <c r="O11" s="600"/>
      <c r="P11" s="600"/>
      <c r="Q11" s="600"/>
      <c r="R11" s="600"/>
      <c r="S11" s="600"/>
      <c r="T11" s="600"/>
      <c r="U11" s="600"/>
      <c r="V11" s="600"/>
      <c r="W11" s="600"/>
      <c r="X11" s="600"/>
      <c r="Y11" s="600"/>
      <c r="Z11" s="600"/>
      <c r="AA11" s="600"/>
      <c r="AB11" s="600"/>
      <c r="AC11" s="600"/>
      <c r="AD11" s="600"/>
      <c r="AE11" s="600"/>
      <c r="AF11" s="600"/>
      <c r="AG11" s="600"/>
      <c r="AH11" s="600"/>
      <c r="AI11" s="600"/>
      <c r="AJ11" s="600"/>
      <c r="AK11" s="600"/>
      <c r="AL11" s="600"/>
      <c r="AM11" s="600"/>
      <c r="AN11" s="600"/>
      <c r="AO11" s="600"/>
      <c r="AP11" s="600"/>
      <c r="AQ11" s="600"/>
      <c r="AR11" s="600"/>
      <c r="AS11" s="600"/>
      <c r="AT11" s="600"/>
      <c r="AU11" s="600"/>
      <c r="AV11" s="600"/>
      <c r="AW11" s="600"/>
      <c r="AX11" s="1200"/>
    </row>
    <row r="12" spans="2:50" ht="11.25" customHeight="1">
      <c r="B12" s="238"/>
    </row>
    <row r="13" spans="2:50" ht="18.75" customHeight="1">
      <c r="B13" s="238"/>
      <c r="D13" s="128"/>
      <c r="V13" s="128"/>
    </row>
    <row r="14" spans="2:50" ht="18.75" customHeight="1">
      <c r="B14" s="238"/>
      <c r="D14" s="128"/>
      <c r="V14" s="128"/>
    </row>
    <row r="15" spans="2:50" ht="18.75" customHeight="1">
      <c r="B15" s="238"/>
    </row>
    <row r="16" spans="2:50" s="83" customFormat="1" ht="18.75" customHeight="1" thickBot="1">
      <c r="B16" s="239" t="s">
        <v>145</v>
      </c>
    </row>
    <row r="17" spans="2:50" ht="357.75" customHeight="1" thickBot="1">
      <c r="B17" s="238"/>
      <c r="C17" s="1199" t="s">
        <v>13</v>
      </c>
      <c r="D17" s="600"/>
      <c r="E17" s="600"/>
      <c r="F17" s="600"/>
      <c r="G17" s="600"/>
      <c r="H17" s="600"/>
      <c r="I17" s="600"/>
      <c r="J17" s="600"/>
      <c r="K17" s="600"/>
      <c r="L17" s="600"/>
      <c r="M17" s="600"/>
      <c r="N17" s="600"/>
      <c r="O17" s="600"/>
      <c r="P17" s="600"/>
      <c r="Q17" s="600"/>
      <c r="R17" s="600"/>
      <c r="S17" s="600"/>
      <c r="T17" s="600"/>
      <c r="U17" s="600"/>
      <c r="V17" s="600"/>
      <c r="W17" s="600"/>
      <c r="X17" s="600"/>
      <c r="Y17" s="600"/>
      <c r="Z17" s="600"/>
      <c r="AA17" s="600"/>
      <c r="AB17" s="600"/>
      <c r="AC17" s="600"/>
      <c r="AD17" s="600"/>
      <c r="AE17" s="600"/>
      <c r="AF17" s="600"/>
      <c r="AG17" s="600"/>
      <c r="AH17" s="600"/>
      <c r="AI17" s="600"/>
      <c r="AJ17" s="600"/>
      <c r="AK17" s="600"/>
      <c r="AL17" s="600"/>
      <c r="AM17" s="600"/>
      <c r="AN17" s="600"/>
      <c r="AO17" s="600"/>
      <c r="AP17" s="600"/>
      <c r="AQ17" s="600"/>
      <c r="AR17" s="600"/>
      <c r="AS17" s="600"/>
      <c r="AT17" s="600"/>
      <c r="AU17" s="600"/>
      <c r="AV17" s="600"/>
      <c r="AW17" s="600"/>
      <c r="AX17" s="1200"/>
    </row>
    <row r="18" spans="2:50" ht="18.75" customHeight="1">
      <c r="B18" s="238"/>
      <c r="D18" s="128"/>
    </row>
    <row r="19" spans="2:50" s="83" customFormat="1" ht="18.75" customHeight="1" thickBot="1">
      <c r="B19" s="239" t="s">
        <v>146</v>
      </c>
    </row>
    <row r="20" spans="2:50" ht="356.25" customHeight="1" thickBot="1">
      <c r="B20" s="238"/>
      <c r="C20" s="1199" t="s">
        <v>13</v>
      </c>
      <c r="D20" s="600"/>
      <c r="E20" s="600"/>
      <c r="F20" s="600"/>
      <c r="G20" s="600"/>
      <c r="H20" s="600"/>
      <c r="I20" s="600"/>
      <c r="J20" s="600"/>
      <c r="K20" s="600"/>
      <c r="L20" s="600"/>
      <c r="M20" s="600"/>
      <c r="N20" s="600"/>
      <c r="O20" s="600"/>
      <c r="P20" s="600"/>
      <c r="Q20" s="600"/>
      <c r="R20" s="600"/>
      <c r="S20" s="600"/>
      <c r="T20" s="600"/>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R20" s="600"/>
      <c r="AS20" s="600"/>
      <c r="AT20" s="600"/>
      <c r="AU20" s="600"/>
      <c r="AV20" s="600"/>
      <c r="AW20" s="600"/>
      <c r="AX20" s="1200"/>
    </row>
    <row r="21" spans="2:50" ht="18.75" customHeight="1"/>
    <row r="22" spans="2:50" ht="18.75" customHeight="1">
      <c r="B22" s="238"/>
      <c r="D22" s="128"/>
      <c r="V22" s="128"/>
    </row>
    <row r="23" spans="2:50" ht="18.75" customHeight="1">
      <c r="B23" s="238"/>
      <c r="D23" s="128"/>
      <c r="V23" s="128"/>
    </row>
    <row r="24" spans="2:50" ht="18.75" customHeight="1">
      <c r="B24" s="238"/>
    </row>
    <row r="25" spans="2:50" s="83" customFormat="1" ht="18.75" customHeight="1" thickBot="1">
      <c r="B25" s="239" t="s">
        <v>178</v>
      </c>
    </row>
    <row r="26" spans="2:50" ht="357.75" customHeight="1" thickBot="1">
      <c r="B26" s="238"/>
      <c r="C26" s="1199" t="s">
        <v>13</v>
      </c>
      <c r="D26" s="600"/>
      <c r="E26" s="600"/>
      <c r="F26" s="600"/>
      <c r="G26" s="600"/>
      <c r="H26" s="600"/>
      <c r="I26" s="600"/>
      <c r="J26" s="600"/>
      <c r="K26" s="600"/>
      <c r="L26" s="600"/>
      <c r="M26" s="600"/>
      <c r="N26" s="600"/>
      <c r="O26" s="600"/>
      <c r="P26" s="600"/>
      <c r="Q26" s="600"/>
      <c r="R26" s="600"/>
      <c r="S26" s="600"/>
      <c r="T26" s="600"/>
      <c r="U26" s="600"/>
      <c r="V26" s="600"/>
      <c r="W26" s="600"/>
      <c r="X26" s="600"/>
      <c r="Y26" s="600"/>
      <c r="Z26" s="600"/>
      <c r="AA26" s="600"/>
      <c r="AB26" s="600"/>
      <c r="AC26" s="600"/>
      <c r="AD26" s="600"/>
      <c r="AE26" s="600"/>
      <c r="AF26" s="600"/>
      <c r="AG26" s="600"/>
      <c r="AH26" s="600"/>
      <c r="AI26" s="600"/>
      <c r="AJ26" s="600"/>
      <c r="AK26" s="600"/>
      <c r="AL26" s="600"/>
      <c r="AM26" s="600"/>
      <c r="AN26" s="600"/>
      <c r="AO26" s="600"/>
      <c r="AP26" s="600"/>
      <c r="AQ26" s="600"/>
      <c r="AR26" s="600"/>
      <c r="AS26" s="600"/>
      <c r="AT26" s="600"/>
      <c r="AU26" s="600"/>
      <c r="AV26" s="600"/>
      <c r="AW26" s="600"/>
      <c r="AX26" s="1200"/>
    </row>
    <row r="27" spans="2:50" ht="18.75" customHeight="1">
      <c r="B27" s="238"/>
      <c r="D27" s="128"/>
    </row>
    <row r="28" spans="2:50" s="83" customFormat="1" ht="18.75" customHeight="1" thickBot="1">
      <c r="B28" s="239" t="s">
        <v>196</v>
      </c>
    </row>
    <row r="29" spans="2:50" ht="356.25" customHeight="1" thickBot="1">
      <c r="B29" s="238"/>
      <c r="C29" s="1199" t="s">
        <v>13</v>
      </c>
      <c r="D29" s="600"/>
      <c r="E29" s="600"/>
      <c r="F29" s="600"/>
      <c r="G29" s="600"/>
      <c r="H29" s="600"/>
      <c r="I29" s="600"/>
      <c r="J29" s="600"/>
      <c r="K29" s="600"/>
      <c r="L29" s="600"/>
      <c r="M29" s="600"/>
      <c r="N29" s="600"/>
      <c r="O29" s="600"/>
      <c r="P29" s="600"/>
      <c r="Q29" s="600"/>
      <c r="R29" s="600"/>
      <c r="S29" s="600"/>
      <c r="T29" s="600"/>
      <c r="U29" s="600"/>
      <c r="V29" s="600"/>
      <c r="W29" s="600"/>
      <c r="X29" s="600"/>
      <c r="Y29" s="600"/>
      <c r="Z29" s="600"/>
      <c r="AA29" s="600"/>
      <c r="AB29" s="600"/>
      <c r="AC29" s="600"/>
      <c r="AD29" s="600"/>
      <c r="AE29" s="600"/>
      <c r="AF29" s="600"/>
      <c r="AG29" s="600"/>
      <c r="AH29" s="600"/>
      <c r="AI29" s="600"/>
      <c r="AJ29" s="600"/>
      <c r="AK29" s="600"/>
      <c r="AL29" s="600"/>
      <c r="AM29" s="600"/>
      <c r="AN29" s="600"/>
      <c r="AO29" s="600"/>
      <c r="AP29" s="600"/>
      <c r="AQ29" s="600"/>
      <c r="AR29" s="600"/>
      <c r="AS29" s="600"/>
      <c r="AT29" s="600"/>
      <c r="AU29" s="600"/>
      <c r="AV29" s="600"/>
      <c r="AW29" s="600"/>
      <c r="AX29" s="1200"/>
    </row>
    <row r="30" spans="2:50" ht="18.75" customHeight="1"/>
    <row r="31" spans="2:50" ht="18.75" customHeight="1"/>
    <row r="32" spans="2:50" ht="18.75" customHeight="1">
      <c r="B32" s="238"/>
      <c r="D32" s="128"/>
      <c r="V32" s="128"/>
    </row>
    <row r="33" spans="2:50" ht="18.75" customHeight="1">
      <c r="B33" s="238"/>
    </row>
    <row r="34" spans="2:50" s="83" customFormat="1" ht="18.75" customHeight="1" thickBot="1">
      <c r="B34" s="239" t="s">
        <v>197</v>
      </c>
    </row>
    <row r="35" spans="2:50" ht="357.75" customHeight="1" thickBot="1">
      <c r="B35" s="238"/>
      <c r="C35" s="1199" t="s">
        <v>13</v>
      </c>
      <c r="D35" s="600"/>
      <c r="E35" s="600"/>
      <c r="F35" s="600"/>
      <c r="G35" s="600"/>
      <c r="H35" s="600"/>
      <c r="I35" s="600"/>
      <c r="J35" s="600"/>
      <c r="K35" s="600"/>
      <c r="L35" s="600"/>
      <c r="M35" s="600"/>
      <c r="N35" s="600"/>
      <c r="O35" s="600"/>
      <c r="P35" s="600"/>
      <c r="Q35" s="600"/>
      <c r="R35" s="600"/>
      <c r="S35" s="600"/>
      <c r="T35" s="600"/>
      <c r="U35" s="600"/>
      <c r="V35" s="600"/>
      <c r="W35" s="600"/>
      <c r="X35" s="600"/>
      <c r="Y35" s="600"/>
      <c r="Z35" s="600"/>
      <c r="AA35" s="600"/>
      <c r="AB35" s="600"/>
      <c r="AC35" s="600"/>
      <c r="AD35" s="600"/>
      <c r="AE35" s="600"/>
      <c r="AF35" s="600"/>
      <c r="AG35" s="600"/>
      <c r="AH35" s="600"/>
      <c r="AI35" s="600"/>
      <c r="AJ35" s="600"/>
      <c r="AK35" s="600"/>
      <c r="AL35" s="600"/>
      <c r="AM35" s="600"/>
      <c r="AN35" s="600"/>
      <c r="AO35" s="600"/>
      <c r="AP35" s="600"/>
      <c r="AQ35" s="600"/>
      <c r="AR35" s="600"/>
      <c r="AS35" s="600"/>
      <c r="AT35" s="600"/>
      <c r="AU35" s="600"/>
      <c r="AV35" s="600"/>
      <c r="AW35" s="600"/>
      <c r="AX35" s="1200"/>
    </row>
    <row r="36" spans="2:50" ht="18.75" customHeight="1">
      <c r="B36" s="238"/>
      <c r="D36" s="128"/>
    </row>
    <row r="37" spans="2:50" s="83" customFormat="1" ht="18.75" customHeight="1" thickBot="1">
      <c r="B37" s="239" t="s">
        <v>198</v>
      </c>
    </row>
    <row r="38" spans="2:50" ht="356.25" customHeight="1" thickBot="1">
      <c r="B38" s="238"/>
      <c r="C38" s="1199" t="s">
        <v>13</v>
      </c>
      <c r="D38" s="600"/>
      <c r="E38" s="600"/>
      <c r="F38" s="600"/>
      <c r="G38" s="600"/>
      <c r="H38" s="600"/>
      <c r="I38" s="600"/>
      <c r="J38" s="600"/>
      <c r="K38" s="600"/>
      <c r="L38" s="600"/>
      <c r="M38" s="600"/>
      <c r="N38" s="600"/>
      <c r="O38" s="600"/>
      <c r="P38" s="600"/>
      <c r="Q38" s="600"/>
      <c r="R38" s="600"/>
      <c r="S38" s="600"/>
      <c r="T38" s="600"/>
      <c r="U38" s="600"/>
      <c r="V38" s="600"/>
      <c r="W38" s="600"/>
      <c r="X38" s="600"/>
      <c r="Y38" s="600"/>
      <c r="Z38" s="600"/>
      <c r="AA38" s="600"/>
      <c r="AB38" s="600"/>
      <c r="AC38" s="600"/>
      <c r="AD38" s="600"/>
      <c r="AE38" s="600"/>
      <c r="AF38" s="600"/>
      <c r="AG38" s="600"/>
      <c r="AH38" s="600"/>
      <c r="AI38" s="600"/>
      <c r="AJ38" s="600"/>
      <c r="AK38" s="600"/>
      <c r="AL38" s="600"/>
      <c r="AM38" s="600"/>
      <c r="AN38" s="600"/>
      <c r="AO38" s="600"/>
      <c r="AP38" s="600"/>
      <c r="AQ38" s="600"/>
      <c r="AR38" s="600"/>
      <c r="AS38" s="600"/>
      <c r="AT38" s="600"/>
      <c r="AU38" s="600"/>
      <c r="AV38" s="600"/>
      <c r="AW38" s="600"/>
      <c r="AX38" s="1200"/>
    </row>
    <row r="39" spans="2:50" ht="18.75" customHeight="1"/>
    <row r="40" spans="2:50" ht="18.75" customHeight="1"/>
    <row r="41" spans="2:50" ht="18.75" customHeight="1">
      <c r="B41" s="238"/>
      <c r="D41" s="128"/>
      <c r="V41" s="128"/>
    </row>
    <row r="42" spans="2:50" ht="18.75" customHeight="1">
      <c r="B42" s="238"/>
    </row>
    <row r="43" spans="2:50" s="83" customFormat="1" ht="18.75" customHeight="1" thickBot="1">
      <c r="B43" s="240" t="s">
        <v>188</v>
      </c>
    </row>
    <row r="44" spans="2:50" ht="357.75" customHeight="1" thickBot="1">
      <c r="B44" s="238"/>
      <c r="C44" s="1199" t="s">
        <v>13</v>
      </c>
      <c r="D44" s="600"/>
      <c r="E44" s="600"/>
      <c r="F44" s="600"/>
      <c r="G44" s="600"/>
      <c r="H44" s="600"/>
      <c r="I44" s="600"/>
      <c r="J44" s="600"/>
      <c r="K44" s="600"/>
      <c r="L44" s="600"/>
      <c r="M44" s="600"/>
      <c r="N44" s="600"/>
      <c r="O44" s="600"/>
      <c r="P44" s="600"/>
      <c r="Q44" s="600"/>
      <c r="R44" s="600"/>
      <c r="S44" s="600"/>
      <c r="T44" s="600"/>
      <c r="U44" s="600"/>
      <c r="V44" s="600"/>
      <c r="W44" s="600"/>
      <c r="X44" s="600"/>
      <c r="Y44" s="600"/>
      <c r="Z44" s="600"/>
      <c r="AA44" s="600"/>
      <c r="AB44" s="600"/>
      <c r="AC44" s="600"/>
      <c r="AD44" s="600"/>
      <c r="AE44" s="600"/>
      <c r="AF44" s="600"/>
      <c r="AG44" s="600"/>
      <c r="AH44" s="600"/>
      <c r="AI44" s="600"/>
      <c r="AJ44" s="600"/>
      <c r="AK44" s="600"/>
      <c r="AL44" s="600"/>
      <c r="AM44" s="600"/>
      <c r="AN44" s="600"/>
      <c r="AO44" s="600"/>
      <c r="AP44" s="600"/>
      <c r="AQ44" s="600"/>
      <c r="AR44" s="600"/>
      <c r="AS44" s="600"/>
      <c r="AT44" s="600"/>
      <c r="AU44" s="600"/>
      <c r="AV44" s="600"/>
      <c r="AW44" s="600"/>
      <c r="AX44" s="1200"/>
    </row>
    <row r="45" spans="2:50" ht="18.75" customHeight="1">
      <c r="B45" s="238"/>
      <c r="D45" s="128"/>
    </row>
    <row r="46" spans="2:50" s="83" customFormat="1" ht="18.75" customHeight="1" thickBot="1">
      <c r="B46" s="240" t="s">
        <v>189</v>
      </c>
    </row>
    <row r="47" spans="2:50" ht="356.25" customHeight="1" thickBot="1">
      <c r="B47" s="238"/>
      <c r="C47" s="1199" t="s">
        <v>13</v>
      </c>
      <c r="D47" s="600"/>
      <c r="E47" s="600"/>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c r="AF47" s="600"/>
      <c r="AG47" s="600"/>
      <c r="AH47" s="600"/>
      <c r="AI47" s="600"/>
      <c r="AJ47" s="600"/>
      <c r="AK47" s="600"/>
      <c r="AL47" s="600"/>
      <c r="AM47" s="600"/>
      <c r="AN47" s="600"/>
      <c r="AO47" s="600"/>
      <c r="AP47" s="600"/>
      <c r="AQ47" s="600"/>
      <c r="AR47" s="600"/>
      <c r="AS47" s="600"/>
      <c r="AT47" s="600"/>
      <c r="AU47" s="600"/>
      <c r="AV47" s="600"/>
      <c r="AW47" s="600"/>
      <c r="AX47" s="1200"/>
    </row>
    <row r="48" spans="2:50" ht="18.75" customHeight="1"/>
    <row r="49" spans="2:50" ht="18.75" customHeight="1"/>
    <row r="50" spans="2:50" ht="18.75" customHeight="1">
      <c r="B50" s="77"/>
      <c r="C50" s="128"/>
      <c r="D50" s="128"/>
      <c r="E50" s="128"/>
      <c r="F50" s="128"/>
      <c r="G50" s="128"/>
      <c r="H50" s="128"/>
      <c r="I50" s="128"/>
      <c r="J50" s="128"/>
      <c r="K50" s="128"/>
      <c r="L50" s="128"/>
      <c r="M50" s="128"/>
      <c r="N50" s="128"/>
      <c r="O50" s="128"/>
      <c r="P50" s="128"/>
      <c r="Q50" s="128"/>
      <c r="R50" s="128"/>
      <c r="S50" s="128"/>
      <c r="T50" s="128"/>
      <c r="U50" s="128"/>
      <c r="V50" s="128"/>
      <c r="W50" s="128"/>
      <c r="X50" s="117"/>
      <c r="Y50" s="117"/>
      <c r="Z50" s="117"/>
      <c r="AA50" s="117"/>
      <c r="AB50" s="117"/>
      <c r="AC50" s="117"/>
      <c r="AD50" s="117"/>
      <c r="AE50" s="117"/>
      <c r="AF50" s="117"/>
      <c r="AG50" s="117"/>
      <c r="AH50" s="117"/>
      <c r="AI50" s="117"/>
      <c r="AJ50" s="117"/>
      <c r="AK50" s="117"/>
      <c r="AL50" s="117"/>
      <c r="AM50" s="117"/>
      <c r="AN50" s="117"/>
      <c r="AO50" s="117"/>
      <c r="AP50" s="117"/>
      <c r="AQ50" s="117"/>
      <c r="AR50" s="117"/>
      <c r="AS50" s="117"/>
      <c r="AT50" s="117"/>
      <c r="AU50" s="117"/>
      <c r="AV50" s="117"/>
      <c r="AW50" s="117"/>
      <c r="AX50" s="117"/>
    </row>
    <row r="51" spans="2:50" ht="18.75" customHeight="1">
      <c r="B51" s="77"/>
      <c r="C51" s="128"/>
      <c r="D51" s="128"/>
      <c r="E51" s="128"/>
      <c r="F51" s="128"/>
      <c r="G51" s="128"/>
      <c r="H51" s="128"/>
      <c r="I51" s="128"/>
      <c r="J51" s="128"/>
      <c r="K51" s="128"/>
      <c r="L51" s="128"/>
      <c r="M51" s="128"/>
      <c r="N51" s="128"/>
      <c r="O51" s="128"/>
      <c r="P51" s="128"/>
      <c r="Q51" s="128"/>
      <c r="R51" s="128"/>
      <c r="S51" s="128"/>
      <c r="T51" s="128"/>
      <c r="U51" s="128"/>
      <c r="V51" s="128"/>
      <c r="W51" s="128"/>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7"/>
    </row>
    <row r="52" spans="2:50" ht="18.75" customHeight="1">
      <c r="B52" s="77"/>
      <c r="C52" s="128"/>
      <c r="D52" s="128"/>
      <c r="E52" s="128"/>
      <c r="F52" s="128"/>
      <c r="G52" s="128"/>
      <c r="H52" s="128"/>
      <c r="I52" s="128"/>
      <c r="J52" s="128"/>
      <c r="K52" s="128"/>
      <c r="L52" s="128"/>
      <c r="M52" s="128"/>
      <c r="N52" s="128"/>
      <c r="O52" s="128"/>
      <c r="P52" s="128"/>
      <c r="Q52" s="128"/>
      <c r="R52" s="128"/>
      <c r="S52" s="128"/>
      <c r="T52" s="128"/>
      <c r="U52" s="128"/>
      <c r="V52" s="128"/>
      <c r="W52" s="128"/>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7"/>
    </row>
    <row r="53" spans="2:50" ht="18.75" customHeight="1"/>
    <row r="54" spans="2:50" ht="18.75" customHeight="1">
      <c r="B54" s="129"/>
    </row>
    <row r="55" spans="2:50" ht="18.75" customHeight="1">
      <c r="C55" s="128"/>
      <c r="AK55" s="184"/>
      <c r="AL55" s="184"/>
      <c r="AM55" s="184"/>
      <c r="AN55" s="184"/>
    </row>
    <row r="56" spans="2:50" ht="18.75" customHeight="1"/>
    <row r="57" spans="2:50" ht="18.75" customHeight="1">
      <c r="C57" s="128"/>
      <c r="D57" s="128"/>
      <c r="E57" s="128"/>
      <c r="F57" s="128"/>
      <c r="G57" s="128"/>
      <c r="H57" s="128"/>
      <c r="I57" s="128"/>
      <c r="J57" s="128"/>
      <c r="K57" s="128"/>
      <c r="AK57" s="184"/>
      <c r="AL57" s="184"/>
      <c r="AM57" s="184"/>
      <c r="AN57" s="184"/>
    </row>
    <row r="58" spans="2:50" ht="18.75" customHeight="1">
      <c r="C58" s="128"/>
      <c r="D58" s="128"/>
      <c r="E58" s="128"/>
      <c r="F58" s="128"/>
      <c r="G58" s="128"/>
      <c r="H58" s="128"/>
      <c r="I58" s="128"/>
      <c r="J58" s="128"/>
      <c r="K58" s="128"/>
    </row>
    <row r="59" spans="2:50" ht="18.75" customHeight="1">
      <c r="C59" s="128"/>
      <c r="D59" s="128"/>
      <c r="E59" s="128"/>
      <c r="F59" s="128"/>
      <c r="G59" s="128"/>
      <c r="H59" s="128"/>
      <c r="I59" s="128"/>
      <c r="J59" s="128"/>
      <c r="K59" s="128"/>
      <c r="AK59" s="184"/>
      <c r="AL59" s="184"/>
      <c r="AM59" s="184"/>
      <c r="AN59" s="184"/>
    </row>
    <row r="60" spans="2:50" ht="18.75" customHeight="1">
      <c r="C60" s="128"/>
      <c r="D60" s="128"/>
      <c r="E60" s="128"/>
      <c r="F60" s="128"/>
      <c r="G60" s="128"/>
      <c r="H60" s="128"/>
      <c r="I60" s="128"/>
      <c r="J60" s="128"/>
      <c r="K60" s="128"/>
    </row>
    <row r="61" spans="2:50" ht="18.75" customHeight="1">
      <c r="C61" s="128"/>
      <c r="AK61" s="184"/>
      <c r="AL61" s="184"/>
      <c r="AM61" s="184"/>
      <c r="AN61" s="184"/>
    </row>
    <row r="62" spans="2:50" ht="18.75" customHeight="1"/>
    <row r="63" spans="2:50" ht="18.75" customHeight="1">
      <c r="C63" s="128"/>
      <c r="E63" s="128"/>
      <c r="F63" s="128"/>
      <c r="G63" s="128"/>
      <c r="H63" s="128"/>
      <c r="I63" s="128"/>
      <c r="J63" s="128"/>
      <c r="K63" s="128"/>
      <c r="L63" s="128"/>
      <c r="M63" s="128"/>
      <c r="N63" s="128"/>
      <c r="O63" s="128"/>
      <c r="P63" s="128"/>
      <c r="Q63" s="128"/>
      <c r="R63" s="128"/>
      <c r="S63" s="128"/>
      <c r="T63" s="128"/>
      <c r="U63" s="128"/>
      <c r="V63" s="128"/>
      <c r="W63" s="128"/>
      <c r="X63" s="128"/>
      <c r="Y63" s="128"/>
      <c r="Z63" s="128"/>
      <c r="AA63" s="128"/>
      <c r="AB63" s="128"/>
      <c r="AC63" s="128"/>
      <c r="AD63" s="128"/>
      <c r="AE63" s="128"/>
      <c r="AF63" s="128"/>
      <c r="AG63" s="128"/>
      <c r="AH63" s="128"/>
      <c r="AI63" s="128"/>
      <c r="AJ63" s="128"/>
      <c r="AK63" s="128"/>
      <c r="AL63" s="128"/>
      <c r="AM63" s="128"/>
      <c r="AN63" s="128"/>
      <c r="AO63" s="128"/>
      <c r="AP63" s="128"/>
      <c r="AQ63" s="128"/>
      <c r="AR63" s="128"/>
      <c r="AS63" s="128"/>
      <c r="AT63" s="128"/>
      <c r="AU63" s="128"/>
      <c r="AV63" s="128"/>
      <c r="AW63" s="128"/>
      <c r="AX63" s="128"/>
    </row>
    <row r="64" spans="2:50"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sheetData>
  <mergeCells count="14">
    <mergeCell ref="C44:AX44"/>
    <mergeCell ref="C47:AX47"/>
    <mergeCell ref="C17:AX17"/>
    <mergeCell ref="C20:AX20"/>
    <mergeCell ref="C26:AX26"/>
    <mergeCell ref="C29:AX29"/>
    <mergeCell ref="C35:AX35"/>
    <mergeCell ref="C38:AX38"/>
    <mergeCell ref="C11:AX11"/>
    <mergeCell ref="AQ2:AX2"/>
    <mergeCell ref="B3:AX3"/>
    <mergeCell ref="B4:AX4"/>
    <mergeCell ref="C8:AX8"/>
    <mergeCell ref="B5:AX5"/>
  </mergeCells>
  <phoneticPr fontId="4"/>
  <printOptions horizontalCentered="1" verticalCentered="1"/>
  <pageMargins left="0.51181102362204722" right="0.31496062992125984" top="0.74803149606299213" bottom="0.35433070866141736" header="0" footer="0"/>
  <pageSetup paperSize="9" scale="89" orientation="portrait" cellComments="asDisplayed" r:id="rId1"/>
  <rowBreaks count="4" manualBreakCount="4">
    <brk id="13" max="50" man="1"/>
    <brk id="22" max="50" man="1"/>
    <brk id="31" max="50" man="1"/>
    <brk id="40" max="50"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9"/>
  <sheetViews>
    <sheetView view="pageBreakPreview" zoomScale="70" zoomScaleNormal="100" zoomScaleSheetLayoutView="70" workbookViewId="0">
      <selection activeCell="H18" sqref="H18"/>
    </sheetView>
  </sheetViews>
  <sheetFormatPr defaultColWidth="9" defaultRowHeight="14.25"/>
  <cols>
    <col min="1" max="1" width="4.625" style="2" customWidth="1"/>
    <col min="2" max="2" width="52.875" style="2" customWidth="1"/>
    <col min="3" max="3" width="29.5" style="2" customWidth="1"/>
    <col min="4" max="4" width="58.875" style="2" customWidth="1"/>
    <col min="5" max="5" width="10.75" style="2" bestFit="1" customWidth="1"/>
    <col min="6" max="16384" width="9" style="2"/>
  </cols>
  <sheetData>
    <row r="1" spans="1:7">
      <c r="A1" s="527" t="s">
        <v>442</v>
      </c>
      <c r="B1" s="527"/>
      <c r="C1" s="527"/>
      <c r="D1" s="527"/>
    </row>
    <row r="2" spans="1:7">
      <c r="A2" s="527"/>
      <c r="B2" s="527"/>
      <c r="C2" s="527"/>
      <c r="D2" s="527"/>
    </row>
    <row r="4" spans="1:7" ht="27.75" customHeight="1">
      <c r="A4" s="470" t="str">
        <f>"訓練科名（訓練期間）："&amp;科名&amp;"（"&amp;TEXT(開講日,"ggge")&amp;"年"&amp;TEXT(開講日,"m")&amp;"月"&amp;TEXT(開講日,"d")&amp;"日"&amp;"～"&amp;TEXT(修了日,"ggge")&amp;"年"&amp;TEXT(修了日,"m")&amp;"月"&amp;TEXT(修了日,"d")&amp;"日"&amp;"）"</f>
        <v>訓練科名（訓練期間）：あいうえお＊あいうえお＊あいうえお＊あいうえお＊あいうえお＊あいう（令和8年4月8日～令和8年7月7日）</v>
      </c>
      <c r="B4" s="470"/>
      <c r="C4" s="470"/>
      <c r="D4" s="470"/>
      <c r="E4" s="25"/>
    </row>
    <row r="5" spans="1:7" ht="27.75" customHeight="1">
      <c r="A5" s="534" t="str">
        <f>"　　　　　"&amp;提案左括弧&amp;提案科名&amp;提案右括弧</f>
        <v>　　　　　(アイウエオ＊アイウエオ＊アイウエオ＊アイウエオ＊アイウエオ＊アイウ）</v>
      </c>
      <c r="B5" s="534"/>
      <c r="C5" s="534"/>
      <c r="D5" s="534"/>
    </row>
    <row r="6" spans="1:7" ht="27.75" customHeight="1">
      <c r="A6" s="267" t="str">
        <f>"受託希望機関名："&amp;団体名</f>
        <v>受託希望機関名：和歌山委託訓練センター</v>
      </c>
      <c r="B6" s="267"/>
      <c r="C6" s="267"/>
    </row>
    <row r="7" spans="1:7" ht="27.75" customHeight="1">
      <c r="A7" s="267" t="str">
        <f>"提出年月日："&amp;TEXT(提出日,"ggge")&amp;"年"&amp;TEXT(提出日,"m")&amp;"月"&amp;TEXT(提出日,"d")&amp;"日"</f>
        <v>提出年月日：令和7年12月25日</v>
      </c>
      <c r="B7" s="267"/>
      <c r="C7" s="267"/>
      <c r="G7" s="2" t="s">
        <v>506</v>
      </c>
    </row>
    <row r="8" spans="1:7" ht="61.5" customHeight="1">
      <c r="A8" s="528" t="s">
        <v>447</v>
      </c>
      <c r="B8" s="528"/>
      <c r="C8" s="528"/>
      <c r="D8" s="528"/>
    </row>
    <row r="9" spans="1:7" ht="30" customHeight="1">
      <c r="A9" s="3" t="s">
        <v>408</v>
      </c>
      <c r="B9" s="3"/>
    </row>
    <row r="10" spans="1:7" ht="38.25" customHeight="1">
      <c r="A10" s="60" t="s">
        <v>409</v>
      </c>
      <c r="B10" s="60" t="s">
        <v>410</v>
      </c>
      <c r="C10" s="60" t="s">
        <v>411</v>
      </c>
      <c r="D10" s="60" t="s">
        <v>412</v>
      </c>
      <c r="E10" s="61" t="s">
        <v>413</v>
      </c>
    </row>
    <row r="11" spans="1:7" ht="29.25" customHeight="1">
      <c r="A11" s="62">
        <v>1</v>
      </c>
      <c r="B11" s="63" t="s">
        <v>444</v>
      </c>
      <c r="C11" s="63" t="s">
        <v>589</v>
      </c>
      <c r="D11" s="63"/>
      <c r="E11" s="63"/>
    </row>
    <row r="12" spans="1:7" ht="29.25" customHeight="1">
      <c r="A12" s="529">
        <v>2</v>
      </c>
      <c r="B12" s="63" t="s">
        <v>443</v>
      </c>
      <c r="C12" s="63" t="s">
        <v>521</v>
      </c>
      <c r="D12" s="63"/>
      <c r="E12" s="63"/>
    </row>
    <row r="13" spans="1:7" ht="29.25" customHeight="1">
      <c r="A13" s="530"/>
      <c r="B13" s="63" t="s">
        <v>223</v>
      </c>
      <c r="C13" s="63" t="s">
        <v>414</v>
      </c>
      <c r="D13" s="63" t="s">
        <v>415</v>
      </c>
      <c r="E13" s="63"/>
    </row>
    <row r="14" spans="1:7" ht="29.25" customHeight="1">
      <c r="A14" s="531"/>
      <c r="B14" s="63" t="s">
        <v>416</v>
      </c>
      <c r="C14" s="63" t="s">
        <v>417</v>
      </c>
      <c r="D14" s="19" t="s">
        <v>448</v>
      </c>
      <c r="E14" s="63"/>
    </row>
    <row r="15" spans="1:7" ht="29.25" customHeight="1">
      <c r="A15" s="64">
        <v>3</v>
      </c>
      <c r="B15" s="63" t="s">
        <v>61</v>
      </c>
      <c r="C15" s="63" t="s">
        <v>113</v>
      </c>
      <c r="D15" s="63"/>
      <c r="E15" s="63"/>
    </row>
    <row r="16" spans="1:7" ht="29.25" customHeight="1">
      <c r="A16" s="62">
        <v>4</v>
      </c>
      <c r="B16" s="63" t="s">
        <v>418</v>
      </c>
      <c r="C16" s="63" t="s">
        <v>114</v>
      </c>
      <c r="D16" s="63"/>
      <c r="E16" s="63"/>
    </row>
    <row r="17" spans="1:5" ht="29.25" customHeight="1">
      <c r="A17" s="62">
        <v>5</v>
      </c>
      <c r="B17" s="63" t="s">
        <v>419</v>
      </c>
      <c r="C17" s="63" t="s">
        <v>115</v>
      </c>
      <c r="D17" s="65"/>
      <c r="E17" s="63"/>
    </row>
    <row r="18" spans="1:5" ht="29.25" customHeight="1">
      <c r="A18" s="62">
        <v>6</v>
      </c>
      <c r="B18" s="63" t="s">
        <v>420</v>
      </c>
      <c r="C18" s="63" t="s">
        <v>319</v>
      </c>
      <c r="D18" s="65"/>
      <c r="E18" s="63"/>
    </row>
    <row r="19" spans="1:5" ht="29.25" customHeight="1">
      <c r="A19" s="62">
        <v>7</v>
      </c>
      <c r="B19" s="63" t="s">
        <v>510</v>
      </c>
      <c r="C19" s="63" t="s">
        <v>116</v>
      </c>
      <c r="D19" s="66"/>
      <c r="E19" s="63"/>
    </row>
    <row r="20" spans="1:5" ht="29.25" customHeight="1">
      <c r="A20" s="62">
        <v>8</v>
      </c>
      <c r="B20" s="63" t="s">
        <v>421</v>
      </c>
      <c r="C20" s="63" t="s">
        <v>642</v>
      </c>
      <c r="D20" s="66"/>
      <c r="E20" s="63"/>
    </row>
    <row r="21" spans="1:5" ht="29.25" customHeight="1">
      <c r="A21" s="62">
        <v>9</v>
      </c>
      <c r="B21" s="63" t="s">
        <v>422</v>
      </c>
      <c r="C21" s="63" t="s">
        <v>402</v>
      </c>
      <c r="D21" s="67" t="s">
        <v>445</v>
      </c>
      <c r="E21" s="63"/>
    </row>
    <row r="22" spans="1:5" ht="29.25" customHeight="1">
      <c r="A22" s="62">
        <v>10</v>
      </c>
      <c r="B22" s="63" t="s">
        <v>423</v>
      </c>
      <c r="C22" s="68" t="s">
        <v>697</v>
      </c>
      <c r="D22" s="63"/>
      <c r="E22" s="63"/>
    </row>
    <row r="23" spans="1:5" ht="29.25" customHeight="1">
      <c r="A23" s="62">
        <v>11</v>
      </c>
      <c r="B23" s="73" t="s">
        <v>424</v>
      </c>
      <c r="C23" s="63" t="s">
        <v>446</v>
      </c>
      <c r="D23" s="63"/>
      <c r="E23" s="63"/>
    </row>
    <row r="24" spans="1:5" ht="47.25" customHeight="1">
      <c r="A24" s="62">
        <v>12</v>
      </c>
      <c r="B24" s="65" t="s">
        <v>425</v>
      </c>
      <c r="C24" s="63"/>
      <c r="D24" s="70" t="s">
        <v>426</v>
      </c>
      <c r="E24" s="63"/>
    </row>
    <row r="25" spans="1:5" s="3" customFormat="1" ht="16.5" customHeight="1">
      <c r="A25" s="5"/>
    </row>
    <row r="26" spans="1:5" s="3" customFormat="1" ht="30" customHeight="1">
      <c r="A26" s="3" t="s">
        <v>427</v>
      </c>
    </row>
    <row r="27" spans="1:5" ht="38.25" customHeight="1">
      <c r="A27" s="60" t="s">
        <v>409</v>
      </c>
      <c r="B27" s="532" t="s">
        <v>410</v>
      </c>
      <c r="C27" s="533"/>
      <c r="D27" s="60" t="s">
        <v>428</v>
      </c>
      <c r="E27" s="61" t="s">
        <v>413</v>
      </c>
    </row>
    <row r="28" spans="1:5" ht="25.5" customHeight="1">
      <c r="A28" s="62">
        <v>1</v>
      </c>
      <c r="B28" s="522" t="s">
        <v>429</v>
      </c>
      <c r="C28" s="522"/>
      <c r="D28" s="65" t="s">
        <v>430</v>
      </c>
      <c r="E28" s="65"/>
    </row>
    <row r="29" spans="1:5" ht="25.5" customHeight="1">
      <c r="A29" s="535">
        <v>2</v>
      </c>
      <c r="B29" s="522" t="s">
        <v>507</v>
      </c>
      <c r="C29" s="522"/>
      <c r="D29" s="71" t="s">
        <v>431</v>
      </c>
      <c r="E29" s="63"/>
    </row>
    <row r="30" spans="1:5" ht="25.5" customHeight="1">
      <c r="A30" s="535"/>
      <c r="B30" s="536" t="s">
        <v>432</v>
      </c>
      <c r="C30" s="536"/>
      <c r="D30" s="66" t="s">
        <v>433</v>
      </c>
      <c r="E30" s="63"/>
    </row>
    <row r="31" spans="1:5" ht="25.5" customHeight="1">
      <c r="A31" s="535"/>
      <c r="B31" s="536" t="s">
        <v>434</v>
      </c>
      <c r="C31" s="536"/>
      <c r="D31" s="66" t="s">
        <v>435</v>
      </c>
      <c r="E31" s="63"/>
    </row>
    <row r="32" spans="1:5" ht="25.5" customHeight="1">
      <c r="A32" s="535"/>
      <c r="B32" s="536" t="s">
        <v>436</v>
      </c>
      <c r="C32" s="536"/>
      <c r="D32" s="66" t="s">
        <v>437</v>
      </c>
      <c r="E32" s="63"/>
    </row>
    <row r="33" spans="1:5" ht="57.75" customHeight="1">
      <c r="A33" s="64">
        <v>3</v>
      </c>
      <c r="B33" s="514" t="s">
        <v>665</v>
      </c>
      <c r="C33" s="514"/>
      <c r="D33" s="518" t="s">
        <v>713</v>
      </c>
      <c r="E33" s="63"/>
    </row>
    <row r="34" spans="1:5" s="74" customFormat="1" ht="57.75" customHeight="1">
      <c r="A34" s="64">
        <v>4</v>
      </c>
      <c r="B34" s="521" t="s">
        <v>438</v>
      </c>
      <c r="C34" s="521"/>
      <c r="D34" s="519"/>
      <c r="E34" s="67"/>
    </row>
    <row r="35" spans="1:5" ht="57.75" customHeight="1">
      <c r="A35" s="64">
        <v>5</v>
      </c>
      <c r="B35" s="521" t="s">
        <v>439</v>
      </c>
      <c r="C35" s="521"/>
      <c r="D35" s="520"/>
      <c r="E35" s="63"/>
    </row>
    <row r="36" spans="1:5" ht="45" customHeight="1">
      <c r="A36" s="64">
        <v>6</v>
      </c>
      <c r="B36" s="522" t="s">
        <v>440</v>
      </c>
      <c r="C36" s="522"/>
      <c r="D36" s="523" t="s">
        <v>658</v>
      </c>
      <c r="E36" s="63"/>
    </row>
    <row r="37" spans="1:5" ht="47.25" customHeight="1">
      <c r="A37" s="64">
        <v>7</v>
      </c>
      <c r="B37" s="525" t="s">
        <v>673</v>
      </c>
      <c r="C37" s="526"/>
      <c r="D37" s="524"/>
      <c r="E37" s="63"/>
    </row>
    <row r="38" spans="1:5" ht="80.25" customHeight="1">
      <c r="A38" s="64">
        <v>8</v>
      </c>
      <c r="B38" s="514" t="s">
        <v>666</v>
      </c>
      <c r="C38" s="515"/>
      <c r="D38" s="315" t="s">
        <v>698</v>
      </c>
      <c r="E38" s="63"/>
    </row>
    <row r="39" spans="1:5" ht="47.25" customHeight="1">
      <c r="A39" s="62">
        <v>9</v>
      </c>
      <c r="B39" s="516" t="s">
        <v>441</v>
      </c>
      <c r="C39" s="517"/>
      <c r="D39" s="66"/>
      <c r="E39" s="63"/>
    </row>
  </sheetData>
  <mergeCells count="20">
    <mergeCell ref="A29:A32"/>
    <mergeCell ref="B29:C29"/>
    <mergeCell ref="B30:C30"/>
    <mergeCell ref="B31:C31"/>
    <mergeCell ref="B32:C32"/>
    <mergeCell ref="A1:D2"/>
    <mergeCell ref="A8:D8"/>
    <mergeCell ref="A12:A14"/>
    <mergeCell ref="B27:C27"/>
    <mergeCell ref="B28:C28"/>
    <mergeCell ref="A5:D5"/>
    <mergeCell ref="B38:C38"/>
    <mergeCell ref="B39:C39"/>
    <mergeCell ref="B33:C33"/>
    <mergeCell ref="D33:D35"/>
    <mergeCell ref="B34:C34"/>
    <mergeCell ref="B35:C35"/>
    <mergeCell ref="B36:C36"/>
    <mergeCell ref="D36:D37"/>
    <mergeCell ref="B37:C37"/>
  </mergeCells>
  <phoneticPr fontId="4"/>
  <pageMargins left="0.70866141732283472" right="0.70866141732283472" top="0.74803149606299213" bottom="0.74803149606299213" header="0.31496062992125984" footer="0.31496062992125984"/>
  <pageSetup paperSize="9" scale="56"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V154"/>
  <sheetViews>
    <sheetView showGridLines="0" view="pageBreakPreview" zoomScale="80" zoomScaleNormal="100" zoomScaleSheetLayoutView="80" workbookViewId="0">
      <selection activeCell="BB23" sqref="BB23"/>
    </sheetView>
  </sheetViews>
  <sheetFormatPr defaultColWidth="9" defaultRowHeight="14.25"/>
  <cols>
    <col min="1" max="1" width="0.625" style="2" customWidth="1"/>
    <col min="2" max="18" width="1.875" style="2" customWidth="1"/>
    <col min="19" max="27" width="3" style="2" customWidth="1"/>
    <col min="28" max="30" width="1.875" style="2" customWidth="1"/>
    <col min="31" max="32" width="3.125" style="2" customWidth="1"/>
    <col min="33" max="33" width="3" style="2" customWidth="1"/>
    <col min="34" max="48" width="1.875" style="2" customWidth="1"/>
    <col min="49" max="49" width="0.625" style="2" customWidth="1"/>
    <col min="50" max="16384" width="9" style="2"/>
  </cols>
  <sheetData>
    <row r="1" spans="2:48" ht="3.75" customHeight="1" thickBot="1"/>
    <row r="2" spans="2:48" ht="18.75" customHeight="1" thickBot="1">
      <c r="AP2" s="539" t="s">
        <v>232</v>
      </c>
      <c r="AQ2" s="540"/>
      <c r="AR2" s="540"/>
      <c r="AS2" s="540"/>
      <c r="AT2" s="540"/>
      <c r="AU2" s="540"/>
      <c r="AV2" s="541"/>
    </row>
    <row r="3" spans="2:48" ht="22.5" customHeight="1">
      <c r="AL3" s="2" t="s">
        <v>383</v>
      </c>
    </row>
    <row r="4" spans="2:48" ht="18.75" customHeight="1">
      <c r="AG4" s="537">
        <f>提出日</f>
        <v>46016</v>
      </c>
      <c r="AH4" s="537"/>
      <c r="AI4" s="537"/>
      <c r="AJ4" s="537"/>
      <c r="AK4" s="537"/>
      <c r="AL4" s="537"/>
      <c r="AM4" s="537"/>
      <c r="AN4" s="537"/>
      <c r="AO4" s="537"/>
      <c r="AP4" s="537"/>
      <c r="AQ4" s="537"/>
      <c r="AR4" s="537"/>
      <c r="AS4" s="537"/>
      <c r="AT4" s="537"/>
      <c r="AU4" s="537"/>
      <c r="AV4" s="4"/>
    </row>
    <row r="5" spans="2:48" ht="11.25" customHeight="1"/>
    <row r="6" spans="2:48" ht="18.75" customHeight="1">
      <c r="C6" s="2" t="s">
        <v>174</v>
      </c>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row>
    <row r="7" spans="2:48" ht="18.75" customHeight="1">
      <c r="AQ7" s="4"/>
      <c r="AR7" s="4"/>
      <c r="AS7" s="4"/>
      <c r="AT7" s="4"/>
      <c r="AU7" s="4"/>
      <c r="AV7" s="4"/>
    </row>
    <row r="8" spans="2:48" ht="11.25" customHeight="1">
      <c r="B8" s="24"/>
    </row>
    <row r="9" spans="2:48" ht="18.75" customHeight="1">
      <c r="B9" s="5"/>
      <c r="S9" s="486" t="s">
        <v>34</v>
      </c>
      <c r="T9" s="486"/>
      <c r="U9" s="486"/>
      <c r="V9" s="486"/>
      <c r="W9" s="486"/>
      <c r="X9" s="486"/>
      <c r="Y9" s="486"/>
      <c r="Z9" s="486"/>
      <c r="AA9" s="486"/>
      <c r="AC9" s="542" t="str">
        <f>団体所在地</f>
        <v>和歌山市小松原通１丁目１番地</v>
      </c>
      <c r="AD9" s="542"/>
      <c r="AE9" s="542"/>
      <c r="AF9" s="542"/>
      <c r="AG9" s="542"/>
      <c r="AH9" s="542"/>
      <c r="AI9" s="542"/>
      <c r="AJ9" s="542"/>
      <c r="AK9" s="542"/>
      <c r="AL9" s="542"/>
      <c r="AM9" s="542"/>
      <c r="AN9" s="542"/>
      <c r="AO9" s="542"/>
      <c r="AP9" s="542"/>
      <c r="AQ9" s="542"/>
      <c r="AR9" s="542"/>
      <c r="AS9" s="542"/>
      <c r="AT9" s="542"/>
      <c r="AU9" s="542"/>
      <c r="AV9" s="542"/>
    </row>
    <row r="10" spans="2:48" ht="7.5" customHeight="1">
      <c r="B10" s="6"/>
      <c r="D10" s="19"/>
      <c r="S10" s="58"/>
      <c r="T10" s="58"/>
      <c r="U10" s="75"/>
      <c r="V10" s="58"/>
      <c r="W10" s="58"/>
      <c r="X10" s="58"/>
      <c r="Y10" s="58"/>
      <c r="Z10" s="58"/>
      <c r="AA10" s="58"/>
    </row>
    <row r="11" spans="2:48" ht="18.75" customHeight="1">
      <c r="B11" s="6"/>
      <c r="D11" s="19"/>
      <c r="S11" s="486" t="s">
        <v>35</v>
      </c>
      <c r="T11" s="486"/>
      <c r="U11" s="486"/>
      <c r="V11" s="486"/>
      <c r="W11" s="486"/>
      <c r="X11" s="486"/>
      <c r="Y11" s="486"/>
      <c r="Z11" s="486"/>
      <c r="AA11" s="486"/>
      <c r="AC11" s="542" t="str">
        <f>団体名</f>
        <v>和歌山委託訓練センター</v>
      </c>
      <c r="AD11" s="542"/>
      <c r="AE11" s="542"/>
      <c r="AF11" s="542"/>
      <c r="AG11" s="542"/>
      <c r="AH11" s="542"/>
      <c r="AI11" s="542"/>
      <c r="AJ11" s="542"/>
      <c r="AK11" s="542"/>
      <c r="AL11" s="542"/>
      <c r="AM11" s="542"/>
      <c r="AN11" s="542"/>
      <c r="AO11" s="542"/>
      <c r="AP11" s="542"/>
      <c r="AQ11" s="542"/>
      <c r="AR11" s="542"/>
      <c r="AS11" s="542"/>
      <c r="AT11" s="542"/>
      <c r="AU11" s="542"/>
      <c r="AV11" s="542"/>
    </row>
    <row r="12" spans="2:48" ht="7.5" customHeight="1">
      <c r="B12" s="6"/>
      <c r="D12" s="19"/>
      <c r="S12" s="58"/>
      <c r="T12" s="58"/>
      <c r="U12" s="75"/>
      <c r="V12" s="58"/>
      <c r="W12" s="58"/>
      <c r="X12" s="58"/>
      <c r="Y12" s="58"/>
      <c r="Z12" s="58"/>
      <c r="AA12" s="58"/>
    </row>
    <row r="13" spans="2:48" ht="18.75" customHeight="1">
      <c r="B13" s="6"/>
      <c r="S13" s="486" t="s">
        <v>255</v>
      </c>
      <c r="T13" s="486"/>
      <c r="U13" s="486"/>
      <c r="V13" s="486"/>
      <c r="W13" s="486"/>
      <c r="X13" s="486"/>
      <c r="Y13" s="486"/>
      <c r="Z13" s="486"/>
      <c r="AA13" s="486"/>
      <c r="AC13" s="542" t="str">
        <f>代表者職氏名</f>
        <v>代表取締役　和歌山　太郎</v>
      </c>
      <c r="AD13" s="542"/>
      <c r="AE13" s="542"/>
      <c r="AF13" s="542"/>
      <c r="AG13" s="542"/>
      <c r="AH13" s="542"/>
      <c r="AI13" s="542"/>
      <c r="AJ13" s="542"/>
      <c r="AK13" s="542"/>
      <c r="AL13" s="542"/>
      <c r="AM13" s="542"/>
      <c r="AN13" s="542"/>
      <c r="AO13" s="542"/>
      <c r="AP13" s="542"/>
      <c r="AQ13" s="542"/>
      <c r="AR13" s="542"/>
      <c r="AS13" s="542"/>
      <c r="AT13" s="542"/>
      <c r="AU13" s="542"/>
      <c r="AV13" s="542"/>
    </row>
    <row r="14" spans="2:48" ht="33.75" customHeight="1">
      <c r="B14" s="6"/>
      <c r="D14" s="19"/>
      <c r="U14" s="19"/>
    </row>
    <row r="15" spans="2:48" ht="18.75" customHeight="1">
      <c r="B15" s="527" t="s">
        <v>322</v>
      </c>
      <c r="C15" s="527"/>
      <c r="D15" s="527"/>
      <c r="E15" s="527"/>
      <c r="F15" s="527"/>
      <c r="G15" s="527"/>
      <c r="H15" s="527"/>
      <c r="I15" s="527"/>
      <c r="J15" s="527"/>
      <c r="K15" s="527"/>
      <c r="L15" s="527"/>
      <c r="M15" s="527"/>
      <c r="N15" s="527"/>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527"/>
      <c r="AL15" s="527"/>
      <c r="AM15" s="527"/>
      <c r="AN15" s="527"/>
      <c r="AO15" s="527"/>
      <c r="AP15" s="527"/>
      <c r="AQ15" s="527"/>
      <c r="AR15" s="527"/>
      <c r="AS15" s="527"/>
      <c r="AT15" s="527"/>
      <c r="AU15" s="527"/>
      <c r="AV15" s="527"/>
    </row>
    <row r="16" spans="2:48" ht="31.5" customHeight="1">
      <c r="B16" s="6"/>
      <c r="D16" s="19"/>
      <c r="U16" s="19"/>
    </row>
    <row r="17" spans="1:48" ht="25.5" customHeight="1">
      <c r="C17" s="25" t="str">
        <f>実施年度&amp;"和歌山県立"</f>
        <v>令和8年度和歌山県立</v>
      </c>
      <c r="D17" s="76"/>
      <c r="E17" s="76"/>
      <c r="F17" s="76"/>
      <c r="G17" s="76"/>
      <c r="H17" s="76"/>
      <c r="I17" s="19"/>
      <c r="J17" s="19"/>
      <c r="K17" s="19"/>
      <c r="L17" s="19"/>
      <c r="M17" s="19"/>
      <c r="O17" s="544" t="str">
        <f>学院名</f>
        <v>田辺</v>
      </c>
      <c r="P17" s="544"/>
      <c r="Q17" s="544"/>
      <c r="R17" s="544"/>
      <c r="S17" s="2" t="s">
        <v>323</v>
      </c>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row>
    <row r="18" spans="1:48" ht="18.75" customHeight="1">
      <c r="A18" s="2" t="s">
        <v>321</v>
      </c>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row>
    <row r="19" spans="1:48" ht="15" customHeight="1">
      <c r="B19" s="6"/>
      <c r="D19" s="19"/>
      <c r="U19" s="19"/>
    </row>
    <row r="20" spans="1:48" ht="18.75" customHeight="1">
      <c r="B20" s="485" t="s">
        <v>14</v>
      </c>
      <c r="C20" s="485"/>
      <c r="D20" s="485"/>
      <c r="E20" s="485"/>
      <c r="F20" s="485"/>
      <c r="G20" s="485"/>
      <c r="H20" s="485"/>
      <c r="I20" s="485"/>
      <c r="J20" s="485"/>
      <c r="K20" s="485"/>
      <c r="L20" s="485"/>
      <c r="M20" s="485"/>
      <c r="N20" s="485"/>
      <c r="O20" s="485"/>
      <c r="P20" s="485"/>
      <c r="Q20" s="485"/>
      <c r="R20" s="485"/>
      <c r="S20" s="485"/>
      <c r="T20" s="485"/>
      <c r="U20" s="485"/>
      <c r="V20" s="485"/>
      <c r="W20" s="485"/>
      <c r="X20" s="485"/>
      <c r="Y20" s="485"/>
      <c r="Z20" s="485"/>
      <c r="AA20" s="485"/>
      <c r="AB20" s="485"/>
      <c r="AC20" s="485"/>
      <c r="AD20" s="485"/>
      <c r="AE20" s="485"/>
      <c r="AF20" s="485"/>
      <c r="AG20" s="485"/>
      <c r="AH20" s="485"/>
      <c r="AI20" s="485"/>
      <c r="AJ20" s="485"/>
      <c r="AK20" s="485"/>
      <c r="AL20" s="485"/>
      <c r="AM20" s="485"/>
      <c r="AN20" s="485"/>
      <c r="AO20" s="485"/>
      <c r="AP20" s="485"/>
      <c r="AQ20" s="485"/>
      <c r="AR20" s="485"/>
      <c r="AS20" s="485"/>
      <c r="AT20" s="485"/>
      <c r="AU20" s="485"/>
      <c r="AV20" s="485"/>
    </row>
    <row r="21" spans="1:48" ht="15" customHeight="1"/>
    <row r="22" spans="1:48" ht="7.5" customHeight="1"/>
    <row r="23" spans="1:48" ht="34.5" customHeight="1">
      <c r="C23" s="2">
        <v>1</v>
      </c>
      <c r="E23" s="2" t="s">
        <v>68</v>
      </c>
      <c r="L23" s="25" t="str">
        <f>科名</f>
        <v>あいうえお＊あいうえお＊あいうえお＊あいうえお＊あいうえお＊あいう</v>
      </c>
      <c r="M23" s="76"/>
      <c r="N23" s="76"/>
      <c r="O23" s="76"/>
      <c r="P23" s="76"/>
      <c r="Q23" s="76"/>
      <c r="R23" s="76"/>
      <c r="S23" s="76"/>
      <c r="T23" s="76"/>
      <c r="U23" s="76"/>
      <c r="V23" s="76"/>
      <c r="W23" s="76"/>
      <c r="X23" s="25"/>
      <c r="Y23" s="25"/>
      <c r="Z23" s="25"/>
      <c r="AA23" s="25"/>
      <c r="AB23" s="25"/>
      <c r="AC23" s="25"/>
      <c r="AD23" s="76"/>
      <c r="AE23" s="76"/>
      <c r="AF23" s="76"/>
      <c r="AG23" s="76"/>
      <c r="AH23" s="76"/>
      <c r="AI23" s="76"/>
      <c r="AJ23" s="76"/>
      <c r="AK23" s="76"/>
      <c r="AL23" s="76"/>
      <c r="AM23" s="76"/>
      <c r="AN23" s="76"/>
      <c r="AO23" s="76"/>
      <c r="AP23" s="76"/>
      <c r="AQ23" s="76"/>
      <c r="AR23" s="42"/>
      <c r="AS23" s="42"/>
      <c r="AT23" s="42"/>
      <c r="AU23" s="42"/>
    </row>
    <row r="24" spans="1:48" ht="34.5" customHeight="1">
      <c r="K24" s="42" t="str">
        <f>提案左括弧</f>
        <v>(</v>
      </c>
      <c r="L24" s="25" t="str">
        <f>IF(提案科名="","",提案科名)</f>
        <v>アイウエオ＊アイウエオ＊アイウエオ＊アイウエオ＊アイウエオ＊アイウ</v>
      </c>
      <c r="M24" s="76"/>
      <c r="N24" s="76"/>
      <c r="O24" s="76"/>
      <c r="P24" s="76"/>
      <c r="Q24" s="76"/>
      <c r="R24" s="76"/>
      <c r="S24" s="76"/>
      <c r="T24" s="76"/>
      <c r="U24" s="76"/>
      <c r="V24" s="76"/>
      <c r="W24" s="76"/>
      <c r="X24" s="25"/>
      <c r="Y24" s="25"/>
      <c r="Z24" s="25"/>
      <c r="AA24" s="25"/>
      <c r="AB24" s="25"/>
      <c r="AC24" s="25"/>
      <c r="AD24" s="25"/>
      <c r="AE24" s="76"/>
      <c r="AF24" s="76"/>
      <c r="AG24" s="76"/>
      <c r="AH24" s="76"/>
      <c r="AI24" s="76"/>
      <c r="AJ24" s="76"/>
      <c r="AK24" s="76"/>
      <c r="AL24" s="76"/>
      <c r="AM24" s="76"/>
      <c r="AN24" s="76"/>
      <c r="AO24" s="76"/>
      <c r="AP24" s="76"/>
      <c r="AQ24" s="76"/>
      <c r="AR24" s="42" t="str">
        <f>提案右括弧</f>
        <v>）</v>
      </c>
    </row>
    <row r="25" spans="1:48" ht="13.5" customHeight="1"/>
    <row r="26" spans="1:48" ht="22.5" customHeight="1">
      <c r="E26" s="2" t="s">
        <v>230</v>
      </c>
      <c r="K26" s="543">
        <f>定員</f>
        <v>8</v>
      </c>
      <c r="L26" s="543"/>
      <c r="M26" s="543"/>
      <c r="N26" s="543"/>
      <c r="O26" s="543"/>
      <c r="P26" s="543"/>
      <c r="Q26" s="543"/>
      <c r="R26" s="543"/>
      <c r="S26" s="543"/>
      <c r="T26" s="543"/>
      <c r="U26" s="543"/>
      <c r="V26" s="543"/>
      <c r="W26" s="5" t="s">
        <v>247</v>
      </c>
      <c r="X26" s="27" t="s">
        <v>94</v>
      </c>
      <c r="Y26" s="5"/>
      <c r="Z26" s="5"/>
      <c r="AA26" s="5"/>
      <c r="AB26" s="5"/>
      <c r="AC26" s="5"/>
      <c r="AD26" s="5"/>
      <c r="AE26" s="5"/>
      <c r="AF26" s="543">
        <f>最低人員</f>
        <v>3</v>
      </c>
      <c r="AG26" s="543"/>
      <c r="AH26" s="2" t="s">
        <v>95</v>
      </c>
    </row>
    <row r="27" spans="1:48" ht="13.5" customHeight="1"/>
    <row r="28" spans="1:48" ht="22.5" customHeight="1">
      <c r="E28" s="2" t="s">
        <v>55</v>
      </c>
      <c r="K28" s="537">
        <f>開講日</f>
        <v>46120</v>
      </c>
      <c r="L28" s="537"/>
      <c r="M28" s="537"/>
      <c r="N28" s="537"/>
      <c r="O28" s="537"/>
      <c r="P28" s="537"/>
      <c r="Q28" s="537"/>
      <c r="R28" s="537"/>
      <c r="S28" s="537"/>
      <c r="T28" s="537"/>
      <c r="U28" s="537"/>
      <c r="V28" s="537"/>
      <c r="W28" s="39"/>
      <c r="X28" s="538" t="s">
        <v>296</v>
      </c>
      <c r="Y28" s="538"/>
      <c r="Z28" s="39"/>
      <c r="AA28" s="537">
        <f>修了日</f>
        <v>46210</v>
      </c>
      <c r="AB28" s="537"/>
      <c r="AC28" s="537"/>
      <c r="AD28" s="537"/>
      <c r="AE28" s="537"/>
      <c r="AF28" s="537"/>
      <c r="AG28" s="537"/>
      <c r="AH28" s="537"/>
      <c r="AI28" s="537"/>
      <c r="AJ28" s="537"/>
      <c r="AK28" s="537"/>
      <c r="AL28" s="537"/>
      <c r="AM28" s="39"/>
      <c r="AN28" s="39"/>
      <c r="AO28" s="39"/>
      <c r="AP28" s="39"/>
      <c r="AQ28" s="39"/>
      <c r="AR28" s="42"/>
      <c r="AS28" s="42"/>
    </row>
    <row r="29" spans="1:48" ht="18.75" customHeight="1">
      <c r="O29" s="485"/>
      <c r="P29" s="485"/>
      <c r="U29" s="485"/>
      <c r="V29" s="485"/>
      <c r="AA29" s="485"/>
      <c r="AB29" s="485"/>
    </row>
    <row r="30" spans="1:48" ht="7.5" customHeight="1"/>
    <row r="31" spans="1:48" ht="21.75" customHeight="1">
      <c r="C31" s="2" t="s">
        <v>236</v>
      </c>
    </row>
    <row r="32" spans="1:48" ht="21.75" customHeight="1">
      <c r="E32" s="2" t="s">
        <v>237</v>
      </c>
      <c r="K32" s="25" t="str">
        <f>実施施設名</f>
        <v>和産技訓練センター小倉分室</v>
      </c>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row>
    <row r="33" spans="2:48" ht="21.75" customHeight="1">
      <c r="E33" s="2" t="s">
        <v>0</v>
      </c>
      <c r="K33" s="25" t="str">
        <f>実施施設住所</f>
        <v>和歌山市小倉９０</v>
      </c>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row>
    <row r="34" spans="2:48" ht="21.75" customHeight="1"/>
    <row r="35" spans="2:48" ht="18.75" customHeight="1">
      <c r="C35" s="2" t="s">
        <v>231</v>
      </c>
    </row>
    <row r="36" spans="2:48" ht="7.5" customHeight="1"/>
    <row r="37" spans="2:48" ht="16.5" customHeight="1"/>
    <row r="38" spans="2:48" ht="7.5" customHeight="1"/>
    <row r="39" spans="2:48" ht="3.75" customHeight="1">
      <c r="B39" s="5"/>
      <c r="C39" s="19"/>
      <c r="D39" s="19"/>
      <c r="E39" s="19"/>
      <c r="F39" s="19"/>
      <c r="G39" s="19"/>
      <c r="H39" s="19"/>
      <c r="I39" s="19"/>
      <c r="J39" s="19"/>
      <c r="K39" s="19"/>
      <c r="L39" s="19"/>
      <c r="M39" s="19"/>
      <c r="N39" s="19"/>
      <c r="O39" s="19"/>
      <c r="P39" s="19"/>
      <c r="Q39" s="19"/>
      <c r="R39" s="19"/>
      <c r="S39" s="19"/>
      <c r="T39" s="19"/>
      <c r="U39" s="19"/>
      <c r="V39" s="19"/>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row>
    <row r="40" spans="2:48" ht="18.75" customHeight="1">
      <c r="B40" s="5"/>
      <c r="C40" s="19"/>
      <c r="D40" s="19"/>
      <c r="E40" s="19"/>
      <c r="F40" s="19"/>
      <c r="G40" s="19"/>
      <c r="H40" s="19"/>
      <c r="I40" s="19"/>
      <c r="J40" s="19"/>
      <c r="K40" s="19"/>
      <c r="L40" s="19"/>
      <c r="M40" s="19"/>
      <c r="N40" s="19"/>
      <c r="O40" s="19"/>
      <c r="P40" s="19"/>
      <c r="Q40" s="19"/>
      <c r="R40" s="19"/>
      <c r="S40" s="19"/>
      <c r="T40" s="19"/>
      <c r="U40" s="19"/>
      <c r="V40" s="19"/>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row>
    <row r="41" spans="2:48" ht="18.75" customHeight="1"/>
    <row r="42" spans="2:48" ht="18.75" customHeight="1">
      <c r="B42" s="24"/>
    </row>
    <row r="43" spans="2:48" ht="18.75" customHeight="1">
      <c r="C43" s="19"/>
      <c r="AI43" s="23"/>
      <c r="AJ43" s="23"/>
      <c r="AK43" s="23"/>
      <c r="AL43" s="23"/>
    </row>
    <row r="44" spans="2:48" ht="18.75" customHeight="1"/>
    <row r="45" spans="2:48" ht="18.75" customHeight="1">
      <c r="C45" s="19"/>
      <c r="D45" s="19"/>
      <c r="E45" s="19"/>
      <c r="F45" s="19"/>
      <c r="G45" s="19"/>
      <c r="H45" s="19"/>
      <c r="I45" s="19"/>
      <c r="J45" s="19"/>
      <c r="K45" s="19"/>
      <c r="AI45" s="23"/>
      <c r="AJ45" s="23"/>
      <c r="AK45" s="23"/>
      <c r="AL45" s="23"/>
    </row>
    <row r="46" spans="2:48" ht="18.75" customHeight="1">
      <c r="C46" s="19"/>
      <c r="D46" s="19"/>
      <c r="E46" s="19"/>
      <c r="F46" s="19"/>
      <c r="G46" s="19"/>
      <c r="H46" s="19"/>
      <c r="I46" s="19"/>
      <c r="J46" s="19"/>
      <c r="K46" s="19"/>
    </row>
    <row r="47" spans="2:48" ht="18.75" customHeight="1">
      <c r="C47" s="19"/>
      <c r="D47" s="19"/>
      <c r="E47" s="19"/>
      <c r="F47" s="19"/>
      <c r="G47" s="19"/>
      <c r="H47" s="19"/>
      <c r="I47" s="19"/>
      <c r="J47" s="19"/>
      <c r="K47" s="19"/>
      <c r="AI47" s="23"/>
      <c r="AJ47" s="23"/>
      <c r="AK47" s="23"/>
      <c r="AL47" s="23"/>
    </row>
    <row r="48" spans="2:48" ht="18.75" customHeight="1">
      <c r="C48" s="19"/>
      <c r="D48" s="19"/>
      <c r="E48" s="19"/>
      <c r="F48" s="19"/>
      <c r="G48" s="19"/>
      <c r="H48" s="19"/>
      <c r="I48" s="19"/>
      <c r="J48" s="19"/>
      <c r="K48" s="19"/>
    </row>
    <row r="49" spans="3:48" ht="18.75" customHeight="1">
      <c r="C49" s="19"/>
      <c r="AI49" s="23"/>
      <c r="AJ49" s="23"/>
      <c r="AK49" s="23"/>
      <c r="AL49" s="23"/>
    </row>
    <row r="50" spans="3:48" ht="18.75" customHeight="1"/>
    <row r="51" spans="3:48" ht="18.75" customHeight="1">
      <c r="C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row>
    <row r="52" spans="3:48" ht="18.75" customHeight="1"/>
    <row r="53" spans="3:48" ht="18.75" customHeight="1"/>
    <row r="54" spans="3:48" ht="18.75" customHeight="1"/>
    <row r="55" spans="3:48" ht="18.75" customHeight="1"/>
    <row r="56" spans="3:48" ht="18.75" customHeight="1"/>
    <row r="57" spans="3:48" ht="18.75" customHeight="1"/>
    <row r="58" spans="3:48" ht="18.75" customHeight="1"/>
    <row r="59" spans="3:48" ht="18.75" customHeight="1"/>
    <row r="60" spans="3:48" ht="18.75" customHeight="1"/>
    <row r="61" spans="3:48" ht="18.75" customHeight="1"/>
    <row r="62" spans="3:48" ht="18.75" customHeight="1"/>
    <row r="63" spans="3:48" ht="18.75" customHeight="1"/>
    <row r="64" spans="3:48"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sheetData>
  <mergeCells count="19">
    <mergeCell ref="S13:AA13"/>
    <mergeCell ref="B15:AV15"/>
    <mergeCell ref="AC13:AV13"/>
    <mergeCell ref="K26:V26"/>
    <mergeCell ref="AF26:AG26"/>
    <mergeCell ref="O17:R17"/>
    <mergeCell ref="AP2:AV2"/>
    <mergeCell ref="S9:AA9"/>
    <mergeCell ref="AC9:AV9"/>
    <mergeCell ref="S11:AA11"/>
    <mergeCell ref="AC11:AV11"/>
    <mergeCell ref="AG4:AU4"/>
    <mergeCell ref="K28:V28"/>
    <mergeCell ref="AA28:AL28"/>
    <mergeCell ref="X28:Y28"/>
    <mergeCell ref="B20:AV20"/>
    <mergeCell ref="O29:P29"/>
    <mergeCell ref="U29:V29"/>
    <mergeCell ref="AA29:AB29"/>
  </mergeCells>
  <phoneticPr fontId="4"/>
  <printOptions horizontalCentered="1"/>
  <pageMargins left="0.70866141732283472" right="0.31496062992125984" top="0.74803149606299213" bottom="0.35433070866141736" header="0" footer="0"/>
  <pageSetup paperSize="9" scale="8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V147"/>
  <sheetViews>
    <sheetView showGridLines="0" view="pageBreakPreview" zoomScale="80" zoomScaleNormal="100" zoomScaleSheetLayoutView="80" workbookViewId="0">
      <selection activeCell="K26" sqref="K26:V26"/>
    </sheetView>
  </sheetViews>
  <sheetFormatPr defaultColWidth="9" defaultRowHeight="14.25"/>
  <cols>
    <col min="1" max="1" width="0.625" style="2" customWidth="1"/>
    <col min="2" max="18" width="1.875" style="2" customWidth="1"/>
    <col min="19" max="26" width="2.625" style="2" customWidth="1"/>
    <col min="27" max="30" width="1.875" style="2" customWidth="1"/>
    <col min="31" max="31" width="3.125" style="2" customWidth="1"/>
    <col min="32" max="48" width="1.875" style="2" customWidth="1"/>
    <col min="49" max="49" width="0.625" style="2" customWidth="1"/>
    <col min="50" max="50" width="3.375" style="2" customWidth="1"/>
    <col min="51" max="16384" width="9" style="2"/>
  </cols>
  <sheetData>
    <row r="1" spans="2:48" ht="18.75" customHeight="1" thickBot="1">
      <c r="AP1" s="539" t="s">
        <v>195</v>
      </c>
      <c r="AQ1" s="540"/>
      <c r="AR1" s="540"/>
      <c r="AS1" s="540"/>
      <c r="AT1" s="540"/>
      <c r="AU1" s="540"/>
      <c r="AV1" s="541"/>
    </row>
    <row r="2" spans="2:48" ht="22.5" customHeight="1">
      <c r="AL2" s="2" t="s">
        <v>384</v>
      </c>
    </row>
    <row r="3" spans="2:48" ht="18.75" customHeight="1">
      <c r="AG3" s="537">
        <f>提出日</f>
        <v>46016</v>
      </c>
      <c r="AH3" s="537"/>
      <c r="AI3" s="537"/>
      <c r="AJ3" s="537"/>
      <c r="AK3" s="537"/>
      <c r="AL3" s="537"/>
      <c r="AM3" s="537"/>
      <c r="AN3" s="537"/>
      <c r="AO3" s="537"/>
      <c r="AP3" s="537"/>
      <c r="AQ3" s="537"/>
      <c r="AR3" s="537"/>
      <c r="AS3" s="537"/>
      <c r="AT3" s="537"/>
      <c r="AU3" s="537"/>
      <c r="AV3" s="4"/>
    </row>
    <row r="4" spans="2:48" ht="11.25" customHeight="1"/>
    <row r="5" spans="2:48" ht="18.75" customHeight="1">
      <c r="C5" s="2" t="s">
        <v>174</v>
      </c>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row>
    <row r="6" spans="2:48" ht="18.75" customHeight="1">
      <c r="AQ6" s="4"/>
      <c r="AR6" s="4"/>
      <c r="AS6" s="4"/>
      <c r="AT6" s="4"/>
      <c r="AU6" s="4"/>
      <c r="AV6" s="4"/>
    </row>
    <row r="7" spans="2:48" ht="11.25" customHeight="1">
      <c r="B7" s="24"/>
    </row>
    <row r="8" spans="2:48" ht="18.75" customHeight="1">
      <c r="B8" s="5"/>
      <c r="S8" s="486" t="s">
        <v>34</v>
      </c>
      <c r="T8" s="486"/>
      <c r="U8" s="486"/>
      <c r="V8" s="486"/>
      <c r="W8" s="486"/>
      <c r="X8" s="486"/>
      <c r="Y8" s="486"/>
      <c r="Z8" s="486"/>
      <c r="AA8" s="486"/>
      <c r="AC8" s="542" t="str">
        <f>団体所在地</f>
        <v>和歌山市小松原通１丁目１番地</v>
      </c>
      <c r="AD8" s="542"/>
      <c r="AE8" s="542"/>
      <c r="AF8" s="542"/>
      <c r="AG8" s="542"/>
      <c r="AH8" s="542"/>
      <c r="AI8" s="542"/>
      <c r="AJ8" s="542"/>
      <c r="AK8" s="542"/>
      <c r="AL8" s="542"/>
      <c r="AM8" s="542"/>
      <c r="AN8" s="542"/>
      <c r="AO8" s="542"/>
      <c r="AP8" s="542"/>
      <c r="AQ8" s="542"/>
      <c r="AR8" s="542"/>
      <c r="AS8" s="542"/>
      <c r="AT8" s="542"/>
      <c r="AU8" s="542"/>
      <c r="AV8" s="542"/>
    </row>
    <row r="9" spans="2:48" ht="7.5" customHeight="1">
      <c r="B9" s="6"/>
      <c r="D9" s="19"/>
      <c r="S9" s="58"/>
      <c r="T9" s="58"/>
      <c r="U9" s="75"/>
      <c r="V9" s="58"/>
      <c r="W9" s="58"/>
      <c r="X9" s="58"/>
      <c r="Y9" s="58"/>
      <c r="Z9" s="58"/>
      <c r="AA9" s="58"/>
    </row>
    <row r="10" spans="2:48" ht="18.75" customHeight="1">
      <c r="B10" s="6"/>
      <c r="D10" s="19"/>
      <c r="S10" s="486" t="s">
        <v>35</v>
      </c>
      <c r="T10" s="486"/>
      <c r="U10" s="486"/>
      <c r="V10" s="486"/>
      <c r="W10" s="486"/>
      <c r="X10" s="486"/>
      <c r="Y10" s="486"/>
      <c r="Z10" s="486"/>
      <c r="AA10" s="486"/>
      <c r="AC10" s="542" t="str">
        <f>団体名</f>
        <v>和歌山委託訓練センター</v>
      </c>
      <c r="AD10" s="542"/>
      <c r="AE10" s="542"/>
      <c r="AF10" s="542"/>
      <c r="AG10" s="542"/>
      <c r="AH10" s="542"/>
      <c r="AI10" s="542"/>
      <c r="AJ10" s="542"/>
      <c r="AK10" s="542"/>
      <c r="AL10" s="542"/>
      <c r="AM10" s="542"/>
      <c r="AN10" s="542"/>
      <c r="AO10" s="542"/>
      <c r="AP10" s="542"/>
      <c r="AQ10" s="542"/>
      <c r="AR10" s="542"/>
      <c r="AS10" s="542"/>
      <c r="AT10" s="542"/>
      <c r="AU10" s="542"/>
      <c r="AV10" s="542"/>
    </row>
    <row r="11" spans="2:48" ht="7.5" customHeight="1">
      <c r="B11" s="6"/>
      <c r="D11" s="19"/>
      <c r="S11" s="58"/>
      <c r="T11" s="58"/>
      <c r="U11" s="75"/>
      <c r="V11" s="58"/>
      <c r="W11" s="58"/>
      <c r="X11" s="58"/>
      <c r="Y11" s="58"/>
      <c r="Z11" s="58"/>
      <c r="AA11" s="58"/>
    </row>
    <row r="12" spans="2:48" ht="18.75" customHeight="1">
      <c r="B12" s="6"/>
      <c r="S12" s="486" t="s">
        <v>255</v>
      </c>
      <c r="T12" s="486"/>
      <c r="U12" s="486"/>
      <c r="V12" s="486"/>
      <c r="W12" s="486"/>
      <c r="X12" s="486"/>
      <c r="Y12" s="486"/>
      <c r="Z12" s="486"/>
      <c r="AA12" s="486"/>
      <c r="AC12" s="542" t="str">
        <f>代表者職氏名</f>
        <v>代表取締役　和歌山　太郎</v>
      </c>
      <c r="AD12" s="542"/>
      <c r="AE12" s="542"/>
      <c r="AF12" s="542"/>
      <c r="AG12" s="542"/>
      <c r="AH12" s="542"/>
      <c r="AI12" s="542"/>
      <c r="AJ12" s="542"/>
      <c r="AK12" s="542"/>
      <c r="AL12" s="542"/>
      <c r="AM12" s="542"/>
      <c r="AN12" s="542"/>
      <c r="AO12" s="542"/>
      <c r="AP12" s="542"/>
      <c r="AQ12" s="542"/>
      <c r="AR12" s="542"/>
      <c r="AS12" s="542"/>
      <c r="AT12" s="542"/>
      <c r="AU12" s="542"/>
      <c r="AV12" s="542"/>
    </row>
    <row r="13" spans="2:48" ht="27.75" customHeight="1">
      <c r="B13" s="6"/>
      <c r="D13" s="19"/>
      <c r="U13" s="19"/>
    </row>
    <row r="14" spans="2:48" ht="18.75" customHeight="1">
      <c r="B14" s="527" t="s">
        <v>324</v>
      </c>
      <c r="C14" s="527"/>
      <c r="D14" s="527"/>
      <c r="E14" s="527"/>
      <c r="F14" s="527"/>
      <c r="G14" s="527"/>
      <c r="H14" s="527"/>
      <c r="I14" s="527"/>
      <c r="J14" s="527"/>
      <c r="K14" s="527"/>
      <c r="L14" s="527"/>
      <c r="M14" s="527"/>
      <c r="N14" s="527"/>
      <c r="O14" s="527"/>
      <c r="P14" s="527"/>
      <c r="Q14" s="527"/>
      <c r="R14" s="527"/>
      <c r="S14" s="527"/>
      <c r="T14" s="527"/>
      <c r="U14" s="527"/>
      <c r="V14" s="527"/>
      <c r="W14" s="527"/>
      <c r="X14" s="527"/>
      <c r="Y14" s="527"/>
      <c r="Z14" s="527"/>
      <c r="AA14" s="527"/>
      <c r="AB14" s="527"/>
      <c r="AC14" s="527"/>
      <c r="AD14" s="527"/>
      <c r="AE14" s="527"/>
      <c r="AF14" s="527"/>
      <c r="AG14" s="527"/>
      <c r="AH14" s="527"/>
      <c r="AI14" s="527"/>
      <c r="AJ14" s="527"/>
      <c r="AK14" s="527"/>
      <c r="AL14" s="527"/>
      <c r="AM14" s="527"/>
      <c r="AN14" s="527"/>
      <c r="AO14" s="527"/>
      <c r="AP14" s="527"/>
      <c r="AQ14" s="527"/>
      <c r="AR14" s="527"/>
      <c r="AS14" s="527"/>
      <c r="AT14" s="527"/>
      <c r="AU14" s="527"/>
      <c r="AV14" s="527"/>
    </row>
    <row r="15" spans="2:48" ht="27" customHeight="1">
      <c r="B15" s="6"/>
      <c r="D15" s="19"/>
      <c r="U15" s="19"/>
    </row>
    <row r="16" spans="2:48" ht="23.25" customHeight="1">
      <c r="C16" s="25" t="str">
        <f>実施年度&amp;"和歌山県立"</f>
        <v>令和8年度和歌山県立</v>
      </c>
      <c r="D16" s="76"/>
      <c r="E16" s="76"/>
      <c r="F16" s="76"/>
      <c r="G16" s="76"/>
      <c r="H16" s="76"/>
      <c r="I16" s="19"/>
      <c r="J16" s="19"/>
      <c r="K16" s="19"/>
      <c r="L16" s="19"/>
      <c r="M16" s="19"/>
      <c r="O16" s="544" t="str">
        <f>学院名</f>
        <v>田辺</v>
      </c>
      <c r="P16" s="544"/>
      <c r="Q16" s="544"/>
      <c r="R16" s="544"/>
      <c r="S16" s="2" t="s">
        <v>471</v>
      </c>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row>
    <row r="17" spans="1:48" ht="18.75" customHeight="1">
      <c r="A17" s="2" t="s">
        <v>472</v>
      </c>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row>
    <row r="18" spans="1:48" ht="20.100000000000001" customHeight="1">
      <c r="B18" s="6"/>
      <c r="D18" s="19"/>
      <c r="U18" s="19"/>
    </row>
    <row r="19" spans="1:48" ht="18.75" customHeight="1">
      <c r="B19" s="485" t="s">
        <v>14</v>
      </c>
      <c r="C19" s="485"/>
      <c r="D19" s="485"/>
      <c r="E19" s="485"/>
      <c r="F19" s="485"/>
      <c r="G19" s="485"/>
      <c r="H19" s="485"/>
      <c r="I19" s="485"/>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5"/>
      <c r="AH19" s="485"/>
      <c r="AI19" s="485"/>
      <c r="AJ19" s="485"/>
      <c r="AK19" s="485"/>
      <c r="AL19" s="485"/>
      <c r="AM19" s="485"/>
      <c r="AN19" s="485"/>
      <c r="AO19" s="485"/>
      <c r="AP19" s="485"/>
      <c r="AQ19" s="485"/>
      <c r="AR19" s="485"/>
      <c r="AS19" s="485"/>
      <c r="AT19" s="485"/>
      <c r="AU19" s="485"/>
      <c r="AV19" s="485"/>
    </row>
    <row r="20" spans="1:48" ht="15" customHeight="1"/>
    <row r="21" spans="1:48" ht="34.5" customHeight="1">
      <c r="C21" s="2">
        <v>1</v>
      </c>
      <c r="E21" s="2" t="s">
        <v>68</v>
      </c>
      <c r="L21" s="25" t="str">
        <f>科名</f>
        <v>あいうえお＊あいうえお＊あいうえお＊あいうえお＊あいうえお＊あいう</v>
      </c>
      <c r="M21" s="76"/>
      <c r="N21" s="76"/>
      <c r="O21" s="76"/>
      <c r="P21" s="76"/>
      <c r="Q21" s="76"/>
      <c r="R21" s="76"/>
      <c r="S21" s="76"/>
      <c r="T21" s="76"/>
      <c r="U21" s="76"/>
      <c r="V21" s="76"/>
      <c r="W21" s="76"/>
      <c r="X21" s="25"/>
      <c r="Y21" s="25"/>
      <c r="Z21" s="25"/>
      <c r="AA21" s="25"/>
      <c r="AB21" s="25"/>
      <c r="AC21" s="25"/>
      <c r="AD21" s="76"/>
      <c r="AE21" s="76"/>
      <c r="AF21" s="76"/>
      <c r="AG21" s="76"/>
      <c r="AH21" s="76"/>
      <c r="AI21" s="76"/>
      <c r="AJ21" s="76"/>
      <c r="AK21" s="76"/>
      <c r="AL21" s="76"/>
      <c r="AM21" s="76"/>
      <c r="AN21" s="76"/>
      <c r="AO21" s="76"/>
      <c r="AP21" s="76"/>
      <c r="AQ21" s="76"/>
      <c r="AR21" s="42"/>
      <c r="AS21" s="42"/>
      <c r="AT21" s="42"/>
      <c r="AU21" s="42"/>
    </row>
    <row r="22" spans="1:48" ht="34.5" customHeight="1">
      <c r="K22" s="42" t="str">
        <f>提案左括弧</f>
        <v>(</v>
      </c>
      <c r="L22" s="25" t="str">
        <f>IF(提案科名="","",提案科名)</f>
        <v>アイウエオ＊アイウエオ＊アイウエオ＊アイウエオ＊アイウエオ＊アイウ</v>
      </c>
      <c r="M22" s="76"/>
      <c r="N22" s="76"/>
      <c r="O22" s="76"/>
      <c r="P22" s="76"/>
      <c r="Q22" s="76"/>
      <c r="R22" s="76"/>
      <c r="S22" s="76"/>
      <c r="T22" s="76"/>
      <c r="U22" s="76"/>
      <c r="V22" s="76"/>
      <c r="W22" s="76"/>
      <c r="X22" s="25"/>
      <c r="Y22" s="25"/>
      <c r="Z22" s="25"/>
      <c r="AA22" s="25"/>
      <c r="AB22" s="25"/>
      <c r="AC22" s="25"/>
      <c r="AD22" s="25"/>
      <c r="AE22" s="76"/>
      <c r="AF22" s="76"/>
      <c r="AG22" s="76"/>
      <c r="AH22" s="76"/>
      <c r="AI22" s="76"/>
      <c r="AJ22" s="76"/>
      <c r="AK22" s="76"/>
      <c r="AL22" s="76"/>
      <c r="AM22" s="76"/>
      <c r="AN22" s="76"/>
      <c r="AO22" s="76"/>
      <c r="AP22" s="76"/>
      <c r="AQ22" s="76"/>
      <c r="AR22" s="42" t="str">
        <f>提案右括弧</f>
        <v>）</v>
      </c>
    </row>
    <row r="23" spans="1:48" ht="7.5" customHeight="1"/>
    <row r="24" spans="1:48" ht="18.75" customHeight="1">
      <c r="E24" s="2" t="s">
        <v>230</v>
      </c>
      <c r="K24" s="543">
        <f>定員</f>
        <v>8</v>
      </c>
      <c r="L24" s="543"/>
      <c r="M24" s="543"/>
      <c r="N24" s="543"/>
      <c r="O24" s="543"/>
      <c r="P24" s="543"/>
      <c r="Q24" s="543"/>
      <c r="R24" s="543"/>
      <c r="S24" s="543"/>
      <c r="T24" s="543"/>
      <c r="U24" s="543"/>
      <c r="V24" s="543"/>
      <c r="W24" s="5" t="s">
        <v>8</v>
      </c>
      <c r="X24" s="27" t="s">
        <v>94</v>
      </c>
      <c r="Y24" s="5"/>
      <c r="Z24" s="5"/>
      <c r="AA24" s="5"/>
      <c r="AB24" s="5"/>
      <c r="AC24" s="5"/>
      <c r="AD24" s="5"/>
      <c r="AE24" s="5"/>
      <c r="AF24" s="543">
        <f>最低人員</f>
        <v>3</v>
      </c>
      <c r="AG24" s="543"/>
      <c r="AH24" s="2" t="s">
        <v>95</v>
      </c>
    </row>
    <row r="25" spans="1:48" ht="7.5" customHeight="1"/>
    <row r="26" spans="1:48" ht="18.75" customHeight="1">
      <c r="E26" s="2" t="s">
        <v>55</v>
      </c>
      <c r="K26" s="537">
        <f>開講日</f>
        <v>46120</v>
      </c>
      <c r="L26" s="537"/>
      <c r="M26" s="537"/>
      <c r="N26" s="537"/>
      <c r="O26" s="537"/>
      <c r="P26" s="537"/>
      <c r="Q26" s="537"/>
      <c r="R26" s="537"/>
      <c r="S26" s="537"/>
      <c r="T26" s="537"/>
      <c r="U26" s="537"/>
      <c r="V26" s="537"/>
      <c r="W26" s="39"/>
      <c r="X26" s="538" t="s">
        <v>296</v>
      </c>
      <c r="Y26" s="538"/>
      <c r="Z26" s="39"/>
      <c r="AA26" s="537">
        <f>修了日</f>
        <v>46210</v>
      </c>
      <c r="AB26" s="537"/>
      <c r="AC26" s="537"/>
      <c r="AD26" s="537"/>
      <c r="AE26" s="537"/>
      <c r="AF26" s="537"/>
      <c r="AG26" s="537"/>
      <c r="AH26" s="537"/>
      <c r="AI26" s="537"/>
      <c r="AJ26" s="537"/>
      <c r="AK26" s="537"/>
      <c r="AL26" s="537"/>
      <c r="AM26" s="42"/>
      <c r="AN26" s="42"/>
      <c r="AO26" s="42"/>
      <c r="AP26" s="42"/>
      <c r="AQ26" s="42"/>
    </row>
    <row r="27" spans="1:48" ht="7.5" customHeight="1"/>
    <row r="28" spans="1:48" ht="22.5" customHeight="1">
      <c r="C28" s="545" t="s">
        <v>236</v>
      </c>
      <c r="D28" s="545"/>
      <c r="E28" s="545"/>
      <c r="F28" s="545"/>
      <c r="G28" s="545"/>
      <c r="H28" s="545"/>
      <c r="I28" s="545"/>
      <c r="J28" s="545"/>
      <c r="K28" s="545"/>
      <c r="L28" s="545"/>
      <c r="M28" s="545"/>
      <c r="N28" s="545"/>
      <c r="O28" s="545"/>
      <c r="P28" s="545"/>
      <c r="Q28" s="545"/>
      <c r="R28" s="545"/>
      <c r="S28" s="545"/>
      <c r="T28" s="545"/>
      <c r="U28" s="545"/>
      <c r="V28" s="545"/>
      <c r="W28" s="545"/>
      <c r="X28" s="545"/>
      <c r="Y28" s="545"/>
      <c r="Z28" s="545"/>
      <c r="AA28" s="545"/>
      <c r="AB28" s="545"/>
      <c r="AC28" s="545"/>
      <c r="AD28" s="545"/>
      <c r="AE28" s="545"/>
      <c r="AF28" s="545"/>
      <c r="AG28" s="545"/>
    </row>
    <row r="29" spans="1:48" ht="21.75" customHeight="1">
      <c r="E29" s="2" t="s">
        <v>237</v>
      </c>
      <c r="J29" s="25" t="str">
        <f>実施施設名</f>
        <v>和産技訓練センター小倉分室</v>
      </c>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row>
    <row r="30" spans="1:48" ht="21.75" customHeight="1">
      <c r="E30" s="2" t="s">
        <v>0</v>
      </c>
      <c r="J30" s="25" t="str">
        <f>実施施設住所</f>
        <v>和歌山市小倉９０</v>
      </c>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row>
    <row r="31" spans="1:48" ht="22.5" customHeight="1"/>
    <row r="32" spans="1:48" ht="18.75" customHeight="1">
      <c r="C32" s="2" t="s">
        <v>231</v>
      </c>
    </row>
    <row r="33" spans="2:48" ht="7.5" customHeight="1"/>
    <row r="34" spans="2:48" ht="18.75" customHeight="1"/>
    <row r="35" spans="2:48" ht="18.75" customHeight="1">
      <c r="B35" s="24"/>
    </row>
    <row r="36" spans="2:48" ht="18.75" customHeight="1">
      <c r="C36" s="19"/>
      <c r="AI36" s="23"/>
      <c r="AJ36" s="23"/>
      <c r="AK36" s="23"/>
      <c r="AL36" s="23"/>
    </row>
    <row r="37" spans="2:48" ht="18.75" customHeight="1"/>
    <row r="38" spans="2:48" ht="18.75" customHeight="1">
      <c r="C38" s="19"/>
      <c r="D38" s="19"/>
      <c r="E38" s="19"/>
      <c r="F38" s="19"/>
      <c r="G38" s="19"/>
      <c r="H38" s="19"/>
      <c r="I38" s="19"/>
      <c r="J38" s="19"/>
      <c r="K38" s="19"/>
      <c r="AI38" s="23"/>
      <c r="AJ38" s="23"/>
      <c r="AK38" s="23"/>
      <c r="AL38" s="23"/>
    </row>
    <row r="39" spans="2:48" ht="18.75" customHeight="1">
      <c r="C39" s="19"/>
      <c r="D39" s="19"/>
      <c r="E39" s="19"/>
      <c r="F39" s="19"/>
      <c r="G39" s="19"/>
      <c r="H39" s="19"/>
      <c r="I39" s="19"/>
      <c r="J39" s="19"/>
      <c r="K39" s="19"/>
    </row>
    <row r="40" spans="2:48" ht="18.75" customHeight="1">
      <c r="C40" s="19"/>
      <c r="D40" s="19"/>
      <c r="E40" s="19"/>
      <c r="F40" s="19"/>
      <c r="G40" s="19"/>
      <c r="H40" s="19"/>
      <c r="I40" s="19"/>
      <c r="J40" s="19"/>
      <c r="K40" s="19"/>
      <c r="AI40" s="23"/>
      <c r="AJ40" s="23"/>
      <c r="AK40" s="23"/>
      <c r="AL40" s="23"/>
    </row>
    <row r="41" spans="2:48" ht="18.75" customHeight="1">
      <c r="C41" s="19"/>
      <c r="D41" s="19"/>
      <c r="E41" s="19"/>
      <c r="F41" s="19"/>
      <c r="G41" s="19"/>
      <c r="H41" s="19"/>
      <c r="I41" s="19"/>
      <c r="J41" s="19"/>
      <c r="K41" s="19"/>
    </row>
    <row r="42" spans="2:48" ht="18.75" customHeight="1">
      <c r="C42" s="19"/>
      <c r="AI42" s="23"/>
      <c r="AJ42" s="23"/>
      <c r="AK42" s="23"/>
      <c r="AL42" s="23"/>
    </row>
    <row r="43" spans="2:48" ht="18.75" customHeight="1"/>
    <row r="44" spans="2:48" ht="18.75" customHeight="1">
      <c r="C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row>
    <row r="45" spans="2:48" ht="18.75" customHeight="1"/>
    <row r="46" spans="2:48" ht="18.75" customHeight="1"/>
    <row r="47" spans="2:48" ht="18.75" customHeight="1"/>
    <row r="48" spans="2: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sheetData>
  <mergeCells count="17">
    <mergeCell ref="AP1:AV1"/>
    <mergeCell ref="S10:AA10"/>
    <mergeCell ref="AC10:AV10"/>
    <mergeCell ref="S12:AA12"/>
    <mergeCell ref="AC12:AV12"/>
    <mergeCell ref="S8:AA8"/>
    <mergeCell ref="AC8:AV8"/>
    <mergeCell ref="AG3:AU3"/>
    <mergeCell ref="C28:AG28"/>
    <mergeCell ref="X26:Y26"/>
    <mergeCell ref="K26:V26"/>
    <mergeCell ref="AA26:AL26"/>
    <mergeCell ref="B14:AV14"/>
    <mergeCell ref="B19:AV19"/>
    <mergeCell ref="K24:V24"/>
    <mergeCell ref="AF24:AG24"/>
    <mergeCell ref="O16:R16"/>
  </mergeCells>
  <phoneticPr fontId="4"/>
  <printOptions horizontalCentered="1"/>
  <pageMargins left="0.70866141732283472" right="0.31496062992125984" top="0.94488188976377963" bottom="0.35433070866141736" header="0" footer="0"/>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V150"/>
  <sheetViews>
    <sheetView showGridLines="0" view="pageBreakPreview" zoomScale="80" zoomScaleNormal="100" zoomScaleSheetLayoutView="80" workbookViewId="0">
      <selection activeCell="BB24" sqref="BB24"/>
    </sheetView>
  </sheetViews>
  <sheetFormatPr defaultColWidth="9" defaultRowHeight="13.5"/>
  <cols>
    <col min="1" max="1" width="0.625" style="343" customWidth="1"/>
    <col min="2" max="30" width="1.875" style="343" customWidth="1"/>
    <col min="31" max="31" width="3.125" style="343" customWidth="1"/>
    <col min="32" max="48" width="1.875" style="343" customWidth="1"/>
    <col min="49" max="49" width="0.625" style="343" customWidth="1"/>
    <col min="50" max="16384" width="9" style="343"/>
  </cols>
  <sheetData>
    <row r="1" spans="2:48" ht="3.75" customHeight="1" thickBot="1"/>
    <row r="2" spans="2:48" ht="18.75" customHeight="1" thickBot="1">
      <c r="AP2" s="553" t="s">
        <v>582</v>
      </c>
      <c r="AQ2" s="554"/>
      <c r="AR2" s="554"/>
      <c r="AS2" s="554"/>
      <c r="AT2" s="554"/>
      <c r="AU2" s="554"/>
      <c r="AV2" s="555"/>
    </row>
    <row r="3" spans="2:48" ht="22.5" customHeight="1">
      <c r="AL3" s="343" t="s">
        <v>583</v>
      </c>
    </row>
    <row r="4" spans="2:48" ht="18.75" customHeight="1">
      <c r="AG4" s="551">
        <f>提出日</f>
        <v>46016</v>
      </c>
      <c r="AH4" s="551"/>
      <c r="AI4" s="551"/>
      <c r="AJ4" s="551"/>
      <c r="AK4" s="551"/>
      <c r="AL4" s="551"/>
      <c r="AM4" s="551"/>
      <c r="AN4" s="551"/>
      <c r="AO4" s="551"/>
      <c r="AP4" s="551"/>
      <c r="AQ4" s="551"/>
      <c r="AR4" s="551"/>
      <c r="AS4" s="551"/>
      <c r="AT4" s="551"/>
      <c r="AU4" s="551"/>
      <c r="AV4" s="422"/>
    </row>
    <row r="5" spans="2:48" ht="11.25" customHeight="1"/>
    <row r="6" spans="2:48" ht="18.75" customHeight="1">
      <c r="C6" s="343" t="s">
        <v>174</v>
      </c>
      <c r="D6" s="423"/>
      <c r="E6" s="423"/>
      <c r="F6" s="423"/>
      <c r="G6" s="423"/>
      <c r="H6" s="423"/>
      <c r="I6" s="423"/>
      <c r="J6" s="423"/>
      <c r="K6" s="423"/>
      <c r="L6" s="423"/>
      <c r="M6" s="423"/>
      <c r="N6" s="423"/>
      <c r="O6" s="423"/>
      <c r="P6" s="423"/>
      <c r="Q6" s="423"/>
      <c r="R6" s="423"/>
      <c r="S6" s="423"/>
      <c r="T6" s="423"/>
      <c r="U6" s="423"/>
      <c r="V6" s="423"/>
      <c r="W6" s="423"/>
      <c r="X6" s="423"/>
      <c r="Y6" s="423"/>
      <c r="Z6" s="423"/>
      <c r="AA6" s="423"/>
      <c r="AB6" s="423"/>
      <c r="AC6" s="423"/>
      <c r="AD6" s="423"/>
      <c r="AE6" s="423"/>
      <c r="AF6" s="423"/>
      <c r="AG6" s="423"/>
      <c r="AH6" s="423"/>
      <c r="AI6" s="423"/>
      <c r="AJ6" s="423"/>
      <c r="AK6" s="423"/>
      <c r="AL6" s="423"/>
      <c r="AM6" s="423"/>
      <c r="AN6" s="423"/>
      <c r="AO6" s="423"/>
      <c r="AP6" s="423"/>
      <c r="AQ6" s="423"/>
      <c r="AR6" s="423"/>
      <c r="AS6" s="423"/>
      <c r="AT6" s="423"/>
      <c r="AU6" s="423"/>
      <c r="AV6" s="423"/>
    </row>
    <row r="7" spans="2:48" ht="18.75" customHeight="1">
      <c r="AQ7" s="422"/>
      <c r="AR7" s="422"/>
      <c r="AS7" s="422"/>
      <c r="AT7" s="422"/>
      <c r="AU7" s="422"/>
      <c r="AV7" s="422"/>
    </row>
    <row r="8" spans="2:48" ht="11.25" customHeight="1">
      <c r="B8" s="346"/>
    </row>
    <row r="9" spans="2:48" ht="18.75" customHeight="1">
      <c r="B9" s="423"/>
      <c r="S9" s="547" t="s">
        <v>34</v>
      </c>
      <c r="T9" s="547"/>
      <c r="U9" s="547"/>
      <c r="V9" s="547"/>
      <c r="W9" s="547"/>
      <c r="X9" s="547"/>
      <c r="Y9" s="547"/>
      <c r="Z9" s="547"/>
      <c r="AA9" s="547"/>
      <c r="AC9" s="546" t="str">
        <f>団体所在地</f>
        <v>和歌山市小松原通１丁目１番地</v>
      </c>
      <c r="AD9" s="546"/>
      <c r="AE9" s="546"/>
      <c r="AF9" s="546"/>
      <c r="AG9" s="546"/>
      <c r="AH9" s="546"/>
      <c r="AI9" s="546"/>
      <c r="AJ9" s="546"/>
      <c r="AK9" s="546"/>
      <c r="AL9" s="546"/>
      <c r="AM9" s="546"/>
      <c r="AN9" s="546"/>
      <c r="AO9" s="546"/>
      <c r="AP9" s="546"/>
      <c r="AQ9" s="546"/>
      <c r="AR9" s="546"/>
      <c r="AS9" s="546"/>
      <c r="AT9" s="546"/>
      <c r="AU9" s="546"/>
      <c r="AV9" s="546"/>
    </row>
    <row r="10" spans="2:48" ht="7.5" customHeight="1">
      <c r="B10" s="424"/>
      <c r="D10" s="425"/>
      <c r="S10" s="426"/>
      <c r="T10" s="426"/>
      <c r="U10" s="427"/>
      <c r="V10" s="426"/>
      <c r="W10" s="426"/>
      <c r="X10" s="426"/>
      <c r="Y10" s="426"/>
      <c r="Z10" s="426"/>
      <c r="AA10" s="426"/>
    </row>
    <row r="11" spans="2:48" ht="18.75" customHeight="1">
      <c r="B11" s="424"/>
      <c r="D11" s="425"/>
      <c r="S11" s="547" t="s">
        <v>35</v>
      </c>
      <c r="T11" s="547"/>
      <c r="U11" s="547"/>
      <c r="V11" s="547"/>
      <c r="W11" s="547"/>
      <c r="X11" s="547"/>
      <c r="Y11" s="547"/>
      <c r="Z11" s="547"/>
      <c r="AA11" s="547"/>
      <c r="AC11" s="546" t="str">
        <f>団体名</f>
        <v>和歌山委託訓練センター</v>
      </c>
      <c r="AD11" s="546"/>
      <c r="AE11" s="546"/>
      <c r="AF11" s="546"/>
      <c r="AG11" s="546"/>
      <c r="AH11" s="546"/>
      <c r="AI11" s="546"/>
      <c r="AJ11" s="546"/>
      <c r="AK11" s="546"/>
      <c r="AL11" s="546"/>
      <c r="AM11" s="546"/>
      <c r="AN11" s="546"/>
      <c r="AO11" s="546"/>
      <c r="AP11" s="546"/>
      <c r="AQ11" s="546"/>
      <c r="AR11" s="546"/>
      <c r="AS11" s="546"/>
      <c r="AT11" s="546"/>
      <c r="AU11" s="546"/>
      <c r="AV11" s="546"/>
    </row>
    <row r="12" spans="2:48" ht="7.5" customHeight="1">
      <c r="B12" s="424"/>
      <c r="D12" s="425"/>
      <c r="S12" s="426"/>
      <c r="T12" s="426"/>
      <c r="U12" s="427"/>
      <c r="V12" s="426"/>
      <c r="W12" s="426"/>
      <c r="X12" s="426"/>
      <c r="Y12" s="426"/>
      <c r="Z12" s="426"/>
      <c r="AA12" s="426"/>
    </row>
    <row r="13" spans="2:48" ht="18.75" customHeight="1">
      <c r="B13" s="424"/>
      <c r="S13" s="547" t="s">
        <v>255</v>
      </c>
      <c r="T13" s="547"/>
      <c r="U13" s="547"/>
      <c r="V13" s="547"/>
      <c r="W13" s="547"/>
      <c r="X13" s="547"/>
      <c r="Y13" s="547"/>
      <c r="Z13" s="547"/>
      <c r="AA13" s="547"/>
      <c r="AC13" s="546" t="str">
        <f>代表者職氏名</f>
        <v>代表取締役　和歌山　太郎</v>
      </c>
      <c r="AD13" s="546"/>
      <c r="AE13" s="546"/>
      <c r="AF13" s="546"/>
      <c r="AG13" s="546"/>
      <c r="AH13" s="546"/>
      <c r="AI13" s="546"/>
      <c r="AJ13" s="546"/>
      <c r="AK13" s="546"/>
      <c r="AL13" s="546"/>
      <c r="AM13" s="546"/>
      <c r="AN13" s="546"/>
      <c r="AO13" s="546"/>
      <c r="AP13" s="546"/>
      <c r="AQ13" s="546"/>
      <c r="AR13" s="546"/>
      <c r="AS13" s="546"/>
      <c r="AT13" s="546"/>
      <c r="AU13" s="546"/>
      <c r="AV13" s="546"/>
    </row>
    <row r="14" spans="2:48" ht="31.5" customHeight="1">
      <c r="B14" s="424"/>
      <c r="D14" s="425"/>
      <c r="U14" s="425"/>
    </row>
    <row r="15" spans="2:48" ht="18.75" customHeight="1">
      <c r="B15" s="527" t="s">
        <v>584</v>
      </c>
      <c r="C15" s="527"/>
      <c r="D15" s="527"/>
      <c r="E15" s="527"/>
      <c r="F15" s="527"/>
      <c r="G15" s="527"/>
      <c r="H15" s="527"/>
      <c r="I15" s="527"/>
      <c r="J15" s="527"/>
      <c r="K15" s="527"/>
      <c r="L15" s="527"/>
      <c r="M15" s="527"/>
      <c r="N15" s="527"/>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527"/>
      <c r="AL15" s="527"/>
      <c r="AM15" s="527"/>
      <c r="AN15" s="527"/>
      <c r="AO15" s="527"/>
      <c r="AP15" s="527"/>
      <c r="AQ15" s="527"/>
      <c r="AR15" s="527"/>
      <c r="AS15" s="527"/>
      <c r="AT15" s="527"/>
      <c r="AU15" s="527"/>
      <c r="AV15" s="527"/>
    </row>
    <row r="16" spans="2:48" ht="25.5" customHeight="1">
      <c r="B16" s="424"/>
      <c r="D16" s="425"/>
      <c r="U16" s="425"/>
    </row>
    <row r="17" spans="1:48" ht="23.1" customHeight="1">
      <c r="C17" s="428" t="str">
        <f>実施年度&amp;"和歌山県立"</f>
        <v>令和8年度和歌山県立</v>
      </c>
      <c r="D17" s="429"/>
      <c r="E17" s="429"/>
      <c r="F17" s="429"/>
      <c r="G17" s="429"/>
      <c r="H17" s="429"/>
      <c r="I17" s="425"/>
      <c r="J17" s="425"/>
      <c r="K17" s="425"/>
      <c r="L17" s="425"/>
      <c r="M17" s="425"/>
      <c r="N17" s="548" t="str">
        <f>学院名</f>
        <v>田辺</v>
      </c>
      <c r="O17" s="548"/>
      <c r="P17" s="548"/>
      <c r="Q17" s="548"/>
      <c r="R17" s="343" t="s">
        <v>585</v>
      </c>
      <c r="S17" s="425"/>
      <c r="T17" s="425"/>
      <c r="U17" s="425"/>
      <c r="V17" s="425"/>
      <c r="W17" s="425"/>
      <c r="X17" s="425"/>
      <c r="Y17" s="425"/>
      <c r="Z17" s="425"/>
      <c r="AA17" s="425"/>
      <c r="AB17" s="425"/>
      <c r="AC17" s="425"/>
      <c r="AD17" s="425"/>
      <c r="AE17" s="425"/>
      <c r="AF17" s="425"/>
      <c r="AG17" s="425"/>
      <c r="AH17" s="425"/>
      <c r="AI17" s="425"/>
      <c r="AJ17" s="425"/>
      <c r="AK17" s="425"/>
      <c r="AL17" s="425"/>
      <c r="AM17" s="425"/>
      <c r="AN17" s="425"/>
      <c r="AO17" s="425"/>
      <c r="AP17" s="425"/>
      <c r="AQ17" s="425"/>
      <c r="AR17" s="425"/>
      <c r="AS17" s="425"/>
      <c r="AT17" s="425"/>
      <c r="AU17" s="425"/>
      <c r="AV17" s="425"/>
    </row>
    <row r="18" spans="1:48" ht="23.1" customHeight="1">
      <c r="A18" s="343" t="s">
        <v>586</v>
      </c>
      <c r="B18" s="425"/>
      <c r="C18" s="425"/>
      <c r="D18" s="425"/>
      <c r="E18" s="425"/>
      <c r="F18" s="425"/>
      <c r="G18" s="425"/>
      <c r="H18" s="425"/>
      <c r="I18" s="425"/>
      <c r="J18" s="425"/>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5"/>
      <c r="AK18" s="425"/>
      <c r="AL18" s="425"/>
      <c r="AM18" s="425"/>
      <c r="AN18" s="425"/>
      <c r="AO18" s="425"/>
      <c r="AP18" s="425"/>
      <c r="AQ18" s="425"/>
      <c r="AR18" s="425"/>
      <c r="AS18" s="425"/>
      <c r="AT18" s="425"/>
      <c r="AU18" s="425"/>
      <c r="AV18" s="425"/>
    </row>
    <row r="19" spans="1:48" ht="21.75" customHeight="1">
      <c r="B19" s="424"/>
      <c r="D19" s="425"/>
      <c r="U19" s="425"/>
    </row>
    <row r="20" spans="1:48" ht="21.75" customHeight="1">
      <c r="B20" s="549" t="s">
        <v>14</v>
      </c>
      <c r="C20" s="549"/>
      <c r="D20" s="549"/>
      <c r="E20" s="549"/>
      <c r="F20" s="549"/>
      <c r="G20" s="549"/>
      <c r="H20" s="549"/>
      <c r="I20" s="549"/>
      <c r="J20" s="549"/>
      <c r="K20" s="549"/>
      <c r="L20" s="549"/>
      <c r="M20" s="549"/>
      <c r="N20" s="549"/>
      <c r="O20" s="549"/>
      <c r="P20" s="549"/>
      <c r="Q20" s="549"/>
      <c r="R20" s="549"/>
      <c r="S20" s="549"/>
      <c r="T20" s="549"/>
      <c r="U20" s="549"/>
      <c r="V20" s="549"/>
      <c r="W20" s="549"/>
      <c r="X20" s="549"/>
      <c r="Y20" s="549"/>
      <c r="Z20" s="549"/>
      <c r="AA20" s="549"/>
      <c r="AB20" s="549"/>
      <c r="AC20" s="549"/>
      <c r="AD20" s="549"/>
      <c r="AE20" s="549"/>
      <c r="AF20" s="549"/>
      <c r="AG20" s="549"/>
      <c r="AH20" s="549"/>
      <c r="AI20" s="549"/>
      <c r="AJ20" s="549"/>
      <c r="AK20" s="549"/>
      <c r="AL20" s="549"/>
      <c r="AM20" s="549"/>
      <c r="AN20" s="549"/>
      <c r="AO20" s="549"/>
      <c r="AP20" s="549"/>
      <c r="AQ20" s="549"/>
      <c r="AR20" s="549"/>
      <c r="AS20" s="549"/>
      <c r="AT20" s="549"/>
      <c r="AU20" s="549"/>
      <c r="AV20" s="549"/>
    </row>
    <row r="21" spans="1:48" ht="21.75" customHeight="1"/>
    <row r="22" spans="1:48" ht="21.75" customHeight="1"/>
    <row r="23" spans="1:48" s="2" customFormat="1" ht="34.5" customHeight="1">
      <c r="C23" s="2">
        <v>1</v>
      </c>
      <c r="E23" s="2" t="s">
        <v>68</v>
      </c>
      <c r="L23" s="25" t="str">
        <f>科名</f>
        <v>あいうえお＊あいうえお＊あいうえお＊あいうえお＊あいうえお＊あいう</v>
      </c>
      <c r="M23" s="76"/>
      <c r="N23" s="76"/>
      <c r="O23" s="76"/>
      <c r="P23" s="76"/>
      <c r="Q23" s="76"/>
      <c r="R23" s="76"/>
      <c r="S23" s="76"/>
      <c r="T23" s="76"/>
      <c r="U23" s="76"/>
      <c r="V23" s="76"/>
      <c r="W23" s="76"/>
      <c r="X23" s="25"/>
      <c r="Y23" s="25"/>
      <c r="Z23" s="25"/>
      <c r="AA23" s="25"/>
      <c r="AB23" s="25"/>
      <c r="AC23" s="25"/>
      <c r="AD23" s="76"/>
      <c r="AE23" s="76"/>
      <c r="AF23" s="76"/>
      <c r="AG23" s="76"/>
      <c r="AH23" s="76"/>
      <c r="AI23" s="76"/>
      <c r="AJ23" s="76"/>
      <c r="AK23" s="76"/>
      <c r="AL23" s="76"/>
      <c r="AM23" s="76"/>
      <c r="AN23" s="76"/>
      <c r="AO23" s="76"/>
      <c r="AP23" s="76"/>
      <c r="AQ23" s="76"/>
      <c r="AR23" s="42"/>
      <c r="AS23" s="42"/>
      <c r="AT23" s="42"/>
      <c r="AU23" s="42"/>
    </row>
    <row r="24" spans="1:48" s="2" customFormat="1" ht="34.5" customHeight="1">
      <c r="K24" s="42" t="str">
        <f>提案左括弧</f>
        <v>(</v>
      </c>
      <c r="L24" s="25" t="str">
        <f>IF(提案科名="","",提案科名)</f>
        <v>アイウエオ＊アイウエオ＊アイウエオ＊アイウエオ＊アイウエオ＊アイウ</v>
      </c>
      <c r="M24" s="76"/>
      <c r="N24" s="76"/>
      <c r="O24" s="76"/>
      <c r="P24" s="76"/>
      <c r="Q24" s="76"/>
      <c r="R24" s="76"/>
      <c r="S24" s="76"/>
      <c r="T24" s="76"/>
      <c r="U24" s="76"/>
      <c r="V24" s="76"/>
      <c r="W24" s="76"/>
      <c r="X24" s="25"/>
      <c r="Y24" s="25"/>
      <c r="Z24" s="25"/>
      <c r="AA24" s="25"/>
      <c r="AB24" s="25"/>
      <c r="AC24" s="25"/>
      <c r="AD24" s="25"/>
      <c r="AE24" s="76"/>
      <c r="AF24" s="76"/>
      <c r="AG24" s="76"/>
      <c r="AH24" s="76"/>
      <c r="AI24" s="76"/>
      <c r="AJ24" s="76"/>
      <c r="AK24" s="76"/>
      <c r="AL24" s="76"/>
      <c r="AM24" s="76"/>
      <c r="AN24" s="76"/>
      <c r="AO24" s="76"/>
      <c r="AP24" s="76"/>
      <c r="AQ24" s="76"/>
      <c r="AR24" s="42" t="str">
        <f>提案右括弧</f>
        <v>）</v>
      </c>
    </row>
    <row r="25" spans="1:48" ht="21.75" customHeight="1"/>
    <row r="26" spans="1:48" ht="21.75" customHeight="1">
      <c r="E26" s="343" t="s">
        <v>230</v>
      </c>
      <c r="K26" s="550">
        <f>定員</f>
        <v>8</v>
      </c>
      <c r="L26" s="550"/>
      <c r="M26" s="550"/>
      <c r="N26" s="550"/>
      <c r="O26" s="550"/>
      <c r="P26" s="550"/>
      <c r="Q26" s="550"/>
      <c r="R26" s="550"/>
      <c r="S26" s="550"/>
      <c r="T26" s="550"/>
      <c r="U26" s="550"/>
      <c r="V26" s="550"/>
      <c r="W26" s="423" t="s">
        <v>8</v>
      </c>
      <c r="X26" s="430"/>
      <c r="Y26" s="431"/>
      <c r="Z26" s="431"/>
      <c r="AA26" s="431"/>
      <c r="AB26" s="431"/>
      <c r="AC26" s="431"/>
      <c r="AD26" s="431"/>
      <c r="AE26" s="431"/>
      <c r="AF26" s="345"/>
      <c r="AG26" s="345"/>
      <c r="AH26" s="345"/>
      <c r="AI26" s="345"/>
    </row>
    <row r="27" spans="1:48" ht="21.75" customHeight="1"/>
    <row r="28" spans="1:48" ht="21.75" customHeight="1">
      <c r="E28" s="343" t="s">
        <v>55</v>
      </c>
      <c r="J28" s="345"/>
      <c r="K28" s="343" t="s">
        <v>587</v>
      </c>
      <c r="P28" s="343" t="s">
        <v>543</v>
      </c>
      <c r="R28" s="551">
        <f>e開講日</f>
        <v>46113</v>
      </c>
      <c r="S28" s="551"/>
      <c r="T28" s="551"/>
      <c r="U28" s="551"/>
      <c r="V28" s="551"/>
      <c r="W28" s="551"/>
      <c r="X28" s="551"/>
      <c r="Y28" s="551"/>
      <c r="Z28" s="551"/>
      <c r="AA28" s="551"/>
      <c r="AB28" s="551"/>
      <c r="AC28" s="551"/>
      <c r="AD28" s="431"/>
      <c r="AE28" s="345" t="s">
        <v>88</v>
      </c>
      <c r="AF28" s="345"/>
      <c r="AG28" s="431"/>
      <c r="AH28" s="551">
        <f>ｅ修了日</f>
        <v>46356</v>
      </c>
      <c r="AI28" s="551"/>
      <c r="AJ28" s="551"/>
      <c r="AK28" s="551"/>
      <c r="AL28" s="551"/>
      <c r="AM28" s="551"/>
      <c r="AN28" s="551"/>
      <c r="AO28" s="551"/>
      <c r="AP28" s="551"/>
      <c r="AQ28" s="551"/>
      <c r="AR28" s="551"/>
      <c r="AS28" s="551"/>
      <c r="AT28" s="343" t="s">
        <v>544</v>
      </c>
    </row>
    <row r="29" spans="1:48" ht="21.75" customHeight="1">
      <c r="J29" s="345"/>
      <c r="N29" s="345"/>
      <c r="O29" s="345"/>
      <c r="P29" s="345"/>
      <c r="Q29" s="345"/>
      <c r="R29" s="432"/>
      <c r="S29" s="432"/>
      <c r="T29" s="432"/>
      <c r="U29" s="432"/>
      <c r="V29" s="432"/>
      <c r="W29" s="432"/>
      <c r="X29" s="432"/>
      <c r="Y29" s="432"/>
      <c r="Z29" s="432"/>
      <c r="AA29" s="432"/>
      <c r="AB29" s="432"/>
      <c r="AC29" s="432"/>
      <c r="AD29" s="431"/>
      <c r="AE29" s="345"/>
      <c r="AF29" s="345"/>
      <c r="AG29" s="431"/>
      <c r="AH29" s="432"/>
      <c r="AI29" s="432"/>
      <c r="AJ29" s="432"/>
      <c r="AK29" s="432"/>
      <c r="AL29" s="432"/>
      <c r="AM29" s="432"/>
      <c r="AN29" s="432"/>
      <c r="AO29" s="432"/>
      <c r="AP29" s="432"/>
      <c r="AQ29" s="432"/>
      <c r="AR29" s="432"/>
      <c r="AS29" s="432"/>
      <c r="AT29" s="345"/>
      <c r="AU29" s="345"/>
    </row>
    <row r="30" spans="1:48" ht="22.5" customHeight="1">
      <c r="C30" s="552" t="s">
        <v>588</v>
      </c>
      <c r="D30" s="552"/>
      <c r="E30" s="552"/>
      <c r="F30" s="552"/>
      <c r="G30" s="552"/>
      <c r="H30" s="552"/>
      <c r="I30" s="552"/>
      <c r="J30" s="552"/>
      <c r="K30" s="552"/>
      <c r="L30" s="552"/>
      <c r="M30" s="552"/>
      <c r="N30" s="552"/>
      <c r="O30" s="552"/>
      <c r="P30" s="552"/>
      <c r="Q30" s="552"/>
      <c r="R30" s="552"/>
      <c r="S30" s="552"/>
      <c r="T30" s="552"/>
      <c r="U30" s="552"/>
      <c r="V30" s="552"/>
      <c r="W30" s="552"/>
      <c r="X30" s="552"/>
      <c r="Y30" s="552"/>
      <c r="Z30" s="552"/>
      <c r="AA30" s="552"/>
      <c r="AB30" s="552"/>
      <c r="AC30" s="552"/>
      <c r="AD30" s="552"/>
      <c r="AE30" s="552"/>
      <c r="AF30" s="552"/>
      <c r="AG30" s="552"/>
    </row>
    <row r="31" spans="1:48" ht="21.75" customHeight="1">
      <c r="E31" s="343" t="s">
        <v>237</v>
      </c>
      <c r="M31" s="546" t="str">
        <f>実施施設名</f>
        <v>和産技訓練センター小倉分室</v>
      </c>
      <c r="N31" s="546"/>
      <c r="O31" s="546"/>
      <c r="P31" s="546"/>
      <c r="Q31" s="546"/>
      <c r="R31" s="546"/>
      <c r="S31" s="546"/>
      <c r="T31" s="546"/>
      <c r="U31" s="546"/>
      <c r="V31" s="546"/>
      <c r="W31" s="546"/>
      <c r="X31" s="546"/>
      <c r="Y31" s="546"/>
      <c r="Z31" s="546"/>
      <c r="AA31" s="546"/>
      <c r="AB31" s="546"/>
      <c r="AC31" s="546"/>
      <c r="AD31" s="546"/>
      <c r="AE31" s="546"/>
      <c r="AF31" s="546"/>
      <c r="AG31" s="546"/>
      <c r="AH31" s="546"/>
      <c r="AI31" s="546"/>
      <c r="AJ31" s="546"/>
      <c r="AK31" s="546"/>
      <c r="AL31" s="546"/>
      <c r="AM31" s="546"/>
      <c r="AN31" s="546"/>
      <c r="AO31" s="546"/>
      <c r="AP31" s="546"/>
      <c r="AQ31" s="546"/>
      <c r="AR31" s="546"/>
    </row>
    <row r="32" spans="1:48" ht="21.75" customHeight="1">
      <c r="E32" s="343" t="s">
        <v>0</v>
      </c>
      <c r="M32" s="546" t="str">
        <f>実施施設住所</f>
        <v>和歌山市小倉９０</v>
      </c>
      <c r="N32" s="546"/>
      <c r="O32" s="546"/>
      <c r="P32" s="546"/>
      <c r="Q32" s="546"/>
      <c r="R32" s="546"/>
      <c r="S32" s="546"/>
      <c r="T32" s="546"/>
      <c r="U32" s="546"/>
      <c r="V32" s="546"/>
      <c r="W32" s="546"/>
      <c r="X32" s="546"/>
      <c r="Y32" s="546"/>
      <c r="Z32" s="546"/>
      <c r="AA32" s="546"/>
      <c r="AB32" s="546"/>
      <c r="AC32" s="546"/>
      <c r="AD32" s="546"/>
      <c r="AE32" s="546"/>
      <c r="AF32" s="546"/>
      <c r="AG32" s="546"/>
      <c r="AH32" s="546"/>
      <c r="AI32" s="546"/>
      <c r="AJ32" s="546"/>
      <c r="AK32" s="546"/>
      <c r="AL32" s="546"/>
      <c r="AM32" s="546"/>
      <c r="AN32" s="546"/>
      <c r="AO32" s="546"/>
      <c r="AP32" s="546"/>
      <c r="AQ32" s="546"/>
      <c r="AR32" s="546"/>
    </row>
    <row r="33" spans="2:48" ht="22.5" customHeight="1"/>
    <row r="34" spans="2:48" ht="18.75" customHeight="1">
      <c r="C34" s="343" t="s">
        <v>231</v>
      </c>
    </row>
    <row r="35" spans="2:48" ht="18.75" customHeight="1"/>
    <row r="36" spans="2:48" ht="7.5" customHeight="1"/>
    <row r="37" spans="2:48" ht="18.75" customHeight="1"/>
    <row r="38" spans="2:48" ht="18.75" customHeight="1">
      <c r="B38" s="346"/>
    </row>
    <row r="39" spans="2:48" ht="18.75" customHeight="1">
      <c r="C39" s="425"/>
      <c r="AI39" s="433"/>
      <c r="AJ39" s="433"/>
      <c r="AK39" s="433"/>
      <c r="AL39" s="433"/>
    </row>
    <row r="40" spans="2:48" ht="18.75" customHeight="1"/>
    <row r="41" spans="2:48" ht="18.75" customHeight="1">
      <c r="C41" s="425"/>
      <c r="D41" s="425"/>
      <c r="E41" s="425"/>
      <c r="F41" s="425"/>
      <c r="G41" s="425"/>
      <c r="H41" s="425"/>
      <c r="I41" s="425"/>
      <c r="J41" s="425"/>
      <c r="K41" s="425"/>
      <c r="AI41" s="433"/>
      <c r="AJ41" s="433"/>
      <c r="AK41" s="433"/>
      <c r="AL41" s="433"/>
    </row>
    <row r="42" spans="2:48" ht="18.75" customHeight="1">
      <c r="C42" s="425"/>
      <c r="D42" s="425"/>
      <c r="E42" s="425"/>
      <c r="F42" s="425"/>
      <c r="G42" s="425"/>
      <c r="H42" s="425"/>
      <c r="I42" s="425"/>
      <c r="J42" s="425"/>
      <c r="K42" s="425"/>
    </row>
    <row r="43" spans="2:48" ht="18.75" customHeight="1">
      <c r="C43" s="425"/>
      <c r="D43" s="425"/>
      <c r="E43" s="425"/>
      <c r="F43" s="425"/>
      <c r="G43" s="425"/>
      <c r="H43" s="425"/>
      <c r="I43" s="425"/>
      <c r="J43" s="425"/>
      <c r="K43" s="425"/>
      <c r="AI43" s="433"/>
      <c r="AJ43" s="433"/>
      <c r="AK43" s="433"/>
      <c r="AL43" s="433"/>
    </row>
    <row r="44" spans="2:48" ht="18.75" customHeight="1">
      <c r="C44" s="425"/>
      <c r="D44" s="425"/>
      <c r="E44" s="425"/>
      <c r="F44" s="425"/>
      <c r="G44" s="425"/>
      <c r="H44" s="425"/>
      <c r="I44" s="425"/>
      <c r="J44" s="425"/>
      <c r="K44" s="425"/>
    </row>
    <row r="45" spans="2:48" ht="18.75" customHeight="1">
      <c r="C45" s="425"/>
      <c r="AI45" s="433"/>
      <c r="AJ45" s="433"/>
      <c r="AK45" s="433"/>
      <c r="AL45" s="433"/>
    </row>
    <row r="46" spans="2:48" ht="18.75" customHeight="1"/>
    <row r="47" spans="2:48" ht="18.75" customHeight="1">
      <c r="C47" s="425"/>
      <c r="E47" s="425"/>
      <c r="F47" s="425"/>
      <c r="G47" s="425"/>
      <c r="H47" s="425"/>
      <c r="I47" s="425"/>
      <c r="J47" s="425"/>
      <c r="K47" s="425"/>
      <c r="L47" s="425"/>
      <c r="M47" s="425"/>
      <c r="N47" s="425"/>
      <c r="O47" s="425"/>
      <c r="P47" s="425"/>
      <c r="Q47" s="425"/>
      <c r="R47" s="425"/>
      <c r="S47" s="425"/>
      <c r="T47" s="425"/>
      <c r="U47" s="425"/>
      <c r="V47" s="425"/>
      <c r="W47" s="425"/>
      <c r="X47" s="425"/>
      <c r="Y47" s="425"/>
      <c r="Z47" s="425"/>
      <c r="AA47" s="425"/>
      <c r="AB47" s="425"/>
      <c r="AC47" s="425"/>
      <c r="AD47" s="425"/>
      <c r="AE47" s="425"/>
      <c r="AF47" s="425"/>
      <c r="AG47" s="425"/>
      <c r="AH47" s="425"/>
      <c r="AI47" s="425"/>
      <c r="AJ47" s="425"/>
      <c r="AK47" s="425"/>
      <c r="AL47" s="425"/>
      <c r="AM47" s="425"/>
      <c r="AN47" s="425"/>
      <c r="AO47" s="425"/>
      <c r="AP47" s="425"/>
      <c r="AQ47" s="425"/>
      <c r="AR47" s="425"/>
      <c r="AS47" s="425"/>
      <c r="AT47" s="425"/>
      <c r="AU47" s="425"/>
      <c r="AV47" s="425"/>
    </row>
    <row r="48" spans="2: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sheetData>
  <mergeCells count="17">
    <mergeCell ref="AP2:AV2"/>
    <mergeCell ref="AG4:AU4"/>
    <mergeCell ref="S9:AA9"/>
    <mergeCell ref="AC9:AV9"/>
    <mergeCell ref="S11:AA11"/>
    <mergeCell ref="AC11:AV11"/>
    <mergeCell ref="M32:AR32"/>
    <mergeCell ref="S13:AA13"/>
    <mergeCell ref="AC13:AV13"/>
    <mergeCell ref="B15:AV15"/>
    <mergeCell ref="N17:Q17"/>
    <mergeCell ref="B20:AV20"/>
    <mergeCell ref="K26:V26"/>
    <mergeCell ref="R28:AC28"/>
    <mergeCell ref="AH28:AS28"/>
    <mergeCell ref="C30:AG30"/>
    <mergeCell ref="M31:AR31"/>
  </mergeCells>
  <phoneticPr fontId="4"/>
  <printOptions horizontalCentered="1"/>
  <pageMargins left="0.51181102362204722" right="0.31496062992125984" top="0.55118110236220474" bottom="0.35433070866141736" header="0" footer="0"/>
  <pageSetup paperSize="9" scale="94"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N44"/>
  <sheetViews>
    <sheetView view="pageBreakPreview" zoomScale="80" zoomScaleNormal="100" zoomScaleSheetLayoutView="80" workbookViewId="0">
      <selection activeCell="BJ13" sqref="BJ13"/>
    </sheetView>
  </sheetViews>
  <sheetFormatPr defaultColWidth="9" defaultRowHeight="14.25"/>
  <cols>
    <col min="1" max="1" width="1" style="52" customWidth="1"/>
    <col min="2" max="2" width="3.125" style="77" customWidth="1"/>
    <col min="3" max="3" width="3.125" style="52" customWidth="1"/>
    <col min="4" max="5" width="1.875" style="52" customWidth="1"/>
    <col min="6" max="6" width="3.125" style="52" customWidth="1"/>
    <col min="7" max="20" width="1.875" style="52" customWidth="1"/>
    <col min="21" max="21" width="3.5" style="52" customWidth="1"/>
    <col min="22" max="56" width="1.875" style="52" customWidth="1"/>
    <col min="57" max="57" width="2.875" style="52" customWidth="1"/>
    <col min="58" max="58" width="1.5" style="52" customWidth="1"/>
    <col min="59" max="59" width="1.875" style="52" customWidth="1"/>
    <col min="60" max="16384" width="9" style="52"/>
  </cols>
  <sheetData>
    <row r="1" spans="1:58" ht="21" customHeight="1" thickBot="1">
      <c r="BB1" s="609" t="s">
        <v>390</v>
      </c>
      <c r="BC1" s="610"/>
      <c r="BD1" s="610"/>
      <c r="BE1" s="610"/>
      <c r="BF1" s="611"/>
    </row>
    <row r="2" spans="1:58" ht="21" customHeight="1">
      <c r="AV2" s="52" t="s">
        <v>382</v>
      </c>
      <c r="BB2" s="78"/>
      <c r="BC2" s="78"/>
      <c r="BD2" s="78"/>
      <c r="BE2" s="78"/>
      <c r="BF2" s="78"/>
    </row>
    <row r="3" spans="1:58" ht="22.5" customHeight="1">
      <c r="B3" s="612" t="s">
        <v>456</v>
      </c>
      <c r="C3" s="612"/>
      <c r="D3" s="612"/>
      <c r="E3" s="612"/>
      <c r="F3" s="612"/>
      <c r="G3" s="612"/>
      <c r="H3" s="612"/>
      <c r="I3" s="612"/>
      <c r="J3" s="612"/>
      <c r="K3" s="612"/>
      <c r="L3" s="612"/>
      <c r="M3" s="612"/>
      <c r="N3" s="612"/>
      <c r="O3" s="612"/>
      <c r="P3" s="612"/>
      <c r="Q3" s="612"/>
      <c r="R3" s="612"/>
      <c r="S3" s="612"/>
      <c r="T3" s="612"/>
      <c r="U3" s="612"/>
      <c r="V3" s="612"/>
      <c r="W3" s="612"/>
      <c r="X3" s="612"/>
      <c r="Y3" s="612"/>
      <c r="Z3" s="612"/>
      <c r="AA3" s="612"/>
      <c r="AB3" s="612"/>
      <c r="AC3" s="612"/>
      <c r="AD3" s="612"/>
      <c r="AE3" s="612"/>
      <c r="AF3" s="612"/>
      <c r="AG3" s="612"/>
      <c r="AH3" s="612"/>
      <c r="AI3" s="612"/>
      <c r="AJ3" s="612"/>
      <c r="AK3" s="612"/>
      <c r="AL3" s="612"/>
      <c r="AM3" s="612"/>
      <c r="AN3" s="612"/>
      <c r="AO3" s="612"/>
      <c r="AP3" s="612"/>
      <c r="AQ3" s="612"/>
      <c r="AR3" s="612"/>
      <c r="AS3" s="612"/>
      <c r="AT3" s="612"/>
      <c r="AU3" s="612"/>
      <c r="AV3" s="612"/>
      <c r="AW3" s="612"/>
      <c r="AX3" s="612"/>
      <c r="AY3" s="612"/>
      <c r="AZ3" s="612"/>
      <c r="BA3" s="612"/>
      <c r="BB3" s="612"/>
      <c r="BC3" s="612"/>
      <c r="BD3" s="612"/>
      <c r="BE3" s="612"/>
      <c r="BF3" s="612"/>
    </row>
    <row r="4" spans="1:58" ht="15" customHeight="1">
      <c r="AL4" s="80"/>
      <c r="AM4" s="80"/>
      <c r="AN4" s="80"/>
      <c r="AO4" s="80"/>
      <c r="AP4" s="80"/>
      <c r="AQ4" s="80"/>
      <c r="AR4" s="80"/>
      <c r="AS4" s="81"/>
      <c r="AT4" s="132"/>
      <c r="AU4" s="132"/>
      <c r="AV4" s="132"/>
      <c r="AW4" s="132"/>
      <c r="AX4" s="132"/>
      <c r="AY4" s="132"/>
      <c r="AZ4" s="132"/>
      <c r="BA4" s="132"/>
      <c r="BB4" s="132"/>
      <c r="BC4" s="132"/>
      <c r="BD4" s="132"/>
    </row>
    <row r="5" spans="1:58" ht="24" customHeight="1">
      <c r="A5" s="52" t="s">
        <v>700</v>
      </c>
      <c r="B5" s="589" t="s">
        <v>39</v>
      </c>
      <c r="C5" s="589"/>
      <c r="D5" s="589"/>
      <c r="E5" s="589"/>
      <c r="F5" s="589"/>
      <c r="G5" s="589"/>
      <c r="H5" s="589"/>
      <c r="I5" s="589"/>
      <c r="J5" s="77" t="s">
        <v>224</v>
      </c>
      <c r="K5" s="534" t="str">
        <f>団体名</f>
        <v>和歌山委託訓練センター</v>
      </c>
      <c r="L5" s="534"/>
      <c r="M5" s="534"/>
      <c r="N5" s="534"/>
      <c r="O5" s="534"/>
      <c r="P5" s="534"/>
      <c r="Q5" s="534"/>
      <c r="R5" s="534"/>
      <c r="S5" s="534"/>
      <c r="T5" s="534"/>
      <c r="U5" s="534"/>
      <c r="V5" s="534"/>
      <c r="W5" s="534"/>
      <c r="X5" s="534"/>
      <c r="Y5" s="534"/>
      <c r="Z5" s="534"/>
      <c r="AA5" s="534"/>
      <c r="AB5" s="534"/>
      <c r="AC5" s="534"/>
      <c r="AD5" s="534"/>
      <c r="AE5" s="534"/>
      <c r="AF5" s="534"/>
      <c r="AG5" s="534"/>
      <c r="AH5" s="534"/>
      <c r="AI5" s="534"/>
      <c r="AJ5" s="136"/>
      <c r="AK5" s="136"/>
      <c r="AL5" s="136"/>
      <c r="AM5" s="136"/>
      <c r="AN5" s="136"/>
      <c r="AO5" s="138"/>
      <c r="AP5" s="136"/>
      <c r="AQ5" s="136"/>
      <c r="AR5" s="136"/>
      <c r="AS5" s="136"/>
      <c r="AT5" s="136"/>
      <c r="AU5" s="136"/>
      <c r="AV5" s="136"/>
      <c r="AW5" s="136"/>
      <c r="AX5" s="136"/>
      <c r="AY5" s="136"/>
      <c r="AZ5" s="136"/>
      <c r="BA5" s="136"/>
      <c r="BB5" s="136"/>
      <c r="BC5" s="136"/>
      <c r="BD5" s="136"/>
      <c r="BE5" s="80"/>
      <c r="BF5" s="77"/>
    </row>
    <row r="6" spans="1:58" ht="24" customHeight="1">
      <c r="B6" s="589" t="s">
        <v>297</v>
      </c>
      <c r="C6" s="589"/>
      <c r="D6" s="589"/>
      <c r="E6" s="589"/>
      <c r="F6" s="589"/>
      <c r="G6" s="589"/>
      <c r="H6" s="589"/>
      <c r="I6" s="589"/>
      <c r="J6" s="77" t="s">
        <v>7</v>
      </c>
      <c r="K6" s="266" t="str">
        <f>科名</f>
        <v>あいうえお＊あいうえお＊あいうえお＊あいうえお＊あいうえお＊あいう</v>
      </c>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136"/>
      <c r="AK6" s="136"/>
      <c r="AL6" s="136"/>
      <c r="AM6" s="136"/>
      <c r="AN6" s="136"/>
      <c r="AO6" s="136"/>
      <c r="AP6" s="136"/>
      <c r="AQ6" s="136"/>
      <c r="AR6" s="136"/>
      <c r="AS6" s="136"/>
      <c r="AT6" s="136"/>
      <c r="AU6" s="136"/>
      <c r="AV6" s="136"/>
      <c r="AW6" s="136"/>
      <c r="AX6" s="136"/>
      <c r="AY6" s="136"/>
      <c r="AZ6" s="136"/>
      <c r="BA6" s="136"/>
      <c r="BB6" s="136"/>
      <c r="BC6" s="136"/>
      <c r="BD6" s="136"/>
      <c r="BE6" s="80"/>
      <c r="BF6" s="81"/>
    </row>
    <row r="7" spans="1:58" ht="24" customHeight="1">
      <c r="B7" s="589"/>
      <c r="C7" s="589"/>
      <c r="D7" s="589"/>
      <c r="E7" s="589"/>
      <c r="F7" s="589"/>
      <c r="G7" s="589"/>
      <c r="H7" s="589"/>
      <c r="I7" s="589"/>
      <c r="J7" s="77"/>
      <c r="K7" s="266" t="str">
        <f>提案左括弧&amp;提案科名&amp;提案右括弧</f>
        <v>(アイウエオ＊アイウエオ＊アイウエオ＊アイウエオ＊アイウエオ＊アイウ）</v>
      </c>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136"/>
      <c r="AK7" s="136"/>
      <c r="AL7" s="136"/>
      <c r="AM7" s="136"/>
      <c r="AN7" s="136"/>
      <c r="AO7" s="136"/>
      <c r="AP7" s="136"/>
      <c r="AQ7" s="136"/>
      <c r="AR7" s="136"/>
      <c r="AS7" s="136"/>
      <c r="AT7" s="136"/>
      <c r="AU7" s="136"/>
      <c r="AV7" s="136"/>
      <c r="AW7" s="136"/>
      <c r="AX7" s="136"/>
      <c r="AY7" s="136"/>
      <c r="AZ7" s="136"/>
      <c r="BA7" s="136"/>
      <c r="BB7" s="136"/>
      <c r="BC7" s="136"/>
      <c r="BD7" s="136"/>
      <c r="BE7" s="80"/>
      <c r="BF7" s="81"/>
    </row>
    <row r="8" spans="1:58" ht="24" customHeight="1" thickBot="1">
      <c r="B8" s="589" t="s">
        <v>55</v>
      </c>
      <c r="C8" s="589"/>
      <c r="D8" s="589"/>
      <c r="E8" s="589"/>
      <c r="F8" s="589"/>
      <c r="G8" s="589"/>
      <c r="H8" s="589"/>
      <c r="I8" s="589"/>
      <c r="J8" s="77" t="s">
        <v>7</v>
      </c>
      <c r="K8" s="266" t="str">
        <f>TEXT(開講日,"ggge")&amp;"年"&amp;TEXT(開講日,"m")&amp;"月"&amp;TEXT(開講日,"d")&amp;"日"&amp;"～"&amp;TEXT(修了日,"ggge")&amp;"年"&amp;TEXT(修了日,"m")&amp;"月"&amp;TEXT(修了日,"d")&amp;"日"</f>
        <v>令和8年4月8日～令和8年7月7日</v>
      </c>
      <c r="L8" s="136"/>
      <c r="M8" s="136"/>
      <c r="N8" s="136"/>
      <c r="O8" s="136"/>
      <c r="P8" s="136"/>
      <c r="Q8" s="136"/>
      <c r="R8" s="136"/>
      <c r="S8" s="136"/>
      <c r="T8" s="136"/>
      <c r="U8" s="136"/>
      <c r="V8" s="136"/>
      <c r="W8" s="136"/>
      <c r="X8" s="136"/>
      <c r="Y8" s="136"/>
      <c r="Z8" s="136"/>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c r="AZ8" s="136"/>
      <c r="BA8" s="136"/>
      <c r="BB8" s="136"/>
      <c r="BC8" s="136"/>
      <c r="BD8" s="136"/>
    </row>
    <row r="9" spans="1:58" ht="26.25" customHeight="1" thickBot="1">
      <c r="B9" s="597"/>
      <c r="C9" s="598"/>
      <c r="D9" s="599" t="s">
        <v>15</v>
      </c>
      <c r="E9" s="600"/>
      <c r="F9" s="600"/>
      <c r="G9" s="600"/>
      <c r="H9" s="600"/>
      <c r="I9" s="600"/>
      <c r="J9" s="600"/>
      <c r="K9" s="600"/>
      <c r="L9" s="600"/>
      <c r="M9" s="600"/>
      <c r="N9" s="600"/>
      <c r="O9" s="600"/>
      <c r="P9" s="600"/>
      <c r="Q9" s="600"/>
      <c r="R9" s="600"/>
      <c r="S9" s="600"/>
      <c r="T9" s="600"/>
      <c r="U9" s="600"/>
      <c r="V9" s="601"/>
      <c r="W9" s="599" t="s">
        <v>164</v>
      </c>
      <c r="X9" s="600"/>
      <c r="Y9" s="600"/>
      <c r="Z9" s="600"/>
      <c r="AA9" s="600"/>
      <c r="AB9" s="600"/>
      <c r="AC9" s="600"/>
      <c r="AD9" s="600"/>
      <c r="AE9" s="600"/>
      <c r="AF9" s="600"/>
      <c r="AG9" s="600"/>
      <c r="AH9" s="600"/>
      <c r="AI9" s="600"/>
      <c r="AJ9" s="600"/>
      <c r="AK9" s="600"/>
      <c r="AL9" s="600"/>
      <c r="AM9" s="600"/>
      <c r="AN9" s="600"/>
      <c r="AO9" s="600"/>
      <c r="AP9" s="600"/>
      <c r="AQ9" s="600"/>
      <c r="AR9" s="600"/>
      <c r="AS9" s="600"/>
      <c r="AT9" s="600"/>
      <c r="AU9" s="600"/>
      <c r="AV9" s="600"/>
      <c r="AW9" s="600"/>
      <c r="AX9" s="600"/>
      <c r="AY9" s="600"/>
      <c r="AZ9" s="600"/>
      <c r="BA9" s="600"/>
      <c r="BB9" s="600"/>
      <c r="BC9" s="600"/>
      <c r="BD9" s="600"/>
      <c r="BE9" s="275"/>
    </row>
    <row r="10" spans="1:58" ht="30" customHeight="1">
      <c r="B10" s="84">
        <v>1</v>
      </c>
      <c r="C10" s="581" t="s">
        <v>96</v>
      </c>
      <c r="D10" s="85"/>
      <c r="E10" s="602" t="s">
        <v>2</v>
      </c>
      <c r="F10" s="602"/>
      <c r="G10" s="602"/>
      <c r="H10" s="602"/>
      <c r="I10" s="602"/>
      <c r="J10" s="602"/>
      <c r="K10" s="602"/>
      <c r="L10" s="602"/>
      <c r="M10" s="602"/>
      <c r="N10" s="602"/>
      <c r="O10" s="602"/>
      <c r="P10" s="602"/>
      <c r="Q10" s="602"/>
      <c r="R10" s="602"/>
      <c r="S10" s="602"/>
      <c r="T10" s="602"/>
      <c r="U10" s="602"/>
      <c r="V10" s="603"/>
      <c r="W10" s="85"/>
      <c r="X10" s="602" t="s">
        <v>16</v>
      </c>
      <c r="Y10" s="602"/>
      <c r="Z10" s="602"/>
      <c r="AA10" s="602"/>
      <c r="AB10" s="602"/>
      <c r="AC10" s="602"/>
      <c r="AD10" s="602"/>
      <c r="AE10" s="602"/>
      <c r="AF10" s="602"/>
      <c r="AG10" s="602"/>
      <c r="AH10" s="602"/>
      <c r="AI10" s="86"/>
      <c r="AJ10" s="86"/>
      <c r="AK10" s="86"/>
      <c r="AL10" s="602" t="s">
        <v>17</v>
      </c>
      <c r="AM10" s="602"/>
      <c r="AN10" s="602"/>
      <c r="AO10" s="602"/>
      <c r="AP10" s="602"/>
      <c r="AQ10" s="602"/>
      <c r="AR10" s="602"/>
      <c r="AS10" s="602"/>
      <c r="AT10" s="602"/>
      <c r="AU10" s="602"/>
      <c r="AV10" s="602"/>
      <c r="AW10" s="602"/>
      <c r="AX10" s="602"/>
      <c r="AY10" s="86"/>
      <c r="AZ10" s="86"/>
      <c r="BA10" s="86"/>
      <c r="BB10" s="86"/>
      <c r="BC10" s="86"/>
      <c r="BD10" s="86"/>
      <c r="BE10" s="87"/>
    </row>
    <row r="11" spans="1:58" ht="30" customHeight="1">
      <c r="B11" s="88">
        <v>2</v>
      </c>
      <c r="C11" s="571"/>
      <c r="D11" s="89"/>
      <c r="E11" s="584" t="s">
        <v>23</v>
      </c>
      <c r="F11" s="584"/>
      <c r="G11" s="584"/>
      <c r="H11" s="584"/>
      <c r="I11" s="584"/>
      <c r="J11" s="584"/>
      <c r="K11" s="584"/>
      <c r="L11" s="584"/>
      <c r="M11" s="584"/>
      <c r="N11" s="584"/>
      <c r="O11" s="584"/>
      <c r="P11" s="584"/>
      <c r="Q11" s="584"/>
      <c r="R11" s="584"/>
      <c r="S11" s="584"/>
      <c r="T11" s="584"/>
      <c r="U11" s="584"/>
      <c r="V11" s="588"/>
      <c r="W11" s="89"/>
      <c r="X11" s="90" t="s">
        <v>20</v>
      </c>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0"/>
      <c r="BB11" s="90"/>
      <c r="BC11" s="90"/>
      <c r="BD11" s="90"/>
      <c r="BE11" s="273"/>
      <c r="BF11" s="77"/>
    </row>
    <row r="12" spans="1:58" ht="30" customHeight="1" thickBot="1">
      <c r="B12" s="92">
        <v>3</v>
      </c>
      <c r="C12" s="572"/>
      <c r="D12" s="93"/>
      <c r="E12" s="614" t="s">
        <v>97</v>
      </c>
      <c r="F12" s="614"/>
      <c r="G12" s="614"/>
      <c r="H12" s="614"/>
      <c r="I12" s="614"/>
      <c r="J12" s="614"/>
      <c r="K12" s="614"/>
      <c r="L12" s="614"/>
      <c r="M12" s="614"/>
      <c r="N12" s="614"/>
      <c r="O12" s="614"/>
      <c r="P12" s="614"/>
      <c r="Q12" s="614"/>
      <c r="R12" s="614"/>
      <c r="S12" s="614"/>
      <c r="T12" s="614"/>
      <c r="U12" s="614"/>
      <c r="V12" s="615"/>
      <c r="W12" s="93"/>
      <c r="X12" s="94" t="s">
        <v>98</v>
      </c>
      <c r="Y12" s="94"/>
      <c r="Z12" s="94"/>
      <c r="AA12" s="94"/>
      <c r="AB12" s="94"/>
      <c r="AC12" s="94"/>
      <c r="AD12" s="94"/>
      <c r="AE12" s="94"/>
      <c r="AF12" s="94"/>
      <c r="AG12" s="94"/>
      <c r="AH12" s="94"/>
      <c r="AI12" s="94"/>
      <c r="AJ12" s="94"/>
      <c r="AK12" s="94"/>
      <c r="AL12" s="94" t="s">
        <v>99</v>
      </c>
      <c r="AM12" s="94"/>
      <c r="AN12" s="94"/>
      <c r="AO12" s="94"/>
      <c r="AP12" s="94"/>
      <c r="AQ12" s="94"/>
      <c r="AR12" s="94"/>
      <c r="AS12" s="94"/>
      <c r="AT12" s="94"/>
      <c r="AU12" s="94"/>
      <c r="AV12" s="94"/>
      <c r="AW12" s="94"/>
      <c r="AX12" s="94"/>
      <c r="AY12" s="94"/>
      <c r="AZ12" s="94"/>
      <c r="BA12" s="94"/>
      <c r="BB12" s="94"/>
      <c r="BC12" s="94"/>
      <c r="BD12" s="94"/>
      <c r="BE12" s="277"/>
      <c r="BF12" s="77"/>
    </row>
    <row r="13" spans="1:58" ht="30" customHeight="1">
      <c r="B13" s="95">
        <v>4</v>
      </c>
      <c r="C13" s="581" t="s">
        <v>100</v>
      </c>
      <c r="D13" s="96"/>
      <c r="E13" s="607" t="s">
        <v>21</v>
      </c>
      <c r="F13" s="607"/>
      <c r="G13" s="607"/>
      <c r="H13" s="607"/>
      <c r="I13" s="607"/>
      <c r="J13" s="607"/>
      <c r="K13" s="607"/>
      <c r="L13" s="607"/>
      <c r="M13" s="607"/>
      <c r="N13" s="607"/>
      <c r="O13" s="607"/>
      <c r="P13" s="607"/>
      <c r="Q13" s="607"/>
      <c r="R13" s="607"/>
      <c r="S13" s="607"/>
      <c r="T13" s="607"/>
      <c r="U13" s="607"/>
      <c r="V13" s="608"/>
      <c r="W13" s="85"/>
      <c r="X13" s="586" t="s">
        <v>238</v>
      </c>
      <c r="Y13" s="586"/>
      <c r="Z13" s="586"/>
      <c r="AA13" s="586"/>
      <c r="AB13" s="586"/>
      <c r="AC13" s="586"/>
      <c r="AD13" s="586"/>
      <c r="AE13" s="586"/>
      <c r="AF13" s="586"/>
      <c r="AG13" s="586"/>
      <c r="AH13" s="586"/>
      <c r="AI13" s="586"/>
      <c r="AJ13" s="586"/>
      <c r="AK13" s="586"/>
      <c r="AL13" s="586"/>
      <c r="AM13" s="586"/>
      <c r="AN13" s="586"/>
      <c r="AO13" s="586"/>
      <c r="AP13" s="586"/>
      <c r="AQ13" s="586"/>
      <c r="AR13" s="586"/>
      <c r="AS13" s="586"/>
      <c r="AT13" s="586"/>
      <c r="AU13" s="586"/>
      <c r="AV13" s="586"/>
      <c r="AW13" s="586"/>
      <c r="AX13" s="586"/>
      <c r="AY13" s="586"/>
      <c r="AZ13" s="586"/>
      <c r="BA13" s="586"/>
      <c r="BB13" s="586"/>
      <c r="BC13" s="586"/>
      <c r="BD13" s="586"/>
      <c r="BE13" s="276"/>
      <c r="BF13" s="77"/>
    </row>
    <row r="14" spans="1:58" ht="30" customHeight="1">
      <c r="B14" s="97">
        <v>5</v>
      </c>
      <c r="C14" s="571"/>
      <c r="D14" s="89"/>
      <c r="E14" s="579" t="s">
        <v>27</v>
      </c>
      <c r="F14" s="579"/>
      <c r="G14" s="579"/>
      <c r="H14" s="579"/>
      <c r="I14" s="579"/>
      <c r="J14" s="579"/>
      <c r="K14" s="579"/>
      <c r="L14" s="579"/>
      <c r="M14" s="579"/>
      <c r="N14" s="579"/>
      <c r="O14" s="579"/>
      <c r="P14" s="579"/>
      <c r="Q14" s="579"/>
      <c r="R14" s="579"/>
      <c r="S14" s="579"/>
      <c r="T14" s="579"/>
      <c r="U14" s="579"/>
      <c r="V14" s="580"/>
      <c r="W14" s="98"/>
      <c r="X14" s="587" t="s">
        <v>239</v>
      </c>
      <c r="Y14" s="587"/>
      <c r="Z14" s="587"/>
      <c r="AA14" s="587"/>
      <c r="AB14" s="587"/>
      <c r="AC14" s="587"/>
      <c r="AD14" s="587"/>
      <c r="AE14" s="587"/>
      <c r="AF14" s="587"/>
      <c r="AG14" s="587"/>
      <c r="AH14" s="587"/>
      <c r="AI14" s="587"/>
      <c r="AJ14" s="587"/>
      <c r="AK14" s="587"/>
      <c r="AL14" s="587"/>
      <c r="AM14" s="587"/>
      <c r="AN14" s="587"/>
      <c r="AO14" s="587"/>
      <c r="AP14" s="587"/>
      <c r="AQ14" s="587"/>
      <c r="AR14" s="587"/>
      <c r="AS14" s="587"/>
      <c r="AT14" s="587"/>
      <c r="AU14" s="587"/>
      <c r="AV14" s="587"/>
      <c r="AW14" s="587"/>
      <c r="AX14" s="587"/>
      <c r="AY14" s="587"/>
      <c r="AZ14" s="587"/>
      <c r="BA14" s="587"/>
      <c r="BB14" s="587"/>
      <c r="BC14" s="587"/>
      <c r="BD14" s="587"/>
      <c r="BE14" s="273"/>
      <c r="BF14" s="77"/>
    </row>
    <row r="15" spans="1:58" ht="30" customHeight="1">
      <c r="B15" s="99">
        <v>6</v>
      </c>
      <c r="C15" s="571"/>
      <c r="D15" s="100"/>
      <c r="E15" s="584" t="s">
        <v>225</v>
      </c>
      <c r="F15" s="584"/>
      <c r="G15" s="584"/>
      <c r="H15" s="584"/>
      <c r="I15" s="584"/>
      <c r="J15" s="584"/>
      <c r="K15" s="584"/>
      <c r="L15" s="584"/>
      <c r="M15" s="584"/>
      <c r="N15" s="584"/>
      <c r="O15" s="584"/>
      <c r="P15" s="584"/>
      <c r="Q15" s="584"/>
      <c r="R15" s="584"/>
      <c r="S15" s="584"/>
      <c r="T15" s="584"/>
      <c r="U15" s="584"/>
      <c r="V15" s="588"/>
      <c r="W15" s="101"/>
      <c r="X15" s="52" t="s">
        <v>449</v>
      </c>
      <c r="AE15" s="52" t="s">
        <v>37</v>
      </c>
      <c r="AI15" s="564"/>
      <c r="AJ15" s="564"/>
      <c r="AK15" s="564"/>
      <c r="AL15" s="52" t="s">
        <v>19</v>
      </c>
      <c r="AO15" s="52" t="s">
        <v>226</v>
      </c>
      <c r="AQ15" s="52" t="s">
        <v>36</v>
      </c>
      <c r="AU15" s="564"/>
      <c r="AV15" s="564"/>
      <c r="AW15" s="564"/>
      <c r="AX15" s="52" t="s">
        <v>19</v>
      </c>
      <c r="BA15" s="52" t="s">
        <v>226</v>
      </c>
      <c r="BC15" s="52" t="s">
        <v>221</v>
      </c>
      <c r="BE15" s="273"/>
      <c r="BF15" s="77"/>
    </row>
    <row r="16" spans="1:58" ht="30" customHeight="1">
      <c r="B16" s="97">
        <v>7</v>
      </c>
      <c r="C16" s="571"/>
      <c r="D16" s="103"/>
      <c r="E16" s="582" t="s">
        <v>26</v>
      </c>
      <c r="F16" s="582"/>
      <c r="G16" s="582"/>
      <c r="H16" s="582"/>
      <c r="I16" s="582"/>
      <c r="J16" s="582"/>
      <c r="K16" s="582"/>
      <c r="L16" s="582"/>
      <c r="M16" s="582"/>
      <c r="N16" s="582"/>
      <c r="O16" s="582"/>
      <c r="P16" s="582"/>
      <c r="Q16" s="582"/>
      <c r="R16" s="582"/>
      <c r="S16" s="582"/>
      <c r="T16" s="582"/>
      <c r="U16" s="582"/>
      <c r="V16" s="604"/>
      <c r="W16" s="89"/>
      <c r="X16" s="90" t="s">
        <v>227</v>
      </c>
      <c r="Y16" s="90"/>
      <c r="Z16" s="90"/>
      <c r="AA16" s="90"/>
      <c r="AB16" s="90"/>
      <c r="AC16" s="90"/>
      <c r="AD16" s="90"/>
      <c r="AE16" s="82"/>
      <c r="AF16" s="82"/>
      <c r="AG16" s="90"/>
      <c r="AH16" s="90"/>
      <c r="AI16" s="175"/>
      <c r="AJ16" s="585"/>
      <c r="AK16" s="585"/>
      <c r="AL16" s="585"/>
      <c r="AM16" s="585"/>
      <c r="AN16" s="90" t="s">
        <v>24</v>
      </c>
      <c r="AO16" s="90"/>
      <c r="AP16" s="90"/>
      <c r="AQ16" s="613"/>
      <c r="AR16" s="613"/>
      <c r="AS16" s="613"/>
      <c r="AT16" s="90" t="s">
        <v>38</v>
      </c>
      <c r="AU16" s="90"/>
      <c r="AV16" s="90"/>
      <c r="AW16" s="90"/>
      <c r="AX16" s="90"/>
      <c r="AY16" s="613"/>
      <c r="AZ16" s="613"/>
      <c r="BA16" s="613"/>
      <c r="BB16" s="90" t="s">
        <v>25</v>
      </c>
      <c r="BC16" s="90"/>
      <c r="BD16" s="90"/>
      <c r="BE16" s="273"/>
      <c r="BF16" s="77"/>
    </row>
    <row r="17" spans="2:92" ht="30" customHeight="1">
      <c r="B17" s="104">
        <v>8</v>
      </c>
      <c r="C17" s="571"/>
      <c r="D17" s="89"/>
      <c r="E17" s="579" t="s">
        <v>3</v>
      </c>
      <c r="F17" s="579"/>
      <c r="G17" s="579"/>
      <c r="H17" s="579"/>
      <c r="I17" s="579"/>
      <c r="J17" s="579"/>
      <c r="K17" s="579"/>
      <c r="L17" s="579"/>
      <c r="M17" s="579"/>
      <c r="N17" s="579"/>
      <c r="O17" s="579"/>
      <c r="P17" s="579"/>
      <c r="Q17" s="579"/>
      <c r="R17" s="579"/>
      <c r="S17" s="579"/>
      <c r="T17" s="579"/>
      <c r="U17" s="579"/>
      <c r="V17" s="580"/>
      <c r="W17" s="101"/>
      <c r="X17" s="579" t="s">
        <v>18</v>
      </c>
      <c r="Y17" s="579"/>
      <c r="Z17" s="579"/>
      <c r="AC17" s="90" t="s">
        <v>156</v>
      </c>
      <c r="AD17" s="90"/>
      <c r="AF17" s="90"/>
      <c r="AI17" s="109"/>
      <c r="AJ17" s="90"/>
      <c r="AK17" s="90"/>
      <c r="BE17" s="91"/>
    </row>
    <row r="18" spans="2:92" ht="30" customHeight="1">
      <c r="B18" s="105">
        <v>9</v>
      </c>
      <c r="C18" s="571"/>
      <c r="D18" s="89"/>
      <c r="E18" s="579" t="s">
        <v>4</v>
      </c>
      <c r="F18" s="579"/>
      <c r="G18" s="579"/>
      <c r="H18" s="579"/>
      <c r="I18" s="579"/>
      <c r="J18" s="579"/>
      <c r="K18" s="579"/>
      <c r="L18" s="579"/>
      <c r="M18" s="579"/>
      <c r="N18" s="579"/>
      <c r="O18" s="579"/>
      <c r="P18" s="579"/>
      <c r="Q18" s="579"/>
      <c r="R18" s="579"/>
      <c r="S18" s="579"/>
      <c r="T18" s="579"/>
      <c r="U18" s="579"/>
      <c r="V18" s="580"/>
      <c r="W18" s="89"/>
      <c r="X18" s="579" t="s">
        <v>18</v>
      </c>
      <c r="Y18" s="579"/>
      <c r="Z18" s="579"/>
      <c r="AA18" s="90"/>
      <c r="AB18" s="90"/>
      <c r="AC18" s="90" t="s">
        <v>156</v>
      </c>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1"/>
    </row>
    <row r="19" spans="2:92" ht="41.25" customHeight="1">
      <c r="B19" s="105">
        <v>10</v>
      </c>
      <c r="C19" s="571"/>
      <c r="D19" s="89"/>
      <c r="E19" s="579" t="s">
        <v>177</v>
      </c>
      <c r="F19" s="579"/>
      <c r="G19" s="579"/>
      <c r="H19" s="579"/>
      <c r="I19" s="579"/>
      <c r="J19" s="579"/>
      <c r="K19" s="579"/>
      <c r="L19" s="579"/>
      <c r="M19" s="579"/>
      <c r="N19" s="579"/>
      <c r="O19" s="579"/>
      <c r="P19" s="579"/>
      <c r="Q19" s="579"/>
      <c r="R19" s="579"/>
      <c r="S19" s="579"/>
      <c r="T19" s="579"/>
      <c r="U19" s="579"/>
      <c r="V19" s="580"/>
      <c r="W19" s="89"/>
      <c r="X19" s="90" t="s">
        <v>18</v>
      </c>
      <c r="Y19" s="90"/>
      <c r="Z19" s="90"/>
      <c r="AA19" s="90"/>
      <c r="AB19" s="90"/>
      <c r="AC19" s="90" t="s">
        <v>156</v>
      </c>
      <c r="AD19" s="90"/>
      <c r="AE19" s="90"/>
      <c r="AF19" s="90"/>
      <c r="AG19" s="90"/>
      <c r="AH19" s="90"/>
      <c r="AI19" s="584" t="s">
        <v>474</v>
      </c>
      <c r="AJ19" s="584"/>
      <c r="AK19" s="584"/>
      <c r="AL19" s="584"/>
      <c r="AM19" s="584"/>
      <c r="AN19" s="584"/>
      <c r="AO19" s="584"/>
      <c r="AP19" s="584"/>
      <c r="AQ19" s="584"/>
      <c r="AR19" s="584"/>
      <c r="AS19" s="584"/>
      <c r="AT19" s="584"/>
      <c r="AU19" s="584"/>
      <c r="AV19" s="584"/>
      <c r="AW19" s="584"/>
      <c r="AX19" s="584"/>
      <c r="AY19" s="584"/>
      <c r="AZ19" s="584"/>
      <c r="BA19" s="584"/>
      <c r="BB19" s="584"/>
      <c r="BC19" s="584"/>
      <c r="BD19" s="584"/>
      <c r="BE19" s="91"/>
    </row>
    <row r="20" spans="2:92" ht="34.5" customHeight="1">
      <c r="B20" s="556">
        <v>11</v>
      </c>
      <c r="C20" s="571"/>
      <c r="D20" s="107"/>
      <c r="E20" s="573" t="s">
        <v>166</v>
      </c>
      <c r="F20" s="573"/>
      <c r="G20" s="573"/>
      <c r="H20" s="573"/>
      <c r="I20" s="573"/>
      <c r="J20" s="573"/>
      <c r="K20" s="573"/>
      <c r="L20" s="573"/>
      <c r="M20" s="573"/>
      <c r="N20" s="573"/>
      <c r="O20" s="573"/>
      <c r="P20" s="573"/>
      <c r="Q20" s="573"/>
      <c r="R20" s="573"/>
      <c r="S20" s="573"/>
      <c r="T20" s="573"/>
      <c r="U20" s="573"/>
      <c r="V20" s="574"/>
      <c r="W20" s="108"/>
      <c r="X20" s="109" t="s">
        <v>450</v>
      </c>
      <c r="Y20" s="109"/>
      <c r="Z20" s="109"/>
      <c r="AA20" s="109"/>
      <c r="AB20" s="109"/>
      <c r="AC20" s="109" t="s">
        <v>147</v>
      </c>
      <c r="AD20" s="109"/>
      <c r="AE20" s="109"/>
      <c r="AF20" s="109"/>
      <c r="AI20" s="244" t="s">
        <v>455</v>
      </c>
      <c r="AJ20" s="109"/>
      <c r="AK20" s="111"/>
      <c r="AL20" s="109"/>
      <c r="AM20" s="110"/>
      <c r="AN20" s="110"/>
      <c r="AO20" s="110"/>
      <c r="AP20" s="110"/>
      <c r="AQ20" s="110"/>
      <c r="AR20" s="110"/>
      <c r="AS20" s="109"/>
      <c r="AT20" s="110"/>
      <c r="AU20" s="110"/>
      <c r="AV20" s="109"/>
      <c r="AW20" s="109"/>
      <c r="AX20" s="111"/>
      <c r="AY20" s="111"/>
      <c r="AZ20" s="111"/>
      <c r="BA20" s="109"/>
      <c r="BB20" s="111"/>
      <c r="BC20" s="111"/>
      <c r="BD20" s="111"/>
      <c r="BE20" s="116"/>
    </row>
    <row r="21" spans="2:92" ht="34.5" customHeight="1">
      <c r="B21" s="557"/>
      <c r="C21" s="571"/>
      <c r="D21" s="112"/>
      <c r="E21" s="575"/>
      <c r="F21" s="575"/>
      <c r="G21" s="575"/>
      <c r="H21" s="575"/>
      <c r="I21" s="575"/>
      <c r="J21" s="575"/>
      <c r="K21" s="575"/>
      <c r="L21" s="575"/>
      <c r="M21" s="575"/>
      <c r="N21" s="575"/>
      <c r="O21" s="575"/>
      <c r="P21" s="575"/>
      <c r="Q21" s="575"/>
      <c r="R21" s="575"/>
      <c r="S21" s="575"/>
      <c r="T21" s="575"/>
      <c r="U21" s="575"/>
      <c r="V21" s="576"/>
      <c r="W21" s="101"/>
      <c r="X21" s="52" t="s">
        <v>450</v>
      </c>
      <c r="AC21" s="52" t="s">
        <v>147</v>
      </c>
      <c r="AI21" s="582" t="s">
        <v>473</v>
      </c>
      <c r="AJ21" s="582"/>
      <c r="AK21" s="582"/>
      <c r="AL21" s="582"/>
      <c r="AM21" s="582"/>
      <c r="AN21" s="582"/>
      <c r="AO21" s="582"/>
      <c r="AP21" s="582"/>
      <c r="AQ21" s="582"/>
      <c r="AR21" s="582"/>
      <c r="AS21" s="582"/>
      <c r="AT21" s="582"/>
      <c r="AU21" s="582"/>
      <c r="AV21" s="582"/>
      <c r="AW21" s="582"/>
      <c r="AX21" s="582"/>
      <c r="AY21" s="582"/>
      <c r="AZ21" s="582"/>
      <c r="BA21" s="582"/>
      <c r="BB21" s="582"/>
      <c r="BC21" s="582"/>
      <c r="BD21" s="582"/>
      <c r="BE21" s="102"/>
      <c r="BH21" s="128"/>
      <c r="BI21" s="128"/>
      <c r="BJ21" s="128"/>
      <c r="BK21" s="128"/>
      <c r="BL21" s="128"/>
      <c r="BM21" s="128"/>
      <c r="BN21" s="128"/>
      <c r="BO21" s="128"/>
      <c r="BP21" s="128"/>
      <c r="BQ21" s="128"/>
      <c r="BR21" s="128"/>
      <c r="BS21" s="128"/>
      <c r="BT21" s="128"/>
      <c r="BU21" s="128"/>
      <c r="BV21" s="128"/>
      <c r="BW21" s="128"/>
      <c r="BX21" s="128"/>
      <c r="BY21" s="128"/>
      <c r="BZ21" s="128"/>
      <c r="CA21" s="128"/>
      <c r="CB21" s="128"/>
      <c r="CC21" s="128"/>
      <c r="CD21" s="128"/>
      <c r="CE21" s="128"/>
      <c r="CF21" s="128"/>
      <c r="CG21" s="128"/>
      <c r="CH21" s="128"/>
      <c r="CI21" s="128"/>
      <c r="CJ21" s="128"/>
      <c r="CK21" s="128"/>
      <c r="CL21" s="128"/>
      <c r="CM21" s="128"/>
      <c r="CN21" s="243"/>
    </row>
    <row r="22" spans="2:92" ht="50.25" customHeight="1">
      <c r="B22" s="557"/>
      <c r="C22" s="571"/>
      <c r="D22" s="113"/>
      <c r="E22" s="605"/>
      <c r="F22" s="605"/>
      <c r="G22" s="605"/>
      <c r="H22" s="605"/>
      <c r="I22" s="605"/>
      <c r="J22" s="605"/>
      <c r="K22" s="605"/>
      <c r="L22" s="605"/>
      <c r="M22" s="605"/>
      <c r="N22" s="605"/>
      <c r="O22" s="605"/>
      <c r="P22" s="605"/>
      <c r="Q22" s="605"/>
      <c r="R22" s="605"/>
      <c r="S22" s="605"/>
      <c r="T22" s="605"/>
      <c r="U22" s="605"/>
      <c r="V22" s="606"/>
      <c r="W22" s="101"/>
      <c r="X22" s="52" t="s">
        <v>325</v>
      </c>
      <c r="Y22" s="128"/>
      <c r="Z22" s="128"/>
      <c r="AA22" s="128"/>
      <c r="AB22" s="128"/>
      <c r="AC22" s="52" t="s">
        <v>326</v>
      </c>
      <c r="AD22" s="128"/>
      <c r="AE22" s="128"/>
      <c r="AF22" s="128"/>
      <c r="AG22" s="128"/>
      <c r="AH22" s="128"/>
      <c r="AI22" s="583" t="s">
        <v>475</v>
      </c>
      <c r="AJ22" s="583"/>
      <c r="AK22" s="583"/>
      <c r="AL22" s="583"/>
      <c r="AM22" s="583"/>
      <c r="AN22" s="583"/>
      <c r="AO22" s="583"/>
      <c r="AP22" s="583"/>
      <c r="AQ22" s="583"/>
      <c r="AR22" s="583"/>
      <c r="AS22" s="583"/>
      <c r="AT22" s="583"/>
      <c r="AU22" s="583"/>
      <c r="AV22" s="583"/>
      <c r="AW22" s="583"/>
      <c r="AX22" s="583"/>
      <c r="AY22" s="583"/>
      <c r="AZ22" s="583"/>
      <c r="BA22" s="583"/>
      <c r="BB22" s="583"/>
      <c r="BC22" s="583"/>
      <c r="BD22" s="583"/>
      <c r="BE22" s="274"/>
    </row>
    <row r="23" spans="2:92" ht="36.75" customHeight="1">
      <c r="B23" s="97">
        <v>12</v>
      </c>
      <c r="C23" s="571"/>
      <c r="D23" s="89"/>
      <c r="E23" s="591" t="s">
        <v>457</v>
      </c>
      <c r="F23" s="592"/>
      <c r="G23" s="592"/>
      <c r="H23" s="592"/>
      <c r="I23" s="592"/>
      <c r="J23" s="592"/>
      <c r="K23" s="592"/>
      <c r="L23" s="592"/>
      <c r="M23" s="592"/>
      <c r="N23" s="592"/>
      <c r="O23" s="90"/>
      <c r="P23" s="584" t="s">
        <v>78</v>
      </c>
      <c r="Q23" s="584"/>
      <c r="R23" s="584"/>
      <c r="S23" s="584"/>
      <c r="T23" s="584"/>
      <c r="U23" s="584"/>
      <c r="V23" s="588"/>
      <c r="W23" s="89"/>
      <c r="X23" s="90" t="s">
        <v>458</v>
      </c>
      <c r="Y23" s="90"/>
      <c r="Z23" s="90"/>
      <c r="AA23" s="90"/>
      <c r="AB23" s="90"/>
      <c r="AC23" s="90"/>
      <c r="AD23" s="90"/>
      <c r="AE23" s="90"/>
      <c r="AF23" s="90"/>
      <c r="AG23" s="90"/>
      <c r="AH23" s="90"/>
      <c r="AI23" s="90"/>
      <c r="AJ23" s="90"/>
      <c r="AK23" s="90"/>
      <c r="AL23" s="90"/>
      <c r="AM23" s="90"/>
      <c r="AN23" s="90"/>
      <c r="AO23" s="90" t="s">
        <v>29</v>
      </c>
      <c r="AP23" s="114"/>
      <c r="AQ23" s="114"/>
      <c r="AR23" s="114"/>
      <c r="AS23" s="114"/>
      <c r="AT23" s="114"/>
      <c r="AU23" s="114"/>
      <c r="AV23" s="114"/>
      <c r="AW23" s="114"/>
      <c r="AX23" s="114"/>
      <c r="AY23" s="114"/>
      <c r="AZ23" s="114"/>
      <c r="BA23" s="90"/>
      <c r="BB23" s="90"/>
      <c r="BC23" s="90"/>
      <c r="BD23" s="90"/>
      <c r="BE23" s="91"/>
    </row>
    <row r="24" spans="2:92" ht="30" customHeight="1">
      <c r="B24" s="556">
        <v>13</v>
      </c>
      <c r="C24" s="571"/>
      <c r="D24" s="101"/>
      <c r="E24" s="567" t="s">
        <v>139</v>
      </c>
      <c r="F24" s="567"/>
      <c r="G24" s="567"/>
      <c r="H24" s="567"/>
      <c r="I24" s="567"/>
      <c r="J24" s="567"/>
      <c r="K24" s="567"/>
      <c r="L24" s="567"/>
      <c r="M24" s="567"/>
      <c r="N24" s="567"/>
      <c r="O24" s="567"/>
      <c r="P24" s="567"/>
      <c r="Q24" s="567"/>
      <c r="R24" s="567"/>
      <c r="S24" s="567"/>
      <c r="T24" s="567"/>
      <c r="U24" s="567"/>
      <c r="V24" s="568"/>
      <c r="W24" s="108"/>
      <c r="X24" s="109" t="s">
        <v>148</v>
      </c>
      <c r="Y24" s="109"/>
      <c r="Z24" s="109"/>
      <c r="AA24" s="109"/>
      <c r="AB24" s="109"/>
      <c r="AC24" s="109"/>
      <c r="AD24" s="109"/>
      <c r="AE24" s="109"/>
      <c r="AF24" s="109"/>
      <c r="AG24" s="109"/>
      <c r="AH24" s="109"/>
      <c r="AI24" s="109"/>
      <c r="AJ24" s="109"/>
      <c r="AK24" s="109"/>
      <c r="AL24" s="109"/>
      <c r="AM24" s="109"/>
      <c r="AN24" s="109"/>
      <c r="AO24" s="109"/>
      <c r="AP24" s="115"/>
      <c r="AQ24" s="115"/>
      <c r="AR24" s="115"/>
      <c r="AS24" s="115"/>
      <c r="AT24" s="115"/>
      <c r="AU24" s="115"/>
      <c r="AV24" s="115"/>
      <c r="AW24" s="115"/>
      <c r="AX24" s="115"/>
      <c r="AY24" s="115"/>
      <c r="AZ24" s="115"/>
      <c r="BA24" s="109"/>
      <c r="BB24" s="109"/>
      <c r="BC24" s="109"/>
      <c r="BD24" s="109"/>
      <c r="BE24" s="116"/>
    </row>
    <row r="25" spans="2:92" ht="30" customHeight="1">
      <c r="B25" s="557"/>
      <c r="C25" s="571"/>
      <c r="D25" s="101"/>
      <c r="E25" s="593"/>
      <c r="F25" s="593"/>
      <c r="G25" s="593"/>
      <c r="H25" s="593"/>
      <c r="I25" s="593"/>
      <c r="J25" s="593"/>
      <c r="K25" s="593"/>
      <c r="L25" s="593"/>
      <c r="M25" s="593"/>
      <c r="N25" s="593"/>
      <c r="O25" s="593"/>
      <c r="P25" s="593"/>
      <c r="Q25" s="593"/>
      <c r="R25" s="593"/>
      <c r="S25" s="593"/>
      <c r="T25" s="593"/>
      <c r="U25" s="593"/>
      <c r="V25" s="594"/>
      <c r="W25" s="101"/>
      <c r="X25" s="52" t="s">
        <v>149</v>
      </c>
      <c r="AP25" s="117"/>
      <c r="AQ25" s="117"/>
      <c r="AR25" s="117"/>
      <c r="AS25" s="117"/>
      <c r="AT25" s="117"/>
      <c r="AU25" s="117"/>
      <c r="AV25" s="117"/>
      <c r="AW25" s="117"/>
      <c r="AX25" s="117"/>
      <c r="AY25" s="117"/>
      <c r="AZ25" s="117"/>
      <c r="BE25" s="102"/>
    </row>
    <row r="26" spans="2:92" ht="30" customHeight="1">
      <c r="B26" s="590"/>
      <c r="C26" s="571"/>
      <c r="D26" s="98"/>
      <c r="E26" s="595"/>
      <c r="F26" s="595"/>
      <c r="G26" s="595"/>
      <c r="H26" s="595"/>
      <c r="I26" s="595"/>
      <c r="J26" s="595"/>
      <c r="K26" s="595"/>
      <c r="L26" s="595"/>
      <c r="M26" s="595"/>
      <c r="N26" s="595"/>
      <c r="O26" s="595"/>
      <c r="P26" s="595"/>
      <c r="Q26" s="595"/>
      <c r="R26" s="595"/>
      <c r="S26" s="595"/>
      <c r="T26" s="595"/>
      <c r="U26" s="595"/>
      <c r="V26" s="596"/>
      <c r="W26" s="98"/>
      <c r="X26" s="106" t="s">
        <v>147</v>
      </c>
      <c r="Y26" s="106"/>
      <c r="Z26" s="106"/>
      <c r="AA26" s="106"/>
      <c r="AB26" s="106"/>
      <c r="AC26" s="106"/>
      <c r="AD26" s="106"/>
      <c r="AE26" s="106"/>
      <c r="AF26" s="106"/>
      <c r="AG26" s="106"/>
      <c r="AH26" s="106"/>
      <c r="AI26" s="106"/>
      <c r="AJ26" s="106"/>
      <c r="AK26" s="106"/>
      <c r="AL26" s="106"/>
      <c r="AM26" s="106"/>
      <c r="AN26" s="106"/>
      <c r="AO26" s="106"/>
      <c r="AP26" s="118"/>
      <c r="AQ26" s="118"/>
      <c r="AR26" s="118"/>
      <c r="AS26" s="118"/>
      <c r="AT26" s="118"/>
      <c r="AU26" s="118"/>
      <c r="AV26" s="118"/>
      <c r="AW26" s="118"/>
      <c r="AX26" s="118"/>
      <c r="AY26" s="118"/>
      <c r="AZ26" s="118"/>
      <c r="BA26" s="106"/>
      <c r="BB26" s="106"/>
      <c r="BE26" s="274"/>
    </row>
    <row r="27" spans="2:92" ht="30" customHeight="1">
      <c r="B27" s="556">
        <v>14</v>
      </c>
      <c r="C27" s="571"/>
      <c r="D27" s="101"/>
      <c r="E27" s="573" t="s">
        <v>140</v>
      </c>
      <c r="F27" s="573"/>
      <c r="G27" s="573"/>
      <c r="H27" s="573"/>
      <c r="I27" s="573"/>
      <c r="J27" s="573"/>
      <c r="K27" s="573"/>
      <c r="L27" s="573"/>
      <c r="M27" s="573"/>
      <c r="N27" s="573"/>
      <c r="O27" s="573"/>
      <c r="P27" s="573"/>
      <c r="Q27" s="573"/>
      <c r="R27" s="573"/>
      <c r="S27" s="573"/>
      <c r="T27" s="573"/>
      <c r="U27" s="573"/>
      <c r="V27" s="574"/>
      <c r="W27" s="101"/>
      <c r="X27" s="52" t="s">
        <v>138</v>
      </c>
      <c r="AN27" s="109"/>
      <c r="AO27" s="109"/>
      <c r="AP27" s="115"/>
      <c r="AQ27" s="115"/>
      <c r="AR27" s="115"/>
      <c r="AS27" s="115"/>
      <c r="AT27" s="115"/>
      <c r="AU27" s="115"/>
      <c r="AV27" s="115"/>
      <c r="AW27" s="115"/>
      <c r="AX27" s="115"/>
      <c r="AY27" s="115"/>
      <c r="AZ27" s="115"/>
      <c r="BA27" s="109"/>
      <c r="BB27" s="109"/>
      <c r="BC27" s="109"/>
      <c r="BD27" s="109"/>
      <c r="BE27" s="102"/>
    </row>
    <row r="28" spans="2:92" ht="30" customHeight="1">
      <c r="B28" s="557"/>
      <c r="C28" s="571"/>
      <c r="D28" s="101"/>
      <c r="E28" s="575"/>
      <c r="F28" s="575"/>
      <c r="G28" s="575"/>
      <c r="H28" s="575"/>
      <c r="I28" s="575"/>
      <c r="J28" s="575"/>
      <c r="K28" s="575"/>
      <c r="L28" s="575"/>
      <c r="M28" s="575"/>
      <c r="N28" s="575"/>
      <c r="O28" s="575"/>
      <c r="P28" s="575"/>
      <c r="Q28" s="575"/>
      <c r="R28" s="575"/>
      <c r="S28" s="575"/>
      <c r="T28" s="575"/>
      <c r="U28" s="575"/>
      <c r="V28" s="576"/>
      <c r="W28" s="101"/>
      <c r="X28" s="52" t="s">
        <v>150</v>
      </c>
      <c r="AP28" s="117"/>
      <c r="AQ28" s="117"/>
      <c r="AR28" s="117"/>
      <c r="AS28" s="117"/>
      <c r="AT28" s="117"/>
      <c r="AU28" s="117"/>
      <c r="AV28" s="117"/>
      <c r="AW28" s="117"/>
      <c r="AX28" s="117"/>
      <c r="AY28" s="117"/>
      <c r="AZ28" s="117"/>
      <c r="BE28" s="102"/>
    </row>
    <row r="29" spans="2:92" ht="30" customHeight="1" thickBot="1">
      <c r="B29" s="558"/>
      <c r="C29" s="572"/>
      <c r="D29" s="119"/>
      <c r="E29" s="577"/>
      <c r="F29" s="577"/>
      <c r="G29" s="577"/>
      <c r="H29" s="577"/>
      <c r="I29" s="577"/>
      <c r="J29" s="577"/>
      <c r="K29" s="577"/>
      <c r="L29" s="577"/>
      <c r="M29" s="577"/>
      <c r="N29" s="577"/>
      <c r="O29" s="577"/>
      <c r="P29" s="577"/>
      <c r="Q29" s="577"/>
      <c r="R29" s="577"/>
      <c r="S29" s="577"/>
      <c r="T29" s="577"/>
      <c r="U29" s="577"/>
      <c r="V29" s="578"/>
      <c r="W29" s="119"/>
      <c r="X29" s="79" t="s">
        <v>147</v>
      </c>
      <c r="Y29" s="79"/>
      <c r="Z29" s="79"/>
      <c r="AA29" s="79"/>
      <c r="AB29" s="79"/>
      <c r="AC29" s="79"/>
      <c r="AD29" s="79"/>
      <c r="AE29" s="79"/>
      <c r="AF29" s="79"/>
      <c r="AG29" s="79"/>
      <c r="AH29" s="79"/>
      <c r="AI29" s="79"/>
      <c r="AJ29" s="79"/>
      <c r="AK29" s="79"/>
      <c r="AL29" s="79"/>
      <c r="AM29" s="79"/>
      <c r="AN29" s="79"/>
      <c r="AO29" s="79"/>
      <c r="AP29" s="120"/>
      <c r="AQ29" s="120"/>
      <c r="AR29" s="120"/>
      <c r="AS29" s="120"/>
      <c r="AT29" s="120"/>
      <c r="AU29" s="120"/>
      <c r="AV29" s="120"/>
      <c r="AW29" s="120"/>
      <c r="AX29" s="120"/>
      <c r="AY29" s="120"/>
      <c r="AZ29" s="120"/>
      <c r="BA29" s="79"/>
      <c r="BB29" s="79"/>
      <c r="BC29" s="79"/>
      <c r="BD29" s="79"/>
      <c r="BE29" s="102"/>
    </row>
    <row r="30" spans="2:92" ht="33.75" customHeight="1">
      <c r="B30" s="121">
        <v>15</v>
      </c>
      <c r="C30" s="571" t="s">
        <v>305</v>
      </c>
      <c r="D30" s="107"/>
      <c r="E30" s="579" t="s">
        <v>5</v>
      </c>
      <c r="F30" s="579"/>
      <c r="G30" s="579"/>
      <c r="H30" s="579"/>
      <c r="I30" s="579"/>
      <c r="J30" s="579"/>
      <c r="K30" s="579"/>
      <c r="L30" s="579"/>
      <c r="M30" s="579"/>
      <c r="N30" s="579"/>
      <c r="O30" s="579"/>
      <c r="P30" s="579"/>
      <c r="Q30" s="579"/>
      <c r="R30" s="579"/>
      <c r="S30" s="579"/>
      <c r="T30" s="579"/>
      <c r="U30" s="579"/>
      <c r="V30" s="580"/>
      <c r="W30" s="108"/>
      <c r="X30" s="90" t="s">
        <v>459</v>
      </c>
      <c r="Y30" s="90"/>
      <c r="Z30" s="90"/>
      <c r="AA30" s="90"/>
      <c r="AB30" s="90"/>
      <c r="AC30" s="90"/>
      <c r="AD30" s="90"/>
      <c r="AE30" s="90"/>
      <c r="AF30" s="90"/>
      <c r="AG30" s="90"/>
      <c r="AH30" s="90"/>
      <c r="AI30" s="90"/>
      <c r="AJ30" s="90"/>
      <c r="AK30" s="90"/>
      <c r="AL30" s="90"/>
      <c r="AM30" s="90"/>
      <c r="AN30" s="90"/>
      <c r="AO30" s="90" t="s">
        <v>165</v>
      </c>
      <c r="AP30" s="114"/>
      <c r="AQ30" s="114"/>
      <c r="AR30" s="114"/>
      <c r="AS30" s="114"/>
      <c r="AT30" s="114"/>
      <c r="AU30" s="114"/>
      <c r="AV30" s="114"/>
      <c r="AW30" s="114"/>
      <c r="AX30" s="114"/>
      <c r="AY30" s="114"/>
      <c r="AZ30" s="114"/>
      <c r="BA30" s="109"/>
      <c r="BB30" s="109"/>
      <c r="BC30" s="109"/>
      <c r="BD30" s="109"/>
      <c r="BE30" s="87"/>
    </row>
    <row r="31" spans="2:92" ht="33.75" customHeight="1">
      <c r="B31" s="556">
        <v>16</v>
      </c>
      <c r="C31" s="571"/>
      <c r="D31" s="565"/>
      <c r="E31" s="567" t="s">
        <v>22</v>
      </c>
      <c r="F31" s="567"/>
      <c r="G31" s="567"/>
      <c r="H31" s="567"/>
      <c r="I31" s="567"/>
      <c r="J31" s="567"/>
      <c r="K31" s="567"/>
      <c r="L31" s="567"/>
      <c r="M31" s="567"/>
      <c r="N31" s="567"/>
      <c r="O31" s="567"/>
      <c r="P31" s="567"/>
      <c r="Q31" s="567"/>
      <c r="R31" s="567"/>
      <c r="S31" s="567"/>
      <c r="T31" s="567"/>
      <c r="U31" s="567"/>
      <c r="V31" s="568"/>
      <c r="W31" s="108"/>
      <c r="X31" s="109" t="s">
        <v>30</v>
      </c>
      <c r="Y31" s="109"/>
      <c r="Z31" s="109"/>
      <c r="AA31" s="109"/>
      <c r="AB31" s="109"/>
      <c r="AC31" s="109"/>
      <c r="AD31" s="109"/>
      <c r="AE31" s="109"/>
      <c r="AF31" s="109"/>
      <c r="AG31" s="109"/>
      <c r="AH31" s="109"/>
      <c r="AI31" s="109"/>
      <c r="AJ31" s="563"/>
      <c r="AK31" s="563"/>
      <c r="AL31" s="563"/>
      <c r="AM31" s="109" t="s">
        <v>28</v>
      </c>
      <c r="AN31" s="109"/>
      <c r="AO31" s="109"/>
      <c r="AP31" s="115" t="s">
        <v>31</v>
      </c>
      <c r="AQ31" s="115"/>
      <c r="AR31" s="115"/>
      <c r="AS31" s="115"/>
      <c r="AT31" s="115"/>
      <c r="AU31" s="115"/>
      <c r="AV31" s="115"/>
      <c r="AW31" s="115"/>
      <c r="AX31" s="115"/>
      <c r="AY31" s="563"/>
      <c r="AZ31" s="563"/>
      <c r="BA31" s="563"/>
      <c r="BB31" s="109" t="s">
        <v>28</v>
      </c>
      <c r="BC31" s="109"/>
      <c r="BD31" s="109"/>
      <c r="BE31" s="116"/>
    </row>
    <row r="32" spans="2:92" ht="33.75" customHeight="1" thickBot="1">
      <c r="B32" s="558"/>
      <c r="C32" s="572"/>
      <c r="D32" s="566"/>
      <c r="E32" s="569"/>
      <c r="F32" s="569"/>
      <c r="G32" s="569"/>
      <c r="H32" s="569"/>
      <c r="I32" s="569"/>
      <c r="J32" s="569"/>
      <c r="K32" s="569"/>
      <c r="L32" s="569"/>
      <c r="M32" s="569"/>
      <c r="N32" s="569"/>
      <c r="O32" s="569"/>
      <c r="P32" s="569"/>
      <c r="Q32" s="569"/>
      <c r="R32" s="569"/>
      <c r="S32" s="569"/>
      <c r="T32" s="569"/>
      <c r="U32" s="569"/>
      <c r="V32" s="570"/>
      <c r="W32" s="119"/>
      <c r="X32" s="79" t="s">
        <v>32</v>
      </c>
      <c r="Y32" s="79"/>
      <c r="Z32" s="79"/>
      <c r="AA32" s="79"/>
      <c r="AB32" s="79"/>
      <c r="AC32" s="79"/>
      <c r="AD32" s="79"/>
      <c r="AE32" s="79"/>
      <c r="AI32" s="564"/>
      <c r="AJ32" s="564"/>
      <c r="AK32" s="564"/>
      <c r="AL32" s="52" t="s">
        <v>28</v>
      </c>
      <c r="BE32" s="102"/>
    </row>
    <row r="33" spans="2:58" ht="62.25" customHeight="1" thickBot="1">
      <c r="B33" s="122">
        <v>17</v>
      </c>
      <c r="C33" s="123" t="s">
        <v>228</v>
      </c>
      <c r="D33" s="124"/>
      <c r="E33" s="559" t="s">
        <v>101</v>
      </c>
      <c r="F33" s="559"/>
      <c r="G33" s="559"/>
      <c r="H33" s="559"/>
      <c r="I33" s="559"/>
      <c r="J33" s="559"/>
      <c r="K33" s="559"/>
      <c r="L33" s="559"/>
      <c r="M33" s="559"/>
      <c r="N33" s="559"/>
      <c r="O33" s="559"/>
      <c r="P33" s="559"/>
      <c r="Q33" s="559"/>
      <c r="R33" s="559"/>
      <c r="S33" s="559"/>
      <c r="T33" s="559"/>
      <c r="U33" s="559"/>
      <c r="V33" s="559"/>
      <c r="W33" s="125"/>
      <c r="X33" s="560" t="s">
        <v>486</v>
      </c>
      <c r="Y33" s="560"/>
      <c r="Z33" s="560"/>
      <c r="AA33" s="560"/>
      <c r="AB33" s="560"/>
      <c r="AC33" s="560"/>
      <c r="AD33" s="560"/>
      <c r="AE33" s="560"/>
      <c r="AF33" s="271"/>
      <c r="AG33" s="561" t="s">
        <v>485</v>
      </c>
      <c r="AH33" s="561"/>
      <c r="AI33" s="561"/>
      <c r="AJ33" s="561"/>
      <c r="AK33" s="561"/>
      <c r="AL33" s="561"/>
      <c r="AM33" s="561"/>
      <c r="AN33" s="561"/>
      <c r="AO33" s="293"/>
      <c r="AP33" s="561" t="s">
        <v>484</v>
      </c>
      <c r="AQ33" s="561"/>
      <c r="AR33" s="561"/>
      <c r="AS33" s="561"/>
      <c r="AT33" s="561"/>
      <c r="AU33" s="561"/>
      <c r="AV33" s="561"/>
      <c r="AW33" s="561"/>
      <c r="AX33" s="293"/>
      <c r="AY33" s="561" t="s">
        <v>172</v>
      </c>
      <c r="AZ33" s="561"/>
      <c r="BA33" s="561"/>
      <c r="BB33" s="561"/>
      <c r="BC33" s="561"/>
      <c r="BD33" s="561"/>
      <c r="BE33" s="562"/>
    </row>
    <row r="34" spans="2:58" ht="11.25" customHeight="1"/>
    <row r="35" spans="2:58" ht="20.100000000000001" customHeight="1">
      <c r="B35" s="126" t="s">
        <v>234</v>
      </c>
      <c r="E35" s="127"/>
      <c r="F35" s="127"/>
      <c r="G35" s="127"/>
      <c r="H35" s="127"/>
      <c r="I35" s="127"/>
      <c r="J35" s="127"/>
      <c r="K35" s="127"/>
      <c r="L35" s="127"/>
      <c r="M35" s="127"/>
      <c r="N35" s="127"/>
      <c r="O35" s="127"/>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6"/>
      <c r="BB35" s="126"/>
      <c r="BC35" s="126"/>
    </row>
    <row r="36" spans="2:58" ht="7.5" customHeight="1"/>
    <row r="37" spans="2:58" ht="3.75" customHeight="1">
      <c r="C37" s="128"/>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row>
    <row r="38" spans="2:58" ht="19.5" customHeight="1"/>
    <row r="39" spans="2:58" ht="19.5" customHeight="1"/>
    <row r="40" spans="2:58" ht="19.5" customHeight="1"/>
    <row r="41" spans="2:58" ht="19.5" customHeight="1"/>
    <row r="42" spans="2:58" ht="19.5" customHeight="1"/>
    <row r="43" spans="2:58" ht="19.5" customHeight="1"/>
    <row r="44" spans="2:58" ht="19.5" customHeight="1"/>
  </sheetData>
  <mergeCells count="57">
    <mergeCell ref="BB1:BF1"/>
    <mergeCell ref="B3:BF3"/>
    <mergeCell ref="B5:I5"/>
    <mergeCell ref="E17:V17"/>
    <mergeCell ref="X17:Z17"/>
    <mergeCell ref="AQ16:AS16"/>
    <mergeCell ref="AY16:BA16"/>
    <mergeCell ref="B7:I7"/>
    <mergeCell ref="W9:BD9"/>
    <mergeCell ref="C10:C12"/>
    <mergeCell ref="X10:AH10"/>
    <mergeCell ref="AL10:AX10"/>
    <mergeCell ref="E11:V11"/>
    <mergeCell ref="E12:V12"/>
    <mergeCell ref="B6:I6"/>
    <mergeCell ref="K5:AI5"/>
    <mergeCell ref="B8:I8"/>
    <mergeCell ref="B24:B26"/>
    <mergeCell ref="E23:N23"/>
    <mergeCell ref="P23:V23"/>
    <mergeCell ref="E24:V26"/>
    <mergeCell ref="B20:B22"/>
    <mergeCell ref="B9:C9"/>
    <mergeCell ref="D9:V9"/>
    <mergeCell ref="E10:V10"/>
    <mergeCell ref="E16:V16"/>
    <mergeCell ref="E18:V18"/>
    <mergeCell ref="E20:V22"/>
    <mergeCell ref="E13:V13"/>
    <mergeCell ref="X13:BD13"/>
    <mergeCell ref="E14:V14"/>
    <mergeCell ref="X14:BD14"/>
    <mergeCell ref="E15:V15"/>
    <mergeCell ref="AI15:AK15"/>
    <mergeCell ref="AI21:BD21"/>
    <mergeCell ref="AI22:BD22"/>
    <mergeCell ref="E19:V19"/>
    <mergeCell ref="AI19:BD19"/>
    <mergeCell ref="AU15:AW15"/>
    <mergeCell ref="X18:Z18"/>
    <mergeCell ref="AJ16:AM16"/>
    <mergeCell ref="B27:B29"/>
    <mergeCell ref="E33:V33"/>
    <mergeCell ref="X33:AE33"/>
    <mergeCell ref="B31:B32"/>
    <mergeCell ref="AY33:BE33"/>
    <mergeCell ref="AJ31:AL31"/>
    <mergeCell ref="AY31:BA31"/>
    <mergeCell ref="AI32:AK32"/>
    <mergeCell ref="AP33:AW33"/>
    <mergeCell ref="AG33:AN33"/>
    <mergeCell ref="D31:D32"/>
    <mergeCell ref="E31:V32"/>
    <mergeCell ref="C30:C32"/>
    <mergeCell ref="E27:V29"/>
    <mergeCell ref="E30:V30"/>
    <mergeCell ref="C13:C29"/>
  </mergeCells>
  <phoneticPr fontId="4"/>
  <printOptions horizontalCentered="1"/>
  <pageMargins left="0.70866141732283472" right="0.31496062992125984" top="0.55118110236220474" bottom="0.35433070866141736" header="0" footer="0"/>
  <pageSetup paperSize="9" scale="81"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BG64"/>
  <sheetViews>
    <sheetView view="pageBreakPreview" zoomScale="80" zoomScaleNormal="100" zoomScaleSheetLayoutView="80" workbookViewId="0">
      <selection activeCell="X36" sqref="X36:AH36"/>
    </sheetView>
  </sheetViews>
  <sheetFormatPr defaultColWidth="9" defaultRowHeight="14.25"/>
  <cols>
    <col min="1" max="1" width="1" style="52" customWidth="1"/>
    <col min="2" max="2" width="3.125" style="52" customWidth="1"/>
    <col min="3" max="3" width="3.125" style="348" customWidth="1"/>
    <col min="4" max="57" width="1.875" style="52" customWidth="1"/>
    <col min="58" max="58" width="5" style="52" customWidth="1"/>
    <col min="59" max="59" width="1.875" style="52" customWidth="1"/>
    <col min="60" max="16384" width="9" style="52"/>
  </cols>
  <sheetData>
    <row r="1" spans="2:59" ht="7.5" customHeight="1" thickBot="1"/>
    <row r="2" spans="2:59" ht="15" thickBot="1">
      <c r="BB2" s="710" t="s">
        <v>522</v>
      </c>
      <c r="BC2" s="711"/>
      <c r="BD2" s="711"/>
      <c r="BE2" s="711"/>
      <c r="BF2" s="712"/>
    </row>
    <row r="3" spans="2:59" ht="20.25" customHeight="1">
      <c r="AW3" s="349" t="s">
        <v>523</v>
      </c>
      <c r="BC3" s="350"/>
      <c r="BD3" s="350"/>
      <c r="BE3" s="350"/>
      <c r="BF3" s="350"/>
    </row>
    <row r="4" spans="2:59" ht="22.5" customHeight="1">
      <c r="B4" s="713" t="s">
        <v>524</v>
      </c>
      <c r="C4" s="713"/>
      <c r="D4" s="713"/>
      <c r="E4" s="713"/>
      <c r="F4" s="713"/>
      <c r="G4" s="713"/>
      <c r="H4" s="713"/>
      <c r="I4" s="713"/>
      <c r="J4" s="713"/>
      <c r="K4" s="713"/>
      <c r="L4" s="713"/>
      <c r="M4" s="713"/>
      <c r="N4" s="713"/>
      <c r="O4" s="713"/>
      <c r="P4" s="713"/>
      <c r="Q4" s="713"/>
      <c r="R4" s="713"/>
      <c r="S4" s="713"/>
      <c r="T4" s="713"/>
      <c r="U4" s="713"/>
      <c r="V4" s="713"/>
      <c r="W4" s="713"/>
      <c r="X4" s="713"/>
      <c r="Y4" s="713"/>
      <c r="Z4" s="713"/>
      <c r="AA4" s="713"/>
      <c r="AB4" s="713"/>
      <c r="AC4" s="713"/>
      <c r="AD4" s="713"/>
      <c r="AE4" s="713"/>
      <c r="AF4" s="713"/>
      <c r="AG4" s="713"/>
      <c r="AH4" s="713"/>
      <c r="AI4" s="713"/>
      <c r="AJ4" s="713"/>
      <c r="AK4" s="713"/>
      <c r="AL4" s="713"/>
      <c r="AM4" s="713"/>
      <c r="AN4" s="713"/>
      <c r="AO4" s="713"/>
      <c r="AP4" s="713"/>
      <c r="AQ4" s="713"/>
      <c r="AR4" s="713"/>
      <c r="AS4" s="713"/>
      <c r="AT4" s="713"/>
      <c r="AU4" s="713"/>
      <c r="AV4" s="713"/>
      <c r="AW4" s="713"/>
      <c r="AX4" s="713"/>
      <c r="AY4" s="713"/>
      <c r="AZ4" s="713"/>
      <c r="BA4" s="713"/>
      <c r="BB4" s="713"/>
      <c r="BC4" s="713"/>
      <c r="BD4" s="713"/>
      <c r="BE4" s="713"/>
      <c r="BF4" s="713"/>
    </row>
    <row r="5" spans="2:59" s="349" customFormat="1" ht="15" customHeight="1">
      <c r="C5" s="348"/>
      <c r="AG5" s="352"/>
      <c r="AH5" s="352"/>
      <c r="AI5" s="352"/>
      <c r="AJ5" s="352"/>
      <c r="AK5" s="352"/>
      <c r="AL5" s="352"/>
      <c r="AM5" s="352"/>
      <c r="AN5" s="352"/>
      <c r="AO5" s="351"/>
      <c r="AP5" s="421"/>
      <c r="AQ5" s="421"/>
      <c r="AR5" s="421"/>
      <c r="AS5" s="421"/>
      <c r="AT5" s="421"/>
      <c r="AU5" s="421"/>
      <c r="AV5" s="421"/>
      <c r="AW5" s="421"/>
      <c r="AX5" s="421"/>
      <c r="AY5" s="421"/>
      <c r="AZ5" s="421"/>
      <c r="BA5" s="421"/>
      <c r="BB5" s="421"/>
      <c r="BC5" s="421"/>
      <c r="BD5" s="421"/>
      <c r="BE5" s="421"/>
      <c r="BF5" s="351"/>
    </row>
    <row r="6" spans="2:59" ht="24" customHeight="1">
      <c r="B6" s="589" t="s">
        <v>39</v>
      </c>
      <c r="C6" s="589"/>
      <c r="D6" s="589"/>
      <c r="E6" s="589"/>
      <c r="F6" s="589"/>
      <c r="G6" s="589"/>
      <c r="H6" s="589"/>
      <c r="I6" s="589"/>
      <c r="J6" s="77" t="s">
        <v>7</v>
      </c>
      <c r="K6" s="534" t="str">
        <f>団体名</f>
        <v>和歌山委託訓練センター</v>
      </c>
      <c r="L6" s="534"/>
      <c r="M6" s="534"/>
      <c r="N6" s="534"/>
      <c r="O6" s="534"/>
      <c r="P6" s="534"/>
      <c r="Q6" s="534"/>
      <c r="R6" s="534"/>
      <c r="S6" s="534"/>
      <c r="T6" s="534"/>
      <c r="U6" s="534"/>
      <c r="V6" s="534"/>
      <c r="W6" s="534"/>
      <c r="X6" s="534"/>
      <c r="Y6" s="534"/>
      <c r="Z6" s="534"/>
      <c r="AA6" s="534"/>
      <c r="AB6" s="534"/>
      <c r="AC6" s="534"/>
      <c r="AD6" s="534"/>
      <c r="AE6" s="534"/>
      <c r="AF6" s="534"/>
      <c r="AG6" s="534"/>
      <c r="AH6" s="534"/>
      <c r="AI6" s="534"/>
      <c r="AJ6" s="136"/>
      <c r="AK6" s="136"/>
      <c r="AL6" s="136"/>
      <c r="AM6" s="136"/>
      <c r="AN6" s="136"/>
      <c r="AO6" s="138"/>
      <c r="AP6" s="136"/>
      <c r="AQ6" s="136"/>
      <c r="AR6" s="136"/>
      <c r="AS6" s="136"/>
      <c r="AT6" s="136"/>
      <c r="AU6" s="136"/>
      <c r="AV6" s="136"/>
      <c r="AW6" s="136"/>
      <c r="AX6" s="136"/>
      <c r="AY6" s="136"/>
      <c r="AZ6" s="136"/>
      <c r="BA6" s="136"/>
      <c r="BB6" s="136"/>
      <c r="BC6" s="136"/>
      <c r="BD6" s="136"/>
      <c r="BE6" s="80"/>
      <c r="BF6" s="77"/>
    </row>
    <row r="7" spans="2:59" ht="24" customHeight="1">
      <c r="B7" s="589" t="s">
        <v>297</v>
      </c>
      <c r="C7" s="589"/>
      <c r="D7" s="589"/>
      <c r="E7" s="589"/>
      <c r="F7" s="589"/>
      <c r="G7" s="589"/>
      <c r="H7" s="589"/>
      <c r="I7" s="589"/>
      <c r="J7" s="77" t="s">
        <v>7</v>
      </c>
      <c r="K7" s="266" t="str">
        <f>科名</f>
        <v>あいうえお＊あいうえお＊あいうえお＊あいうえお＊あいうえお＊あいう</v>
      </c>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136"/>
      <c r="AK7" s="136"/>
      <c r="AL7" s="136"/>
      <c r="AM7" s="136"/>
      <c r="AN7" s="136"/>
      <c r="AO7" s="136"/>
      <c r="AP7" s="136"/>
      <c r="AQ7" s="136"/>
      <c r="AR7" s="136"/>
      <c r="AS7" s="136"/>
      <c r="AT7" s="136"/>
      <c r="AU7" s="136"/>
      <c r="AV7" s="136"/>
      <c r="AW7" s="136"/>
      <c r="AX7" s="136"/>
      <c r="AY7" s="136"/>
      <c r="AZ7" s="136"/>
      <c r="BA7" s="136"/>
      <c r="BB7" s="136"/>
      <c r="BC7" s="136"/>
      <c r="BD7" s="136"/>
      <c r="BE7" s="80"/>
      <c r="BF7" s="81"/>
    </row>
    <row r="8" spans="2:59" ht="24" customHeight="1">
      <c r="B8" s="589"/>
      <c r="C8" s="589"/>
      <c r="D8" s="589"/>
      <c r="E8" s="589"/>
      <c r="F8" s="589"/>
      <c r="G8" s="589"/>
      <c r="H8" s="589"/>
      <c r="I8" s="589"/>
      <c r="J8" s="77"/>
      <c r="K8" s="266" t="str">
        <f>提案左括弧&amp;提案科名&amp;提案右括弧</f>
        <v>(アイウエオ＊アイウエオ＊アイウエオ＊アイウエオ＊アイウエオ＊アイウ）</v>
      </c>
      <c r="L8" s="266"/>
      <c r="M8" s="266"/>
      <c r="N8" s="266"/>
      <c r="O8" s="266"/>
      <c r="P8" s="266"/>
      <c r="Q8" s="266"/>
      <c r="R8" s="266"/>
      <c r="S8" s="266"/>
      <c r="T8" s="266"/>
      <c r="U8" s="266"/>
      <c r="V8" s="266"/>
      <c r="W8" s="266"/>
      <c r="X8" s="266"/>
      <c r="Y8" s="266"/>
      <c r="Z8" s="266"/>
      <c r="AA8" s="266"/>
      <c r="AB8" s="266"/>
      <c r="AC8" s="266"/>
      <c r="AD8" s="266"/>
      <c r="AE8" s="266"/>
      <c r="AF8" s="266"/>
      <c r="AG8" s="266"/>
      <c r="AH8" s="266"/>
      <c r="AI8" s="266"/>
      <c r="AJ8" s="136"/>
      <c r="AK8" s="136"/>
      <c r="AL8" s="136"/>
      <c r="AM8" s="136"/>
      <c r="AN8" s="136"/>
      <c r="AO8" s="136"/>
      <c r="AP8" s="136"/>
      <c r="AQ8" s="136"/>
      <c r="AR8" s="136"/>
      <c r="AS8" s="136"/>
      <c r="AT8" s="136"/>
      <c r="AU8" s="136"/>
      <c r="AV8" s="136"/>
      <c r="AW8" s="136"/>
      <c r="AX8" s="136"/>
      <c r="AY8" s="136"/>
      <c r="AZ8" s="136"/>
      <c r="BA8" s="136"/>
      <c r="BB8" s="136"/>
      <c r="BC8" s="136"/>
      <c r="BD8" s="136"/>
      <c r="BE8" s="80"/>
      <c r="BF8" s="81"/>
    </row>
    <row r="9" spans="2:59" ht="24" customHeight="1">
      <c r="B9" s="589" t="s">
        <v>55</v>
      </c>
      <c r="C9" s="589"/>
      <c r="D9" s="589"/>
      <c r="E9" s="589"/>
      <c r="F9" s="589"/>
      <c r="G9" s="589"/>
      <c r="H9" s="589"/>
      <c r="I9" s="589"/>
      <c r="J9" s="77" t="s">
        <v>7</v>
      </c>
      <c r="K9" s="266" t="str">
        <f>TEXT(開講日,"ggge")&amp;"年"&amp;TEXT(開講日,"m")&amp;"月"&amp;TEXT(開講日,"d")&amp;"日"&amp;"～"&amp;TEXT(修了日,"ggge")&amp;"年"&amp;TEXT(修了日,"m")&amp;"月"&amp;TEXT(修了日,"d")&amp;"日"</f>
        <v>令和8年4月8日～令和8年7月7日</v>
      </c>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row>
    <row r="10" spans="2:59" ht="15" customHeight="1" thickBot="1">
      <c r="C10" s="353"/>
    </row>
    <row r="11" spans="2:59" s="349" customFormat="1" ht="26.25" customHeight="1" thickBot="1">
      <c r="B11" s="714"/>
      <c r="C11" s="715"/>
      <c r="D11" s="716" t="s">
        <v>15</v>
      </c>
      <c r="E11" s="717"/>
      <c r="F11" s="717"/>
      <c r="G11" s="717"/>
      <c r="H11" s="717"/>
      <c r="I11" s="717"/>
      <c r="J11" s="717"/>
      <c r="K11" s="717"/>
      <c r="L11" s="717"/>
      <c r="M11" s="717"/>
      <c r="N11" s="717"/>
      <c r="O11" s="717"/>
      <c r="P11" s="717"/>
      <c r="Q11" s="717"/>
      <c r="R11" s="717"/>
      <c r="S11" s="717"/>
      <c r="T11" s="717"/>
      <c r="U11" s="717"/>
      <c r="V11" s="718"/>
      <c r="W11" s="716" t="s">
        <v>164</v>
      </c>
      <c r="X11" s="717"/>
      <c r="Y11" s="717"/>
      <c r="Z11" s="717"/>
      <c r="AA11" s="717"/>
      <c r="AB11" s="717"/>
      <c r="AC11" s="717"/>
      <c r="AD11" s="717"/>
      <c r="AE11" s="717"/>
      <c r="AF11" s="717"/>
      <c r="AG11" s="717"/>
      <c r="AH11" s="717"/>
      <c r="AI11" s="717"/>
      <c r="AJ11" s="717"/>
      <c r="AK11" s="717"/>
      <c r="AL11" s="717"/>
      <c r="AM11" s="717"/>
      <c r="AN11" s="717"/>
      <c r="AO11" s="717"/>
      <c r="AP11" s="717"/>
      <c r="AQ11" s="717"/>
      <c r="AR11" s="717"/>
      <c r="AS11" s="717"/>
      <c r="AT11" s="717"/>
      <c r="AU11" s="717"/>
      <c r="AV11" s="717"/>
      <c r="AW11" s="717"/>
      <c r="AX11" s="717"/>
      <c r="AY11" s="717"/>
      <c r="AZ11" s="717"/>
      <c r="BA11" s="717"/>
      <c r="BB11" s="717"/>
      <c r="BC11" s="717"/>
      <c r="BD11" s="719"/>
      <c r="BE11" s="720"/>
      <c r="BF11" s="721"/>
      <c r="BG11" s="721"/>
    </row>
    <row r="12" spans="2:59" s="349" customFormat="1" ht="18.75" customHeight="1">
      <c r="B12" s="354">
        <v>1</v>
      </c>
      <c r="C12" s="722" t="s">
        <v>96</v>
      </c>
      <c r="D12" s="355"/>
      <c r="E12" s="724" t="s">
        <v>2</v>
      </c>
      <c r="F12" s="724"/>
      <c r="G12" s="724"/>
      <c r="H12" s="724"/>
      <c r="I12" s="724"/>
      <c r="J12" s="724"/>
      <c r="K12" s="724"/>
      <c r="L12" s="724"/>
      <c r="M12" s="724"/>
      <c r="N12" s="724"/>
      <c r="O12" s="724"/>
      <c r="P12" s="724"/>
      <c r="Q12" s="724"/>
      <c r="R12" s="724"/>
      <c r="S12" s="724"/>
      <c r="T12" s="724"/>
      <c r="U12" s="724"/>
      <c r="V12" s="725"/>
      <c r="W12" s="355"/>
      <c r="X12" s="724" t="s">
        <v>16</v>
      </c>
      <c r="Y12" s="724"/>
      <c r="Z12" s="724"/>
      <c r="AA12" s="724"/>
      <c r="AB12" s="724"/>
      <c r="AC12" s="724"/>
      <c r="AD12" s="724"/>
      <c r="AE12" s="724"/>
      <c r="AF12" s="724"/>
      <c r="AG12" s="724"/>
      <c r="AH12" s="724"/>
      <c r="AI12" s="356"/>
      <c r="AJ12" s="356"/>
      <c r="AK12" s="356"/>
      <c r="AL12" s="724" t="s">
        <v>17</v>
      </c>
      <c r="AM12" s="724"/>
      <c r="AN12" s="724"/>
      <c r="AO12" s="724"/>
      <c r="AP12" s="724"/>
      <c r="AQ12" s="724"/>
      <c r="AR12" s="724"/>
      <c r="AS12" s="724"/>
      <c r="AT12" s="724"/>
      <c r="AU12" s="724"/>
      <c r="AV12" s="724"/>
      <c r="AW12" s="724"/>
      <c r="AX12" s="724"/>
      <c r="AY12" s="356"/>
      <c r="AZ12" s="356"/>
      <c r="BA12" s="356"/>
      <c r="BB12" s="356"/>
      <c r="BC12" s="356"/>
      <c r="BD12" s="357"/>
    </row>
    <row r="13" spans="2:59" s="349" customFormat="1" ht="18.75" customHeight="1">
      <c r="B13" s="358">
        <v>2</v>
      </c>
      <c r="C13" s="705"/>
      <c r="D13" s="359"/>
      <c r="E13" s="726" t="s">
        <v>23</v>
      </c>
      <c r="F13" s="726"/>
      <c r="G13" s="726"/>
      <c r="H13" s="726"/>
      <c r="I13" s="726"/>
      <c r="J13" s="726"/>
      <c r="K13" s="726"/>
      <c r="L13" s="726"/>
      <c r="M13" s="726"/>
      <c r="N13" s="726"/>
      <c r="O13" s="726"/>
      <c r="P13" s="726"/>
      <c r="Q13" s="726"/>
      <c r="R13" s="726"/>
      <c r="S13" s="726"/>
      <c r="T13" s="726"/>
      <c r="U13" s="726"/>
      <c r="V13" s="727"/>
      <c r="W13" s="359"/>
      <c r="X13" s="360" t="s">
        <v>20</v>
      </c>
      <c r="Y13" s="360"/>
      <c r="Z13" s="360"/>
      <c r="AA13" s="360"/>
      <c r="AB13" s="360"/>
      <c r="AC13" s="360"/>
      <c r="AD13" s="360"/>
      <c r="AE13" s="360"/>
      <c r="AF13" s="360"/>
      <c r="AG13" s="360"/>
      <c r="AH13" s="360"/>
      <c r="AI13" s="360"/>
      <c r="AJ13" s="360"/>
      <c r="AK13" s="360"/>
      <c r="AL13" s="360"/>
      <c r="AM13" s="360"/>
      <c r="AN13" s="360"/>
      <c r="AO13" s="360"/>
      <c r="AP13" s="360"/>
      <c r="AQ13" s="360"/>
      <c r="AR13" s="360"/>
      <c r="AS13" s="360"/>
      <c r="AT13" s="360"/>
      <c r="AU13" s="360"/>
      <c r="AV13" s="360"/>
      <c r="AW13" s="360"/>
      <c r="AX13" s="360"/>
      <c r="AY13" s="360"/>
      <c r="AZ13" s="360"/>
      <c r="BA13" s="360"/>
      <c r="BB13" s="360"/>
      <c r="BC13" s="360"/>
      <c r="BD13" s="361"/>
      <c r="BE13" s="351"/>
      <c r="BF13" s="351"/>
    </row>
    <row r="14" spans="2:59" s="349" customFormat="1" ht="18.75" customHeight="1" thickBot="1">
      <c r="B14" s="362">
        <v>3</v>
      </c>
      <c r="C14" s="723"/>
      <c r="D14" s="363"/>
      <c r="E14" s="693" t="s">
        <v>97</v>
      </c>
      <c r="F14" s="693"/>
      <c r="G14" s="693"/>
      <c r="H14" s="693"/>
      <c r="I14" s="693"/>
      <c r="J14" s="693"/>
      <c r="K14" s="693"/>
      <c r="L14" s="693"/>
      <c r="M14" s="693"/>
      <c r="N14" s="693"/>
      <c r="O14" s="693"/>
      <c r="P14" s="693"/>
      <c r="Q14" s="693"/>
      <c r="R14" s="693"/>
      <c r="S14" s="693"/>
      <c r="T14" s="693"/>
      <c r="U14" s="693"/>
      <c r="V14" s="694"/>
      <c r="W14" s="363"/>
      <c r="X14" s="364" t="s">
        <v>98</v>
      </c>
      <c r="Y14" s="364"/>
      <c r="Z14" s="364"/>
      <c r="AA14" s="364"/>
      <c r="AB14" s="364"/>
      <c r="AC14" s="364"/>
      <c r="AD14" s="364"/>
      <c r="AE14" s="364"/>
      <c r="AF14" s="364"/>
      <c r="AG14" s="364"/>
      <c r="AH14" s="364"/>
      <c r="AI14" s="364"/>
      <c r="AJ14" s="364"/>
      <c r="AK14" s="364"/>
      <c r="AL14" s="364" t="s">
        <v>99</v>
      </c>
      <c r="AM14" s="364"/>
      <c r="AN14" s="364"/>
      <c r="AO14" s="364"/>
      <c r="AP14" s="364"/>
      <c r="AQ14" s="364"/>
      <c r="AR14" s="364"/>
      <c r="AS14" s="364"/>
      <c r="AT14" s="364"/>
      <c r="AU14" s="364"/>
      <c r="AV14" s="364"/>
      <c r="AW14" s="364"/>
      <c r="AX14" s="364"/>
      <c r="AY14" s="364"/>
      <c r="AZ14" s="364"/>
      <c r="BA14" s="364"/>
      <c r="BB14" s="364"/>
      <c r="BC14" s="364"/>
      <c r="BD14" s="365"/>
      <c r="BE14" s="351"/>
      <c r="BF14" s="351"/>
    </row>
    <row r="15" spans="2:59" s="349" customFormat="1" ht="18.75" customHeight="1">
      <c r="B15" s="704">
        <v>4</v>
      </c>
      <c r="C15" s="705" t="s">
        <v>525</v>
      </c>
      <c r="D15" s="706"/>
      <c r="E15" s="707" t="s">
        <v>526</v>
      </c>
      <c r="F15" s="707"/>
      <c r="G15" s="707"/>
      <c r="H15" s="707"/>
      <c r="I15" s="707"/>
      <c r="J15" s="707"/>
      <c r="K15" s="707"/>
      <c r="L15" s="707"/>
      <c r="M15" s="707"/>
      <c r="N15" s="707"/>
      <c r="O15" s="707"/>
      <c r="P15" s="707"/>
      <c r="Q15" s="707"/>
      <c r="R15" s="707"/>
      <c r="S15" s="707"/>
      <c r="T15" s="707"/>
      <c r="U15" s="707"/>
      <c r="V15" s="708"/>
      <c r="W15" s="709" t="s">
        <v>527</v>
      </c>
      <c r="X15" s="702"/>
      <c r="Y15" s="702"/>
      <c r="Z15" s="702"/>
      <c r="AA15" s="702"/>
      <c r="AB15" s="702"/>
      <c r="AC15" s="702"/>
      <c r="AD15" s="702"/>
      <c r="AE15" s="702"/>
      <c r="AF15" s="702"/>
      <c r="AG15" s="702" t="s">
        <v>528</v>
      </c>
      <c r="AH15" s="702"/>
      <c r="AI15" s="702"/>
      <c r="AJ15" s="702"/>
      <c r="AK15" s="702"/>
      <c r="AL15" s="702"/>
      <c r="AM15" s="702"/>
      <c r="AN15" s="702"/>
      <c r="AO15" s="702"/>
      <c r="AP15" s="702"/>
      <c r="AQ15" s="702"/>
      <c r="AR15" s="702"/>
      <c r="AS15" s="702" t="s">
        <v>529</v>
      </c>
      <c r="AT15" s="702"/>
      <c r="AU15" s="702"/>
      <c r="AV15" s="702"/>
      <c r="AW15" s="702"/>
      <c r="AX15" s="702"/>
      <c r="AY15" s="702"/>
      <c r="AZ15" s="702"/>
      <c r="BA15" s="702"/>
      <c r="BB15" s="702"/>
      <c r="BC15" s="702"/>
      <c r="BD15" s="703"/>
      <c r="BE15" s="687"/>
      <c r="BF15" s="351"/>
    </row>
    <row r="16" spans="2:59" s="349" customFormat="1" ht="18.75" customHeight="1">
      <c r="B16" s="704"/>
      <c r="C16" s="705"/>
      <c r="D16" s="706"/>
      <c r="E16" s="707"/>
      <c r="F16" s="707"/>
      <c r="G16" s="707"/>
      <c r="H16" s="707"/>
      <c r="I16" s="707"/>
      <c r="J16" s="707"/>
      <c r="K16" s="707"/>
      <c r="L16" s="707"/>
      <c r="M16" s="707"/>
      <c r="N16" s="707"/>
      <c r="O16" s="707"/>
      <c r="P16" s="707"/>
      <c r="Q16" s="707"/>
      <c r="R16" s="707"/>
      <c r="S16" s="707"/>
      <c r="T16" s="707"/>
      <c r="U16" s="707"/>
      <c r="V16" s="708"/>
      <c r="W16" s="688" t="s">
        <v>530</v>
      </c>
      <c r="X16" s="689"/>
      <c r="Y16" s="689"/>
      <c r="Z16" s="689"/>
      <c r="AA16" s="689"/>
      <c r="AB16" s="689"/>
      <c r="AC16" s="689"/>
      <c r="AD16" s="689"/>
      <c r="AE16" s="689"/>
      <c r="AF16" s="689"/>
      <c r="AG16" s="689"/>
      <c r="AH16" s="689"/>
      <c r="AI16" s="689"/>
      <c r="AJ16" s="689"/>
      <c r="AK16" s="689"/>
      <c r="AL16" s="689"/>
      <c r="AM16" s="689"/>
      <c r="AN16" s="689"/>
      <c r="AO16" s="689"/>
      <c r="AP16" s="689"/>
      <c r="AQ16" s="689"/>
      <c r="AR16" s="689"/>
      <c r="AS16" s="689"/>
      <c r="AT16" s="689"/>
      <c r="AU16" s="689"/>
      <c r="AV16" s="689"/>
      <c r="AW16" s="689"/>
      <c r="AX16" s="689"/>
      <c r="AY16" s="689"/>
      <c r="AZ16" s="689"/>
      <c r="BA16" s="689"/>
      <c r="BB16" s="689"/>
      <c r="BC16" s="689"/>
      <c r="BD16" s="690"/>
      <c r="BE16" s="687"/>
      <c r="BF16" s="351"/>
    </row>
    <row r="17" spans="2:58" s="349" customFormat="1" ht="18.75" customHeight="1">
      <c r="B17" s="704"/>
      <c r="C17" s="705"/>
      <c r="D17" s="706"/>
      <c r="E17" s="707"/>
      <c r="F17" s="707"/>
      <c r="G17" s="707"/>
      <c r="H17" s="707"/>
      <c r="I17" s="707"/>
      <c r="J17" s="707"/>
      <c r="K17" s="707"/>
      <c r="L17" s="707"/>
      <c r="M17" s="707"/>
      <c r="N17" s="707"/>
      <c r="O17" s="707"/>
      <c r="P17" s="707"/>
      <c r="Q17" s="707"/>
      <c r="R17" s="707"/>
      <c r="S17" s="707"/>
      <c r="T17" s="707"/>
      <c r="U17" s="707"/>
      <c r="V17" s="708"/>
      <c r="W17" s="688" t="s">
        <v>531</v>
      </c>
      <c r="X17" s="689"/>
      <c r="Y17" s="689"/>
      <c r="Z17" s="689"/>
      <c r="AA17" s="689"/>
      <c r="AB17" s="689"/>
      <c r="AC17" s="689"/>
      <c r="AD17" s="689"/>
      <c r="AE17" s="689"/>
      <c r="AF17" s="689"/>
      <c r="AG17" s="689"/>
      <c r="AH17" s="689"/>
      <c r="AI17" s="689"/>
      <c r="AJ17" s="689"/>
      <c r="AK17" s="689"/>
      <c r="AL17" s="689"/>
      <c r="AM17" s="689"/>
      <c r="AN17" s="689"/>
      <c r="AO17" s="689"/>
      <c r="AP17" s="689"/>
      <c r="AQ17" s="689"/>
      <c r="AR17" s="689"/>
      <c r="AS17" s="689"/>
      <c r="AT17" s="689"/>
      <c r="AU17" s="689"/>
      <c r="AV17" s="689"/>
      <c r="AW17" s="689"/>
      <c r="AX17" s="689"/>
      <c r="AY17" s="689"/>
      <c r="AZ17" s="689"/>
      <c r="BA17" s="689"/>
      <c r="BB17" s="689"/>
      <c r="BC17" s="689"/>
      <c r="BD17" s="690"/>
      <c r="BE17" s="687"/>
      <c r="BF17" s="351"/>
    </row>
    <row r="18" spans="2:58" s="349" customFormat="1" ht="12" customHeight="1">
      <c r="B18" s="704"/>
      <c r="C18" s="705"/>
      <c r="D18" s="706"/>
      <c r="E18" s="707"/>
      <c r="F18" s="707"/>
      <c r="G18" s="707"/>
      <c r="H18" s="707"/>
      <c r="I18" s="707"/>
      <c r="J18" s="707"/>
      <c r="K18" s="707"/>
      <c r="L18" s="707"/>
      <c r="M18" s="707"/>
      <c r="N18" s="707"/>
      <c r="O18" s="707"/>
      <c r="P18" s="707"/>
      <c r="Q18" s="707"/>
      <c r="R18" s="707"/>
      <c r="S18" s="707"/>
      <c r="T18" s="707"/>
      <c r="U18" s="707"/>
      <c r="V18" s="708"/>
      <c r="W18" s="691" t="s">
        <v>532</v>
      </c>
      <c r="X18" s="692"/>
      <c r="Y18" s="692"/>
      <c r="Z18" s="692"/>
      <c r="AA18" s="692"/>
      <c r="AB18" s="692"/>
      <c r="AC18" s="692"/>
      <c r="AD18" s="692"/>
      <c r="AE18" s="692"/>
      <c r="AF18" s="692"/>
      <c r="AG18" s="695"/>
      <c r="AH18" s="666"/>
      <c r="AI18" s="666"/>
      <c r="AJ18" s="666"/>
      <c r="AK18" s="666"/>
      <c r="AL18" s="666"/>
      <c r="AM18" s="666"/>
      <c r="AN18" s="666"/>
      <c r="AO18" s="666"/>
      <c r="AP18" s="666"/>
      <c r="AQ18" s="666"/>
      <c r="AR18" s="696"/>
      <c r="AS18" s="695"/>
      <c r="AT18" s="666"/>
      <c r="AU18" s="666"/>
      <c r="AV18" s="666"/>
      <c r="AW18" s="666"/>
      <c r="AX18" s="666"/>
      <c r="AY18" s="666"/>
      <c r="AZ18" s="666"/>
      <c r="BA18" s="666"/>
      <c r="BB18" s="666"/>
      <c r="BC18" s="666"/>
      <c r="BD18" s="699"/>
      <c r="BE18" s="687"/>
      <c r="BF18" s="351"/>
    </row>
    <row r="19" spans="2:58" s="349" customFormat="1" ht="12" customHeight="1">
      <c r="B19" s="704"/>
      <c r="C19" s="705"/>
      <c r="D19" s="706"/>
      <c r="E19" s="707"/>
      <c r="F19" s="707"/>
      <c r="G19" s="707"/>
      <c r="H19" s="707"/>
      <c r="I19" s="707"/>
      <c r="J19" s="707"/>
      <c r="K19" s="707"/>
      <c r="L19" s="707"/>
      <c r="M19" s="707"/>
      <c r="N19" s="707"/>
      <c r="O19" s="707"/>
      <c r="P19" s="707"/>
      <c r="Q19" s="707"/>
      <c r="R19" s="707"/>
      <c r="S19" s="707"/>
      <c r="T19" s="707"/>
      <c r="U19" s="707"/>
      <c r="V19" s="708"/>
      <c r="W19" s="700" t="s">
        <v>533</v>
      </c>
      <c r="X19" s="701"/>
      <c r="Y19" s="701"/>
      <c r="Z19" s="701"/>
      <c r="AA19" s="701"/>
      <c r="AB19" s="701"/>
      <c r="AC19" s="701"/>
      <c r="AD19" s="701"/>
      <c r="AE19" s="701"/>
      <c r="AF19" s="701"/>
      <c r="AG19" s="697"/>
      <c r="AH19" s="648"/>
      <c r="AI19" s="648"/>
      <c r="AJ19" s="648"/>
      <c r="AK19" s="648"/>
      <c r="AL19" s="648"/>
      <c r="AM19" s="648"/>
      <c r="AN19" s="648"/>
      <c r="AO19" s="648"/>
      <c r="AP19" s="648"/>
      <c r="AQ19" s="648"/>
      <c r="AR19" s="698"/>
      <c r="AS19" s="697"/>
      <c r="AT19" s="648"/>
      <c r="AU19" s="648"/>
      <c r="AV19" s="648"/>
      <c r="AW19" s="648"/>
      <c r="AX19" s="648"/>
      <c r="AY19" s="648"/>
      <c r="AZ19" s="648"/>
      <c r="BA19" s="648"/>
      <c r="BB19" s="648"/>
      <c r="BC19" s="648"/>
      <c r="BD19" s="665"/>
      <c r="BE19" s="687"/>
      <c r="BF19" s="351"/>
    </row>
    <row r="20" spans="2:58" s="349" customFormat="1" ht="18.75" customHeight="1">
      <c r="B20" s="704"/>
      <c r="C20" s="705"/>
      <c r="D20" s="706"/>
      <c r="E20" s="707"/>
      <c r="F20" s="707"/>
      <c r="G20" s="707"/>
      <c r="H20" s="707"/>
      <c r="I20" s="707"/>
      <c r="J20" s="707"/>
      <c r="K20" s="707"/>
      <c r="L20" s="707"/>
      <c r="M20" s="707"/>
      <c r="N20" s="707"/>
      <c r="O20" s="707"/>
      <c r="P20" s="707"/>
      <c r="Q20" s="707"/>
      <c r="R20" s="707"/>
      <c r="S20" s="707"/>
      <c r="T20" s="707"/>
      <c r="U20" s="707"/>
      <c r="V20" s="708"/>
      <c r="W20" s="684" t="s">
        <v>534</v>
      </c>
      <c r="X20" s="685"/>
      <c r="Y20" s="685"/>
      <c r="Z20" s="685"/>
      <c r="AA20" s="685"/>
      <c r="AB20" s="685"/>
      <c r="AC20" s="685"/>
      <c r="AD20" s="685"/>
      <c r="AE20" s="685"/>
      <c r="AF20" s="686"/>
      <c r="AG20" s="366"/>
      <c r="AH20" s="367"/>
      <c r="AI20" s="683" t="s">
        <v>18</v>
      </c>
      <c r="AJ20" s="683"/>
      <c r="AK20" s="683"/>
      <c r="AL20" s="367"/>
      <c r="AM20" s="367"/>
      <c r="AN20" s="683" t="s">
        <v>156</v>
      </c>
      <c r="AO20" s="683"/>
      <c r="AP20" s="683"/>
      <c r="AQ20" s="367"/>
      <c r="AR20" s="368"/>
      <c r="AS20" s="366"/>
      <c r="AT20" s="367"/>
      <c r="AU20" s="683" t="s">
        <v>18</v>
      </c>
      <c r="AV20" s="683"/>
      <c r="AW20" s="683"/>
      <c r="AX20" s="367"/>
      <c r="AY20" s="367"/>
      <c r="AZ20" s="683" t="s">
        <v>156</v>
      </c>
      <c r="BA20" s="683"/>
      <c r="BB20" s="683"/>
      <c r="BC20" s="367"/>
      <c r="BD20" s="369"/>
      <c r="BE20" s="687"/>
      <c r="BF20" s="351"/>
    </row>
    <row r="21" spans="2:58" s="349" customFormat="1" ht="18.75" customHeight="1">
      <c r="B21" s="704"/>
      <c r="C21" s="705"/>
      <c r="D21" s="706"/>
      <c r="E21" s="707"/>
      <c r="F21" s="707"/>
      <c r="G21" s="707"/>
      <c r="H21" s="707"/>
      <c r="I21" s="707"/>
      <c r="J21" s="707"/>
      <c r="K21" s="707"/>
      <c r="L21" s="707"/>
      <c r="M21" s="707"/>
      <c r="N21" s="707"/>
      <c r="O21" s="707"/>
      <c r="P21" s="707"/>
      <c r="Q21" s="707"/>
      <c r="R21" s="707"/>
      <c r="S21" s="707"/>
      <c r="T21" s="707"/>
      <c r="U21" s="707"/>
      <c r="V21" s="708"/>
      <c r="W21" s="684" t="s">
        <v>535</v>
      </c>
      <c r="X21" s="685"/>
      <c r="Y21" s="685"/>
      <c r="Z21" s="685"/>
      <c r="AA21" s="685"/>
      <c r="AB21" s="685"/>
      <c r="AC21" s="685"/>
      <c r="AD21" s="685"/>
      <c r="AE21" s="685"/>
      <c r="AF21" s="686"/>
      <c r="AG21" s="366"/>
      <c r="AH21" s="367"/>
      <c r="AI21" s="683" t="s">
        <v>18</v>
      </c>
      <c r="AJ21" s="683"/>
      <c r="AK21" s="683"/>
      <c r="AL21" s="367"/>
      <c r="AM21" s="367"/>
      <c r="AN21" s="683" t="s">
        <v>156</v>
      </c>
      <c r="AO21" s="683"/>
      <c r="AP21" s="683"/>
      <c r="AQ21" s="367"/>
      <c r="AR21" s="368"/>
      <c r="AS21" s="366"/>
      <c r="AT21" s="367"/>
      <c r="AU21" s="683" t="s">
        <v>18</v>
      </c>
      <c r="AV21" s="683"/>
      <c r="AW21" s="683"/>
      <c r="AX21" s="367"/>
      <c r="AY21" s="367"/>
      <c r="AZ21" s="683" t="s">
        <v>156</v>
      </c>
      <c r="BA21" s="683"/>
      <c r="BB21" s="683"/>
      <c r="BC21" s="367"/>
      <c r="BD21" s="369"/>
      <c r="BE21" s="687"/>
      <c r="BF21" s="351"/>
    </row>
    <row r="22" spans="2:58" s="349" customFormat="1" ht="18.75" customHeight="1">
      <c r="B22" s="704"/>
      <c r="C22" s="705"/>
      <c r="D22" s="706"/>
      <c r="E22" s="707"/>
      <c r="F22" s="707"/>
      <c r="G22" s="707"/>
      <c r="H22" s="707"/>
      <c r="I22" s="707"/>
      <c r="J22" s="707"/>
      <c r="K22" s="707"/>
      <c r="L22" s="707"/>
      <c r="M22" s="707"/>
      <c r="N22" s="707"/>
      <c r="O22" s="707"/>
      <c r="P22" s="707"/>
      <c r="Q22" s="707"/>
      <c r="R22" s="707"/>
      <c r="S22" s="707"/>
      <c r="T22" s="707"/>
      <c r="U22" s="707"/>
      <c r="V22" s="708"/>
      <c r="W22" s="684" t="s">
        <v>536</v>
      </c>
      <c r="X22" s="685"/>
      <c r="Y22" s="685"/>
      <c r="Z22" s="685"/>
      <c r="AA22" s="685"/>
      <c r="AB22" s="685"/>
      <c r="AC22" s="685"/>
      <c r="AD22" s="685"/>
      <c r="AE22" s="685"/>
      <c r="AF22" s="686"/>
      <c r="AG22" s="366"/>
      <c r="AH22" s="367"/>
      <c r="AI22" s="683" t="s">
        <v>18</v>
      </c>
      <c r="AJ22" s="683"/>
      <c r="AK22" s="683"/>
      <c r="AL22" s="367"/>
      <c r="AM22" s="367"/>
      <c r="AN22" s="683" t="s">
        <v>156</v>
      </c>
      <c r="AO22" s="683"/>
      <c r="AP22" s="683"/>
      <c r="AQ22" s="367"/>
      <c r="AR22" s="368"/>
      <c r="AS22" s="366"/>
      <c r="AT22" s="367"/>
      <c r="AU22" s="683" t="s">
        <v>18</v>
      </c>
      <c r="AV22" s="683"/>
      <c r="AW22" s="683"/>
      <c r="AX22" s="367"/>
      <c r="AY22" s="367"/>
      <c r="AZ22" s="683" t="s">
        <v>156</v>
      </c>
      <c r="BA22" s="683"/>
      <c r="BB22" s="683"/>
      <c r="BC22" s="367"/>
      <c r="BD22" s="369"/>
      <c r="BE22" s="687"/>
      <c r="BF22" s="351"/>
    </row>
    <row r="23" spans="2:58" s="349" customFormat="1" ht="18.75" customHeight="1">
      <c r="B23" s="704"/>
      <c r="C23" s="705"/>
      <c r="D23" s="706"/>
      <c r="E23" s="707"/>
      <c r="F23" s="707"/>
      <c r="G23" s="707"/>
      <c r="H23" s="707"/>
      <c r="I23" s="707"/>
      <c r="J23" s="707"/>
      <c r="K23" s="707"/>
      <c r="L23" s="707"/>
      <c r="M23" s="707"/>
      <c r="N23" s="707"/>
      <c r="O23" s="707"/>
      <c r="P23" s="707"/>
      <c r="Q23" s="707"/>
      <c r="R23" s="707"/>
      <c r="S23" s="707"/>
      <c r="T23" s="707"/>
      <c r="U23" s="707"/>
      <c r="V23" s="708"/>
      <c r="W23" s="684" t="s">
        <v>537</v>
      </c>
      <c r="X23" s="685"/>
      <c r="Y23" s="685"/>
      <c r="Z23" s="685"/>
      <c r="AA23" s="685"/>
      <c r="AB23" s="685"/>
      <c r="AC23" s="685"/>
      <c r="AD23" s="685"/>
      <c r="AE23" s="685"/>
      <c r="AF23" s="686"/>
      <c r="AG23" s="366"/>
      <c r="AH23" s="367"/>
      <c r="AI23" s="683" t="s">
        <v>18</v>
      </c>
      <c r="AJ23" s="683"/>
      <c r="AK23" s="683"/>
      <c r="AL23" s="367"/>
      <c r="AM23" s="367"/>
      <c r="AN23" s="683" t="s">
        <v>156</v>
      </c>
      <c r="AO23" s="683"/>
      <c r="AP23" s="683"/>
      <c r="AQ23" s="367"/>
      <c r="AR23" s="368"/>
      <c r="AS23" s="366"/>
      <c r="AT23" s="367"/>
      <c r="AU23" s="683" t="s">
        <v>18</v>
      </c>
      <c r="AV23" s="683"/>
      <c r="AW23" s="683"/>
      <c r="AX23" s="367"/>
      <c r="AY23" s="367"/>
      <c r="AZ23" s="683" t="s">
        <v>156</v>
      </c>
      <c r="BA23" s="683"/>
      <c r="BB23" s="683"/>
      <c r="BC23" s="367"/>
      <c r="BD23" s="369"/>
      <c r="BE23" s="687"/>
      <c r="BF23" s="351"/>
    </row>
    <row r="24" spans="2:58" s="349" customFormat="1" ht="18.75" customHeight="1">
      <c r="B24" s="704"/>
      <c r="C24" s="705"/>
      <c r="D24" s="706"/>
      <c r="E24" s="707"/>
      <c r="F24" s="707"/>
      <c r="G24" s="707"/>
      <c r="H24" s="707"/>
      <c r="I24" s="707"/>
      <c r="J24" s="707"/>
      <c r="K24" s="707"/>
      <c r="L24" s="707"/>
      <c r="M24" s="707"/>
      <c r="N24" s="707"/>
      <c r="O24" s="707"/>
      <c r="P24" s="707"/>
      <c r="Q24" s="707"/>
      <c r="R24" s="707"/>
      <c r="S24" s="707"/>
      <c r="T24" s="707"/>
      <c r="U24" s="707"/>
      <c r="V24" s="708"/>
      <c r="W24" s="684" t="s">
        <v>538</v>
      </c>
      <c r="X24" s="685"/>
      <c r="Y24" s="685"/>
      <c r="Z24" s="685"/>
      <c r="AA24" s="685"/>
      <c r="AB24" s="685"/>
      <c r="AC24" s="685"/>
      <c r="AD24" s="685"/>
      <c r="AE24" s="685"/>
      <c r="AF24" s="686"/>
      <c r="AG24" s="366"/>
      <c r="AH24" s="367"/>
      <c r="AI24" s="683" t="s">
        <v>18</v>
      </c>
      <c r="AJ24" s="683"/>
      <c r="AK24" s="683"/>
      <c r="AL24" s="367"/>
      <c r="AM24" s="367"/>
      <c r="AN24" s="683" t="s">
        <v>156</v>
      </c>
      <c r="AO24" s="683"/>
      <c r="AP24" s="683"/>
      <c r="AQ24" s="367"/>
      <c r="AR24" s="368"/>
      <c r="AS24" s="366"/>
      <c r="AT24" s="367"/>
      <c r="AU24" s="683" t="s">
        <v>18</v>
      </c>
      <c r="AV24" s="683"/>
      <c r="AW24" s="683"/>
      <c r="AX24" s="367"/>
      <c r="AY24" s="367"/>
      <c r="AZ24" s="683" t="s">
        <v>156</v>
      </c>
      <c r="BA24" s="683"/>
      <c r="BB24" s="683"/>
      <c r="BC24" s="367"/>
      <c r="BD24" s="369"/>
      <c r="BE24" s="687"/>
      <c r="BF24" s="351"/>
    </row>
    <row r="25" spans="2:58" s="349" customFormat="1" ht="18.75" customHeight="1">
      <c r="B25" s="630">
        <v>5</v>
      </c>
      <c r="C25" s="705"/>
      <c r="D25" s="632"/>
      <c r="E25" s="624" t="s">
        <v>539</v>
      </c>
      <c r="F25" s="624"/>
      <c r="G25" s="624"/>
      <c r="H25" s="624"/>
      <c r="I25" s="624"/>
      <c r="J25" s="624"/>
      <c r="K25" s="624"/>
      <c r="L25" s="624"/>
      <c r="M25" s="624"/>
      <c r="N25" s="624"/>
      <c r="O25" s="624"/>
      <c r="P25" s="624"/>
      <c r="Q25" s="624"/>
      <c r="R25" s="624"/>
      <c r="S25" s="624"/>
      <c r="T25" s="624"/>
      <c r="U25" s="624"/>
      <c r="V25" s="625"/>
      <c r="W25" s="370"/>
      <c r="X25" s="653"/>
      <c r="Y25" s="653"/>
      <c r="Z25" s="653"/>
      <c r="AA25" s="653"/>
      <c r="AB25" s="653"/>
      <c r="AC25" s="653"/>
      <c r="AD25" s="653"/>
      <c r="AE25" s="653"/>
      <c r="AF25" s="653"/>
      <c r="AG25" s="653"/>
      <c r="AH25" s="653"/>
      <c r="AI25" s="653"/>
      <c r="AJ25" s="653"/>
      <c r="AK25" s="653"/>
      <c r="AL25" s="653"/>
      <c r="AM25" s="653"/>
      <c r="AN25" s="653"/>
      <c r="AO25" s="653"/>
      <c r="AP25" s="653"/>
      <c r="AQ25" s="653"/>
      <c r="AR25" s="653"/>
      <c r="AS25" s="653"/>
      <c r="AT25" s="653"/>
      <c r="AU25" s="653"/>
      <c r="AV25" s="653"/>
      <c r="AW25" s="653"/>
      <c r="AX25" s="653"/>
      <c r="AY25" s="653"/>
      <c r="AZ25" s="653"/>
      <c r="BA25" s="653"/>
      <c r="BB25" s="653"/>
      <c r="BC25" s="653"/>
      <c r="BD25" s="654"/>
    </row>
    <row r="26" spans="2:58" s="349" customFormat="1" ht="18.75" customHeight="1">
      <c r="B26" s="631"/>
      <c r="C26" s="705"/>
      <c r="D26" s="633"/>
      <c r="E26" s="651"/>
      <c r="F26" s="651"/>
      <c r="G26" s="651"/>
      <c r="H26" s="651"/>
      <c r="I26" s="651"/>
      <c r="J26" s="651"/>
      <c r="K26" s="651"/>
      <c r="L26" s="651"/>
      <c r="M26" s="651"/>
      <c r="N26" s="651"/>
      <c r="O26" s="651"/>
      <c r="P26" s="651"/>
      <c r="Q26" s="651"/>
      <c r="R26" s="651"/>
      <c r="S26" s="651"/>
      <c r="T26" s="651"/>
      <c r="U26" s="651"/>
      <c r="V26" s="652"/>
      <c r="W26" s="371"/>
      <c r="X26" s="655"/>
      <c r="Y26" s="655"/>
      <c r="Z26" s="655"/>
      <c r="AA26" s="655"/>
      <c r="AB26" s="655"/>
      <c r="AC26" s="655"/>
      <c r="AD26" s="655"/>
      <c r="AE26" s="655"/>
      <c r="AF26" s="655"/>
      <c r="AG26" s="655"/>
      <c r="AH26" s="655"/>
      <c r="AI26" s="655"/>
      <c r="AJ26" s="655"/>
      <c r="AK26" s="655"/>
      <c r="AL26" s="655"/>
      <c r="AM26" s="655"/>
      <c r="AN26" s="655"/>
      <c r="AO26" s="655"/>
      <c r="AP26" s="655"/>
      <c r="AQ26" s="655"/>
      <c r="AR26" s="655"/>
      <c r="AS26" s="655"/>
      <c r="AT26" s="655"/>
      <c r="AU26" s="655"/>
      <c r="AV26" s="655"/>
      <c r="AW26" s="655"/>
      <c r="AX26" s="655"/>
      <c r="AY26" s="655"/>
      <c r="AZ26" s="655"/>
      <c r="BA26" s="655"/>
      <c r="BB26" s="655"/>
      <c r="BC26" s="655"/>
      <c r="BD26" s="656"/>
    </row>
    <row r="27" spans="2:58" s="349" customFormat="1" ht="18.75" customHeight="1">
      <c r="B27" s="630">
        <v>6</v>
      </c>
      <c r="C27" s="705"/>
      <c r="D27" s="671"/>
      <c r="E27" s="674" t="s">
        <v>540</v>
      </c>
      <c r="F27" s="674"/>
      <c r="G27" s="674"/>
      <c r="H27" s="674"/>
      <c r="I27" s="674"/>
      <c r="J27" s="674"/>
      <c r="K27" s="674"/>
      <c r="L27" s="674"/>
      <c r="M27" s="674"/>
      <c r="N27" s="674"/>
      <c r="O27" s="674"/>
      <c r="P27" s="674"/>
      <c r="Q27" s="674"/>
      <c r="R27" s="674"/>
      <c r="S27" s="674"/>
      <c r="T27" s="674"/>
      <c r="U27" s="674"/>
      <c r="V27" s="675"/>
      <c r="W27" s="372"/>
      <c r="X27" s="373" t="s">
        <v>541</v>
      </c>
      <c r="Y27" s="373"/>
      <c r="Z27" s="373"/>
      <c r="AA27" s="373"/>
      <c r="AB27" s="373"/>
      <c r="AC27" s="373"/>
      <c r="AD27" s="373"/>
      <c r="AE27" s="373"/>
      <c r="AF27" s="373"/>
      <c r="AG27" s="373"/>
      <c r="AH27" s="373"/>
      <c r="AI27" s="374"/>
      <c r="AJ27" s="374"/>
      <c r="AK27" s="374"/>
      <c r="AL27" s="373"/>
      <c r="AM27" s="373"/>
      <c r="AN27" s="373"/>
      <c r="AO27" s="373"/>
      <c r="AP27" s="373"/>
      <c r="AQ27" s="373"/>
      <c r="AR27" s="373"/>
      <c r="AS27" s="373"/>
      <c r="AT27" s="373"/>
      <c r="AU27" s="374"/>
      <c r="AV27" s="374"/>
      <c r="AW27" s="374"/>
      <c r="AX27" s="373"/>
      <c r="AY27" s="373"/>
      <c r="AZ27" s="373"/>
      <c r="BA27" s="373"/>
      <c r="BB27" s="373"/>
      <c r="BC27" s="373"/>
      <c r="BD27" s="375"/>
      <c r="BE27" s="351"/>
      <c r="BF27" s="351"/>
    </row>
    <row r="28" spans="2:58" s="349" customFormat="1" ht="18.75" customHeight="1">
      <c r="B28" s="657"/>
      <c r="C28" s="705"/>
      <c r="D28" s="672"/>
      <c r="E28" s="676"/>
      <c r="F28" s="676"/>
      <c r="G28" s="676"/>
      <c r="H28" s="676"/>
      <c r="I28" s="676"/>
      <c r="J28" s="676"/>
      <c r="K28" s="676"/>
      <c r="L28" s="676"/>
      <c r="M28" s="676"/>
      <c r="N28" s="676"/>
      <c r="O28" s="676"/>
      <c r="P28" s="676"/>
      <c r="Q28" s="676"/>
      <c r="R28" s="676"/>
      <c r="S28" s="676"/>
      <c r="T28" s="676"/>
      <c r="U28" s="676"/>
      <c r="V28" s="677"/>
      <c r="W28" s="376"/>
      <c r="X28" s="661" t="s">
        <v>542</v>
      </c>
      <c r="Y28" s="661"/>
      <c r="Z28" s="661"/>
      <c r="AA28" s="661"/>
      <c r="AB28" s="661"/>
      <c r="AC28" s="661"/>
      <c r="AD28" s="661"/>
      <c r="AF28" s="377" t="s">
        <v>543</v>
      </c>
      <c r="AG28" s="668"/>
      <c r="AH28" s="668"/>
      <c r="AI28" s="668"/>
      <c r="AJ28" s="668"/>
      <c r="AK28" s="668"/>
      <c r="AL28" s="668"/>
      <c r="AM28" s="668"/>
      <c r="AN28" s="668"/>
      <c r="AO28" s="668"/>
      <c r="AP28" s="668"/>
      <c r="AQ28" s="668"/>
      <c r="AR28" s="668"/>
      <c r="AS28" s="668"/>
      <c r="AT28" s="668"/>
      <c r="AU28" s="668"/>
      <c r="AV28" s="668"/>
      <c r="AW28" s="668"/>
      <c r="AX28" s="668"/>
      <c r="AY28" s="668"/>
      <c r="AZ28" s="668"/>
      <c r="BA28" s="668"/>
      <c r="BB28" s="668"/>
      <c r="BC28" s="349" t="s">
        <v>544</v>
      </c>
      <c r="BD28" s="378"/>
      <c r="BE28" s="379"/>
      <c r="BF28" s="351"/>
    </row>
    <row r="29" spans="2:58" s="349" customFormat="1" ht="18.75" customHeight="1">
      <c r="B29" s="657"/>
      <c r="C29" s="705"/>
      <c r="D29" s="672"/>
      <c r="E29" s="676"/>
      <c r="F29" s="676"/>
      <c r="G29" s="676"/>
      <c r="H29" s="676"/>
      <c r="I29" s="676"/>
      <c r="J29" s="676"/>
      <c r="K29" s="676"/>
      <c r="L29" s="676"/>
      <c r="M29" s="676"/>
      <c r="N29" s="676"/>
      <c r="O29" s="676"/>
      <c r="P29" s="676"/>
      <c r="Q29" s="676"/>
      <c r="R29" s="676"/>
      <c r="S29" s="676"/>
      <c r="T29" s="676"/>
      <c r="U29" s="676"/>
      <c r="V29" s="677"/>
      <c r="W29" s="376"/>
      <c r="X29" s="661" t="s">
        <v>545</v>
      </c>
      <c r="Y29" s="661"/>
      <c r="Z29" s="661"/>
      <c r="AA29" s="661"/>
      <c r="AB29" s="661"/>
      <c r="AC29" s="661"/>
      <c r="AD29" s="661"/>
      <c r="AE29" s="661" t="s">
        <v>546</v>
      </c>
      <c r="AF29" s="661"/>
      <c r="AG29" s="661"/>
      <c r="AH29" s="661"/>
      <c r="AI29" s="661"/>
      <c r="AK29" s="377" t="s">
        <v>543</v>
      </c>
      <c r="AL29" s="668"/>
      <c r="AM29" s="668"/>
      <c r="AN29" s="668"/>
      <c r="AO29" s="668"/>
      <c r="AP29" s="668"/>
      <c r="AQ29" s="668"/>
      <c r="AR29" s="668"/>
      <c r="AS29" s="668"/>
      <c r="AT29" s="668"/>
      <c r="AU29" s="668"/>
      <c r="AV29" s="668"/>
      <c r="AW29" s="668"/>
      <c r="AX29" s="668"/>
      <c r="AY29" s="668"/>
      <c r="AZ29" s="668"/>
      <c r="BA29" s="668"/>
      <c r="BB29" s="668"/>
      <c r="BC29" s="349" t="s">
        <v>544</v>
      </c>
      <c r="BD29" s="380"/>
      <c r="BE29" s="351"/>
      <c r="BF29" s="351"/>
    </row>
    <row r="30" spans="2:58" s="349" customFormat="1" ht="18.75" customHeight="1">
      <c r="B30" s="657"/>
      <c r="C30" s="705"/>
      <c r="D30" s="672"/>
      <c r="E30" s="676"/>
      <c r="F30" s="676"/>
      <c r="G30" s="676"/>
      <c r="H30" s="676"/>
      <c r="I30" s="676"/>
      <c r="J30" s="676"/>
      <c r="K30" s="676"/>
      <c r="L30" s="676"/>
      <c r="M30" s="676"/>
      <c r="N30" s="676"/>
      <c r="O30" s="676"/>
      <c r="P30" s="676"/>
      <c r="Q30" s="676"/>
      <c r="R30" s="676"/>
      <c r="S30" s="676"/>
      <c r="T30" s="676"/>
      <c r="U30" s="676"/>
      <c r="V30" s="677"/>
      <c r="W30" s="376"/>
      <c r="X30" s="661"/>
      <c r="Y30" s="661"/>
      <c r="Z30" s="661"/>
      <c r="AA30" s="661"/>
      <c r="AB30" s="661"/>
      <c r="AC30" s="661"/>
      <c r="AD30" s="661"/>
      <c r="AE30" s="661" t="s">
        <v>547</v>
      </c>
      <c r="AF30" s="661"/>
      <c r="AG30" s="661"/>
      <c r="AH30" s="661"/>
      <c r="AI30" s="661"/>
      <c r="AK30" s="377" t="s">
        <v>543</v>
      </c>
      <c r="AL30" s="668"/>
      <c r="AM30" s="668"/>
      <c r="AN30" s="668"/>
      <c r="AO30" s="668"/>
      <c r="AP30" s="668"/>
      <c r="AQ30" s="668"/>
      <c r="AR30" s="668"/>
      <c r="AS30" s="668"/>
      <c r="AT30" s="668"/>
      <c r="AU30" s="668"/>
      <c r="AV30" s="668"/>
      <c r="AW30" s="668"/>
      <c r="AX30" s="668"/>
      <c r="AY30" s="668"/>
      <c r="AZ30" s="668"/>
      <c r="BA30" s="668"/>
      <c r="BB30" s="668"/>
      <c r="BC30" s="349" t="s">
        <v>544</v>
      </c>
      <c r="BD30" s="380"/>
      <c r="BE30" s="351"/>
      <c r="BF30" s="351"/>
    </row>
    <row r="31" spans="2:58" s="349" customFormat="1" ht="18.75" customHeight="1">
      <c r="B31" s="657"/>
      <c r="C31" s="705"/>
      <c r="D31" s="672"/>
      <c r="E31" s="676"/>
      <c r="F31" s="676"/>
      <c r="G31" s="676"/>
      <c r="H31" s="676"/>
      <c r="I31" s="676"/>
      <c r="J31" s="676"/>
      <c r="K31" s="676"/>
      <c r="L31" s="676"/>
      <c r="M31" s="676"/>
      <c r="N31" s="676"/>
      <c r="O31" s="676"/>
      <c r="P31" s="676"/>
      <c r="Q31" s="676"/>
      <c r="R31" s="676"/>
      <c r="S31" s="676"/>
      <c r="T31" s="676"/>
      <c r="U31" s="676"/>
      <c r="V31" s="677"/>
      <c r="W31" s="376"/>
      <c r="X31" s="661" t="s">
        <v>548</v>
      </c>
      <c r="Y31" s="661"/>
      <c r="Z31" s="661"/>
      <c r="AA31" s="661"/>
      <c r="AB31" s="661"/>
      <c r="AC31" s="661"/>
      <c r="AD31" s="661"/>
      <c r="AE31" s="349" t="s">
        <v>37</v>
      </c>
      <c r="AI31" s="669"/>
      <c r="AJ31" s="670"/>
      <c r="AK31" s="670"/>
      <c r="AL31" s="349" t="s">
        <v>19</v>
      </c>
      <c r="AQ31" s="349" t="s">
        <v>36</v>
      </c>
      <c r="AU31" s="669"/>
      <c r="AV31" s="670"/>
      <c r="AW31" s="670"/>
      <c r="AX31" s="349" t="s">
        <v>19</v>
      </c>
      <c r="BD31" s="380"/>
      <c r="BE31" s="351"/>
      <c r="BF31" s="351"/>
    </row>
    <row r="32" spans="2:58" s="349" customFormat="1" ht="18.75" customHeight="1">
      <c r="B32" s="657"/>
      <c r="C32" s="705"/>
      <c r="D32" s="672"/>
      <c r="E32" s="676"/>
      <c r="F32" s="676"/>
      <c r="G32" s="676"/>
      <c r="H32" s="676"/>
      <c r="I32" s="676"/>
      <c r="J32" s="676"/>
      <c r="K32" s="676"/>
      <c r="L32" s="676"/>
      <c r="M32" s="676"/>
      <c r="N32" s="676"/>
      <c r="O32" s="676"/>
      <c r="P32" s="676"/>
      <c r="Q32" s="676"/>
      <c r="R32" s="676"/>
      <c r="S32" s="676"/>
      <c r="T32" s="676"/>
      <c r="U32" s="676"/>
      <c r="V32" s="677"/>
      <c r="W32" s="376"/>
      <c r="X32" s="349" t="s">
        <v>549</v>
      </c>
      <c r="AE32" s="351"/>
      <c r="AF32" s="351"/>
      <c r="AK32" s="669"/>
      <c r="AL32" s="669"/>
      <c r="AM32" s="669"/>
      <c r="AN32" s="349" t="s">
        <v>24</v>
      </c>
      <c r="AQ32" s="669"/>
      <c r="AR32" s="669"/>
      <c r="AS32" s="669"/>
      <c r="AT32" s="349" t="s">
        <v>38</v>
      </c>
      <c r="AY32" s="669"/>
      <c r="AZ32" s="669"/>
      <c r="BA32" s="669"/>
      <c r="BB32" s="349" t="s">
        <v>25</v>
      </c>
      <c r="BD32" s="380"/>
      <c r="BE32" s="351"/>
      <c r="BF32" s="351"/>
    </row>
    <row r="33" spans="2:58" s="349" customFormat="1" ht="18.75" customHeight="1">
      <c r="B33" s="657"/>
      <c r="C33" s="705"/>
      <c r="D33" s="672"/>
      <c r="E33" s="676"/>
      <c r="F33" s="676"/>
      <c r="G33" s="676"/>
      <c r="H33" s="676"/>
      <c r="I33" s="676"/>
      <c r="J33" s="676"/>
      <c r="K33" s="676"/>
      <c r="L33" s="676"/>
      <c r="M33" s="676"/>
      <c r="N33" s="676"/>
      <c r="O33" s="676"/>
      <c r="P33" s="676"/>
      <c r="Q33" s="676"/>
      <c r="R33" s="676"/>
      <c r="S33" s="676"/>
      <c r="T33" s="676"/>
      <c r="U33" s="676"/>
      <c r="V33" s="677"/>
      <c r="W33" s="376"/>
      <c r="X33" s="661" t="s">
        <v>550</v>
      </c>
      <c r="Y33" s="661"/>
      <c r="Z33" s="661"/>
      <c r="AA33" s="661"/>
      <c r="AB33" s="661"/>
      <c r="AC33" s="661"/>
      <c r="AD33" s="661"/>
      <c r="AE33" s="661"/>
      <c r="AF33" s="661"/>
      <c r="AG33" s="661"/>
      <c r="AH33" s="661"/>
      <c r="AJ33" s="349" t="s">
        <v>551</v>
      </c>
      <c r="AK33" s="381"/>
      <c r="AL33" s="382"/>
      <c r="AN33" s="383"/>
      <c r="AO33" s="383"/>
      <c r="AP33" s="383"/>
      <c r="AQ33" s="384"/>
      <c r="AR33" s="384"/>
      <c r="AT33" s="384"/>
      <c r="AU33" s="384"/>
      <c r="AX33" s="381"/>
      <c r="AY33" s="381"/>
      <c r="AZ33" s="381"/>
      <c r="BB33" s="381"/>
      <c r="BC33" s="381"/>
      <c r="BD33" s="385"/>
    </row>
    <row r="34" spans="2:58" s="349" customFormat="1" ht="18.75" customHeight="1">
      <c r="B34" s="657"/>
      <c r="C34" s="705"/>
      <c r="D34" s="672"/>
      <c r="E34" s="676"/>
      <c r="F34" s="676"/>
      <c r="G34" s="676"/>
      <c r="H34" s="676"/>
      <c r="I34" s="676"/>
      <c r="J34" s="676"/>
      <c r="K34" s="676"/>
      <c r="L34" s="676"/>
      <c r="M34" s="676"/>
      <c r="N34" s="676"/>
      <c r="O34" s="676"/>
      <c r="P34" s="676"/>
      <c r="Q34" s="676"/>
      <c r="R34" s="676"/>
      <c r="S34" s="676"/>
      <c r="T34" s="676"/>
      <c r="U34" s="676"/>
      <c r="V34" s="677"/>
      <c r="W34" s="376"/>
      <c r="X34" s="661" t="s">
        <v>552</v>
      </c>
      <c r="Y34" s="661"/>
      <c r="Z34" s="661"/>
      <c r="AA34" s="661"/>
      <c r="AB34" s="661"/>
      <c r="AC34" s="661"/>
      <c r="AD34" s="661"/>
      <c r="AE34" s="661"/>
      <c r="AF34" s="661"/>
      <c r="AG34" s="661"/>
      <c r="AH34" s="661"/>
      <c r="AJ34" s="349" t="s">
        <v>551</v>
      </c>
      <c r="AK34" s="381"/>
      <c r="AL34" s="382"/>
      <c r="AN34" s="383"/>
      <c r="AO34" s="383"/>
      <c r="AP34" s="383"/>
      <c r="AQ34" s="384"/>
      <c r="AR34" s="384"/>
      <c r="AT34" s="384"/>
      <c r="AU34" s="384"/>
      <c r="AX34" s="381"/>
      <c r="AY34" s="381"/>
      <c r="AZ34" s="381"/>
      <c r="BB34" s="381"/>
      <c r="BC34" s="381"/>
      <c r="BD34" s="385"/>
    </row>
    <row r="35" spans="2:58" s="349" customFormat="1" ht="33.75" customHeight="1">
      <c r="B35" s="657"/>
      <c r="C35" s="705"/>
      <c r="D35" s="672"/>
      <c r="E35" s="676"/>
      <c r="F35" s="676"/>
      <c r="G35" s="676"/>
      <c r="H35" s="676"/>
      <c r="I35" s="676"/>
      <c r="J35" s="676"/>
      <c r="K35" s="676"/>
      <c r="L35" s="676"/>
      <c r="M35" s="676"/>
      <c r="N35" s="676"/>
      <c r="O35" s="676"/>
      <c r="P35" s="676"/>
      <c r="Q35" s="676"/>
      <c r="R35" s="676"/>
      <c r="S35" s="676"/>
      <c r="T35" s="676"/>
      <c r="U35" s="676"/>
      <c r="V35" s="677"/>
      <c r="W35" s="376"/>
      <c r="X35" s="661" t="s">
        <v>553</v>
      </c>
      <c r="Y35" s="661"/>
      <c r="Z35" s="661"/>
      <c r="AA35" s="661"/>
      <c r="AB35" s="661"/>
      <c r="AC35" s="661"/>
      <c r="AD35" s="661"/>
      <c r="AE35" s="661"/>
      <c r="AF35" s="661"/>
      <c r="AG35" s="661"/>
      <c r="AH35" s="661"/>
      <c r="AJ35" s="349" t="s">
        <v>551</v>
      </c>
      <c r="AK35" s="381"/>
      <c r="AL35" s="382"/>
      <c r="AM35" s="650" t="s">
        <v>554</v>
      </c>
      <c r="AN35" s="650"/>
      <c r="AO35" s="650"/>
      <c r="AP35" s="650"/>
      <c r="AQ35" s="650"/>
      <c r="AR35" s="650"/>
      <c r="AS35" s="650"/>
      <c r="AT35" s="650"/>
      <c r="AU35" s="650"/>
      <c r="AV35" s="650"/>
      <c r="AW35" s="650"/>
      <c r="AX35" s="650"/>
      <c r="AY35" s="650"/>
      <c r="AZ35" s="650"/>
      <c r="BA35" s="650"/>
      <c r="BB35" s="650"/>
      <c r="BC35" s="650"/>
      <c r="BD35" s="386"/>
    </row>
    <row r="36" spans="2:58" s="349" customFormat="1" ht="18.75" customHeight="1">
      <c r="B36" s="657"/>
      <c r="C36" s="705"/>
      <c r="D36" s="672"/>
      <c r="E36" s="676"/>
      <c r="F36" s="676"/>
      <c r="G36" s="676"/>
      <c r="H36" s="676"/>
      <c r="I36" s="676"/>
      <c r="J36" s="676"/>
      <c r="K36" s="676"/>
      <c r="L36" s="676"/>
      <c r="M36" s="676"/>
      <c r="N36" s="676"/>
      <c r="O36" s="676"/>
      <c r="P36" s="676"/>
      <c r="Q36" s="676"/>
      <c r="R36" s="676"/>
      <c r="S36" s="676"/>
      <c r="T36" s="676"/>
      <c r="U36" s="676"/>
      <c r="V36" s="677"/>
      <c r="W36" s="376"/>
      <c r="X36" s="661" t="s">
        <v>555</v>
      </c>
      <c r="Y36" s="661"/>
      <c r="Z36" s="661"/>
      <c r="AA36" s="661"/>
      <c r="AB36" s="661"/>
      <c r="AC36" s="661"/>
      <c r="AD36" s="661"/>
      <c r="AE36" s="661"/>
      <c r="AF36" s="661"/>
      <c r="AG36" s="661"/>
      <c r="AH36" s="661"/>
      <c r="AJ36" s="349" t="s">
        <v>551</v>
      </c>
      <c r="AK36" s="381"/>
      <c r="AL36" s="382"/>
      <c r="AN36" s="383"/>
      <c r="AO36" s="383"/>
      <c r="AP36" s="383"/>
      <c r="AQ36" s="384"/>
      <c r="AR36" s="384"/>
      <c r="AT36" s="384"/>
      <c r="AU36" s="384"/>
      <c r="AX36" s="381"/>
      <c r="AY36" s="381"/>
      <c r="AZ36" s="381"/>
      <c r="BB36" s="381"/>
      <c r="BC36" s="381"/>
      <c r="BD36" s="385"/>
    </row>
    <row r="37" spans="2:58" s="349" customFormat="1" ht="33.75" customHeight="1">
      <c r="B37" s="657"/>
      <c r="C37" s="705"/>
      <c r="D37" s="672"/>
      <c r="E37" s="676"/>
      <c r="F37" s="676"/>
      <c r="G37" s="676"/>
      <c r="H37" s="676"/>
      <c r="I37" s="676"/>
      <c r="J37" s="676"/>
      <c r="K37" s="676"/>
      <c r="L37" s="676"/>
      <c r="M37" s="676"/>
      <c r="N37" s="676"/>
      <c r="O37" s="676"/>
      <c r="P37" s="676"/>
      <c r="Q37" s="676"/>
      <c r="R37" s="676"/>
      <c r="S37" s="676"/>
      <c r="T37" s="676"/>
      <c r="U37" s="676"/>
      <c r="V37" s="677"/>
      <c r="W37" s="376"/>
      <c r="X37" s="617" t="s">
        <v>556</v>
      </c>
      <c r="Y37" s="617"/>
      <c r="Z37" s="617"/>
      <c r="AA37" s="617"/>
      <c r="AB37" s="617"/>
      <c r="AC37" s="617"/>
      <c r="AD37" s="617"/>
      <c r="AE37" s="617"/>
      <c r="AF37" s="617"/>
      <c r="AG37" s="617"/>
      <c r="AH37" s="617"/>
      <c r="AI37" s="617"/>
      <c r="AJ37" s="617"/>
      <c r="AK37" s="617"/>
      <c r="AL37" s="617"/>
      <c r="AM37" s="617"/>
      <c r="AN37" s="617"/>
      <c r="AO37" s="617"/>
      <c r="AP37" s="617"/>
      <c r="AQ37" s="617"/>
      <c r="AR37" s="617"/>
      <c r="AS37" s="617"/>
      <c r="AT37" s="617"/>
      <c r="AU37" s="617"/>
      <c r="AV37" s="617"/>
      <c r="AW37" s="617"/>
      <c r="AX37" s="617"/>
      <c r="AY37" s="617"/>
      <c r="AZ37" s="617"/>
      <c r="BA37" s="617"/>
      <c r="BB37" s="617"/>
      <c r="BC37" s="617"/>
      <c r="BD37" s="680"/>
    </row>
    <row r="38" spans="2:58" s="349" customFormat="1" ht="33.75" customHeight="1">
      <c r="B38" s="657"/>
      <c r="C38" s="705"/>
      <c r="D38" s="672"/>
      <c r="E38" s="676"/>
      <c r="F38" s="676"/>
      <c r="G38" s="676"/>
      <c r="H38" s="676"/>
      <c r="I38" s="676"/>
      <c r="J38" s="676"/>
      <c r="K38" s="676"/>
      <c r="L38" s="676"/>
      <c r="M38" s="676"/>
      <c r="N38" s="676"/>
      <c r="O38" s="676"/>
      <c r="P38" s="676"/>
      <c r="Q38" s="676"/>
      <c r="R38" s="676"/>
      <c r="S38" s="676"/>
      <c r="T38" s="676"/>
      <c r="U38" s="676"/>
      <c r="V38" s="677"/>
      <c r="W38" s="376"/>
      <c r="X38" s="617" t="s">
        <v>557</v>
      </c>
      <c r="Y38" s="617"/>
      <c r="Z38" s="617"/>
      <c r="AA38" s="617"/>
      <c r="AB38" s="617"/>
      <c r="AC38" s="617"/>
      <c r="AD38" s="617"/>
      <c r="AE38" s="617"/>
      <c r="AF38" s="617"/>
      <c r="AG38" s="617"/>
      <c r="AH38" s="617"/>
      <c r="AI38" s="617"/>
      <c r="AJ38" s="617"/>
      <c r="AK38" s="617"/>
      <c r="AL38" s="617"/>
      <c r="AM38" s="617"/>
      <c r="AN38" s="617"/>
      <c r="AO38" s="617"/>
      <c r="AP38" s="617"/>
      <c r="AQ38" s="617"/>
      <c r="AR38" s="617"/>
      <c r="AS38" s="617"/>
      <c r="AT38" s="617"/>
      <c r="AU38" s="617"/>
      <c r="AV38" s="617"/>
      <c r="AW38" s="617"/>
      <c r="AX38" s="617"/>
      <c r="AY38" s="617"/>
      <c r="AZ38" s="617"/>
      <c r="BA38" s="617"/>
      <c r="BB38" s="617"/>
      <c r="BC38" s="617"/>
      <c r="BD38" s="680"/>
    </row>
    <row r="39" spans="2:58" s="349" customFormat="1" ht="18.75" customHeight="1">
      <c r="B39" s="631"/>
      <c r="C39" s="705"/>
      <c r="D39" s="673"/>
      <c r="E39" s="678"/>
      <c r="F39" s="678"/>
      <c r="G39" s="678"/>
      <c r="H39" s="678"/>
      <c r="I39" s="678"/>
      <c r="J39" s="678"/>
      <c r="K39" s="678"/>
      <c r="L39" s="678"/>
      <c r="M39" s="678"/>
      <c r="N39" s="678"/>
      <c r="O39" s="678"/>
      <c r="P39" s="678"/>
      <c r="Q39" s="678"/>
      <c r="R39" s="678"/>
      <c r="S39" s="678"/>
      <c r="T39" s="678"/>
      <c r="U39" s="678"/>
      <c r="V39" s="679"/>
      <c r="W39" s="387"/>
      <c r="X39" s="681" t="s">
        <v>715</v>
      </c>
      <c r="Y39" s="681"/>
      <c r="Z39" s="681"/>
      <c r="AA39" s="681"/>
      <c r="AB39" s="681"/>
      <c r="AC39" s="681"/>
      <c r="AD39" s="681"/>
      <c r="AE39" s="681"/>
      <c r="AF39" s="681"/>
      <c r="AG39" s="681"/>
      <c r="AH39" s="681"/>
      <c r="AI39" s="681"/>
      <c r="AJ39" s="681"/>
      <c r="AK39" s="681"/>
      <c r="AL39" s="681"/>
      <c r="AM39" s="681"/>
      <c r="AN39" s="681"/>
      <c r="AO39" s="681"/>
      <c r="AP39" s="681"/>
      <c r="AQ39" s="681"/>
      <c r="AR39" s="681"/>
      <c r="AS39" s="681"/>
      <c r="AT39" s="681"/>
      <c r="AU39" s="681"/>
      <c r="AV39" s="681"/>
      <c r="AW39" s="388"/>
      <c r="AX39" s="681" t="s">
        <v>325</v>
      </c>
      <c r="AY39" s="681"/>
      <c r="AZ39" s="681"/>
      <c r="BA39" s="681" t="s">
        <v>326</v>
      </c>
      <c r="BB39" s="681"/>
      <c r="BC39" s="681"/>
      <c r="BD39" s="682"/>
      <c r="BE39" s="351"/>
      <c r="BF39" s="351"/>
    </row>
    <row r="40" spans="2:58" s="349" customFormat="1" ht="18.75" customHeight="1">
      <c r="B40" s="630">
        <v>7</v>
      </c>
      <c r="C40" s="705"/>
      <c r="D40" s="632"/>
      <c r="E40" s="624" t="s">
        <v>558</v>
      </c>
      <c r="F40" s="624"/>
      <c r="G40" s="624"/>
      <c r="H40" s="624"/>
      <c r="I40" s="624"/>
      <c r="J40" s="624"/>
      <c r="K40" s="624"/>
      <c r="L40" s="624"/>
      <c r="M40" s="624"/>
      <c r="N40" s="624"/>
      <c r="O40" s="624"/>
      <c r="P40" s="624"/>
      <c r="Q40" s="624"/>
      <c r="R40" s="624"/>
      <c r="S40" s="624"/>
      <c r="T40" s="624"/>
      <c r="U40" s="624"/>
      <c r="V40" s="625"/>
      <c r="W40" s="389"/>
      <c r="X40" s="349" t="s">
        <v>559</v>
      </c>
      <c r="Y40" s="390"/>
      <c r="Z40" s="390"/>
      <c r="AA40" s="390"/>
      <c r="AB40" s="390"/>
      <c r="AC40" s="390"/>
      <c r="AD40" s="390"/>
      <c r="AE40" s="390"/>
      <c r="AF40" s="390"/>
      <c r="AG40" s="390"/>
      <c r="AH40" s="390"/>
      <c r="AI40" s="390"/>
      <c r="AJ40" s="390"/>
      <c r="AK40" s="391"/>
      <c r="AL40" s="392"/>
      <c r="AM40" s="393"/>
      <c r="AN40" s="393"/>
      <c r="AO40" s="393"/>
      <c r="AP40" s="393"/>
      <c r="AQ40" s="394"/>
      <c r="AR40" s="394"/>
      <c r="AS40" s="390"/>
      <c r="AT40" s="394"/>
      <c r="AU40" s="394"/>
      <c r="AV40" s="390"/>
      <c r="AW40" s="390"/>
      <c r="AX40" s="391"/>
      <c r="AY40" s="391"/>
      <c r="AZ40" s="391"/>
      <c r="BA40" s="390"/>
      <c r="BB40" s="391"/>
      <c r="BC40" s="391"/>
      <c r="BD40" s="395"/>
    </row>
    <row r="41" spans="2:58" s="349" customFormat="1" ht="18.75" customHeight="1">
      <c r="B41" s="657"/>
      <c r="C41" s="705"/>
      <c r="D41" s="658"/>
      <c r="E41" s="659"/>
      <c r="F41" s="659"/>
      <c r="G41" s="659"/>
      <c r="H41" s="659"/>
      <c r="I41" s="659"/>
      <c r="J41" s="659"/>
      <c r="K41" s="659"/>
      <c r="L41" s="659"/>
      <c r="M41" s="659"/>
      <c r="N41" s="659"/>
      <c r="O41" s="659"/>
      <c r="P41" s="659"/>
      <c r="Q41" s="659"/>
      <c r="R41" s="659"/>
      <c r="S41" s="659"/>
      <c r="T41" s="659"/>
      <c r="U41" s="659"/>
      <c r="V41" s="660"/>
      <c r="W41" s="389"/>
      <c r="Y41" s="661" t="s">
        <v>716</v>
      </c>
      <c r="Z41" s="661"/>
      <c r="AA41" s="661"/>
      <c r="AB41" s="661"/>
      <c r="AC41" s="661"/>
      <c r="AD41" s="661"/>
      <c r="AE41" s="661"/>
      <c r="AF41" s="661"/>
      <c r="AG41" s="661"/>
      <c r="AH41" s="661"/>
      <c r="AI41" s="661"/>
      <c r="AJ41" s="661"/>
      <c r="AK41" s="661"/>
      <c r="AL41" s="661"/>
      <c r="AM41" s="661"/>
      <c r="AN41" s="661"/>
      <c r="AO41" s="661"/>
      <c r="AP41" s="661"/>
      <c r="AQ41" s="661"/>
      <c r="AR41" s="661"/>
      <c r="AS41" s="661"/>
      <c r="AT41" s="661"/>
      <c r="AU41" s="661"/>
      <c r="AV41" s="661"/>
      <c r="AW41" s="661"/>
      <c r="AX41" s="661"/>
      <c r="AY41" s="661"/>
      <c r="AZ41" s="661"/>
      <c r="BA41" s="661"/>
      <c r="BB41" s="661"/>
      <c r="BC41" s="661"/>
      <c r="BD41" s="662"/>
    </row>
    <row r="42" spans="2:58" s="349" customFormat="1" ht="18.75" customHeight="1">
      <c r="B42" s="657"/>
      <c r="C42" s="705"/>
      <c r="D42" s="658"/>
      <c r="E42" s="659"/>
      <c r="F42" s="659"/>
      <c r="G42" s="659"/>
      <c r="H42" s="659"/>
      <c r="I42" s="659"/>
      <c r="J42" s="659"/>
      <c r="K42" s="659"/>
      <c r="L42" s="659"/>
      <c r="M42" s="659"/>
      <c r="N42" s="659"/>
      <c r="O42" s="659"/>
      <c r="P42" s="659"/>
      <c r="Q42" s="659"/>
      <c r="R42" s="659"/>
      <c r="S42" s="659"/>
      <c r="T42" s="659"/>
      <c r="U42" s="659"/>
      <c r="V42" s="660"/>
      <c r="W42" s="396"/>
      <c r="X42" s="397"/>
      <c r="Y42" s="398"/>
      <c r="Z42" s="648" t="s">
        <v>560</v>
      </c>
      <c r="AA42" s="648"/>
      <c r="AB42" s="648"/>
      <c r="AC42" s="648"/>
      <c r="AD42" s="648"/>
      <c r="AE42" s="648"/>
      <c r="AF42" s="648"/>
      <c r="AG42" s="648"/>
      <c r="AH42" s="648"/>
      <c r="AI42" s="648"/>
      <c r="AJ42" s="648"/>
      <c r="AK42" s="648"/>
      <c r="AL42" s="648"/>
      <c r="AM42" s="648"/>
      <c r="AN42" s="648"/>
      <c r="AO42" s="648"/>
      <c r="AP42" s="648"/>
      <c r="AQ42" s="663"/>
      <c r="AR42" s="664"/>
      <c r="AS42" s="648" t="s">
        <v>561</v>
      </c>
      <c r="AT42" s="648"/>
      <c r="AU42" s="648"/>
      <c r="AV42" s="648"/>
      <c r="AW42" s="648"/>
      <c r="AX42" s="648"/>
      <c r="AY42" s="648"/>
      <c r="AZ42" s="648"/>
      <c r="BA42" s="648" t="s">
        <v>326</v>
      </c>
      <c r="BB42" s="648"/>
      <c r="BC42" s="648"/>
      <c r="BD42" s="665"/>
    </row>
    <row r="43" spans="2:58" s="349" customFormat="1" ht="18.75" customHeight="1">
      <c r="B43" s="657"/>
      <c r="C43" s="705"/>
      <c r="D43" s="658"/>
      <c r="E43" s="659"/>
      <c r="F43" s="659"/>
      <c r="G43" s="659"/>
      <c r="H43" s="659"/>
      <c r="I43" s="659"/>
      <c r="J43" s="659"/>
      <c r="K43" s="659"/>
      <c r="L43" s="659"/>
      <c r="M43" s="659"/>
      <c r="N43" s="659"/>
      <c r="O43" s="659"/>
      <c r="P43" s="659"/>
      <c r="Q43" s="659"/>
      <c r="R43" s="659"/>
      <c r="S43" s="659"/>
      <c r="T43" s="659"/>
      <c r="U43" s="659"/>
      <c r="V43" s="660"/>
      <c r="W43" s="399"/>
      <c r="X43" s="666" t="s">
        <v>562</v>
      </c>
      <c r="Y43" s="666"/>
      <c r="Z43" s="666"/>
      <c r="AA43" s="666"/>
      <c r="AB43" s="666"/>
      <c r="AC43" s="666"/>
      <c r="AD43" s="667"/>
      <c r="AE43" s="667"/>
      <c r="AF43" s="667"/>
      <c r="AG43" s="667"/>
      <c r="AH43" s="667"/>
      <c r="AI43" s="667"/>
      <c r="AJ43" s="667"/>
      <c r="AK43" s="667"/>
      <c r="AL43" s="667"/>
      <c r="AM43" s="667"/>
      <c r="AN43" s="667"/>
      <c r="AO43" s="667"/>
      <c r="AP43" s="667"/>
      <c r="AQ43" s="667"/>
      <c r="AR43" s="667"/>
      <c r="AS43" s="667"/>
      <c r="AT43" s="667"/>
      <c r="AU43" s="667"/>
      <c r="AV43" s="667"/>
      <c r="AW43" s="667"/>
      <c r="AX43" s="667"/>
      <c r="AY43" s="667"/>
      <c r="AZ43" s="667"/>
      <c r="BA43" s="667"/>
      <c r="BB43" s="667"/>
      <c r="BC43" s="349" t="s">
        <v>544</v>
      </c>
      <c r="BD43" s="400"/>
    </row>
    <row r="44" spans="2:58" s="349" customFormat="1" ht="18.75" customHeight="1">
      <c r="B44" s="657"/>
      <c r="C44" s="705"/>
      <c r="D44" s="658"/>
      <c r="E44" s="659"/>
      <c r="F44" s="659"/>
      <c r="G44" s="659"/>
      <c r="H44" s="659"/>
      <c r="I44" s="659"/>
      <c r="J44" s="659"/>
      <c r="K44" s="659"/>
      <c r="L44" s="659"/>
      <c r="M44" s="659"/>
      <c r="N44" s="659"/>
      <c r="O44" s="659"/>
      <c r="P44" s="659"/>
      <c r="Q44" s="659"/>
      <c r="R44" s="659"/>
      <c r="S44" s="659"/>
      <c r="T44" s="659"/>
      <c r="U44" s="659"/>
      <c r="V44" s="660"/>
      <c r="W44" s="396"/>
      <c r="X44" s="398"/>
      <c r="Y44" s="648" t="s">
        <v>563</v>
      </c>
      <c r="Z44" s="648"/>
      <c r="AA44" s="648"/>
      <c r="AB44" s="648"/>
      <c r="AC44" s="648"/>
      <c r="AD44" s="648"/>
      <c r="AE44" s="649"/>
      <c r="AF44" s="649"/>
      <c r="AG44" s="649"/>
      <c r="AH44" s="649"/>
      <c r="AI44" s="649"/>
      <c r="AJ44" s="649"/>
      <c r="AK44" s="649"/>
      <c r="AL44" s="649"/>
      <c r="AM44" s="649"/>
      <c r="AN44" s="649"/>
      <c r="AO44" s="649"/>
      <c r="AP44" s="649"/>
      <c r="AQ44" s="649"/>
      <c r="AR44" s="649"/>
      <c r="AS44" s="649"/>
      <c r="AT44" s="649"/>
      <c r="AU44" s="649"/>
      <c r="AV44" s="649"/>
      <c r="AW44" s="649"/>
      <c r="AX44" s="649"/>
      <c r="AY44" s="649"/>
      <c r="AZ44" s="649"/>
      <c r="BA44" s="649"/>
      <c r="BB44" s="649"/>
      <c r="BC44" s="397" t="s">
        <v>544</v>
      </c>
      <c r="BD44" s="401"/>
    </row>
    <row r="45" spans="2:58" s="349" customFormat="1" ht="18.75" customHeight="1">
      <c r="B45" s="630">
        <v>8</v>
      </c>
      <c r="C45" s="705"/>
      <c r="D45" s="632"/>
      <c r="E45" s="624" t="s">
        <v>564</v>
      </c>
      <c r="F45" s="624"/>
      <c r="G45" s="624"/>
      <c r="H45" s="624"/>
      <c r="I45" s="624"/>
      <c r="J45" s="624"/>
      <c r="K45" s="624"/>
      <c r="L45" s="624"/>
      <c r="M45" s="624"/>
      <c r="N45" s="624"/>
      <c r="O45" s="624"/>
      <c r="P45" s="624"/>
      <c r="Q45" s="624"/>
      <c r="R45" s="624"/>
      <c r="S45" s="624"/>
      <c r="T45" s="624"/>
      <c r="U45" s="624"/>
      <c r="V45" s="625"/>
      <c r="W45" s="370"/>
      <c r="X45" s="653"/>
      <c r="Y45" s="653"/>
      <c r="Z45" s="653"/>
      <c r="AA45" s="653"/>
      <c r="AB45" s="653"/>
      <c r="AC45" s="653"/>
      <c r="AD45" s="653"/>
      <c r="AE45" s="653"/>
      <c r="AF45" s="653"/>
      <c r="AG45" s="653"/>
      <c r="AH45" s="653"/>
      <c r="AI45" s="653"/>
      <c r="AJ45" s="653"/>
      <c r="AK45" s="653"/>
      <c r="AL45" s="653"/>
      <c r="AM45" s="653"/>
      <c r="AN45" s="653"/>
      <c r="AO45" s="653"/>
      <c r="AP45" s="653"/>
      <c r="AQ45" s="653"/>
      <c r="AR45" s="653"/>
      <c r="AS45" s="653"/>
      <c r="AT45" s="653"/>
      <c r="AU45" s="653"/>
      <c r="AV45" s="653"/>
      <c r="AW45" s="653"/>
      <c r="AX45" s="653"/>
      <c r="AY45" s="653"/>
      <c r="AZ45" s="653"/>
      <c r="BA45" s="653"/>
      <c r="BB45" s="653"/>
      <c r="BC45" s="653"/>
      <c r="BD45" s="654"/>
    </row>
    <row r="46" spans="2:58" s="349" customFormat="1" ht="18.75" customHeight="1">
      <c r="B46" s="631"/>
      <c r="C46" s="705"/>
      <c r="D46" s="633"/>
      <c r="E46" s="651"/>
      <c r="F46" s="651"/>
      <c r="G46" s="651"/>
      <c r="H46" s="651"/>
      <c r="I46" s="651"/>
      <c r="J46" s="651"/>
      <c r="K46" s="651"/>
      <c r="L46" s="651"/>
      <c r="M46" s="651"/>
      <c r="N46" s="651"/>
      <c r="O46" s="651"/>
      <c r="P46" s="651"/>
      <c r="Q46" s="651"/>
      <c r="R46" s="651"/>
      <c r="S46" s="651"/>
      <c r="T46" s="651"/>
      <c r="U46" s="651"/>
      <c r="V46" s="652"/>
      <c r="W46" s="371"/>
      <c r="X46" s="655"/>
      <c r="Y46" s="655"/>
      <c r="Z46" s="655"/>
      <c r="AA46" s="655"/>
      <c r="AB46" s="655"/>
      <c r="AC46" s="655"/>
      <c r="AD46" s="655"/>
      <c r="AE46" s="655"/>
      <c r="AF46" s="655"/>
      <c r="AG46" s="655"/>
      <c r="AH46" s="655"/>
      <c r="AI46" s="655"/>
      <c r="AJ46" s="655"/>
      <c r="AK46" s="655"/>
      <c r="AL46" s="655"/>
      <c r="AM46" s="655"/>
      <c r="AN46" s="655"/>
      <c r="AO46" s="655"/>
      <c r="AP46" s="655"/>
      <c r="AQ46" s="655"/>
      <c r="AR46" s="655"/>
      <c r="AS46" s="655"/>
      <c r="AT46" s="655"/>
      <c r="AU46" s="655"/>
      <c r="AV46" s="655"/>
      <c r="AW46" s="655"/>
      <c r="AX46" s="655"/>
      <c r="AY46" s="655"/>
      <c r="AZ46" s="655"/>
      <c r="BA46" s="655"/>
      <c r="BB46" s="655"/>
      <c r="BC46" s="655"/>
      <c r="BD46" s="656"/>
    </row>
    <row r="47" spans="2:58" s="349" customFormat="1" ht="18.75" customHeight="1">
      <c r="B47" s="630">
        <v>9</v>
      </c>
      <c r="C47" s="705"/>
      <c r="D47" s="632"/>
      <c r="E47" s="634" t="s">
        <v>565</v>
      </c>
      <c r="F47" s="634"/>
      <c r="G47" s="634"/>
      <c r="H47" s="634"/>
      <c r="I47" s="634"/>
      <c r="J47" s="634"/>
      <c r="K47" s="634"/>
      <c r="L47" s="634"/>
      <c r="M47" s="634"/>
      <c r="N47" s="634"/>
      <c r="O47" s="634"/>
      <c r="P47" s="634"/>
      <c r="Q47" s="634"/>
      <c r="R47" s="634"/>
      <c r="S47" s="634"/>
      <c r="T47" s="634"/>
      <c r="U47" s="634"/>
      <c r="V47" s="635"/>
      <c r="W47" s="370"/>
      <c r="X47" s="638" t="s">
        <v>566</v>
      </c>
      <c r="Y47" s="638"/>
      <c r="Z47" s="638"/>
      <c r="AA47" s="638"/>
      <c r="AB47" s="638"/>
      <c r="AC47" s="638"/>
      <c r="AD47" s="638"/>
      <c r="AE47" s="639"/>
      <c r="AF47" s="639"/>
      <c r="AG47" s="639"/>
      <c r="AH47" s="639"/>
      <c r="AI47" s="639"/>
      <c r="AJ47" s="639"/>
      <c r="AK47" s="639"/>
      <c r="AL47" s="639"/>
      <c r="AM47" s="639"/>
      <c r="AN47" s="639"/>
      <c r="AO47" s="639"/>
      <c r="AP47" s="639"/>
      <c r="AQ47" s="639"/>
      <c r="AR47" s="639"/>
      <c r="AS47" s="639"/>
      <c r="AT47" s="639"/>
      <c r="AU47" s="639"/>
      <c r="AV47" s="639"/>
      <c r="AW47" s="639"/>
      <c r="AX47" s="639"/>
      <c r="AY47" s="639"/>
      <c r="AZ47" s="639"/>
      <c r="BA47" s="639"/>
      <c r="BB47" s="639"/>
      <c r="BC47" s="349" t="s">
        <v>544</v>
      </c>
      <c r="BD47" s="375"/>
    </row>
    <row r="48" spans="2:58" s="349" customFormat="1" ht="18.75" customHeight="1" thickBot="1">
      <c r="B48" s="631"/>
      <c r="C48" s="705"/>
      <c r="D48" s="633"/>
      <c r="E48" s="636"/>
      <c r="F48" s="636"/>
      <c r="G48" s="636"/>
      <c r="H48" s="636"/>
      <c r="I48" s="636"/>
      <c r="J48" s="636"/>
      <c r="K48" s="636"/>
      <c r="L48" s="636"/>
      <c r="M48" s="636"/>
      <c r="N48" s="636"/>
      <c r="O48" s="636"/>
      <c r="P48" s="636"/>
      <c r="Q48" s="636"/>
      <c r="R48" s="636"/>
      <c r="S48" s="636"/>
      <c r="T48" s="636"/>
      <c r="U48" s="636"/>
      <c r="V48" s="637"/>
      <c r="W48" s="371"/>
      <c r="X48" s="402" t="s">
        <v>326</v>
      </c>
      <c r="Y48" s="402"/>
      <c r="Z48" s="402"/>
      <c r="AA48" s="402"/>
      <c r="AB48" s="402"/>
      <c r="AC48" s="402"/>
      <c r="AD48" s="402"/>
      <c r="AE48" s="402"/>
      <c r="AF48" s="402"/>
      <c r="AG48" s="402"/>
      <c r="AH48" s="402"/>
      <c r="AI48" s="402"/>
      <c r="AJ48" s="402"/>
      <c r="AK48" s="402"/>
      <c r="AL48" s="402"/>
      <c r="AM48" s="402"/>
      <c r="AN48" s="402"/>
      <c r="AO48" s="402"/>
      <c r="AP48" s="402"/>
      <c r="AQ48" s="402"/>
      <c r="AR48" s="402"/>
      <c r="AS48" s="402"/>
      <c r="AT48" s="402"/>
      <c r="AU48" s="402"/>
      <c r="AV48" s="402"/>
      <c r="AW48" s="402"/>
      <c r="AX48" s="402"/>
      <c r="AY48" s="402"/>
      <c r="AZ48" s="402"/>
      <c r="BA48" s="402"/>
      <c r="BB48" s="402"/>
      <c r="BC48" s="402"/>
      <c r="BD48" s="403"/>
    </row>
    <row r="49" spans="2:58" s="349" customFormat="1" ht="18.75" customHeight="1">
      <c r="B49" s="404">
        <v>10</v>
      </c>
      <c r="C49" s="640" t="s">
        <v>567</v>
      </c>
      <c r="D49" s="355"/>
      <c r="E49" s="643" t="s">
        <v>568</v>
      </c>
      <c r="F49" s="643"/>
      <c r="G49" s="643"/>
      <c r="H49" s="643"/>
      <c r="I49" s="643"/>
      <c r="J49" s="643"/>
      <c r="K49" s="643"/>
      <c r="L49" s="643"/>
      <c r="M49" s="643"/>
      <c r="N49" s="643"/>
      <c r="O49" s="643"/>
      <c r="P49" s="643"/>
      <c r="Q49" s="643"/>
      <c r="R49" s="643"/>
      <c r="S49" s="643"/>
      <c r="T49" s="643"/>
      <c r="U49" s="643"/>
      <c r="V49" s="644"/>
      <c r="W49" s="405"/>
      <c r="X49" s="645" t="s">
        <v>569</v>
      </c>
      <c r="Y49" s="645"/>
      <c r="Z49" s="645"/>
      <c r="AA49" s="645"/>
      <c r="AB49" s="645"/>
      <c r="AC49" s="645"/>
      <c r="AD49" s="645"/>
      <c r="AE49" s="645"/>
      <c r="AF49" s="645"/>
      <c r="AG49" s="645"/>
      <c r="AH49" s="645"/>
      <c r="AI49" s="645"/>
      <c r="AJ49" s="645"/>
      <c r="AK49" s="645"/>
      <c r="AL49" s="645"/>
      <c r="AM49" s="645"/>
      <c r="AN49" s="645"/>
      <c r="AO49" s="645"/>
      <c r="AP49" s="645"/>
      <c r="AQ49" s="645"/>
      <c r="AR49" s="646"/>
      <c r="AS49" s="646"/>
      <c r="AT49" s="406" t="s">
        <v>570</v>
      </c>
      <c r="AU49" s="406"/>
      <c r="AV49" s="406"/>
      <c r="AW49" s="406"/>
      <c r="AX49" s="406"/>
      <c r="AY49" s="406"/>
      <c r="AZ49" s="406"/>
      <c r="BA49" s="647"/>
      <c r="BB49" s="647"/>
      <c r="BC49" s="406" t="s">
        <v>571</v>
      </c>
      <c r="BD49" s="407"/>
    </row>
    <row r="50" spans="2:58" s="349" customFormat="1" ht="18.75" customHeight="1">
      <c r="B50" s="408">
        <v>11</v>
      </c>
      <c r="C50" s="641"/>
      <c r="D50" s="409"/>
      <c r="E50" s="618" t="s">
        <v>5</v>
      </c>
      <c r="F50" s="618"/>
      <c r="G50" s="618"/>
      <c r="H50" s="618"/>
      <c r="I50" s="618"/>
      <c r="J50" s="618"/>
      <c r="K50" s="618"/>
      <c r="L50" s="618"/>
      <c r="M50" s="618"/>
      <c r="N50" s="618"/>
      <c r="O50" s="618"/>
      <c r="P50" s="618"/>
      <c r="Q50" s="618"/>
      <c r="R50" s="618"/>
      <c r="S50" s="618"/>
      <c r="T50" s="618"/>
      <c r="U50" s="618"/>
      <c r="V50" s="619"/>
      <c r="W50" s="372"/>
      <c r="X50" s="360" t="s">
        <v>572</v>
      </c>
      <c r="Y50" s="360"/>
      <c r="Z50" s="360"/>
      <c r="AA50" s="360"/>
      <c r="AB50" s="360"/>
      <c r="AC50" s="360"/>
      <c r="AD50" s="360"/>
      <c r="AE50" s="360"/>
      <c r="AF50" s="360"/>
      <c r="AG50" s="360"/>
      <c r="AH50" s="360"/>
      <c r="AI50" s="360"/>
      <c r="AJ50" s="360"/>
      <c r="AK50" s="360"/>
      <c r="AL50" s="360"/>
      <c r="AM50" s="360"/>
      <c r="AN50" s="360"/>
      <c r="AO50" s="360" t="s">
        <v>165</v>
      </c>
      <c r="AP50" s="410"/>
      <c r="AQ50" s="410"/>
      <c r="AR50" s="410"/>
      <c r="AS50" s="410"/>
      <c r="AT50" s="410"/>
      <c r="AU50" s="410"/>
      <c r="AV50" s="410"/>
      <c r="AW50" s="410"/>
      <c r="AX50" s="410"/>
      <c r="AY50" s="410"/>
      <c r="AZ50" s="410"/>
      <c r="BA50" s="373"/>
      <c r="BB50" s="373"/>
      <c r="BC50" s="373"/>
      <c r="BD50" s="375"/>
    </row>
    <row r="51" spans="2:58" s="349" customFormat="1" ht="18.75" customHeight="1">
      <c r="B51" s="620">
        <v>12</v>
      </c>
      <c r="C51" s="641"/>
      <c r="D51" s="622"/>
      <c r="E51" s="624" t="s">
        <v>22</v>
      </c>
      <c r="F51" s="624"/>
      <c r="G51" s="624"/>
      <c r="H51" s="624"/>
      <c r="I51" s="624"/>
      <c r="J51" s="624"/>
      <c r="K51" s="624"/>
      <c r="L51" s="624"/>
      <c r="M51" s="624"/>
      <c r="N51" s="624"/>
      <c r="O51" s="624"/>
      <c r="P51" s="624"/>
      <c r="Q51" s="624"/>
      <c r="R51" s="624"/>
      <c r="S51" s="624"/>
      <c r="T51" s="624"/>
      <c r="U51" s="624"/>
      <c r="V51" s="625"/>
      <c r="W51" s="372"/>
      <c r="X51" s="373" t="s">
        <v>30</v>
      </c>
      <c r="Y51" s="373"/>
      <c r="Z51" s="373"/>
      <c r="AA51" s="373"/>
      <c r="AB51" s="373"/>
      <c r="AC51" s="373"/>
      <c r="AD51" s="373"/>
      <c r="AE51" s="373"/>
      <c r="AF51" s="373"/>
      <c r="AG51" s="373"/>
      <c r="AH51" s="373"/>
      <c r="AI51" s="373"/>
      <c r="AJ51" s="628"/>
      <c r="AK51" s="628"/>
      <c r="AL51" s="628"/>
      <c r="AM51" s="373" t="s">
        <v>28</v>
      </c>
      <c r="AN51" s="373"/>
      <c r="AO51" s="373"/>
      <c r="AP51" s="411" t="s">
        <v>31</v>
      </c>
      <c r="AQ51" s="411"/>
      <c r="AR51" s="411"/>
      <c r="AS51" s="411"/>
      <c r="AT51" s="411"/>
      <c r="AU51" s="411"/>
      <c r="AV51" s="411"/>
      <c r="AW51" s="411"/>
      <c r="AX51" s="411"/>
      <c r="AY51" s="628"/>
      <c r="AZ51" s="628"/>
      <c r="BA51" s="628"/>
      <c r="BB51" s="373" t="s">
        <v>28</v>
      </c>
      <c r="BC51" s="373"/>
      <c r="BD51" s="375"/>
    </row>
    <row r="52" spans="2:58" s="349" customFormat="1" ht="18.75" customHeight="1" thickBot="1">
      <c r="B52" s="621"/>
      <c r="C52" s="642"/>
      <c r="D52" s="623"/>
      <c r="E52" s="626"/>
      <c r="F52" s="626"/>
      <c r="G52" s="626"/>
      <c r="H52" s="626"/>
      <c r="I52" s="626"/>
      <c r="J52" s="626"/>
      <c r="K52" s="626"/>
      <c r="L52" s="626"/>
      <c r="M52" s="626"/>
      <c r="N52" s="626"/>
      <c r="O52" s="626"/>
      <c r="P52" s="626"/>
      <c r="Q52" s="626"/>
      <c r="R52" s="626"/>
      <c r="S52" s="626"/>
      <c r="T52" s="626"/>
      <c r="U52" s="626"/>
      <c r="V52" s="627"/>
      <c r="W52" s="412"/>
      <c r="X52" s="413" t="s">
        <v>32</v>
      </c>
      <c r="Y52" s="413"/>
      <c r="Z52" s="413"/>
      <c r="AA52" s="413"/>
      <c r="AB52" s="413"/>
      <c r="AC52" s="413"/>
      <c r="AD52" s="413"/>
      <c r="AE52" s="413"/>
      <c r="AF52" s="413"/>
      <c r="AG52" s="413"/>
      <c r="AH52" s="413"/>
      <c r="AI52" s="629"/>
      <c r="AJ52" s="629"/>
      <c r="AK52" s="629"/>
      <c r="AL52" s="413" t="s">
        <v>28</v>
      </c>
      <c r="AM52" s="413"/>
      <c r="AN52" s="413"/>
      <c r="AO52" s="413"/>
      <c r="AP52" s="413"/>
      <c r="AQ52" s="413"/>
      <c r="AR52" s="413"/>
      <c r="AS52" s="413"/>
      <c r="AT52" s="413"/>
      <c r="AU52" s="413"/>
      <c r="AV52" s="413"/>
      <c r="AW52" s="413"/>
      <c r="AX52" s="413"/>
      <c r="AY52" s="413"/>
      <c r="AZ52" s="413"/>
      <c r="BA52" s="413"/>
      <c r="BB52" s="413"/>
      <c r="BC52" s="413"/>
      <c r="BD52" s="414"/>
    </row>
    <row r="53" spans="2:58" s="349" customFormat="1" ht="3.75" customHeight="1">
      <c r="C53" s="348"/>
    </row>
    <row r="54" spans="2:58" s="349" customFormat="1" ht="15" customHeight="1">
      <c r="B54" s="415" t="s">
        <v>234</v>
      </c>
      <c r="C54" s="348"/>
      <c r="D54" s="348"/>
      <c r="E54" s="416"/>
      <c r="F54" s="416"/>
      <c r="G54" s="416"/>
      <c r="H54" s="416"/>
      <c r="I54" s="416"/>
      <c r="J54" s="416"/>
      <c r="K54" s="416"/>
      <c r="L54" s="416"/>
      <c r="M54" s="416"/>
      <c r="N54" s="416"/>
      <c r="O54" s="416"/>
      <c r="P54" s="417"/>
      <c r="Q54" s="417"/>
      <c r="R54" s="417"/>
      <c r="S54" s="417"/>
      <c r="T54" s="417"/>
      <c r="U54" s="417"/>
      <c r="V54" s="417"/>
      <c r="W54" s="417"/>
      <c r="X54" s="417"/>
      <c r="Y54" s="417"/>
      <c r="Z54" s="417"/>
      <c r="AA54" s="417"/>
      <c r="AB54" s="417"/>
      <c r="AC54" s="417"/>
      <c r="AD54" s="417"/>
      <c r="AE54" s="417"/>
      <c r="AF54" s="417"/>
      <c r="AG54" s="417"/>
      <c r="AH54" s="417"/>
      <c r="AI54" s="417"/>
      <c r="AJ54" s="417"/>
      <c r="AK54" s="417"/>
      <c r="AL54" s="417"/>
      <c r="AM54" s="417"/>
      <c r="AN54" s="417"/>
      <c r="AO54" s="417"/>
      <c r="AP54" s="417"/>
      <c r="AQ54" s="417"/>
      <c r="AR54" s="417"/>
      <c r="AS54" s="417"/>
      <c r="AT54" s="417"/>
      <c r="AU54" s="417"/>
      <c r="AV54" s="417"/>
      <c r="AW54" s="417"/>
      <c r="AX54" s="417"/>
      <c r="AY54" s="417"/>
      <c r="AZ54" s="417"/>
      <c r="BA54" s="417"/>
      <c r="BB54" s="417"/>
      <c r="BC54" s="417"/>
      <c r="BD54" s="348"/>
    </row>
    <row r="55" spans="2:58" s="418" customFormat="1" ht="6.75" customHeight="1">
      <c r="B55" s="616"/>
      <c r="C55" s="617"/>
      <c r="D55" s="617"/>
      <c r="E55" s="617"/>
      <c r="F55" s="617"/>
      <c r="G55" s="617"/>
      <c r="H55" s="617"/>
      <c r="I55" s="617"/>
      <c r="J55" s="617"/>
      <c r="K55" s="617"/>
      <c r="L55" s="617"/>
      <c r="M55" s="617"/>
      <c r="N55" s="617"/>
      <c r="O55" s="617"/>
      <c r="P55" s="617"/>
      <c r="Q55" s="617"/>
      <c r="R55" s="617"/>
      <c r="S55" s="617"/>
      <c r="T55" s="617"/>
      <c r="U55" s="617"/>
      <c r="V55" s="617"/>
      <c r="W55" s="617"/>
      <c r="X55" s="617"/>
      <c r="Y55" s="617"/>
      <c r="Z55" s="617"/>
      <c r="AA55" s="617"/>
      <c r="AB55" s="617"/>
      <c r="AC55" s="617"/>
      <c r="AD55" s="617"/>
      <c r="AE55" s="617"/>
      <c r="AF55" s="617"/>
      <c r="AG55" s="617"/>
      <c r="AH55" s="617"/>
      <c r="AI55" s="617"/>
      <c r="AJ55" s="617"/>
      <c r="AK55" s="617"/>
      <c r="AL55" s="617"/>
      <c r="AM55" s="617"/>
      <c r="AN55" s="617"/>
      <c r="AO55" s="617"/>
      <c r="AP55" s="617"/>
      <c r="AQ55" s="617"/>
      <c r="AR55" s="617"/>
      <c r="AS55" s="617"/>
      <c r="AT55" s="617"/>
      <c r="AU55" s="617"/>
      <c r="AV55" s="617"/>
      <c r="AW55" s="617"/>
      <c r="AX55" s="617"/>
      <c r="AY55" s="617"/>
      <c r="AZ55" s="617"/>
      <c r="BA55" s="617"/>
      <c r="BB55" s="617"/>
      <c r="BC55" s="617"/>
      <c r="BD55" s="617"/>
      <c r="BE55" s="617"/>
      <c r="BF55" s="617"/>
    </row>
    <row r="56" spans="2:58" s="418" customFormat="1" ht="15" customHeight="1">
      <c r="B56" s="616" t="s">
        <v>169</v>
      </c>
      <c r="C56" s="617"/>
      <c r="D56" s="617"/>
      <c r="E56" s="617"/>
      <c r="F56" s="617"/>
      <c r="G56" s="617"/>
      <c r="H56" s="617"/>
      <c r="I56" s="617"/>
      <c r="J56" s="617"/>
      <c r="K56" s="617"/>
      <c r="L56" s="617"/>
      <c r="M56" s="617"/>
      <c r="N56" s="617"/>
      <c r="O56" s="617"/>
      <c r="P56" s="617"/>
      <c r="Q56" s="617"/>
      <c r="R56" s="617"/>
      <c r="S56" s="617"/>
      <c r="T56" s="617"/>
      <c r="U56" s="617"/>
      <c r="V56" s="617"/>
      <c r="W56" s="617"/>
      <c r="X56" s="617"/>
      <c r="Y56" s="617"/>
      <c r="Z56" s="617"/>
      <c r="AA56" s="617"/>
      <c r="AB56" s="617"/>
      <c r="AC56" s="617"/>
      <c r="AD56" s="617"/>
      <c r="AE56" s="617"/>
      <c r="AF56" s="617"/>
      <c r="AG56" s="617"/>
      <c r="AH56" s="617"/>
      <c r="AI56" s="617"/>
      <c r="AJ56" s="617"/>
      <c r="AK56" s="617"/>
      <c r="AL56" s="617"/>
      <c r="AM56" s="617"/>
      <c r="AN56" s="617"/>
      <c r="AO56" s="617"/>
      <c r="AP56" s="617"/>
      <c r="AQ56" s="617"/>
      <c r="AR56" s="617"/>
      <c r="AS56" s="617"/>
      <c r="AT56" s="617"/>
      <c r="AU56" s="617"/>
      <c r="AV56" s="617"/>
      <c r="AW56" s="617"/>
      <c r="AX56" s="617"/>
      <c r="AY56" s="617"/>
      <c r="AZ56" s="617"/>
      <c r="BA56" s="617"/>
      <c r="BB56" s="617"/>
      <c r="BC56" s="617"/>
      <c r="BD56" s="617"/>
      <c r="BE56" s="617"/>
      <c r="BF56" s="617"/>
    </row>
    <row r="57" spans="2:58" s="418" customFormat="1" ht="7.5" customHeight="1"/>
    <row r="58" spans="2:58" s="349" customFormat="1" ht="3.75" customHeight="1">
      <c r="C58" s="419"/>
      <c r="E58" s="420"/>
      <c r="F58" s="420"/>
      <c r="G58" s="420"/>
      <c r="H58" s="420"/>
      <c r="I58" s="420"/>
      <c r="J58" s="420"/>
      <c r="K58" s="420"/>
      <c r="L58" s="420"/>
      <c r="M58" s="420"/>
      <c r="N58" s="420"/>
      <c r="O58" s="420"/>
      <c r="P58" s="420"/>
      <c r="Q58" s="420"/>
      <c r="R58" s="420"/>
      <c r="S58" s="420"/>
      <c r="T58" s="420"/>
      <c r="U58" s="420"/>
      <c r="V58" s="420"/>
      <c r="W58" s="420"/>
      <c r="X58" s="420"/>
      <c r="Y58" s="420"/>
      <c r="Z58" s="420"/>
      <c r="AA58" s="420"/>
      <c r="AB58" s="420"/>
      <c r="AC58" s="420"/>
      <c r="AD58" s="420"/>
      <c r="AE58" s="420"/>
      <c r="AF58" s="420"/>
      <c r="AG58" s="420"/>
      <c r="AH58" s="420"/>
      <c r="AI58" s="420"/>
      <c r="AJ58" s="420"/>
      <c r="AK58" s="420"/>
      <c r="AL58" s="420"/>
      <c r="AM58" s="420"/>
      <c r="AN58" s="420"/>
      <c r="AO58" s="420"/>
      <c r="AP58" s="420"/>
      <c r="AQ58" s="420"/>
      <c r="AR58" s="420"/>
      <c r="AS58" s="420"/>
      <c r="AT58" s="420"/>
      <c r="AU58" s="420"/>
      <c r="AV58" s="420"/>
      <c r="AW58" s="420"/>
      <c r="AX58" s="420"/>
      <c r="AY58" s="420"/>
      <c r="AZ58" s="420"/>
      <c r="BA58" s="420"/>
      <c r="BB58" s="420"/>
      <c r="BC58" s="420"/>
      <c r="BD58" s="420"/>
      <c r="BE58" s="420"/>
      <c r="BF58" s="420"/>
    </row>
    <row r="59" spans="2:58" s="349" customFormat="1" ht="19.5" customHeight="1">
      <c r="C59" s="348"/>
    </row>
    <row r="60" spans="2:58" ht="19.5" customHeight="1"/>
    <row r="61" spans="2:58" ht="19.5" customHeight="1"/>
    <row r="62" spans="2:58" ht="19.5" customHeight="1"/>
    <row r="63" spans="2:58" ht="19.5" customHeight="1"/>
    <row r="64" spans="2:58" ht="19.5" customHeight="1"/>
  </sheetData>
  <mergeCells count="126">
    <mergeCell ref="BB2:BF2"/>
    <mergeCell ref="B4:BF4"/>
    <mergeCell ref="B7:I7"/>
    <mergeCell ref="B11:C11"/>
    <mergeCell ref="D11:V11"/>
    <mergeCell ref="W11:BD11"/>
    <mergeCell ref="BE11:BG11"/>
    <mergeCell ref="C12:C14"/>
    <mergeCell ref="E12:V12"/>
    <mergeCell ref="X12:AH12"/>
    <mergeCell ref="AL12:AX12"/>
    <mergeCell ref="E13:V13"/>
    <mergeCell ref="B9:I9"/>
    <mergeCell ref="B15:B24"/>
    <mergeCell ref="C15:C48"/>
    <mergeCell ref="D15:D24"/>
    <mergeCell ref="E15:V24"/>
    <mergeCell ref="W15:AF15"/>
    <mergeCell ref="W21:AF21"/>
    <mergeCell ref="W23:AF23"/>
    <mergeCell ref="B25:B26"/>
    <mergeCell ref="D25:D26"/>
    <mergeCell ref="X30:AD30"/>
    <mergeCell ref="AE30:AI30"/>
    <mergeCell ref="X34:AH34"/>
    <mergeCell ref="X35:AH35"/>
    <mergeCell ref="AI22:AK22"/>
    <mergeCell ref="BE15:BE24"/>
    <mergeCell ref="W16:AF16"/>
    <mergeCell ref="AG16:AR16"/>
    <mergeCell ref="AS16:BD16"/>
    <mergeCell ref="W17:AF17"/>
    <mergeCell ref="AG17:AR17"/>
    <mergeCell ref="AS17:BD17"/>
    <mergeCell ref="W18:AF18"/>
    <mergeCell ref="E14:V14"/>
    <mergeCell ref="AG18:AR19"/>
    <mergeCell ref="AS18:BD19"/>
    <mergeCell ref="W19:AF19"/>
    <mergeCell ref="W20:AF20"/>
    <mergeCell ref="AI20:AK20"/>
    <mergeCell ref="AN20:AP20"/>
    <mergeCell ref="AU20:AW20"/>
    <mergeCell ref="AZ20:BB20"/>
    <mergeCell ref="AG15:AR15"/>
    <mergeCell ref="AS15:BD15"/>
    <mergeCell ref="AI21:AK21"/>
    <mergeCell ref="AN21:AP21"/>
    <mergeCell ref="AU21:AW21"/>
    <mergeCell ref="AZ21:BB21"/>
    <mergeCell ref="W22:AF22"/>
    <mergeCell ref="AN22:AP22"/>
    <mergeCell ref="AU22:AW22"/>
    <mergeCell ref="AZ22:BB22"/>
    <mergeCell ref="AI23:AK23"/>
    <mergeCell ref="AN23:AP23"/>
    <mergeCell ref="AU23:AW23"/>
    <mergeCell ref="AZ23:BB23"/>
    <mergeCell ref="W24:AF24"/>
    <mergeCell ref="AI24:AK24"/>
    <mergeCell ref="AN24:AP24"/>
    <mergeCell ref="AU24:AW24"/>
    <mergeCell ref="AZ24:BB24"/>
    <mergeCell ref="AL30:BB30"/>
    <mergeCell ref="X31:AD31"/>
    <mergeCell ref="AI31:AK31"/>
    <mergeCell ref="AU31:AW31"/>
    <mergeCell ref="E25:V26"/>
    <mergeCell ref="X25:BD26"/>
    <mergeCell ref="B27:B39"/>
    <mergeCell ref="D27:D39"/>
    <mergeCell ref="E27:V39"/>
    <mergeCell ref="X28:AD28"/>
    <mergeCell ref="AG28:BB28"/>
    <mergeCell ref="X29:AD29"/>
    <mergeCell ref="AE29:AI29"/>
    <mergeCell ref="AL29:BB29"/>
    <mergeCell ref="X36:AH36"/>
    <mergeCell ref="X37:BD37"/>
    <mergeCell ref="X38:BD38"/>
    <mergeCell ref="X39:AV39"/>
    <mergeCell ref="AX39:AZ39"/>
    <mergeCell ref="BA39:BD39"/>
    <mergeCell ref="AK32:AM32"/>
    <mergeCell ref="AQ32:AS32"/>
    <mergeCell ref="AY32:BA32"/>
    <mergeCell ref="X33:AH33"/>
    <mergeCell ref="AM35:BC35"/>
    <mergeCell ref="B45:B46"/>
    <mergeCell ref="D45:D46"/>
    <mergeCell ref="E45:V46"/>
    <mergeCell ref="X45:BD46"/>
    <mergeCell ref="B40:B44"/>
    <mergeCell ref="D40:D44"/>
    <mergeCell ref="E40:V44"/>
    <mergeCell ref="Y41:BD41"/>
    <mergeCell ref="Z42:AP42"/>
    <mergeCell ref="AQ42:AR42"/>
    <mergeCell ref="AS42:AZ42"/>
    <mergeCell ref="BA42:BD42"/>
    <mergeCell ref="X43:AC43"/>
    <mergeCell ref="AD43:BB43"/>
    <mergeCell ref="B55:BF55"/>
    <mergeCell ref="B56:BF56"/>
    <mergeCell ref="B6:I6"/>
    <mergeCell ref="K6:AI6"/>
    <mergeCell ref="B8:I8"/>
    <mergeCell ref="E50:V50"/>
    <mergeCell ref="B51:B52"/>
    <mergeCell ref="D51:D52"/>
    <mergeCell ref="E51:V52"/>
    <mergeCell ref="AJ51:AL51"/>
    <mergeCell ref="AY51:BA51"/>
    <mergeCell ref="AI52:AK52"/>
    <mergeCell ref="B47:B48"/>
    <mergeCell ref="D47:D48"/>
    <mergeCell ref="E47:V48"/>
    <mergeCell ref="X47:AD47"/>
    <mergeCell ref="AE47:BB47"/>
    <mergeCell ref="C49:C52"/>
    <mergeCell ref="E49:V49"/>
    <mergeCell ref="X49:AQ49"/>
    <mergeCell ref="AR49:AS49"/>
    <mergeCell ref="BA49:BB49"/>
    <mergeCell ref="Y44:AD44"/>
    <mergeCell ref="AE44:BB44"/>
  </mergeCells>
  <phoneticPr fontId="4"/>
  <printOptions horizontalCentered="1"/>
  <pageMargins left="0.51181102362204722" right="0.31496062992125984" top="0.55118110236220474" bottom="0.35433070866141736" header="0" footer="0"/>
  <pageSetup paperSize="9" scale="80"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F44"/>
  <sheetViews>
    <sheetView view="pageBreakPreview" zoomScale="80" zoomScaleNormal="100" zoomScaleSheetLayoutView="80" workbookViewId="0">
      <selection activeCell="AJ11" sqref="AJ11"/>
    </sheetView>
  </sheetViews>
  <sheetFormatPr defaultColWidth="9" defaultRowHeight="14.25"/>
  <cols>
    <col min="1" max="1" width="3.125" style="77" customWidth="1"/>
    <col min="2" max="2" width="18.875" style="52" customWidth="1"/>
    <col min="3" max="3" width="24.5" style="52" customWidth="1"/>
    <col min="4" max="4" width="5.375" style="52" customWidth="1"/>
    <col min="5" max="5" width="17" style="129" customWidth="1"/>
    <col min="6" max="6" width="11.125" style="52" customWidth="1"/>
    <col min="7" max="7" width="6" style="52" customWidth="1"/>
    <col min="8" max="8" width="20.75" style="52" customWidth="1"/>
    <col min="9" max="9" width="6.125" style="52" customWidth="1"/>
    <col min="10" max="57" width="1.875" style="52" customWidth="1"/>
    <col min="58" max="58" width="5" style="52" customWidth="1"/>
    <col min="59" max="59" width="1.875" style="52" customWidth="1"/>
    <col min="60" max="16384" width="9" style="52"/>
  </cols>
  <sheetData>
    <row r="1" spans="1:58" ht="33" customHeight="1" thickBot="1"/>
    <row r="2" spans="1:58" ht="26.25" customHeight="1" thickBot="1">
      <c r="H2" s="305" t="s">
        <v>391</v>
      </c>
      <c r="L2" s="83"/>
      <c r="AH2" s="130"/>
      <c r="AI2" s="130"/>
      <c r="AJ2" s="130"/>
      <c r="AK2" s="130"/>
      <c r="AL2" s="80"/>
      <c r="AM2" s="80"/>
      <c r="AN2" s="80"/>
      <c r="AO2" s="80"/>
      <c r="AP2" s="80"/>
      <c r="AQ2" s="80"/>
      <c r="AR2" s="80"/>
      <c r="AS2" s="80"/>
      <c r="AT2" s="80"/>
      <c r="AU2" s="80"/>
      <c r="AV2" s="80"/>
      <c r="AW2" s="80"/>
      <c r="AX2" s="80"/>
      <c r="AY2" s="80"/>
      <c r="AZ2" s="80"/>
      <c r="BA2" s="80"/>
      <c r="BB2" s="80"/>
      <c r="BC2" s="80"/>
    </row>
    <row r="3" spans="1:58" ht="29.25" customHeight="1">
      <c r="A3" s="52"/>
      <c r="B3" s="612" t="s">
        <v>223</v>
      </c>
      <c r="C3" s="612"/>
      <c r="D3" s="612"/>
      <c r="E3" s="612"/>
      <c r="F3" s="612"/>
      <c r="G3" s="612"/>
      <c r="H3" s="612"/>
      <c r="I3" s="612"/>
      <c r="AE3" s="77"/>
      <c r="AF3" s="77"/>
      <c r="AG3" s="77"/>
      <c r="AH3" s="81"/>
      <c r="AI3" s="81"/>
      <c r="AJ3" s="81"/>
      <c r="AK3" s="81"/>
      <c r="AL3" s="81"/>
      <c r="AM3" s="81"/>
      <c r="AN3" s="131"/>
      <c r="AO3" s="131"/>
      <c r="AP3" s="131"/>
      <c r="AQ3" s="131"/>
      <c r="AR3" s="131"/>
      <c r="AS3" s="131"/>
      <c r="AT3" s="131"/>
      <c r="AU3" s="131"/>
      <c r="AV3" s="131"/>
      <c r="AW3" s="131"/>
      <c r="AX3" s="131"/>
      <c r="AY3" s="131"/>
      <c r="AZ3" s="131"/>
      <c r="BA3" s="131"/>
      <c r="BB3" s="131"/>
      <c r="BC3" s="131"/>
      <c r="BF3" s="77"/>
    </row>
    <row r="4" spans="1:58" ht="26.25" customHeight="1">
      <c r="B4" s="52" t="s">
        <v>298</v>
      </c>
      <c r="C4" s="534" t="str">
        <f>団体名</f>
        <v>和歌山委託訓練センター</v>
      </c>
      <c r="D4" s="534"/>
      <c r="E4" s="534"/>
      <c r="F4" s="735"/>
      <c r="G4" s="735"/>
      <c r="H4" s="735"/>
      <c r="I4" s="735"/>
      <c r="J4" s="80"/>
      <c r="K4" s="132"/>
      <c r="L4" s="132"/>
      <c r="M4" s="132"/>
      <c r="N4" s="132"/>
      <c r="O4" s="132"/>
      <c r="P4" s="132"/>
      <c r="Q4" s="132"/>
      <c r="R4" s="132"/>
      <c r="S4" s="132"/>
      <c r="T4" s="132"/>
      <c r="U4" s="80"/>
      <c r="V4" s="80"/>
    </row>
    <row r="5" spans="1:58" ht="22.5" customHeight="1">
      <c r="A5" s="83"/>
      <c r="B5" s="135" t="s">
        <v>299</v>
      </c>
      <c r="C5" s="266" t="str">
        <f>科名</f>
        <v>あいうえお＊あいうえお＊あいうえお＊あいうえお＊あいうえお＊あいう</v>
      </c>
      <c r="D5" s="294"/>
      <c r="E5" s="295"/>
      <c r="F5" s="137"/>
      <c r="G5" s="138"/>
      <c r="H5" s="138"/>
      <c r="I5" s="471"/>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row>
    <row r="6" spans="1:58" s="80" customFormat="1" ht="26.25" customHeight="1">
      <c r="A6" s="134"/>
      <c r="B6" s="135"/>
      <c r="C6" s="266" t="str">
        <f>提案左括弧&amp;提案科名&amp;提案右括弧</f>
        <v>(アイウエオ＊アイウエオ＊アイウエオ＊アイウエオ＊アイウエオ＊アイウ）</v>
      </c>
      <c r="D6" s="294"/>
      <c r="E6" s="295"/>
      <c r="F6" s="137"/>
      <c r="G6" s="138"/>
      <c r="H6" s="138"/>
      <c r="I6" s="138"/>
      <c r="J6" s="81"/>
      <c r="K6" s="81"/>
      <c r="L6" s="81"/>
      <c r="M6" s="81"/>
      <c r="N6" s="81"/>
      <c r="O6" s="81"/>
      <c r="P6" s="81"/>
      <c r="Q6" s="81"/>
      <c r="R6" s="81"/>
      <c r="S6" s="81"/>
      <c r="T6" s="81"/>
      <c r="U6" s="81"/>
      <c r="V6" s="81"/>
      <c r="BE6" s="139"/>
    </row>
    <row r="7" spans="1:58" s="80" customFormat="1" ht="26.25" customHeight="1">
      <c r="A7" s="134"/>
      <c r="B7" s="135" t="s">
        <v>699</v>
      </c>
      <c r="C7" s="266" t="str">
        <f>TEXT(開講日,"ggge")&amp;"年"&amp;TEXT(開講日,"m")&amp;"月"&amp;TEXT(開講日,"d")&amp;"日"&amp;"～"&amp;TEXT(修了日,"ggge")&amp;"年"&amp;TEXT(修了日,"m")&amp;"月"&amp;TEXT(修了日,"d")&amp;"日"</f>
        <v>令和8年4月8日～令和8年7月7日</v>
      </c>
      <c r="D7" s="136"/>
      <c r="E7" s="136"/>
      <c r="F7" s="136"/>
      <c r="G7" s="136"/>
      <c r="H7" s="136"/>
      <c r="I7" s="138"/>
      <c r="J7" s="81"/>
      <c r="K7" s="81"/>
      <c r="L7" s="81"/>
      <c r="M7" s="81"/>
      <c r="N7" s="81"/>
      <c r="O7" s="81"/>
      <c r="P7" s="81"/>
      <c r="Q7" s="81"/>
      <c r="R7" s="81"/>
      <c r="S7" s="81"/>
      <c r="T7" s="81"/>
      <c r="U7" s="81"/>
      <c r="V7" s="81"/>
      <c r="BE7" s="139"/>
    </row>
    <row r="8" spans="1:58" s="80" customFormat="1" ht="26.25" customHeight="1">
      <c r="A8" s="134"/>
      <c r="B8" s="135" t="s">
        <v>368</v>
      </c>
      <c r="C8" s="266" t="str">
        <f>定員&amp;"名"</f>
        <v>8名</v>
      </c>
      <c r="D8" s="296"/>
      <c r="E8" s="297"/>
      <c r="F8" s="283"/>
      <c r="G8" s="81"/>
      <c r="H8" s="81"/>
      <c r="I8" s="81"/>
      <c r="J8" s="81"/>
      <c r="K8" s="81"/>
      <c r="L8" s="81"/>
      <c r="M8" s="81"/>
      <c r="N8" s="81"/>
      <c r="O8" s="81"/>
      <c r="P8" s="81"/>
      <c r="Q8" s="81"/>
      <c r="R8" s="81"/>
      <c r="S8" s="81"/>
      <c r="T8" s="81"/>
      <c r="U8" s="81"/>
      <c r="V8" s="81"/>
      <c r="BE8" s="139"/>
    </row>
    <row r="9" spans="1:58" s="80" customFormat="1" ht="30" customHeight="1">
      <c r="B9" s="126" t="s">
        <v>263</v>
      </c>
      <c r="C9" s="126"/>
      <c r="D9" s="126"/>
      <c r="E9" s="129"/>
      <c r="F9" s="126"/>
      <c r="G9" s="126"/>
      <c r="H9" s="126"/>
      <c r="I9" s="131"/>
      <c r="J9" s="131"/>
      <c r="K9" s="131"/>
      <c r="L9" s="131"/>
      <c r="M9" s="131"/>
      <c r="N9" s="131"/>
      <c r="O9" s="131"/>
      <c r="P9" s="131"/>
      <c r="Q9" s="131"/>
      <c r="R9" s="131"/>
      <c r="S9" s="131"/>
      <c r="T9" s="131"/>
      <c r="U9" s="131"/>
      <c r="V9" s="131"/>
    </row>
    <row r="10" spans="1:58" s="80" customFormat="1" ht="48" customHeight="1">
      <c r="B10" s="140" t="s">
        <v>264</v>
      </c>
      <c r="C10" s="732" t="s">
        <v>265</v>
      </c>
      <c r="D10" s="591"/>
      <c r="E10" s="591"/>
      <c r="F10" s="591"/>
      <c r="G10" s="591"/>
      <c r="H10" s="591"/>
      <c r="I10" s="733"/>
      <c r="O10" s="141"/>
      <c r="P10" s="141"/>
      <c r="Q10" s="141"/>
      <c r="R10" s="141"/>
      <c r="S10" s="141"/>
      <c r="T10" s="141"/>
      <c r="U10" s="141"/>
      <c r="V10" s="141"/>
      <c r="BE10" s="81"/>
      <c r="BF10" s="81"/>
    </row>
    <row r="11" spans="1:58" s="80" customFormat="1" ht="48" customHeight="1">
      <c r="B11" s="252" t="s">
        <v>266</v>
      </c>
      <c r="C11" s="140" t="s">
        <v>267</v>
      </c>
      <c r="D11" s="731" t="s">
        <v>477</v>
      </c>
      <c r="E11" s="731"/>
      <c r="F11" s="731"/>
      <c r="G11" s="732" t="s">
        <v>718</v>
      </c>
      <c r="H11" s="591"/>
      <c r="I11" s="733"/>
      <c r="M11" s="734"/>
      <c r="N11" s="734"/>
      <c r="O11" s="141"/>
      <c r="P11" s="141"/>
      <c r="Q11" s="141"/>
      <c r="R11" s="141"/>
      <c r="S11" s="141"/>
      <c r="T11" s="141"/>
      <c r="U11" s="141"/>
      <c r="V11" s="141"/>
      <c r="BE11" s="81"/>
      <c r="BF11" s="81"/>
    </row>
    <row r="12" spans="1:58" s="80" customFormat="1" ht="54.75" customHeight="1">
      <c r="B12" s="142"/>
      <c r="C12" s="143"/>
      <c r="D12" s="246"/>
      <c r="E12" s="144"/>
      <c r="F12" s="247" t="s">
        <v>369</v>
      </c>
      <c r="G12" s="246"/>
      <c r="H12" s="278" t="str">
        <f>IF(E12="","",ROUNDDOWN(E12/定員,1))</f>
        <v/>
      </c>
      <c r="I12" s="247" t="s">
        <v>369</v>
      </c>
      <c r="O12" s="131"/>
      <c r="P12" s="131"/>
      <c r="Q12" s="131"/>
      <c r="R12" s="131"/>
      <c r="S12" s="131"/>
      <c r="T12" s="131"/>
      <c r="U12" s="131"/>
      <c r="V12" s="131"/>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c r="AW12" s="130"/>
      <c r="AX12" s="130"/>
      <c r="AY12" s="130"/>
      <c r="AZ12" s="130"/>
      <c r="BA12" s="130"/>
      <c r="BB12" s="130"/>
      <c r="BC12" s="130"/>
      <c r="BD12" s="130"/>
      <c r="BE12" s="81"/>
      <c r="BF12" s="81"/>
    </row>
    <row r="13" spans="1:58" s="80" customFormat="1" ht="54.75" customHeight="1">
      <c r="B13" s="142"/>
      <c r="C13" s="250"/>
      <c r="D13" s="145"/>
      <c r="E13" s="146"/>
      <c r="F13" s="251" t="s">
        <v>369</v>
      </c>
      <c r="G13" s="145"/>
      <c r="H13" s="279" t="str">
        <f>IF(E13="","",ROUNDDOWN(E13/定員,1))</f>
        <v/>
      </c>
      <c r="I13" s="251" t="s">
        <v>369</v>
      </c>
      <c r="O13" s="141"/>
      <c r="P13" s="141"/>
      <c r="Q13" s="141"/>
      <c r="R13" s="141"/>
      <c r="S13" s="141"/>
      <c r="T13" s="141"/>
      <c r="U13" s="141"/>
      <c r="V13" s="141"/>
      <c r="AI13" s="147"/>
      <c r="AJ13" s="147"/>
      <c r="AK13" s="147"/>
      <c r="AU13" s="147"/>
      <c r="AV13" s="147"/>
      <c r="AW13" s="147"/>
      <c r="BE13" s="81"/>
      <c r="BF13" s="81"/>
    </row>
    <row r="14" spans="1:58" s="80" customFormat="1" ht="54.75" customHeight="1">
      <c r="B14" s="142"/>
      <c r="C14" s="250"/>
      <c r="D14" s="145"/>
      <c r="E14" s="146"/>
      <c r="F14" s="251" t="s">
        <v>369</v>
      </c>
      <c r="G14" s="145"/>
      <c r="H14" s="279" t="str">
        <f>IF(E14="","",ROUNDDOWN(E14/定員,1))</f>
        <v/>
      </c>
      <c r="I14" s="251" t="s">
        <v>369</v>
      </c>
      <c r="O14" s="141"/>
      <c r="P14" s="141"/>
      <c r="Q14" s="141"/>
      <c r="R14" s="141"/>
      <c r="S14" s="141"/>
      <c r="T14" s="141"/>
      <c r="U14" s="141"/>
      <c r="V14" s="141"/>
      <c r="AE14" s="81"/>
      <c r="AF14" s="81"/>
      <c r="AQ14" s="147"/>
      <c r="AR14" s="147"/>
      <c r="AS14" s="147"/>
      <c r="AY14" s="147"/>
      <c r="AZ14" s="147"/>
      <c r="BA14" s="147"/>
      <c r="BE14" s="81"/>
      <c r="BF14" s="81"/>
    </row>
    <row r="15" spans="1:58" s="80" customFormat="1" ht="54.75" customHeight="1">
      <c r="B15" s="148"/>
      <c r="C15" s="149"/>
      <c r="D15" s="248"/>
      <c r="E15" s="150"/>
      <c r="F15" s="249" t="s">
        <v>369</v>
      </c>
      <c r="G15" s="248"/>
      <c r="H15" s="280" t="str">
        <f>IF(E15="","",ROUNDDOWN(E15/定員,1))</f>
        <v/>
      </c>
      <c r="I15" s="249" t="s">
        <v>369</v>
      </c>
      <c r="O15" s="131"/>
      <c r="P15" s="131"/>
      <c r="Q15" s="131"/>
      <c r="R15" s="131"/>
      <c r="S15" s="131"/>
      <c r="T15" s="131"/>
      <c r="U15" s="131"/>
      <c r="V15" s="131"/>
    </row>
    <row r="16" spans="1:58" s="80" customFormat="1" ht="54.75" customHeight="1">
      <c r="B16" s="728" t="s">
        <v>476</v>
      </c>
      <c r="C16" s="729"/>
      <c r="D16" s="729"/>
      <c r="E16" s="729"/>
      <c r="F16" s="730"/>
      <c r="G16" s="245"/>
      <c r="H16" s="335" t="str">
        <f>IFERROR(ROUNDDOWN(AVERAGE(H12:H15),1),"")</f>
        <v/>
      </c>
      <c r="I16" s="249" t="s">
        <v>369</v>
      </c>
      <c r="O16" s="131"/>
      <c r="P16" s="131"/>
      <c r="Q16" s="131"/>
      <c r="R16" s="131"/>
      <c r="S16" s="131"/>
      <c r="T16" s="131"/>
      <c r="U16" s="131"/>
      <c r="V16" s="131"/>
    </row>
    <row r="17" spans="1:56" s="80" customFormat="1" ht="38.25" customHeight="1">
      <c r="A17" s="52" t="s">
        <v>714</v>
      </c>
      <c r="C17" s="270"/>
      <c r="D17" s="270"/>
      <c r="E17" s="270"/>
      <c r="F17" s="270"/>
      <c r="G17" s="128"/>
      <c r="H17" s="281"/>
      <c r="I17" s="268"/>
      <c r="O17" s="131"/>
      <c r="P17" s="131"/>
      <c r="Q17" s="131"/>
      <c r="R17" s="131"/>
      <c r="S17" s="131"/>
      <c r="T17" s="131"/>
      <c r="U17" s="131"/>
      <c r="V17" s="131"/>
    </row>
    <row r="18" spans="1:56" s="80" customFormat="1" ht="38.25" customHeight="1">
      <c r="A18" s="52" t="s">
        <v>492</v>
      </c>
      <c r="C18" s="270"/>
      <c r="D18" s="270"/>
      <c r="E18" s="270"/>
      <c r="F18" s="270"/>
      <c r="G18" s="128"/>
      <c r="H18" s="281"/>
      <c r="I18" s="268"/>
      <c r="O18" s="131"/>
      <c r="P18" s="131"/>
      <c r="Q18" s="131"/>
      <c r="R18" s="131"/>
      <c r="S18" s="131"/>
      <c r="T18" s="131"/>
      <c r="U18" s="131"/>
      <c r="V18" s="131"/>
    </row>
    <row r="19" spans="1:56" s="80" customFormat="1" ht="39.75" customHeight="1">
      <c r="A19" s="52" t="s">
        <v>493</v>
      </c>
      <c r="B19" s="282"/>
      <c r="C19" s="282"/>
      <c r="D19" s="282"/>
      <c r="E19" s="129"/>
      <c r="F19" s="126"/>
      <c r="G19" s="126"/>
      <c r="H19" s="126"/>
      <c r="I19" s="131"/>
      <c r="J19" s="131"/>
      <c r="K19" s="131"/>
      <c r="L19" s="131"/>
      <c r="M19" s="131"/>
      <c r="N19" s="131"/>
      <c r="O19" s="131"/>
      <c r="P19" s="131"/>
      <c r="Q19" s="131"/>
      <c r="R19" s="131"/>
      <c r="S19" s="131"/>
      <c r="T19" s="131"/>
      <c r="U19" s="131"/>
      <c r="V19" s="131"/>
      <c r="AL19" s="139"/>
      <c r="AM19" s="139"/>
      <c r="AN19" s="139"/>
      <c r="AO19" s="139"/>
      <c r="AP19" s="139"/>
      <c r="AQ19" s="139"/>
      <c r="AR19" s="139"/>
      <c r="AS19" s="139"/>
      <c r="AT19" s="139"/>
      <c r="AU19" s="139"/>
      <c r="AV19" s="139"/>
      <c r="AW19" s="139"/>
      <c r="AX19" s="139"/>
      <c r="AY19" s="139"/>
      <c r="AZ19" s="139"/>
      <c r="BA19" s="139"/>
      <c r="BB19" s="139"/>
      <c r="BC19" s="139"/>
      <c r="BD19" s="139"/>
    </row>
    <row r="20" spans="1:56" s="80" customFormat="1" ht="39.75" customHeight="1">
      <c r="A20" s="52" t="s">
        <v>494</v>
      </c>
      <c r="B20" s="126"/>
      <c r="C20" s="126"/>
      <c r="D20" s="126"/>
      <c r="E20" s="129"/>
      <c r="F20" s="126"/>
      <c r="G20" s="126"/>
      <c r="H20" s="126"/>
      <c r="I20" s="151"/>
      <c r="J20" s="151"/>
      <c r="K20" s="151"/>
      <c r="L20" s="151"/>
      <c r="M20" s="151"/>
      <c r="N20" s="151"/>
      <c r="O20" s="151"/>
      <c r="P20" s="151"/>
      <c r="Q20" s="151"/>
      <c r="R20" s="151"/>
      <c r="S20" s="151"/>
      <c r="T20" s="151"/>
      <c r="U20" s="151"/>
      <c r="V20" s="151"/>
      <c r="AL20" s="152"/>
      <c r="AM20" s="153"/>
      <c r="AN20" s="153"/>
      <c r="AO20" s="153"/>
      <c r="AP20" s="153"/>
      <c r="AQ20" s="153"/>
      <c r="AR20" s="153"/>
      <c r="AT20" s="153"/>
      <c r="AU20" s="153"/>
    </row>
    <row r="21" spans="1:56" s="80" customFormat="1" ht="39" customHeight="1">
      <c r="A21" s="126"/>
      <c r="B21" s="126"/>
      <c r="C21" s="126"/>
      <c r="D21" s="126"/>
      <c r="E21" s="129"/>
      <c r="F21" s="126"/>
      <c r="G21" s="126"/>
      <c r="H21" s="126"/>
      <c r="I21" s="151"/>
      <c r="J21" s="151"/>
      <c r="K21" s="151"/>
      <c r="L21" s="151"/>
      <c r="M21" s="151"/>
      <c r="N21" s="151"/>
      <c r="O21" s="151"/>
      <c r="P21" s="151"/>
      <c r="Q21" s="151"/>
      <c r="R21" s="151"/>
      <c r="S21" s="151"/>
      <c r="T21" s="151"/>
      <c r="U21" s="151"/>
      <c r="V21" s="151"/>
      <c r="X21" s="139"/>
      <c r="Y21" s="139"/>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row>
    <row r="22" spans="1:56" s="80" customFormat="1" ht="36.75" customHeight="1">
      <c r="A22" s="81"/>
      <c r="B22" s="154"/>
      <c r="E22" s="155"/>
      <c r="G22" s="131"/>
      <c r="H22" s="131"/>
      <c r="I22" s="131"/>
      <c r="J22" s="131"/>
      <c r="K22" s="131"/>
      <c r="L22" s="131"/>
      <c r="M22" s="131"/>
      <c r="N22" s="131"/>
      <c r="P22" s="141"/>
      <c r="Q22" s="141"/>
      <c r="R22" s="141"/>
      <c r="S22" s="141"/>
      <c r="T22" s="141"/>
      <c r="U22" s="141"/>
      <c r="V22" s="141"/>
      <c r="AP22" s="132"/>
      <c r="AQ22" s="132"/>
      <c r="AR22" s="132"/>
      <c r="AS22" s="132"/>
      <c r="AT22" s="132"/>
      <c r="AU22" s="132"/>
      <c r="AV22" s="132"/>
      <c r="AW22" s="132"/>
      <c r="AX22" s="132"/>
      <c r="AY22" s="132"/>
      <c r="AZ22" s="132"/>
    </row>
    <row r="23" spans="1:56" s="80" customFormat="1" ht="30" customHeight="1">
      <c r="A23" s="81"/>
      <c r="B23" s="154"/>
      <c r="E23" s="155"/>
      <c r="G23" s="131"/>
      <c r="H23" s="131"/>
      <c r="I23" s="131"/>
      <c r="J23" s="131"/>
      <c r="K23" s="131"/>
      <c r="L23" s="131"/>
      <c r="M23" s="131"/>
      <c r="N23" s="131"/>
      <c r="P23" s="141"/>
      <c r="Q23" s="141"/>
      <c r="R23" s="141"/>
      <c r="S23" s="141"/>
      <c r="T23" s="141"/>
      <c r="U23" s="141"/>
      <c r="V23" s="141"/>
      <c r="AP23" s="132"/>
      <c r="AQ23" s="132"/>
      <c r="AR23" s="132"/>
      <c r="AS23" s="132"/>
      <c r="AT23" s="132"/>
      <c r="AU23" s="132"/>
      <c r="AV23" s="132"/>
      <c r="AW23" s="132"/>
      <c r="AX23" s="132"/>
      <c r="AY23" s="132"/>
      <c r="AZ23" s="132"/>
    </row>
    <row r="24" spans="1:56" s="80" customFormat="1" ht="30" customHeight="1">
      <c r="A24" s="81"/>
      <c r="B24" s="154"/>
      <c r="E24" s="155"/>
      <c r="G24" s="131"/>
      <c r="H24" s="131"/>
      <c r="I24" s="131"/>
      <c r="J24" s="131"/>
      <c r="K24" s="131"/>
      <c r="L24" s="131"/>
      <c r="M24" s="131"/>
      <c r="N24" s="131"/>
      <c r="P24" s="141"/>
      <c r="Q24" s="141"/>
      <c r="R24" s="141"/>
      <c r="S24" s="141"/>
      <c r="T24" s="141"/>
      <c r="U24" s="141"/>
      <c r="V24" s="141"/>
      <c r="AP24" s="132"/>
      <c r="AQ24" s="132"/>
      <c r="AR24" s="132"/>
      <c r="AS24" s="132"/>
      <c r="AT24" s="132"/>
      <c r="AU24" s="132"/>
      <c r="AV24" s="132"/>
      <c r="AW24" s="132"/>
      <c r="AX24" s="132"/>
      <c r="AY24" s="132"/>
      <c r="AZ24" s="132"/>
    </row>
    <row r="25" spans="1:56" s="80" customFormat="1" ht="30" customHeight="1">
      <c r="A25" s="81"/>
      <c r="B25" s="154"/>
      <c r="E25" s="155"/>
      <c r="G25" s="131"/>
      <c r="H25" s="131"/>
      <c r="I25" s="131"/>
      <c r="J25" s="131"/>
      <c r="K25" s="131"/>
      <c r="L25" s="131"/>
      <c r="M25" s="131"/>
      <c r="N25" s="131"/>
      <c r="P25" s="141"/>
      <c r="Q25" s="141"/>
      <c r="R25" s="141"/>
      <c r="S25" s="141"/>
      <c r="T25" s="141"/>
      <c r="U25" s="141"/>
      <c r="V25" s="141"/>
      <c r="AP25" s="132"/>
      <c r="AQ25" s="132"/>
      <c r="AR25" s="132"/>
      <c r="AS25" s="132"/>
      <c r="AT25" s="132"/>
      <c r="AU25" s="132"/>
      <c r="AV25" s="132"/>
      <c r="AW25" s="132"/>
      <c r="AX25" s="132"/>
      <c r="AY25" s="132"/>
      <c r="AZ25" s="132"/>
    </row>
    <row r="26" spans="1:56" s="80" customFormat="1" ht="30" customHeight="1">
      <c r="A26" s="81"/>
      <c r="B26" s="154"/>
      <c r="E26" s="155"/>
      <c r="G26" s="151"/>
      <c r="H26" s="151"/>
      <c r="I26" s="151"/>
      <c r="J26" s="151"/>
      <c r="K26" s="151"/>
      <c r="L26" s="151"/>
      <c r="M26" s="151"/>
      <c r="N26" s="151"/>
      <c r="O26" s="151"/>
      <c r="P26" s="151"/>
      <c r="Q26" s="151"/>
      <c r="R26" s="151"/>
      <c r="S26" s="151"/>
      <c r="T26" s="151"/>
      <c r="U26" s="151"/>
      <c r="V26" s="151"/>
      <c r="AP26" s="132"/>
      <c r="AQ26" s="132"/>
      <c r="AR26" s="132"/>
      <c r="AS26" s="132"/>
      <c r="AT26" s="132"/>
      <c r="AU26" s="132"/>
      <c r="AV26" s="132"/>
      <c r="AW26" s="132"/>
      <c r="AX26" s="132"/>
      <c r="AY26" s="132"/>
      <c r="AZ26" s="132"/>
    </row>
    <row r="27" spans="1:56" s="80" customFormat="1" ht="30" customHeight="1">
      <c r="A27" s="81"/>
      <c r="B27" s="154"/>
      <c r="E27" s="155"/>
      <c r="G27" s="151"/>
      <c r="H27" s="151"/>
      <c r="I27" s="151"/>
      <c r="J27" s="151"/>
      <c r="K27" s="151"/>
      <c r="L27" s="151"/>
      <c r="M27" s="151"/>
      <c r="N27" s="151"/>
      <c r="O27" s="151"/>
      <c r="P27" s="151"/>
      <c r="Q27" s="151"/>
      <c r="R27" s="151"/>
      <c r="S27" s="151"/>
      <c r="T27" s="151"/>
      <c r="U27" s="151"/>
      <c r="V27" s="151"/>
      <c r="AP27" s="132"/>
      <c r="AQ27" s="132"/>
      <c r="AR27" s="132"/>
      <c r="AS27" s="132"/>
      <c r="AT27" s="132"/>
      <c r="AU27" s="132"/>
      <c r="AV27" s="132"/>
      <c r="AW27" s="132"/>
      <c r="AX27" s="132"/>
      <c r="AY27" s="132"/>
      <c r="AZ27" s="132"/>
    </row>
    <row r="28" spans="1:56" s="80" customFormat="1" ht="30" customHeight="1">
      <c r="A28" s="81"/>
      <c r="B28" s="154"/>
      <c r="E28" s="155"/>
      <c r="G28" s="151"/>
      <c r="H28" s="151"/>
      <c r="I28" s="151"/>
      <c r="J28" s="151"/>
      <c r="K28" s="151"/>
      <c r="L28" s="151"/>
      <c r="M28" s="151"/>
      <c r="N28" s="151"/>
      <c r="O28" s="151"/>
      <c r="P28" s="151"/>
      <c r="Q28" s="151"/>
      <c r="R28" s="151"/>
      <c r="S28" s="151"/>
      <c r="T28" s="151"/>
      <c r="U28" s="151"/>
      <c r="V28" s="151"/>
      <c r="AP28" s="132"/>
      <c r="AQ28" s="132"/>
      <c r="AR28" s="132"/>
      <c r="AS28" s="132"/>
      <c r="AT28" s="132"/>
      <c r="AU28" s="132"/>
      <c r="AV28" s="132"/>
      <c r="AW28" s="132"/>
      <c r="AX28" s="132"/>
      <c r="AY28" s="132"/>
      <c r="AZ28" s="132"/>
    </row>
    <row r="29" spans="1:56" s="80" customFormat="1" ht="33.75" customHeight="1">
      <c r="A29" s="81"/>
      <c r="B29" s="156"/>
      <c r="C29" s="131"/>
      <c r="D29" s="131"/>
      <c r="E29" s="155"/>
      <c r="F29" s="131"/>
      <c r="AP29" s="132"/>
      <c r="AQ29" s="132"/>
      <c r="AR29" s="132"/>
      <c r="AS29" s="132"/>
      <c r="AT29" s="132"/>
      <c r="AU29" s="132"/>
      <c r="AV29" s="132"/>
      <c r="AW29" s="132"/>
      <c r="AX29" s="132"/>
      <c r="AY29" s="132"/>
      <c r="AZ29" s="132"/>
    </row>
    <row r="30" spans="1:56" s="80" customFormat="1" ht="33.75" customHeight="1">
      <c r="B30" s="156"/>
      <c r="E30" s="155"/>
      <c r="AJ30" s="147"/>
      <c r="AK30" s="147"/>
      <c r="AL30" s="147"/>
      <c r="AP30" s="132"/>
      <c r="AQ30" s="132"/>
      <c r="AR30" s="132"/>
      <c r="AS30" s="132"/>
      <c r="AT30" s="132"/>
      <c r="AU30" s="132"/>
      <c r="AV30" s="132"/>
      <c r="AW30" s="132"/>
      <c r="AX30" s="132"/>
      <c r="AY30" s="147"/>
      <c r="AZ30" s="147"/>
      <c r="BA30" s="147"/>
    </row>
    <row r="31" spans="1:56" s="80" customFormat="1" ht="33.75" customHeight="1">
      <c r="B31" s="156"/>
      <c r="E31" s="155"/>
      <c r="AI31" s="147"/>
      <c r="AJ31" s="147"/>
      <c r="AK31" s="147"/>
    </row>
    <row r="32" spans="1:56" s="80" customFormat="1" ht="44.25" customHeight="1">
      <c r="A32" s="81"/>
      <c r="B32" s="156"/>
      <c r="C32" s="157"/>
      <c r="D32" s="157"/>
      <c r="E32" s="158"/>
      <c r="F32" s="157"/>
      <c r="W32" s="131"/>
      <c r="X32" s="147"/>
      <c r="Y32" s="147"/>
      <c r="Z32" s="147"/>
      <c r="AA32" s="147"/>
      <c r="AB32" s="147"/>
      <c r="AC32" s="147"/>
      <c r="AD32" s="147"/>
      <c r="AE32" s="147"/>
      <c r="AG32" s="147"/>
      <c r="AH32" s="147"/>
      <c r="AI32" s="147"/>
      <c r="AJ32" s="147"/>
      <c r="AK32" s="147"/>
      <c r="AL32" s="147"/>
      <c r="AM32" s="147"/>
      <c r="AN32" s="147"/>
      <c r="AO32" s="147"/>
      <c r="AQ32" s="147"/>
      <c r="AR32" s="147"/>
      <c r="AS32" s="147"/>
      <c r="AT32" s="147"/>
      <c r="AU32" s="147"/>
      <c r="AV32" s="147"/>
      <c r="AW32" s="147"/>
      <c r="AX32" s="147"/>
      <c r="AZ32" s="147"/>
      <c r="BA32" s="147"/>
      <c r="BB32" s="147"/>
      <c r="BC32" s="147"/>
      <c r="BD32" s="147"/>
    </row>
    <row r="33" spans="1:58" s="80" customFormat="1" ht="104.25" customHeight="1">
      <c r="A33" s="81"/>
      <c r="B33" s="156"/>
      <c r="C33" s="159"/>
      <c r="D33" s="159"/>
      <c r="E33" s="160"/>
      <c r="F33" s="159"/>
      <c r="G33" s="159"/>
      <c r="H33" s="159"/>
      <c r="I33" s="159"/>
      <c r="J33" s="159"/>
      <c r="K33" s="159"/>
      <c r="L33" s="159"/>
      <c r="M33" s="159"/>
      <c r="N33" s="159"/>
      <c r="O33" s="159"/>
      <c r="P33" s="159"/>
      <c r="Q33" s="159"/>
      <c r="R33" s="159"/>
      <c r="S33" s="159"/>
      <c r="T33" s="159"/>
      <c r="U33" s="159"/>
      <c r="V33" s="159"/>
      <c r="X33" s="42"/>
      <c r="Y33" s="161"/>
      <c r="Z33" s="161"/>
      <c r="AA33" s="161"/>
      <c r="AB33" s="161"/>
      <c r="AC33" s="161"/>
      <c r="AD33" s="161"/>
      <c r="AE33" s="161"/>
      <c r="AF33" s="161"/>
      <c r="AG33" s="161"/>
      <c r="AH33" s="161"/>
      <c r="AI33" s="147"/>
      <c r="AJ33" s="147"/>
      <c r="AK33" s="147"/>
      <c r="AL33" s="147"/>
      <c r="AM33" s="147"/>
      <c r="AN33" s="147"/>
      <c r="AO33" s="147"/>
      <c r="AP33" s="147"/>
      <c r="AQ33" s="147"/>
      <c r="AR33" s="147"/>
      <c r="AS33" s="147"/>
      <c r="AT33" s="147"/>
      <c r="AU33" s="147"/>
      <c r="AV33" s="147"/>
      <c r="AW33" s="147"/>
      <c r="AX33" s="147"/>
      <c r="AY33" s="147"/>
      <c r="AZ33" s="147"/>
      <c r="BA33" s="147"/>
      <c r="BB33" s="147"/>
      <c r="BC33" s="147"/>
      <c r="BD33" s="147"/>
    </row>
    <row r="34" spans="1:58" s="80" customFormat="1" ht="11.25" customHeight="1">
      <c r="A34" s="81"/>
      <c r="E34" s="155"/>
    </row>
    <row r="35" spans="1:58" s="80" customFormat="1" ht="20.100000000000001" customHeight="1">
      <c r="A35" s="131"/>
      <c r="E35" s="155"/>
      <c r="G35" s="162"/>
      <c r="H35" s="162"/>
      <c r="I35" s="162"/>
      <c r="J35" s="162"/>
      <c r="K35" s="162"/>
      <c r="L35" s="162"/>
      <c r="M35" s="162"/>
      <c r="N35" s="162"/>
      <c r="O35" s="162"/>
      <c r="P35" s="131"/>
      <c r="Q35" s="131"/>
      <c r="R35" s="131"/>
      <c r="S35" s="131"/>
      <c r="T35" s="131"/>
      <c r="U35" s="1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c r="AY35" s="131"/>
      <c r="AZ35" s="131"/>
      <c r="BA35" s="131"/>
      <c r="BB35" s="131"/>
      <c r="BC35" s="131"/>
    </row>
    <row r="36" spans="1:58" s="80" customFormat="1" ht="7.5" customHeight="1">
      <c r="A36" s="81"/>
      <c r="E36" s="155"/>
    </row>
    <row r="37" spans="1:58" s="80" customFormat="1" ht="3.75" customHeight="1">
      <c r="A37" s="81"/>
      <c r="B37" s="139"/>
      <c r="E37" s="155"/>
      <c r="G37" s="139"/>
      <c r="H37" s="139"/>
      <c r="I37" s="139"/>
      <c r="J37" s="139"/>
      <c r="K37" s="139"/>
      <c r="L37" s="139"/>
      <c r="M37" s="139"/>
      <c r="N37" s="139"/>
      <c r="O37" s="139"/>
      <c r="P37" s="139"/>
      <c r="Q37" s="139"/>
      <c r="R37" s="139"/>
      <c r="S37" s="139"/>
      <c r="T37" s="139"/>
      <c r="U37" s="139"/>
      <c r="V37" s="139"/>
      <c r="W37" s="139"/>
      <c r="X37" s="139"/>
      <c r="Y37" s="139"/>
      <c r="Z37" s="139"/>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row>
    <row r="38" spans="1:58" s="80" customFormat="1" ht="19.5" customHeight="1">
      <c r="A38" s="81"/>
      <c r="E38" s="155"/>
    </row>
    <row r="39" spans="1:58" ht="19.5" customHeight="1"/>
    <row r="40" spans="1:58" ht="19.5" customHeight="1"/>
    <row r="41" spans="1:58" ht="19.5" customHeight="1"/>
    <row r="42" spans="1:58" ht="19.5" customHeight="1"/>
    <row r="43" spans="1:58" ht="19.5" customHeight="1"/>
    <row r="44" spans="1:58" ht="19.5" customHeight="1"/>
  </sheetData>
  <mergeCells count="8">
    <mergeCell ref="B16:F16"/>
    <mergeCell ref="B3:I3"/>
    <mergeCell ref="D11:F11"/>
    <mergeCell ref="G11:I11"/>
    <mergeCell ref="M11:N11"/>
    <mergeCell ref="F4:I4"/>
    <mergeCell ref="C4:E4"/>
    <mergeCell ref="C10:I10"/>
  </mergeCells>
  <phoneticPr fontId="4"/>
  <printOptions horizontalCentered="1"/>
  <pageMargins left="0.70866141732283472" right="0.31496062992125984" top="0.94488188976377963" bottom="0.35433070866141736" header="0" footer="0"/>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56</vt:i4>
      </vt:variant>
    </vt:vector>
  </HeadingPairs>
  <TitlesOfParts>
    <vt:vector size="82" baseType="lpstr">
      <vt:lpstr>訓練コース一覧 </vt:lpstr>
      <vt:lpstr>基礎データ入力票</vt:lpstr>
      <vt:lpstr>提出書類一覧</vt:lpstr>
      <vt:lpstr>様式1-1（集合）</vt:lpstr>
      <vt:lpstr>様式1-2（デュアル）</vt:lpstr>
      <vt:lpstr>様式1-３（e-ラーニング）</vt:lpstr>
      <vt:lpstr>様式2-1(集合・デュアル) </vt:lpstr>
      <vt:lpstr>様式2-2（e-ラーニング）</vt:lpstr>
      <vt:lpstr>様式2  (別添１)</vt:lpstr>
      <vt:lpstr>様式2  (別添2)</vt:lpstr>
      <vt:lpstr>様式3</vt:lpstr>
      <vt:lpstr>様式4</vt:lpstr>
      <vt:lpstr>様式5</vt:lpstr>
      <vt:lpstr>様式6</vt:lpstr>
      <vt:lpstr>様式7</vt:lpstr>
      <vt:lpstr>様式8-1（集合）</vt:lpstr>
      <vt:lpstr>様式8-2（デュアル）</vt:lpstr>
      <vt:lpstr>様式8-3（e-ラーニング）</vt:lpstr>
      <vt:lpstr>様式9</vt:lpstr>
      <vt:lpstr>様式10-１（OA事務初級集合）</vt:lpstr>
      <vt:lpstr>様式10-2（ＯＡビジネス科)（デュアル）</vt:lpstr>
      <vt:lpstr>様式10-3（実務作業科）デュアル</vt:lpstr>
      <vt:lpstr>様式10-4（介護実習・パソコン科）（デュアル） </vt:lpstr>
      <vt:lpstr>様式10-5（e-ラーニング）</vt:lpstr>
      <vt:lpstr>様式11　誓約書</vt:lpstr>
      <vt:lpstr>参考様式　※(2)⑨写真貼付用</vt:lpstr>
      <vt:lpstr>e開講日</vt:lpstr>
      <vt:lpstr>ｅ修了日</vt:lpstr>
      <vt:lpstr>基礎データ入力票!Print_Area</vt:lpstr>
      <vt:lpstr>'訓練コース一覧 '!Print_Area</vt:lpstr>
      <vt:lpstr>提出書類一覧!Print_Area</vt:lpstr>
      <vt:lpstr>'様式10-１（OA事務初級集合）'!Print_Area</vt:lpstr>
      <vt:lpstr>'様式10-2（ＯＡビジネス科)（デュアル）'!Print_Area</vt:lpstr>
      <vt:lpstr>'様式10-3（実務作業科）デュアル'!Print_Area</vt:lpstr>
      <vt:lpstr>'様式10-4（介護実習・パソコン科）（デュアル） '!Print_Area</vt:lpstr>
      <vt:lpstr>'様式10-5（e-ラーニング）'!Print_Area</vt:lpstr>
      <vt:lpstr>'様式11　誓約書'!Print_Area</vt:lpstr>
      <vt:lpstr>'様式1-1（集合）'!Print_Area</vt:lpstr>
      <vt:lpstr>'様式1-2（デュアル）'!Print_Area</vt:lpstr>
      <vt:lpstr>'様式1-３（e-ラーニング）'!Print_Area</vt:lpstr>
      <vt:lpstr>'様式2  (別添１)'!Print_Area</vt:lpstr>
      <vt:lpstr>'様式2  (別添2)'!Print_Area</vt:lpstr>
      <vt:lpstr>'様式2-1(集合・デュアル) '!Print_Area</vt:lpstr>
      <vt:lpstr>'様式2-2（e-ラーニング）'!Print_Area</vt:lpstr>
      <vt:lpstr>様式3!Print_Area</vt:lpstr>
      <vt:lpstr>様式4!Print_Area</vt:lpstr>
      <vt:lpstr>様式5!Print_Area</vt:lpstr>
      <vt:lpstr>様式6!Print_Area</vt:lpstr>
      <vt:lpstr>様式7!Print_Area</vt:lpstr>
      <vt:lpstr>'様式8-1（集合）'!Print_Area</vt:lpstr>
      <vt:lpstr>'様式8-2（デュアル）'!Print_Area</vt:lpstr>
      <vt:lpstr>'様式8-3（e-ラーニング）'!Print_Area</vt:lpstr>
      <vt:lpstr>様式9!Print_Area</vt:lpstr>
      <vt:lpstr>様式3!Print_Titles</vt:lpstr>
      <vt:lpstr>科名</vt:lpstr>
      <vt:lpstr>開講日</vt:lpstr>
      <vt:lpstr>学院名</vt:lpstr>
      <vt:lpstr>訓練実施責任者役職・氏名</vt:lpstr>
      <vt:lpstr>最低人員</vt:lpstr>
      <vt:lpstr>実施施設住所</vt:lpstr>
      <vt:lpstr>実施施設電話番号</vt:lpstr>
      <vt:lpstr>実施施設名</vt:lpstr>
      <vt:lpstr>実施施設郵便番号</vt:lpstr>
      <vt:lpstr>実施施設郵便番号住所</vt:lpstr>
      <vt:lpstr>実施年度</vt:lpstr>
      <vt:lpstr>実施郵便番号</vt:lpstr>
      <vt:lpstr>修了日</vt:lpstr>
      <vt:lpstr>職場実習開始日</vt:lpstr>
      <vt:lpstr>職場実習終了日</vt:lpstr>
      <vt:lpstr>代表者職氏名</vt:lpstr>
      <vt:lpstr>団体所在地</vt:lpstr>
      <vt:lpstr>団体電話番号</vt:lpstr>
      <vt:lpstr>団体名</vt:lpstr>
      <vt:lpstr>団体郵便番号</vt:lpstr>
      <vt:lpstr>団体連絡先</vt:lpstr>
      <vt:lpstr>定員</vt:lpstr>
      <vt:lpstr>提案右括弧</vt:lpstr>
      <vt:lpstr>提案科名</vt:lpstr>
      <vt:lpstr>提案左括弧</vt:lpstr>
      <vt:lpstr>提出日</vt:lpstr>
      <vt:lpstr>発行責任者</vt:lpstr>
      <vt:lpstr>連絡先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y1.sayama</dc:creator>
  <cp:lastModifiedBy>片岡 千尋</cp:lastModifiedBy>
  <cp:lastPrinted>2025-11-14T05:45:49Z</cp:lastPrinted>
  <dcterms:created xsi:type="dcterms:W3CDTF">2007-08-13T04:48:17Z</dcterms:created>
  <dcterms:modified xsi:type="dcterms:W3CDTF">2025-11-25T01:35:43Z</dcterms:modified>
</cp:coreProperties>
</file>