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医療戦略推進班\13 医師確保全般\04 医師少数区域経験認定医師制度\01　予算\R7 予算\令和７年度予算照会\"/>
    </mc:Choice>
  </mc:AlternateContent>
  <bookViews>
    <workbookView xWindow="0" yWindow="0" windowWidth="23040" windowHeight="8730" tabRatio="876" firstSheet="4" activeTab="6"/>
  </bookViews>
  <sheets>
    <sheet name="プルダウン" sheetId="188" state="hidden" r:id="rId1"/>
    <sheet name="計算方法早見表" sheetId="140" state="hidden" r:id="rId2"/>
    <sheet name="数式用" sheetId="142" state="hidden" r:id="rId3"/>
    <sheet name="事業リスト（ＢＤ１）" sheetId="114" state="hidden" r:id="rId4"/>
    <sheet name="第１号" sheetId="190" r:id="rId5"/>
    <sheet name="第２号" sheetId="192" r:id="rId6"/>
    <sheet name="第３号" sheetId="1" r:id="rId7"/>
    <sheet name="第４号" sheetId="5" state="hidden" r:id="rId8"/>
    <sheet name="第５号" sheetId="6" state="hidden" r:id="rId9"/>
    <sheet name="第６号" sheetId="7" state="hidden" r:id="rId10"/>
    <sheet name="第７号様式（仕入控除）" sheetId="3" state="hidden" r:id="rId11"/>
  </sheets>
  <externalReferences>
    <externalReference r:id="rId12"/>
  </externalReferences>
  <definedNames>
    <definedName name="_xlnm._FilterDatabase" localSheetId="2" hidden="1">数式用!$A$2:$I$120</definedName>
    <definedName name="_Key1" localSheetId="4" hidden="1">#REF!</definedName>
    <definedName name="_Key1" localSheetId="5" hidden="1">#REF!</definedName>
    <definedName name="_Key1" localSheetId="7" hidden="1">#REF!</definedName>
    <definedName name="_Key1" localSheetId="8" hidden="1">#REF!</definedName>
    <definedName name="_Key1" hidden="1">#REF!</definedName>
    <definedName name="_Key2" localSheetId="4" hidden="1">#REF!</definedName>
    <definedName name="_Key2" localSheetId="5"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7" hidden="1">#REF!</definedName>
    <definedName name="_Sort" localSheetId="8" hidden="1">#REF!</definedName>
    <definedName name="_Sort" hidden="1">#REF!</definedName>
    <definedName name="aaaaaaaaaaaaaaaaaa" localSheetId="4" hidden="1">#REF!</definedName>
    <definedName name="aaaaaaaaaaaaaaaaaa" localSheetId="5" hidden="1">#REF!</definedName>
    <definedName name="aaaaaaaaaaaaaaaaaa" localSheetId="7" hidden="1">#REF!</definedName>
    <definedName name="aaaaaaaaaaaaaaaaaa" localSheetId="8" hidden="1">#REF!</definedName>
    <definedName name="aaaaaaaaaaaaaaaaaa" hidden="1">#REF!</definedName>
    <definedName name="E" localSheetId="4" hidden="1">#REF!</definedName>
    <definedName name="E" localSheetId="5" hidden="1">#REF!</definedName>
    <definedName name="E" localSheetId="7" hidden="1">#REF!</definedName>
    <definedName name="E" localSheetId="8" hidden="1">#REF!</definedName>
    <definedName name="E" hidden="1">#REF!</definedName>
    <definedName name="ｌ" localSheetId="4" hidden="1">#REF!</definedName>
    <definedName name="ｌ" localSheetId="5" hidden="1">#REF!</definedName>
    <definedName name="ｌ" localSheetId="7" hidden="1">#REF!</definedName>
    <definedName name="ｌ" localSheetId="8" hidden="1">#REF!</definedName>
    <definedName name="ｌ" hidden="1">#REF!</definedName>
    <definedName name="_xlnm.Print_Area" localSheetId="1">計算方法早見表!$A$1:$Q$23</definedName>
    <definedName name="_xlnm.Print_Area" localSheetId="3">'事業リスト（ＢＤ１）'!$A$1:$R$42</definedName>
    <definedName name="_xlnm.Print_Area" localSheetId="2">数式用!$A$1:$H$127</definedName>
    <definedName name="_xlnm.Print_Area" localSheetId="4">第１号!$A$1:$J$51</definedName>
    <definedName name="_xlnm.Print_Area" localSheetId="5">第２号!$A$1:$G$27</definedName>
    <definedName name="_xlnm.Print_Area" localSheetId="7">第４号!$A$1:$J$50</definedName>
    <definedName name="_xlnm.Print_Area" localSheetId="8">第５号!$A$1:$G$26</definedName>
    <definedName name="_xlnm.Print_Area" localSheetId="10">'第７号様式（仕入控除）'!$A$1:$I$31</definedName>
    <definedName name="あ" localSheetId="4" hidden="1">#REF!</definedName>
    <definedName name="あ" localSheetId="5" hidden="1">#REF!</definedName>
    <definedName name="あ" localSheetId="7" hidden="1">#REF!</definedName>
    <definedName name="あ" localSheetId="8" hidden="1">#REF!</definedName>
    <definedName name="あ" hidden="1">#REF!</definedName>
    <definedName name="い" localSheetId="4" hidden="1">#REF!</definedName>
    <definedName name="い" localSheetId="5" hidden="1">#REF!</definedName>
    <definedName name="い" localSheetId="7" hidden="1">#REF!</definedName>
    <definedName name="い" localSheetId="8" hidden="1">#REF!</definedName>
    <definedName name="い" hidden="1">#REF!</definedName>
    <definedName name="こ" localSheetId="4" hidden="1">#REF!</definedName>
    <definedName name="こ" localSheetId="5" hidden="1">#REF!</definedName>
    <definedName name="こ" localSheetId="7" hidden="1">#REF!</definedName>
    <definedName name="こ" localSheetId="8" hidden="1">#REF!</definedName>
    <definedName name="こ" hidden="1">#REF!</definedName>
    <definedName name="こ」" localSheetId="4" hidden="1">#REF!</definedName>
    <definedName name="こ」" localSheetId="5" hidden="1">#REF!</definedName>
    <definedName name="こ」" localSheetId="7" hidden="1">#REF!</definedName>
    <definedName name="こ」" localSheetId="8" hidden="1">#REF!</definedName>
    <definedName name="こ」" hidden="1">#REF!</definedName>
    <definedName name="事業分類">[1]事業分類・区分!$B$2:$H$2</definedName>
    <definedName name="別紙１７" localSheetId="4" hidden="1">#REF!</definedName>
    <definedName name="別紙１７" localSheetId="5" hidden="1">#REF!</definedName>
    <definedName name="別紙１７" localSheetId="7" hidden="1">#REF!</definedName>
    <definedName name="別紙１７" localSheetId="8" hidden="1">#REF!</definedName>
    <definedName name="別紙１７" hidden="1">#REF!</definedName>
    <definedName name="別紙３１" localSheetId="4" hidden="1">#REF!</definedName>
    <definedName name="別紙３１" localSheetId="5" hidden="1">#REF!</definedName>
    <definedName name="別紙３１" localSheetId="7" hidden="1">#REF!</definedName>
    <definedName name="別紙３１" localSheetId="8"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5" l="1"/>
  <c r="E15" i="7" l="1"/>
  <c r="E13" i="7"/>
  <c r="E11" i="7"/>
  <c r="E9" i="7"/>
  <c r="E8" i="7"/>
  <c r="E7" i="7"/>
  <c r="E19" i="7" s="1"/>
  <c r="B19" i="7" s="1"/>
  <c r="F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49" i="5"/>
  <c r="I48" i="5"/>
  <c r="I44" i="5"/>
  <c r="I40" i="5"/>
  <c r="I39" i="5"/>
  <c r="I37" i="5"/>
  <c r="D31" i="5"/>
  <c r="D30" i="5"/>
  <c r="F27" i="5"/>
  <c r="E27" i="5"/>
  <c r="D27" i="5"/>
  <c r="F26" i="5"/>
  <c r="E26" i="5"/>
  <c r="D26" i="5"/>
  <c r="F23" i="5"/>
  <c r="E23" i="5"/>
  <c r="D23" i="5"/>
  <c r="F20" i="5"/>
  <c r="D20" i="5"/>
  <c r="B10" i="7"/>
  <c r="B9" i="7" s="1"/>
  <c r="E15" i="1"/>
  <c r="E13" i="1"/>
  <c r="E11" i="1"/>
  <c r="E9" i="1"/>
  <c r="E8" i="1"/>
  <c r="F24" i="192"/>
  <c r="H23" i="192"/>
  <c r="I23" i="192" s="1"/>
  <c r="H22" i="192"/>
  <c r="I22" i="192" s="1"/>
  <c r="H21" i="192"/>
  <c r="I21" i="192" s="1"/>
  <c r="H20" i="192"/>
  <c r="I20" i="192" s="1"/>
  <c r="I19" i="192"/>
  <c r="H19" i="192"/>
  <c r="I18" i="192"/>
  <c r="H18" i="192"/>
  <c r="H17" i="192"/>
  <c r="I17" i="192" s="1"/>
  <c r="I16" i="192"/>
  <c r="H16" i="192"/>
  <c r="H15" i="192"/>
  <c r="I15" i="192" s="1"/>
  <c r="H14" i="192"/>
  <c r="I14" i="192" s="1"/>
  <c r="H13" i="192"/>
  <c r="I13" i="192" s="1"/>
  <c r="H12" i="192"/>
  <c r="I12" i="192" s="1"/>
  <c r="H11" i="192"/>
  <c r="I11" i="192" s="1"/>
  <c r="H10" i="192"/>
  <c r="I10" i="192" s="1"/>
  <c r="H9" i="192"/>
  <c r="I9" i="192" s="1"/>
  <c r="I50" i="190"/>
  <c r="I49" i="190"/>
  <c r="E26" i="190" s="1"/>
  <c r="I45" i="190"/>
  <c r="E23" i="190" s="1"/>
  <c r="I41" i="190"/>
  <c r="E20" i="190" s="1"/>
  <c r="E27" i="190" s="1"/>
  <c r="E31" i="190" s="1"/>
  <c r="I40" i="190"/>
  <c r="I38" i="190"/>
  <c r="D30" i="190"/>
  <c r="D26" i="190"/>
  <c r="D23" i="190"/>
  <c r="D20" i="190"/>
  <c r="B10" i="1"/>
  <c r="B9" i="1" s="1"/>
  <c r="F126" i="142"/>
  <c r="F125" i="142"/>
  <c r="F124" i="142"/>
  <c r="F123" i="142"/>
  <c r="F122" i="142"/>
  <c r="F121" i="142"/>
  <c r="F120" i="142"/>
  <c r="F119" i="142"/>
  <c r="F118" i="142"/>
  <c r="F117" i="142"/>
  <c r="F116" i="142"/>
  <c r="F115" i="142"/>
  <c r="F114" i="142"/>
  <c r="F113" i="142"/>
  <c r="F112" i="142"/>
  <c r="F111" i="142"/>
  <c r="F110" i="142"/>
  <c r="F109" i="142"/>
  <c r="F108" i="142"/>
  <c r="F107" i="142"/>
  <c r="F106" i="142"/>
  <c r="F105" i="142"/>
  <c r="F104" i="142"/>
  <c r="F103" i="142"/>
  <c r="F102" i="142"/>
  <c r="F101" i="142"/>
  <c r="F100" i="142"/>
  <c r="F99" i="142"/>
  <c r="F98" i="142"/>
  <c r="F97" i="142"/>
  <c r="F96" i="142"/>
  <c r="F95" i="142"/>
  <c r="F94" i="142"/>
  <c r="F93" i="142"/>
  <c r="F92" i="142"/>
  <c r="F91" i="142"/>
  <c r="F90" i="142"/>
  <c r="F89" i="142"/>
  <c r="F88" i="142"/>
  <c r="F87" i="142"/>
  <c r="F86" i="142"/>
  <c r="F85" i="142"/>
  <c r="F84" i="142"/>
  <c r="F83" i="142"/>
  <c r="F82" i="142"/>
  <c r="F81" i="142"/>
  <c r="F80" i="142"/>
  <c r="F79" i="142"/>
  <c r="F78" i="142"/>
  <c r="F77" i="142"/>
  <c r="F76" i="142"/>
  <c r="F75" i="142"/>
  <c r="F74" i="142"/>
  <c r="F73" i="142"/>
  <c r="F72" i="142"/>
  <c r="F71" i="142"/>
  <c r="F70" i="142"/>
  <c r="F69" i="142"/>
  <c r="F68" i="142"/>
  <c r="F67" i="142"/>
  <c r="F66" i="142"/>
  <c r="F65" i="142"/>
  <c r="F64" i="142"/>
  <c r="F63" i="142"/>
  <c r="F62" i="142"/>
  <c r="F61" i="142"/>
  <c r="F60" i="142"/>
  <c r="F59" i="142"/>
  <c r="F58" i="142"/>
  <c r="F57" i="142"/>
  <c r="F56" i="142"/>
  <c r="F55" i="142"/>
  <c r="F54" i="142"/>
  <c r="F53" i="142"/>
  <c r="F52" i="142"/>
  <c r="F51" i="142"/>
  <c r="F50" i="142"/>
  <c r="F49" i="142"/>
  <c r="F48" i="142"/>
  <c r="F47" i="142"/>
  <c r="F46" i="142"/>
  <c r="F45" i="142"/>
  <c r="F44" i="142"/>
  <c r="F43" i="142"/>
  <c r="F42" i="142"/>
  <c r="F41" i="142"/>
  <c r="F40" i="142"/>
  <c r="F39" i="142"/>
  <c r="F38" i="142"/>
  <c r="F37" i="142"/>
  <c r="F36" i="142"/>
  <c r="F35" i="142"/>
  <c r="F34" i="142"/>
  <c r="F33" i="142"/>
  <c r="F32" i="142"/>
  <c r="F31" i="142"/>
  <c r="F30" i="142"/>
  <c r="F29" i="142"/>
  <c r="F28" i="142"/>
  <c r="F27" i="142"/>
  <c r="F26" i="142"/>
  <c r="F25" i="142"/>
  <c r="F24" i="142"/>
  <c r="F23" i="142"/>
  <c r="F22" i="142"/>
  <c r="F21" i="142"/>
  <c r="F20" i="142"/>
  <c r="F19" i="142"/>
  <c r="F18" i="142"/>
  <c r="F17" i="142"/>
  <c r="F16" i="142"/>
  <c r="F15" i="142"/>
  <c r="F14" i="142"/>
  <c r="F13" i="142"/>
  <c r="F12" i="142"/>
  <c r="F11" i="142"/>
  <c r="F10" i="142"/>
  <c r="F9" i="142"/>
  <c r="F8" i="142"/>
  <c r="F7" i="142"/>
  <c r="F6" i="142"/>
  <c r="F5" i="142"/>
  <c r="F4" i="142"/>
  <c r="F3" i="142"/>
  <c r="B7" i="7" l="1"/>
  <c r="F20" i="190"/>
  <c r="F23" i="190"/>
  <c r="F26" i="190"/>
  <c r="E7" i="1"/>
  <c r="E19" i="1" s="1"/>
  <c r="B19" i="1" s="1"/>
  <c r="D27" i="190"/>
  <c r="B7" i="1"/>
  <c r="D31" i="190" l="1"/>
  <c r="F27" i="190"/>
</calcChain>
</file>

<file path=xl/comments1.xml><?xml version="1.0" encoding="utf-8"?>
<comments xmlns="http://schemas.openxmlformats.org/spreadsheetml/2006/main">
  <authors>
    <author>厚生労働省ネットワークシステム</author>
  </authors>
  <commentList>
    <comment ref="A1" authorId="0" shapeId="0">
      <text>
        <r>
          <rPr>
            <b/>
            <sz val="9"/>
            <color indexed="81"/>
            <rFont val="ＭＳ Ｐゴシック"/>
            <family val="3"/>
            <charset val="128"/>
          </rPr>
          <t>事業者に送付する際、このシートは非表示</t>
        </r>
      </text>
    </comment>
  </commentList>
</comments>
</file>

<file path=xl/comments2.xml><?xml version="1.0" encoding="utf-8"?>
<comments xmlns="http://schemas.openxmlformats.org/spreadsheetml/2006/main">
  <authors>
    <author>425061</author>
  </authors>
  <commentList>
    <comment ref="G18" authorId="0" shapeId="0">
      <text>
        <r>
          <rPr>
            <sz val="11"/>
            <color theme="1"/>
            <rFont val="ＭＳ Ｐゴシック"/>
            <family val="3"/>
            <charset val="128"/>
          </rPr>
          <t>記入例
香川県高松市（1泊２日）15,000円×２回×１人
和歌山市（日帰り）1,800円×３回×２人</t>
        </r>
      </text>
    </comment>
    <comment ref="G19" authorId="0" shapeId="0">
      <text>
        <r>
          <rPr>
            <sz val="11"/>
            <color theme="1"/>
            <rFont val="ＭＳ Ｐゴシック"/>
            <family val="3"/>
            <charset val="128"/>
          </rPr>
          <t xml:space="preserve">記入例
内科●●研修受講料（2日間）　50,000円×1回×1人
</t>
        </r>
      </text>
    </comment>
    <comment ref="G22" authorId="0" shapeId="0">
      <text>
        <r>
          <rPr>
            <sz val="11"/>
            <color theme="1"/>
            <rFont val="ＭＳ Ｐゴシック"/>
            <family val="3"/>
            <charset val="128"/>
          </rPr>
          <t>記入例
●●専門書　25,000円
月間●●購読料（12月分）　40,000円</t>
        </r>
      </text>
    </comment>
    <comment ref="G28" authorId="0" shapeId="0">
      <text>
        <r>
          <rPr>
            <sz val="11"/>
            <color theme="1"/>
            <rFont val="ＭＳ Ｐゴシック"/>
            <family val="3"/>
            <charset val="128"/>
          </rPr>
          <t>その他認定医の医療提供に関する知見を広げるために支出した経費があれば記入してください。</t>
        </r>
      </text>
    </comment>
    <comment ref="E38" authorId="0" shapeId="0">
      <text>
        <r>
          <rPr>
            <sz val="11"/>
            <color theme="1"/>
            <rFont val="ＭＳ Ｐゴシック"/>
            <family val="3"/>
            <charset val="128"/>
          </rPr>
          <t>勤務月数は,認定を受けてから年度末までの勤務月数を記入してください。
（暦日で２分の１以上在職した月を1月として積算）
勤務月数が異なる医師がいる場合は、適宜行を追加して勤務月数別に記入してください。</t>
        </r>
      </text>
    </comment>
  </commentList>
</comments>
</file>

<file path=xl/comments3.xml><?xml version="1.0" encoding="utf-8"?>
<comments xmlns="http://schemas.openxmlformats.org/spreadsheetml/2006/main">
  <authors>
    <author>490078</author>
  </authors>
  <commentList>
    <comment ref="D9" authorId="0" shapeId="0">
      <text>
        <r>
          <rPr>
            <sz val="11"/>
            <color theme="1"/>
            <rFont val="ＭＳ Ｐゴシック"/>
            <family val="3"/>
            <charset val="128"/>
          </rPr>
          <t xml:space="preserve">記入例
認定済：R5.4～R6.3
申請中：R5.4～R6.3（認定後期間R5.10～R6.3）
</t>
        </r>
      </text>
    </comment>
    <comment ref="F9" authorId="0" shapeId="0">
      <text>
        <r>
          <rPr>
            <sz val="11"/>
            <color theme="1"/>
            <rFont val="ＭＳ Ｐゴシック"/>
            <family val="3"/>
            <charset val="128"/>
          </rPr>
          <t xml:space="preserve">記入例：12
</t>
        </r>
      </text>
    </comment>
  </commentList>
</comments>
</file>

<file path=xl/comments4.xml><?xml version="1.0" encoding="utf-8"?>
<comments xmlns="http://schemas.openxmlformats.org/spreadsheetml/2006/main">
  <authors>
    <author>425061</author>
  </authors>
  <commentList>
    <comment ref="G18" authorId="0" shapeId="0">
      <text>
        <r>
          <rPr>
            <sz val="11"/>
            <color theme="1"/>
            <rFont val="ＭＳ Ｐゴシック"/>
            <family val="3"/>
            <charset val="128"/>
          </rPr>
          <t>記入例
香川県高松市（1泊２日）15,000円×２回×１人
和歌山市（日帰り）1,800円×３回×２人</t>
        </r>
      </text>
    </comment>
    <comment ref="G19" authorId="0" shapeId="0">
      <text>
        <r>
          <rPr>
            <sz val="11"/>
            <color theme="1"/>
            <rFont val="ＭＳ Ｐゴシック"/>
            <family val="3"/>
            <charset val="128"/>
          </rPr>
          <t xml:space="preserve">記入例
内科●●研修受講料（2日間）　50,000円×1回×1人
</t>
        </r>
      </text>
    </comment>
    <comment ref="G22" authorId="0" shapeId="0">
      <text>
        <r>
          <rPr>
            <sz val="11"/>
            <color theme="1"/>
            <rFont val="ＭＳ Ｐゴシック"/>
            <family val="3"/>
            <charset val="128"/>
          </rPr>
          <t>記入例
●●専門書　25,000円
月間●●購読料（12月分）　40,000円</t>
        </r>
      </text>
    </comment>
    <comment ref="G28" authorId="0" shapeId="0">
      <text>
        <r>
          <rPr>
            <sz val="11"/>
            <color theme="1"/>
            <rFont val="ＭＳ Ｐゴシック"/>
            <family val="3"/>
            <charset val="128"/>
          </rPr>
          <t>その他認定医の医療提供に関する知見を広げるために支出した経費があれば記入してください。</t>
        </r>
      </text>
    </comment>
    <comment ref="E37" authorId="0" shapeId="0">
      <text>
        <r>
          <rPr>
            <sz val="11"/>
            <color theme="1"/>
            <rFont val="ＭＳ Ｐゴシック"/>
            <family val="3"/>
            <charset val="128"/>
          </rPr>
          <t>勤務月数は,認定を受けてから年度末までの勤務月数を記入してください。
（暦日で２分の１以上在職した月を1月として積算）</t>
        </r>
      </text>
    </comment>
  </commentList>
</comments>
</file>

<file path=xl/sharedStrings.xml><?xml version="1.0" encoding="utf-8"?>
<sst xmlns="http://schemas.openxmlformats.org/spreadsheetml/2006/main" count="1332" uniqueCount="356">
  <si>
    <t>千葉県</t>
  </si>
  <si>
    <t>勤務月数</t>
    <rPh sb="0" eb="2">
      <t>キンム</t>
    </rPh>
    <rPh sb="2" eb="4">
      <t>ゲッスウ</t>
    </rPh>
    <phoneticPr fontId="27"/>
  </si>
  <si>
    <t>対象経費</t>
  </si>
  <si>
    <t>7.沖縄県が補助するへき地診療所運営事業(5以外)</t>
  </si>
  <si>
    <t>支出予定額</t>
    <rPh sb="0" eb="2">
      <t>シシュツ</t>
    </rPh>
    <rPh sb="2" eb="5">
      <t>ヨテイガク</t>
    </rPh>
    <phoneticPr fontId="27"/>
  </si>
  <si>
    <t>小　　計</t>
    <rPh sb="0" eb="1">
      <t>ショウ</t>
    </rPh>
    <rPh sb="3" eb="4">
      <t>ケイ</t>
    </rPh>
    <phoneticPr fontId="27"/>
  </si>
  <si>
    <t>イ</t>
  </si>
  <si>
    <t>円</t>
    <rPh sb="0" eb="1">
      <t>エン</t>
    </rPh>
    <phoneticPr fontId="27"/>
  </si>
  <si>
    <t>区分</t>
    <rPh sb="0" eb="2">
      <t>クブン</t>
    </rPh>
    <phoneticPr fontId="27"/>
  </si>
  <si>
    <t>※「勤務月数」は、在職期間のうち暦日で２分の１以上在職した月を1月として積算してください。</t>
    <rPh sb="2" eb="4">
      <t>キンム</t>
    </rPh>
    <rPh sb="4" eb="6">
      <t>ゲッスウ</t>
    </rPh>
    <rPh sb="9" eb="11">
      <t>ザイショク</t>
    </rPh>
    <rPh sb="11" eb="13">
      <t>キカン</t>
    </rPh>
    <rPh sb="16" eb="18">
      <t>レキジツ</t>
    </rPh>
    <rPh sb="20" eb="21">
      <t>ブン</t>
    </rPh>
    <rPh sb="23" eb="25">
      <t>イジョウ</t>
    </rPh>
    <rPh sb="25" eb="27">
      <t>ザイショク</t>
    </rPh>
    <rPh sb="29" eb="30">
      <t>ツキ</t>
    </rPh>
    <rPh sb="32" eb="33">
      <t>ツキ</t>
    </rPh>
    <rPh sb="36" eb="38">
      <t>セキサン</t>
    </rPh>
    <phoneticPr fontId="27"/>
  </si>
  <si>
    <t>Z=MIN(J,Y)</t>
  </si>
  <si>
    <t>D=MIN(A,B)</t>
  </si>
  <si>
    <t>防災訓練等参加支援事業</t>
    <rPh sb="0" eb="2">
      <t>ボウサイ</t>
    </rPh>
    <rPh sb="2" eb="4">
      <t>クンレン</t>
    </rPh>
    <rPh sb="4" eb="5">
      <t>トウ</t>
    </rPh>
    <rPh sb="5" eb="7">
      <t>サンカ</t>
    </rPh>
    <rPh sb="7" eb="9">
      <t>シエン</t>
    </rPh>
    <rPh sb="9" eb="11">
      <t>ジギョウ</t>
    </rPh>
    <phoneticPr fontId="27"/>
  </si>
  <si>
    <t>B</t>
  </si>
  <si>
    <t>基準額</t>
  </si>
  <si>
    <t>申請年度における在職期間</t>
    <rPh sb="0" eb="2">
      <t>シンセイ</t>
    </rPh>
    <rPh sb="2" eb="4">
      <t>ネンド</t>
    </rPh>
    <rPh sb="8" eb="10">
      <t>ザイショク</t>
    </rPh>
    <rPh sb="10" eb="12">
      <t>キカン</t>
    </rPh>
    <phoneticPr fontId="27"/>
  </si>
  <si>
    <t>b</t>
  </si>
  <si>
    <t>（別紙２３）</t>
    <rPh sb="1" eb="3">
      <t>ベッシ</t>
    </rPh>
    <phoneticPr fontId="27"/>
  </si>
  <si>
    <t>（別紙４）</t>
    <rPh sb="1" eb="3">
      <t>ベッシ</t>
    </rPh>
    <phoneticPr fontId="27"/>
  </si>
  <si>
    <t>大阪府</t>
  </si>
  <si>
    <t>鳥取県</t>
  </si>
  <si>
    <t>へき地保健指導所運営事業</t>
    <rPh sb="2" eb="3">
      <t>チ</t>
    </rPh>
    <rPh sb="3" eb="5">
      <t>ホケン</t>
    </rPh>
    <rPh sb="5" eb="7">
      <t>シドウ</t>
    </rPh>
    <rPh sb="7" eb="8">
      <t>ショ</t>
    </rPh>
    <rPh sb="8" eb="10">
      <t>ウンエイ</t>
    </rPh>
    <rPh sb="10" eb="12">
      <t>ジギョウ</t>
    </rPh>
    <phoneticPr fontId="27"/>
  </si>
  <si>
    <t>-</t>
  </si>
  <si>
    <t>外国人患者に対する医療提供体制整備等推進等事業</t>
    <rPh sb="0" eb="2">
      <t>ガイコク</t>
    </rPh>
    <rPh sb="2" eb="3">
      <t>ジン</t>
    </rPh>
    <rPh sb="3" eb="5">
      <t>カンジャ</t>
    </rPh>
    <rPh sb="6" eb="7">
      <t>タイ</t>
    </rPh>
    <rPh sb="9" eb="11">
      <t>イリョウ</t>
    </rPh>
    <rPh sb="11" eb="13">
      <t>テイキョウ</t>
    </rPh>
    <rPh sb="13" eb="15">
      <t>タイセイ</t>
    </rPh>
    <rPh sb="15" eb="17">
      <t>セイビ</t>
    </rPh>
    <rPh sb="17" eb="18">
      <t>トウ</t>
    </rPh>
    <rPh sb="18" eb="20">
      <t>スイシン</t>
    </rPh>
    <rPh sb="20" eb="21">
      <t>トウ</t>
    </rPh>
    <rPh sb="21" eb="23">
      <t>ジギョウ</t>
    </rPh>
    <phoneticPr fontId="27"/>
  </si>
  <si>
    <t>静岡県</t>
  </si>
  <si>
    <t>選定額</t>
    <rPh sb="0" eb="2">
      <t>センテイ</t>
    </rPh>
    <rPh sb="2" eb="3">
      <t>ガク</t>
    </rPh>
    <phoneticPr fontId="27"/>
  </si>
  <si>
    <t>Z=J*W</t>
  </si>
  <si>
    <t>E</t>
  </si>
  <si>
    <t>（別紙２）</t>
    <rPh sb="1" eb="3">
      <t>ベッシ</t>
    </rPh>
    <phoneticPr fontId="27"/>
  </si>
  <si>
    <t>J=H*W1</t>
  </si>
  <si>
    <t>へき地診療所医師派遣強化事業</t>
    <rPh sb="2" eb="3">
      <t>チ</t>
    </rPh>
    <rPh sb="3" eb="6">
      <t>シンリョウショ</t>
    </rPh>
    <rPh sb="6" eb="8">
      <t>イシ</t>
    </rPh>
    <rPh sb="8" eb="10">
      <t>ハケン</t>
    </rPh>
    <rPh sb="10" eb="12">
      <t>キョウカ</t>
    </rPh>
    <rPh sb="12" eb="14">
      <t>ジギョウ</t>
    </rPh>
    <phoneticPr fontId="27"/>
  </si>
  <si>
    <t>旅費</t>
    <rPh sb="0" eb="2">
      <t>リョヒ</t>
    </rPh>
    <phoneticPr fontId="27"/>
  </si>
  <si>
    <t>（別紙７）</t>
    <rPh sb="1" eb="3">
      <t>ベッシ</t>
    </rPh>
    <phoneticPr fontId="27"/>
  </si>
  <si>
    <t>医療施設耐震化促進事業</t>
    <rPh sb="0" eb="2">
      <t>イリョウ</t>
    </rPh>
    <rPh sb="2" eb="4">
      <t>シセツ</t>
    </rPh>
    <rPh sb="4" eb="7">
      <t>タイシンカ</t>
    </rPh>
    <rPh sb="7" eb="9">
      <t>ソクシン</t>
    </rPh>
    <rPh sb="9" eb="11">
      <t>ジギョウ</t>
    </rPh>
    <phoneticPr fontId="27"/>
  </si>
  <si>
    <t>認定制度を活用した医師少数区域等における勤務の推進事業</t>
  </si>
  <si>
    <t>愛知県</t>
  </si>
  <si>
    <t>（別紙２２）</t>
    <rPh sb="1" eb="3">
      <t>ベッシ</t>
    </rPh>
    <phoneticPr fontId="27"/>
  </si>
  <si>
    <t>J=H*W</t>
  </si>
  <si>
    <t>4.都道府県が公的5団体に補助する事業（5を除く）</t>
    <rPh sb="22" eb="23">
      <t>ノゾ</t>
    </rPh>
    <phoneticPr fontId="27"/>
  </si>
  <si>
    <t>⑥</t>
  </si>
  <si>
    <t>口腔保健支援センター設置推進事業</t>
    <rPh sb="0" eb="2">
      <t>コウクウ</t>
    </rPh>
    <rPh sb="2" eb="4">
      <t>ホケン</t>
    </rPh>
    <rPh sb="4" eb="6">
      <t>シエン</t>
    </rPh>
    <rPh sb="10" eb="12">
      <t>セッチ</t>
    </rPh>
    <rPh sb="12" eb="14">
      <t>スイシン</t>
    </rPh>
    <rPh sb="14" eb="16">
      <t>ジギョウ</t>
    </rPh>
    <phoneticPr fontId="27"/>
  </si>
  <si>
    <t>（県補助金）</t>
    <rPh sb="1" eb="2">
      <t>けん</t>
    </rPh>
    <rPh sb="2" eb="5">
      <t>ほじょきん</t>
    </rPh>
    <phoneticPr fontId="42" type="Hiragana"/>
  </si>
  <si>
    <t>救急医療体制強化事業</t>
    <rPh sb="0" eb="2">
      <t>キュウキュウ</t>
    </rPh>
    <rPh sb="2" eb="4">
      <t>イリョウ</t>
    </rPh>
    <rPh sb="4" eb="6">
      <t>タイセイ</t>
    </rPh>
    <rPh sb="6" eb="8">
      <t>キョウカ</t>
    </rPh>
    <rPh sb="8" eb="10">
      <t>ジギョウ</t>
    </rPh>
    <phoneticPr fontId="27"/>
  </si>
  <si>
    <t>Z=L*W2</t>
  </si>
  <si>
    <t>※「勤務月数」は、在職期間のうち暦日で２分の１以上在職した月を1月として積算。</t>
    <rPh sb="2" eb="4">
      <t>キンム</t>
    </rPh>
    <rPh sb="4" eb="6">
      <t>ゲッスウ</t>
    </rPh>
    <rPh sb="9" eb="11">
      <t>ザイショク</t>
    </rPh>
    <rPh sb="11" eb="13">
      <t>キカン</t>
    </rPh>
    <rPh sb="16" eb="18">
      <t>レキジツ</t>
    </rPh>
    <rPh sb="20" eb="21">
      <t>ブン</t>
    </rPh>
    <rPh sb="23" eb="25">
      <t>イジョウ</t>
    </rPh>
    <rPh sb="25" eb="27">
      <t>ザイショク</t>
    </rPh>
    <rPh sb="29" eb="30">
      <t>ツキ</t>
    </rPh>
    <rPh sb="32" eb="33">
      <t>ツキ</t>
    </rPh>
    <rPh sb="36" eb="38">
      <t>セキサン</t>
    </rPh>
    <phoneticPr fontId="27"/>
  </si>
  <si>
    <t>（別紙２０）</t>
    <rPh sb="1" eb="3">
      <t>ベッシ</t>
    </rPh>
    <phoneticPr fontId="27"/>
  </si>
  <si>
    <t>山形県</t>
  </si>
  <si>
    <t>③</t>
  </si>
  <si>
    <t>（別紙２９）</t>
    <rPh sb="1" eb="3">
      <t>ベッシ</t>
    </rPh>
    <phoneticPr fontId="27"/>
  </si>
  <si>
    <t>⑬</t>
  </si>
  <si>
    <t>カ</t>
  </si>
  <si>
    <t>栃木県</t>
  </si>
  <si>
    <t>合　　計</t>
    <rPh sb="0" eb="1">
      <t>ア</t>
    </rPh>
    <rPh sb="3" eb="4">
      <t>ケイ</t>
    </rPh>
    <phoneticPr fontId="27"/>
  </si>
  <si>
    <t>ICTを活用した産科医師少数地域に対する妊産婦モニタリング事業</t>
    <rPh sb="4" eb="6">
      <t>カツヨウ</t>
    </rPh>
    <rPh sb="8" eb="10">
      <t>サンカ</t>
    </rPh>
    <rPh sb="10" eb="12">
      <t>イシ</t>
    </rPh>
    <rPh sb="12" eb="14">
      <t>ショウスウ</t>
    </rPh>
    <rPh sb="14" eb="16">
      <t>チイキ</t>
    </rPh>
    <rPh sb="17" eb="18">
      <t>タイ</t>
    </rPh>
    <rPh sb="20" eb="23">
      <t>ニンサンプ</t>
    </rPh>
    <rPh sb="29" eb="31">
      <t>ジギョウ</t>
    </rPh>
    <phoneticPr fontId="27"/>
  </si>
  <si>
    <t>J=MIN(H,Y)</t>
  </si>
  <si>
    <t>認定番号</t>
    <rPh sb="0" eb="2">
      <t>ニンテイ</t>
    </rPh>
    <rPh sb="2" eb="4">
      <t>バンゴウ</t>
    </rPh>
    <phoneticPr fontId="27"/>
  </si>
  <si>
    <t>専門医認定支援事業</t>
    <rPh sb="0" eb="3">
      <t>センモンイ</t>
    </rPh>
    <rPh sb="3" eb="5">
      <t>ニンテイ</t>
    </rPh>
    <rPh sb="5" eb="7">
      <t>シエン</t>
    </rPh>
    <rPh sb="7" eb="9">
      <t>ジギョウ</t>
    </rPh>
    <phoneticPr fontId="27"/>
  </si>
  <si>
    <t>計</t>
    <rPh sb="0" eb="1">
      <t>ケイ</t>
    </rPh>
    <phoneticPr fontId="27"/>
  </si>
  <si>
    <t>（注１）その他欄は補助対象以外の経費を計上してください。</t>
  </si>
  <si>
    <t>合計</t>
    <rPh sb="0" eb="2">
      <t>ゴウケイ</t>
    </rPh>
    <phoneticPr fontId="27"/>
  </si>
  <si>
    <t>（別紙２６）</t>
    <rPh sb="1" eb="3">
      <t>ベッシ</t>
    </rPh>
    <phoneticPr fontId="27"/>
  </si>
  <si>
    <t>（別紙３１）</t>
    <rPh sb="1" eb="3">
      <t>ベッシ</t>
    </rPh>
    <phoneticPr fontId="27"/>
  </si>
  <si>
    <t>（別紙１７）</t>
    <rPh sb="1" eb="3">
      <t>ベッシ</t>
    </rPh>
    <phoneticPr fontId="27"/>
  </si>
  <si>
    <t>a</t>
  </si>
  <si>
    <t>広島県</t>
  </si>
  <si>
    <t>Tele-ICU体制整備促進事業</t>
    <rPh sb="8" eb="10">
      <t>タイセイ</t>
    </rPh>
    <rPh sb="10" eb="12">
      <t>セイビ</t>
    </rPh>
    <rPh sb="12" eb="14">
      <t>ソクシン</t>
    </rPh>
    <rPh sb="14" eb="16">
      <t>ジギョウ</t>
    </rPh>
    <phoneticPr fontId="27"/>
  </si>
  <si>
    <t>L=MIN(J,Y)</t>
  </si>
  <si>
    <t>第一種感染症指定医療機関運営事業</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27"/>
  </si>
  <si>
    <t>⑤</t>
  </si>
  <si>
    <t>研修受講経費</t>
    <rPh sb="0" eb="2">
      <t>ケンシュウ</t>
    </rPh>
    <rPh sb="2" eb="4">
      <t>ジュコウ</t>
    </rPh>
    <rPh sb="4" eb="6">
      <t>ケイヒ</t>
    </rPh>
    <phoneticPr fontId="27"/>
  </si>
  <si>
    <t>へき地患者輸送車（艇）、メディカルジェット（へき地患者輸送航空機）運行支援事業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27"/>
  </si>
  <si>
    <t>その他</t>
    <rPh sb="2" eb="3">
      <t>タ</t>
    </rPh>
    <phoneticPr fontId="27"/>
  </si>
  <si>
    <t>直接補助</t>
    <rPh sb="0" eb="2">
      <t>チョクセツ</t>
    </rPh>
    <rPh sb="2" eb="4">
      <t>ホジョ</t>
    </rPh>
    <phoneticPr fontId="27"/>
  </si>
  <si>
    <t>宮城県</t>
  </si>
  <si>
    <t>補助金所要額</t>
    <rPh sb="0" eb="3">
      <t>ホジョキン</t>
    </rPh>
    <rPh sb="3" eb="6">
      <t>ショヨウガク</t>
    </rPh>
    <phoneticPr fontId="27"/>
  </si>
  <si>
    <t>離島歯科診療班派遣事業</t>
  </si>
  <si>
    <t>人数</t>
    <rPh sb="0" eb="2">
      <t>ニンズウ</t>
    </rPh>
    <phoneticPr fontId="27"/>
  </si>
  <si>
    <t>災害医療対策事業等</t>
    <rPh sb="0" eb="2">
      <t>サイガイ</t>
    </rPh>
    <rPh sb="2" eb="4">
      <t>イリョウ</t>
    </rPh>
    <rPh sb="4" eb="6">
      <t>タイサク</t>
    </rPh>
    <rPh sb="6" eb="8">
      <t>ジギョウ</t>
    </rPh>
    <rPh sb="8" eb="9">
      <t>トウ</t>
    </rPh>
    <phoneticPr fontId="27"/>
  </si>
  <si>
    <t>歯科保健医療サービス提供困難者への歯科医療技術者養成事業</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27"/>
  </si>
  <si>
    <t>氏名</t>
    <rPh sb="0" eb="2">
      <t>シメイ</t>
    </rPh>
    <phoneticPr fontId="27"/>
  </si>
  <si>
    <t>事業名</t>
    <rPh sb="0" eb="2">
      <t>ジギョウ</t>
    </rPh>
    <rPh sb="2" eb="3">
      <t>メイ</t>
    </rPh>
    <phoneticPr fontId="27"/>
  </si>
  <si>
    <t>青森県</t>
  </si>
  <si>
    <t>（乗算）</t>
  </si>
  <si>
    <t>メディカルコントロール体制強化事業</t>
    <rPh sb="11" eb="13">
      <t>タイセイ</t>
    </rPh>
    <rPh sb="13" eb="15">
      <t>キョウカ</t>
    </rPh>
    <rPh sb="15" eb="17">
      <t>ジギョウ</t>
    </rPh>
    <phoneticPr fontId="27"/>
  </si>
  <si>
    <t>島根県</t>
  </si>
  <si>
    <t>⑧</t>
  </si>
  <si>
    <t>（別紙９）</t>
    <rPh sb="1" eb="3">
      <t>ベッシ</t>
    </rPh>
    <phoneticPr fontId="27"/>
  </si>
  <si>
    <t>産科医療確保事業</t>
    <rPh sb="0" eb="2">
      <t>サンカ</t>
    </rPh>
    <rPh sb="2" eb="4">
      <t>イリョウ</t>
    </rPh>
    <rPh sb="4" eb="6">
      <t>カクホ</t>
    </rPh>
    <rPh sb="6" eb="8">
      <t>ジギョウ</t>
    </rPh>
    <phoneticPr fontId="27"/>
  </si>
  <si>
    <t>勤務状況</t>
    <rPh sb="0" eb="2">
      <t>キンム</t>
    </rPh>
    <rPh sb="2" eb="4">
      <t>ジョウキョウ</t>
    </rPh>
    <phoneticPr fontId="27"/>
  </si>
  <si>
    <t>８０２０運動・口腔保健推進事業</t>
    <rPh sb="4" eb="6">
      <t>ウンドウ</t>
    </rPh>
    <rPh sb="7" eb="9">
      <t>コウクウ</t>
    </rPh>
    <rPh sb="9" eb="11">
      <t>ホケン</t>
    </rPh>
    <rPh sb="11" eb="13">
      <t>スイシン</t>
    </rPh>
    <rPh sb="13" eb="15">
      <t>ジギョウ</t>
    </rPh>
    <phoneticPr fontId="27"/>
  </si>
  <si>
    <t>（別紙３）</t>
    <rPh sb="1" eb="3">
      <t>ベッシ</t>
    </rPh>
    <phoneticPr fontId="27"/>
  </si>
  <si>
    <t>岩手県</t>
  </si>
  <si>
    <t>京都府</t>
  </si>
  <si>
    <t>f</t>
  </si>
  <si>
    <t>ＤＭＡＴ訓練事業</t>
    <rPh sb="4" eb="6">
      <t>クンレン</t>
    </rPh>
    <rPh sb="6" eb="8">
      <t>ジギョウ</t>
    </rPh>
    <phoneticPr fontId="27"/>
  </si>
  <si>
    <t>ＤＰＡＴ体制整備事業</t>
    <rPh sb="4" eb="6">
      <t>タイセイ</t>
    </rPh>
    <rPh sb="6" eb="8">
      <t>セイビ</t>
    </rPh>
    <rPh sb="8" eb="10">
      <t>ジギョウ</t>
    </rPh>
    <phoneticPr fontId="27"/>
  </si>
  <si>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27"/>
  </si>
  <si>
    <t>H=MIN(D,G)</t>
  </si>
  <si>
    <t>記</t>
  </si>
  <si>
    <t>ＤＭＡＴ活動支援事業</t>
    <rPh sb="4" eb="6">
      <t>カツドウ</t>
    </rPh>
    <rPh sb="6" eb="8">
      <t>シエン</t>
    </rPh>
    <rPh sb="8" eb="10">
      <t>ジギョウ</t>
    </rPh>
    <phoneticPr fontId="27"/>
  </si>
  <si>
    <t>ICT[を活用した産科医師少数地域に対する妊産婦モニタリング事業</t>
  </si>
  <si>
    <t>（別紙５）</t>
    <rPh sb="1" eb="3">
      <t>ベッシ</t>
    </rPh>
    <phoneticPr fontId="27"/>
  </si>
  <si>
    <t>d</t>
  </si>
  <si>
    <t>選定額</t>
    <rPh sb="0" eb="2">
      <t>センテイ</t>
    </rPh>
    <rPh sb="2" eb="3">
      <t>ガク</t>
    </rPh>
    <phoneticPr fontId="48"/>
  </si>
  <si>
    <t>（別紙３６）</t>
    <rPh sb="1" eb="3">
      <t>ベッシ</t>
    </rPh>
    <phoneticPr fontId="27"/>
  </si>
  <si>
    <t>算出内訳</t>
    <rPh sb="0" eb="2">
      <t>サンシュツ</t>
    </rPh>
    <rPh sb="2" eb="4">
      <t>ウチワケ</t>
    </rPh>
    <phoneticPr fontId="27"/>
  </si>
  <si>
    <t>滋賀県</t>
  </si>
  <si>
    <t>間接</t>
    <rPh sb="0" eb="2">
      <t>カンセツ</t>
    </rPh>
    <phoneticPr fontId="27"/>
  </si>
  <si>
    <t>J=MIN(R,G)</t>
  </si>
  <si>
    <t>へき地巡回診療車（船）運営事業</t>
    <rPh sb="2" eb="3">
      <t>チ</t>
    </rPh>
    <rPh sb="3" eb="5">
      <t>ジュンカイ</t>
    </rPh>
    <rPh sb="5" eb="8">
      <t>シンリョウシャ</t>
    </rPh>
    <rPh sb="9" eb="10">
      <t>フネ</t>
    </rPh>
    <rPh sb="11" eb="13">
      <t>ウンエイ</t>
    </rPh>
    <rPh sb="13" eb="15">
      <t>ジギョウ</t>
    </rPh>
    <phoneticPr fontId="27"/>
  </si>
  <si>
    <t>（別紙１１）</t>
    <rPh sb="1" eb="3">
      <t>ベッシ</t>
    </rPh>
    <phoneticPr fontId="27"/>
  </si>
  <si>
    <t>第二種感染症指定医療機関運営事業</t>
    <rPh sb="0" eb="1">
      <t>ダイ</t>
    </rPh>
    <rPh sb="1" eb="3">
      <t>ニシュ</t>
    </rPh>
    <rPh sb="3" eb="6">
      <t>カンセンショウ</t>
    </rPh>
    <rPh sb="6" eb="8">
      <t>シテイ</t>
    </rPh>
    <rPh sb="8" eb="10">
      <t>イリョウ</t>
    </rPh>
    <rPh sb="10" eb="12">
      <t>キカン</t>
    </rPh>
    <rPh sb="12" eb="14">
      <t>ウンエイ</t>
    </rPh>
    <rPh sb="14" eb="16">
      <t>ジギョウ</t>
    </rPh>
    <phoneticPr fontId="27"/>
  </si>
  <si>
    <t>（別紙１４）</t>
    <rPh sb="1" eb="3">
      <t>ベッシ</t>
    </rPh>
    <phoneticPr fontId="27"/>
  </si>
  <si>
    <t>④</t>
  </si>
  <si>
    <t>G=E-F</t>
  </si>
  <si>
    <t>Ｆ</t>
  </si>
  <si>
    <t>　</t>
  </si>
  <si>
    <t>（別紙２７）</t>
    <rPh sb="1" eb="3">
      <t>ベッシ</t>
    </rPh>
    <phoneticPr fontId="27"/>
  </si>
  <si>
    <t>異状死死因究明支援事業</t>
    <rPh sb="0" eb="3">
      <t>イジョウシ</t>
    </rPh>
    <rPh sb="3" eb="5">
      <t>シイン</t>
    </rPh>
    <rPh sb="5" eb="7">
      <t>キュウメイ</t>
    </rPh>
    <rPh sb="7" eb="9">
      <t>シエン</t>
    </rPh>
    <rPh sb="9" eb="11">
      <t>ジギョウ</t>
    </rPh>
    <phoneticPr fontId="27"/>
  </si>
  <si>
    <t>補助率</t>
  </si>
  <si>
    <t>住所</t>
    <rPh sb="0" eb="2">
      <t>じゅうしょ</t>
    </rPh>
    <phoneticPr fontId="42" type="Hiragana"/>
  </si>
  <si>
    <t>総事業費</t>
    <rPh sb="0" eb="1">
      <t>ソウ</t>
    </rPh>
    <rPh sb="1" eb="4">
      <t>ジギョウヒ</t>
    </rPh>
    <phoneticPr fontId="27"/>
  </si>
  <si>
    <t>Y</t>
  </si>
  <si>
    <t>８０２０運動推進特別事業</t>
    <rPh sb="4" eb="6">
      <t>ウンドウ</t>
    </rPh>
    <rPh sb="6" eb="8">
      <t>スイシン</t>
    </rPh>
    <rPh sb="8" eb="10">
      <t>トクベツ</t>
    </rPh>
    <rPh sb="10" eb="12">
      <t>ジギョウ</t>
    </rPh>
    <phoneticPr fontId="27"/>
  </si>
  <si>
    <t>c</t>
  </si>
  <si>
    <t>事　業　計　画　書</t>
    <rPh sb="0" eb="1">
      <t>コト</t>
    </rPh>
    <rPh sb="2" eb="3">
      <t>ゴウ</t>
    </rPh>
    <rPh sb="4" eb="5">
      <t>ケイ</t>
    </rPh>
    <rPh sb="6" eb="7">
      <t>カク</t>
    </rPh>
    <rPh sb="8" eb="9">
      <t>ショ</t>
    </rPh>
    <phoneticPr fontId="27"/>
  </si>
  <si>
    <t>補助区分</t>
    <rPh sb="0" eb="2">
      <t>ホジョ</t>
    </rPh>
    <rPh sb="2" eb="4">
      <t>クブン</t>
    </rPh>
    <phoneticPr fontId="27"/>
  </si>
  <si>
    <t>感染症指定医療機関運営事業</t>
    <rPh sb="0" eb="3">
      <t>カンセンショウ</t>
    </rPh>
    <rPh sb="3" eb="5">
      <t>シテイ</t>
    </rPh>
    <rPh sb="5" eb="7">
      <t>イリョウ</t>
    </rPh>
    <rPh sb="7" eb="9">
      <t>キカン</t>
    </rPh>
    <rPh sb="9" eb="11">
      <t>ウンエイ</t>
    </rPh>
    <rPh sb="11" eb="13">
      <t>ジギョウ</t>
    </rPh>
    <phoneticPr fontId="27"/>
  </si>
  <si>
    <t>（別紙１２）</t>
    <rPh sb="1" eb="3">
      <t>ベッシ</t>
    </rPh>
    <phoneticPr fontId="27"/>
  </si>
  <si>
    <t>6.都道府県が補助する事業(4,5以外)</t>
  </si>
  <si>
    <t>歯科保健医療サービス提供困難者への歯科保健医療推進事業</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27"/>
  </si>
  <si>
    <t>診療収入額</t>
    <rPh sb="0" eb="2">
      <t>シンリョウ</t>
    </rPh>
    <rPh sb="2" eb="4">
      <t>シュウニュウ</t>
    </rPh>
    <rPh sb="4" eb="5">
      <t>ガク</t>
    </rPh>
    <phoneticPr fontId="27"/>
  </si>
  <si>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27"/>
  </si>
  <si>
    <t>⑫</t>
  </si>
  <si>
    <t>山梨県</t>
  </si>
  <si>
    <t>病院救急車活用モデル事業</t>
    <rPh sb="0" eb="2">
      <t>ビョウイン</t>
    </rPh>
    <rPh sb="2" eb="4">
      <t>キュウキュウ</t>
    </rPh>
    <rPh sb="4" eb="5">
      <t>クルマ</t>
    </rPh>
    <rPh sb="5" eb="7">
      <t>カツヨウ</t>
    </rPh>
    <rPh sb="10" eb="12">
      <t>ジギョウ</t>
    </rPh>
    <phoneticPr fontId="27"/>
  </si>
  <si>
    <t>×</t>
  </si>
  <si>
    <t>和歌山県</t>
  </si>
  <si>
    <t>Z=MIN(L,Y)</t>
  </si>
  <si>
    <t>へき地診療所運営事業</t>
    <rPh sb="2" eb="3">
      <t>チ</t>
    </rPh>
    <rPh sb="3" eb="6">
      <t>シンリョウジョ</t>
    </rPh>
    <rPh sb="6" eb="8">
      <t>ウンエイ</t>
    </rPh>
    <rPh sb="8" eb="10">
      <t>ジギョウ</t>
    </rPh>
    <phoneticPr fontId="27"/>
  </si>
  <si>
    <t>巡回診療航空機運営事業</t>
    <rPh sb="0" eb="2">
      <t>ジュンカイ</t>
    </rPh>
    <rPh sb="2" eb="4">
      <t>シンリョウ</t>
    </rPh>
    <rPh sb="4" eb="7">
      <t>コウクウキ</t>
    </rPh>
    <rPh sb="7" eb="9">
      <t>ウンエイ</t>
    </rPh>
    <rPh sb="9" eb="11">
      <t>ジギョウ</t>
    </rPh>
    <phoneticPr fontId="27"/>
  </si>
  <si>
    <t>産科医療を担う産科医等の確保事業</t>
  </si>
  <si>
    <t>k</t>
  </si>
  <si>
    <t>へき地医療支援機構運営事業</t>
  </si>
  <si>
    <t>へき地保健医療対策事業等</t>
  </si>
  <si>
    <t>Z=MIN(D,G,Y)</t>
  </si>
  <si>
    <t>研修受講経費</t>
    <rPh sb="0" eb="2">
      <t>けんしゅう</t>
    </rPh>
    <rPh sb="2" eb="4">
      <t>じゅこう</t>
    </rPh>
    <rPh sb="4" eb="6">
      <t>けいひ</t>
    </rPh>
    <phoneticPr fontId="42" type="Hiragana"/>
  </si>
  <si>
    <t>へき地医療拠点病院運営事業</t>
  </si>
  <si>
    <t>（別紙１８）</t>
    <rPh sb="1" eb="3">
      <t>ベッシ</t>
    </rPh>
    <phoneticPr fontId="27"/>
  </si>
  <si>
    <t>寄附金その他の収入額</t>
    <rPh sb="0" eb="3">
      <t>キフキン</t>
    </rPh>
    <rPh sb="5" eb="6">
      <t>ホカ</t>
    </rPh>
    <rPh sb="7" eb="9">
      <t>シュウニュウ</t>
    </rPh>
    <rPh sb="9" eb="10">
      <t>ガク</t>
    </rPh>
    <phoneticPr fontId="27"/>
  </si>
  <si>
    <t>長野県</t>
  </si>
  <si>
    <t>①</t>
  </si>
  <si>
    <t>（他病院勤務経費）</t>
    <rPh sb="1" eb="2">
      <t>ホカ</t>
    </rPh>
    <rPh sb="2" eb="4">
      <t>ビョウイン</t>
    </rPh>
    <rPh sb="4" eb="6">
      <t>キンム</t>
    </rPh>
    <rPh sb="6" eb="8">
      <t>ケイヒ</t>
    </rPh>
    <phoneticPr fontId="27"/>
  </si>
  <si>
    <t>②</t>
  </si>
  <si>
    <t>外国人患者に対する医療提供体制整備等推進等事業</t>
    <rPh sb="0" eb="5">
      <t>ガイコクジンカンジャ</t>
    </rPh>
    <rPh sb="6" eb="7">
      <t>タイ</t>
    </rPh>
    <rPh sb="9" eb="15">
      <t>イリョウテイキョウタイセイ</t>
    </rPh>
    <rPh sb="15" eb="17">
      <t>セイビ</t>
    </rPh>
    <rPh sb="17" eb="18">
      <t>トウ</t>
    </rPh>
    <rPh sb="18" eb="20">
      <t>スイシン</t>
    </rPh>
    <rPh sb="20" eb="21">
      <t>トウ</t>
    </rPh>
    <rPh sb="21" eb="23">
      <t>ジギョウ</t>
    </rPh>
    <phoneticPr fontId="27"/>
  </si>
  <si>
    <t>（別紙６）</t>
    <rPh sb="1" eb="3">
      <t>ベッシ</t>
    </rPh>
    <phoneticPr fontId="27"/>
  </si>
  <si>
    <t>差引き額
（A)-(B)</t>
    <rPh sb="0" eb="2">
      <t>サシヒキ</t>
    </rPh>
    <rPh sb="3" eb="4">
      <t>ガク</t>
    </rPh>
    <phoneticPr fontId="27"/>
  </si>
  <si>
    <t>2.沖縄県が行う事業（直接補助）</t>
  </si>
  <si>
    <t>（別紙８）</t>
    <rPh sb="1" eb="3">
      <t>ベッシ</t>
    </rPh>
    <phoneticPr fontId="27"/>
  </si>
  <si>
    <t>（別紙１０）</t>
    <rPh sb="1" eb="3">
      <t>ベッシ</t>
    </rPh>
    <phoneticPr fontId="27"/>
  </si>
  <si>
    <t>1.都道府県が行う事業（直接補助）</t>
    <rPh sb="12" eb="14">
      <t>チョクセツ</t>
    </rPh>
    <rPh sb="14" eb="16">
      <t>ホジョ</t>
    </rPh>
    <phoneticPr fontId="27"/>
  </si>
  <si>
    <t>（別紙１３）</t>
    <rPh sb="1" eb="3">
      <t>ベッシ</t>
    </rPh>
    <phoneticPr fontId="27"/>
  </si>
  <si>
    <t>診療収入額入力</t>
    <rPh sb="0" eb="2">
      <t>シンリョウ</t>
    </rPh>
    <rPh sb="2" eb="5">
      <t>シュウニュウガク</t>
    </rPh>
    <rPh sb="5" eb="7">
      <t>ニュウリョク</t>
    </rPh>
    <phoneticPr fontId="27"/>
  </si>
  <si>
    <t>（別紙１５）</t>
    <rPh sb="1" eb="3">
      <t>ベッシ</t>
    </rPh>
    <phoneticPr fontId="27"/>
  </si>
  <si>
    <t>（別紙１６）</t>
    <rPh sb="1" eb="3">
      <t>ベッシ</t>
    </rPh>
    <phoneticPr fontId="27"/>
  </si>
  <si>
    <t>沖縄県</t>
  </si>
  <si>
    <t>（別紙１９）</t>
    <rPh sb="1" eb="3">
      <t>ベッシ</t>
    </rPh>
    <phoneticPr fontId="27"/>
  </si>
  <si>
    <t>Z=MIN(F,Y)</t>
  </si>
  <si>
    <t>（別紙２１）</t>
    <rPh sb="1" eb="3">
      <t>ベッシ</t>
    </rPh>
    <phoneticPr fontId="27"/>
  </si>
  <si>
    <t>（別紙２４）</t>
    <rPh sb="1" eb="3">
      <t>ベッシ</t>
    </rPh>
    <phoneticPr fontId="27"/>
  </si>
  <si>
    <t>4（8）</t>
  </si>
  <si>
    <t>（別紙２５）</t>
    <rPh sb="1" eb="3">
      <t>ベッシ</t>
    </rPh>
    <phoneticPr fontId="27"/>
  </si>
  <si>
    <t>（別紙２８）</t>
    <rPh sb="1" eb="3">
      <t>ベッシ</t>
    </rPh>
    <phoneticPr fontId="27"/>
  </si>
  <si>
    <t>（引算）</t>
    <rPh sb="1" eb="2">
      <t>ヒ</t>
    </rPh>
    <rPh sb="2" eb="3">
      <t>サン</t>
    </rPh>
    <phoneticPr fontId="27"/>
  </si>
  <si>
    <t>Z=MIN(D,G)</t>
  </si>
  <si>
    <t>（別紙３８）</t>
    <rPh sb="1" eb="3">
      <t>ベッシ</t>
    </rPh>
    <phoneticPr fontId="27"/>
  </si>
  <si>
    <t>⑦</t>
  </si>
  <si>
    <t>4（5）</t>
  </si>
  <si>
    <t>2.沖縄県が行う事業（直接補助）</t>
    <rPh sb="2" eb="4">
      <t>オキナワ</t>
    </rPh>
    <rPh sb="11" eb="13">
      <t>チョクセツ</t>
    </rPh>
    <rPh sb="13" eb="15">
      <t>ホジョ</t>
    </rPh>
    <phoneticPr fontId="27"/>
  </si>
  <si>
    <t>3.その他（1.2.以外への直接補助）</t>
    <rPh sb="10" eb="12">
      <t>イガイ</t>
    </rPh>
    <rPh sb="14" eb="16">
      <t>チョクセツ</t>
    </rPh>
    <rPh sb="16" eb="18">
      <t>ホジョ</t>
    </rPh>
    <phoneticPr fontId="27"/>
  </si>
  <si>
    <t>福岡県</t>
  </si>
  <si>
    <t>間接補助</t>
    <rPh sb="2" eb="4">
      <t>ホジョ</t>
    </rPh>
    <phoneticPr fontId="27"/>
  </si>
  <si>
    <t>A</t>
  </si>
  <si>
    <t>7.沖縄県が補助するへき地診療所運営事業(5以外)</t>
    <rPh sb="2" eb="4">
      <t>オキナワ</t>
    </rPh>
    <rPh sb="4" eb="5">
      <t>ケン</t>
    </rPh>
    <phoneticPr fontId="27"/>
  </si>
  <si>
    <t>5.沖縄県が公的5団体に補助するへき地診療所運営事業</t>
    <rPh sb="2" eb="4">
      <t>オキナワ</t>
    </rPh>
    <phoneticPr fontId="27"/>
  </si>
  <si>
    <t>産科医療機関確保事業</t>
    <rPh sb="4" eb="6">
      <t>キカン</t>
    </rPh>
    <phoneticPr fontId="27"/>
  </si>
  <si>
    <t>歯科口腔保健調査研究事業</t>
    <rPh sb="0" eb="2">
      <t>シカ</t>
    </rPh>
    <rPh sb="2" eb="4">
      <t>コウクウ</t>
    </rPh>
    <rPh sb="4" eb="6">
      <t>ホケン</t>
    </rPh>
    <rPh sb="6" eb="8">
      <t>チョウサ</t>
    </rPh>
    <rPh sb="8" eb="10">
      <t>ケンキュウ</t>
    </rPh>
    <rPh sb="10" eb="12">
      <t>ジギョウ</t>
    </rPh>
    <phoneticPr fontId="27"/>
  </si>
  <si>
    <t>多職種連携等調査研究事業</t>
    <rPh sb="0" eb="1">
      <t>タ</t>
    </rPh>
    <rPh sb="1" eb="3">
      <t>ショクシュ</t>
    </rPh>
    <rPh sb="3" eb="5">
      <t>レンケイ</t>
    </rPh>
    <rPh sb="5" eb="6">
      <t>トウ</t>
    </rPh>
    <rPh sb="6" eb="8">
      <t>チョウサ</t>
    </rPh>
    <rPh sb="8" eb="10">
      <t>ケンキュウ</t>
    </rPh>
    <rPh sb="10" eb="12">
      <t>ジギョウ</t>
    </rPh>
    <phoneticPr fontId="27"/>
  </si>
  <si>
    <t>研修受講料</t>
    <rPh sb="0" eb="2">
      <t>ケンシュウ</t>
    </rPh>
    <rPh sb="2" eb="5">
      <t>ジュコウリョウ</t>
    </rPh>
    <phoneticPr fontId="27"/>
  </si>
  <si>
    <t>差引事業費</t>
    <rPh sb="0" eb="1">
      <t>サ</t>
    </rPh>
    <rPh sb="1" eb="2">
      <t>ヒ</t>
    </rPh>
    <rPh sb="2" eb="5">
      <t>ジギョウヒ</t>
    </rPh>
    <phoneticPr fontId="27"/>
  </si>
  <si>
    <t>（別紙３９）</t>
    <rPh sb="1" eb="3">
      <t>ベッシ</t>
    </rPh>
    <phoneticPr fontId="27"/>
  </si>
  <si>
    <t>秋田県</t>
  </si>
  <si>
    <t>j</t>
  </si>
  <si>
    <t>＝</t>
  </si>
  <si>
    <t>基準額</t>
    <rPh sb="0" eb="3">
      <t>キジュンガク</t>
    </rPh>
    <phoneticPr fontId="48"/>
  </si>
  <si>
    <t>医療機関における外国人対応に資するワンストップ窓口設置・運営事業</t>
  </si>
  <si>
    <t>W1</t>
  </si>
  <si>
    <t>県内</t>
    <rPh sb="0" eb="2">
      <t>ケンナイ</t>
    </rPh>
    <phoneticPr fontId="27"/>
  </si>
  <si>
    <t>ア</t>
  </si>
  <si>
    <t>認定制度を活用した医師少数区域等における勤務の推進事業</t>
    <rPh sb="0" eb="2">
      <t>ニンテイ</t>
    </rPh>
    <rPh sb="2" eb="4">
      <t>セイド</t>
    </rPh>
    <rPh sb="5" eb="7">
      <t>カツヨウ</t>
    </rPh>
    <rPh sb="9" eb="11">
      <t>イシ</t>
    </rPh>
    <rPh sb="11" eb="13">
      <t>ショウスウ</t>
    </rPh>
    <rPh sb="13" eb="15">
      <t>クイキ</t>
    </rPh>
    <rPh sb="15" eb="16">
      <t>トウ</t>
    </rPh>
    <rPh sb="20" eb="22">
      <t>キンム</t>
    </rPh>
    <rPh sb="23" eb="25">
      <t>スイシン</t>
    </rPh>
    <rPh sb="25" eb="27">
      <t>ジギョウ</t>
    </rPh>
    <phoneticPr fontId="27"/>
  </si>
  <si>
    <t>鹿児島県</t>
  </si>
  <si>
    <t>医師が不足する地域における若手医師等キャリア形成支援事業</t>
    <rPh sb="17" eb="18">
      <t>トウ</t>
    </rPh>
    <phoneticPr fontId="27"/>
  </si>
  <si>
    <t>R=D-Q</t>
  </si>
  <si>
    <t>（研修受講料）</t>
    <rPh sb="1" eb="6">
      <t>けんしゅう</t>
    </rPh>
    <phoneticPr fontId="42" type="Hiragana"/>
  </si>
  <si>
    <t>備品費（図書）※オンラインジャーナル含む</t>
    <rPh sb="0" eb="3">
      <t>ビヒンヒ</t>
    </rPh>
    <rPh sb="4" eb="6">
      <t>トショ</t>
    </rPh>
    <rPh sb="18" eb="19">
      <t>フク</t>
    </rPh>
    <phoneticPr fontId="27"/>
  </si>
  <si>
    <t>新専門医制度の仕組みに係る地域医療対策協議会事業</t>
  </si>
  <si>
    <t>K=MIN(R,G,Y)</t>
  </si>
  <si>
    <t>⑨</t>
  </si>
  <si>
    <t>（別紙３０）</t>
    <rPh sb="1" eb="3">
      <t>ベッシ</t>
    </rPh>
    <phoneticPr fontId="27"/>
  </si>
  <si>
    <t>歯科医療機関による歯科口腔機能管理等研修事業</t>
  </si>
  <si>
    <t>切り上げ</t>
    <rPh sb="0" eb="1">
      <t>キ</t>
    </rPh>
    <rPh sb="2" eb="3">
      <t>ア</t>
    </rPh>
    <phoneticPr fontId="27"/>
  </si>
  <si>
    <t>医師不足地域の研修医療機関に対する指導医の派遣等</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27"/>
  </si>
  <si>
    <t>茨城県</t>
  </si>
  <si>
    <t>（比較）</t>
  </si>
  <si>
    <t>医師が不足する地域における若手医師等のキャリア形成支援事業</t>
    <rPh sb="17" eb="18">
      <t>トウ</t>
    </rPh>
    <phoneticPr fontId="27"/>
  </si>
  <si>
    <t>患者負担額入力</t>
    <rPh sb="0" eb="2">
      <t>カンジャ</t>
    </rPh>
    <rPh sb="2" eb="4">
      <t>フタン</t>
    </rPh>
    <rPh sb="4" eb="5">
      <t>ガク</t>
    </rPh>
    <rPh sb="5" eb="7">
      <t>ニュウリョク</t>
    </rPh>
    <phoneticPr fontId="27"/>
  </si>
  <si>
    <t>選定額</t>
  </si>
  <si>
    <t>総事業費</t>
  </si>
  <si>
    <t>交付額</t>
  </si>
  <si>
    <t>F</t>
  </si>
  <si>
    <t>W</t>
  </si>
  <si>
    <r>
      <t>N</t>
    </r>
    <r>
      <rPr>
        <sz val="10.5"/>
        <color theme="1"/>
        <rFont val="ＭＳ 明朝"/>
        <family val="1"/>
        <charset val="128"/>
      </rPr>
      <t>o.</t>
    </r>
  </si>
  <si>
    <t>Z=H*W</t>
  </si>
  <si>
    <t>都道府県補助額</t>
  </si>
  <si>
    <t>H</t>
  </si>
  <si>
    <t>e</t>
  </si>
  <si>
    <t>（別紙３３）</t>
    <rPh sb="1" eb="3">
      <t>ベッシ</t>
    </rPh>
    <phoneticPr fontId="27"/>
  </si>
  <si>
    <t>I=MIN(D,G,Y)</t>
  </si>
  <si>
    <t>Z=I*W</t>
  </si>
  <si>
    <t>W2</t>
  </si>
  <si>
    <t>Z=J*W2</t>
  </si>
  <si>
    <t>g</t>
  </si>
  <si>
    <t>（別紙３２）</t>
    <rPh sb="1" eb="3">
      <t>ベッシ</t>
    </rPh>
    <phoneticPr fontId="27"/>
  </si>
  <si>
    <t>h</t>
  </si>
  <si>
    <t>診療収入額</t>
    <rPh sb="0" eb="2">
      <t>シンリョウ</t>
    </rPh>
    <rPh sb="2" eb="5">
      <t>シュウニュウガク</t>
    </rPh>
    <phoneticPr fontId="27"/>
  </si>
  <si>
    <t>石川県</t>
  </si>
  <si>
    <t>支出の部</t>
    <rPh sb="0" eb="2">
      <t>シシュツ</t>
    </rPh>
    <rPh sb="3" eb="4">
      <t>ブ</t>
    </rPh>
    <phoneticPr fontId="27"/>
  </si>
  <si>
    <t>Q</t>
  </si>
  <si>
    <t>i</t>
  </si>
  <si>
    <t>Z=K*W</t>
  </si>
  <si>
    <t>L=J*W</t>
  </si>
  <si>
    <t>F=D*W</t>
  </si>
  <si>
    <t>算出方法</t>
    <rPh sb="0" eb="2">
      <t>サンシュツ</t>
    </rPh>
    <rPh sb="2" eb="4">
      <t>ホウホウ</t>
    </rPh>
    <phoneticPr fontId="27"/>
  </si>
  <si>
    <t>数式用ダミー</t>
    <rPh sb="0" eb="2">
      <t>スウシキ</t>
    </rPh>
    <rPh sb="2" eb="3">
      <t>ヨウ</t>
    </rPh>
    <phoneticPr fontId="27"/>
  </si>
  <si>
    <t>（別紙３４）</t>
    <rPh sb="1" eb="3">
      <t>ベッシ</t>
    </rPh>
    <phoneticPr fontId="27"/>
  </si>
  <si>
    <t>認定医氏名</t>
    <rPh sb="0" eb="3">
      <t>ニンテ</t>
    </rPh>
    <rPh sb="3" eb="5">
      <t>シメイ</t>
    </rPh>
    <phoneticPr fontId="27"/>
  </si>
  <si>
    <t>＊「国庫補助基本額」は赤字</t>
    <rPh sb="2" eb="4">
      <t>コッコ</t>
    </rPh>
    <rPh sb="4" eb="6">
      <t>ホジョ</t>
    </rPh>
    <rPh sb="6" eb="8">
      <t>キホン</t>
    </rPh>
    <rPh sb="8" eb="9">
      <t>ガク</t>
    </rPh>
    <rPh sb="11" eb="12">
      <t>アカ</t>
    </rPh>
    <rPh sb="12" eb="13">
      <t>ジ</t>
    </rPh>
    <phoneticPr fontId="27"/>
  </si>
  <si>
    <t>＊「国庫補助基本所要額」が「交付額」</t>
    <rPh sb="2" eb="4">
      <t>コッコ</t>
    </rPh>
    <rPh sb="4" eb="6">
      <t>ホジョ</t>
    </rPh>
    <rPh sb="6" eb="8">
      <t>キホン</t>
    </rPh>
    <rPh sb="8" eb="10">
      <t>ショヨウ</t>
    </rPh>
    <rPh sb="10" eb="11">
      <t>ガク</t>
    </rPh>
    <rPh sb="14" eb="17">
      <t>コウフガク</t>
    </rPh>
    <phoneticPr fontId="27"/>
  </si>
  <si>
    <t>＊「国庫補助所要額」が「交付額」の千円以下切り捨て</t>
    <rPh sb="2" eb="4">
      <t>コッコ</t>
    </rPh>
    <rPh sb="4" eb="6">
      <t>ホジョ</t>
    </rPh>
    <rPh sb="6" eb="8">
      <t>ショヨウ</t>
    </rPh>
    <rPh sb="8" eb="9">
      <t>ガク</t>
    </rPh>
    <rPh sb="12" eb="15">
      <t>コウフガク</t>
    </rPh>
    <rPh sb="17" eb="19">
      <t>センエン</t>
    </rPh>
    <rPh sb="19" eb="21">
      <t>イカ</t>
    </rPh>
    <rPh sb="21" eb="22">
      <t>キ</t>
    </rPh>
    <rPh sb="23" eb="24">
      <t>ス</t>
    </rPh>
    <phoneticPr fontId="27"/>
  </si>
  <si>
    <t>エ</t>
  </si>
  <si>
    <t>ク</t>
  </si>
  <si>
    <t>佐賀県</t>
  </si>
  <si>
    <t>岐阜県</t>
  </si>
  <si>
    <t>第　　　　　　　　　号　</t>
  </si>
  <si>
    <t>様式</t>
    <rPh sb="0" eb="2">
      <t>ヨウシキ</t>
    </rPh>
    <phoneticPr fontId="27"/>
  </si>
  <si>
    <t>（別紙３５）</t>
    <rPh sb="1" eb="3">
      <t>ベッシ</t>
    </rPh>
    <phoneticPr fontId="27"/>
  </si>
  <si>
    <t>⑭</t>
  </si>
  <si>
    <t>（別紙３７）</t>
    <rPh sb="1" eb="3">
      <t>ベッシ</t>
    </rPh>
    <phoneticPr fontId="27"/>
  </si>
  <si>
    <t>神奈川県</t>
  </si>
  <si>
    <t>地域における外国人患者受入れ体制整備等を協議する場の設置・運営事業</t>
  </si>
  <si>
    <t>Ｄ</t>
  </si>
  <si>
    <t>ICT[を活用した産科医師少数地域に対する妊産婦モニタリング事業</t>
    <rPh sb="5" eb="7">
      <t>カツヨウ</t>
    </rPh>
    <rPh sb="9" eb="11">
      <t>サンカ</t>
    </rPh>
    <rPh sb="11" eb="13">
      <t>イシ</t>
    </rPh>
    <rPh sb="13" eb="15">
      <t>ショウスウ</t>
    </rPh>
    <rPh sb="15" eb="17">
      <t>チイキ</t>
    </rPh>
    <rPh sb="18" eb="19">
      <t>タイ</t>
    </rPh>
    <rPh sb="21" eb="24">
      <t>ニンサンプ</t>
    </rPh>
    <rPh sb="30" eb="32">
      <t>ジギョウ</t>
    </rPh>
    <phoneticPr fontId="27"/>
  </si>
  <si>
    <t>歯科口腔保健推進体制強化事業</t>
    <rPh sb="0" eb="2">
      <t>シカ</t>
    </rPh>
    <rPh sb="2" eb="4">
      <t>コウクウ</t>
    </rPh>
    <rPh sb="4" eb="6">
      <t>ホケン</t>
    </rPh>
    <rPh sb="6" eb="8">
      <t>スイシン</t>
    </rPh>
    <rPh sb="8" eb="10">
      <t>タイセイ</t>
    </rPh>
    <rPh sb="10" eb="12">
      <t>キョウカ</t>
    </rPh>
    <rPh sb="12" eb="14">
      <t>ジギョウ</t>
    </rPh>
    <phoneticPr fontId="27"/>
  </si>
  <si>
    <t>直接</t>
    <rPh sb="0" eb="2">
      <t>チョクセツ</t>
    </rPh>
    <phoneticPr fontId="27"/>
  </si>
  <si>
    <t>直接・間接</t>
    <rPh sb="0" eb="2">
      <t>チョクセツ</t>
    </rPh>
    <rPh sb="3" eb="5">
      <t>カンセツ</t>
    </rPh>
    <phoneticPr fontId="27"/>
  </si>
  <si>
    <t>（注）その他欄は補助対象以外の経費を計上してください。</t>
  </si>
  <si>
    <t>ウ</t>
  </si>
  <si>
    <t>オ</t>
  </si>
  <si>
    <t>キ</t>
  </si>
  <si>
    <t>ケ</t>
  </si>
  <si>
    <t>他病院勤務経費</t>
    <rPh sb="0" eb="3">
      <t>たび</t>
    </rPh>
    <rPh sb="3" eb="5">
      <t>きんむ</t>
    </rPh>
    <rPh sb="5" eb="7">
      <t>けいひ</t>
    </rPh>
    <phoneticPr fontId="42" type="Hiragana"/>
  </si>
  <si>
    <t>⑩</t>
  </si>
  <si>
    <t>⑪</t>
  </si>
  <si>
    <t>山口県</t>
  </si>
  <si>
    <t>北海道</t>
  </si>
  <si>
    <t>福島県</t>
  </si>
  <si>
    <t>群馬県</t>
  </si>
  <si>
    <t>埼玉県</t>
  </si>
  <si>
    <t>東京都</t>
  </si>
  <si>
    <t>新潟県</t>
  </si>
  <si>
    <t>富山県</t>
  </si>
  <si>
    <t>福井県</t>
  </si>
  <si>
    <t>三重県</t>
  </si>
  <si>
    <t>兵庫県</t>
  </si>
  <si>
    <t>奈良県</t>
  </si>
  <si>
    <t>岡山県</t>
  </si>
  <si>
    <t>香川県</t>
  </si>
  <si>
    <t>徳島県</t>
  </si>
  <si>
    <t>愛媛県</t>
  </si>
  <si>
    <t>高知県</t>
  </si>
  <si>
    <t>長崎県</t>
  </si>
  <si>
    <t>熊本県</t>
  </si>
  <si>
    <t>大分県</t>
  </si>
  <si>
    <t>宮崎県</t>
  </si>
  <si>
    <t>（研修受講経費）</t>
    <rPh sb="1" eb="3">
      <t>ケンシュウ</t>
    </rPh>
    <rPh sb="3" eb="5">
      <t>ジュコウ</t>
    </rPh>
    <rPh sb="5" eb="7">
      <t>ケイヒ</t>
    </rPh>
    <phoneticPr fontId="27"/>
  </si>
  <si>
    <t>雑役務費（研修受講料）</t>
    <rPh sb="0" eb="2">
      <t>ザツエキ</t>
    </rPh>
    <rPh sb="3" eb="4">
      <t>ヒ</t>
    </rPh>
    <rPh sb="5" eb="7">
      <t>ケンシュウ</t>
    </rPh>
    <rPh sb="7" eb="10">
      <t>ジュコウリョウ</t>
    </rPh>
    <phoneticPr fontId="27"/>
  </si>
  <si>
    <t>（専門書購入経費）</t>
    <rPh sb="1" eb="4">
      <t>センモンショ</t>
    </rPh>
    <rPh sb="4" eb="6">
      <t>コウニュウ</t>
    </rPh>
    <rPh sb="6" eb="8">
      <t>ケイヒ</t>
    </rPh>
    <phoneticPr fontId="27"/>
  </si>
  <si>
    <t>県外</t>
    <rPh sb="0" eb="2">
      <t>ケンガイ</t>
    </rPh>
    <phoneticPr fontId="27"/>
  </si>
  <si>
    <t>専門書購入経費</t>
    <rPh sb="0" eb="3">
      <t>センモンショ</t>
    </rPh>
    <rPh sb="3" eb="5">
      <t>コウニュウ</t>
    </rPh>
    <rPh sb="5" eb="7">
      <t>ケイヒ</t>
    </rPh>
    <phoneticPr fontId="27"/>
  </si>
  <si>
    <t>他病院勤務経費</t>
    <rPh sb="0" eb="1">
      <t>ホカ</t>
    </rPh>
    <rPh sb="1" eb="3">
      <t>ビョウイン</t>
    </rPh>
    <rPh sb="3" eb="5">
      <t>キンム</t>
    </rPh>
    <rPh sb="5" eb="7">
      <t>ケイヒ</t>
    </rPh>
    <phoneticPr fontId="27"/>
  </si>
  <si>
    <t>　　　　　　　　　　　　　　　　　　　　　　　　　　　住所　</t>
  </si>
  <si>
    <t>　　　　　　　　　　　　　　　　　　　　　　　　　　　　</t>
  </si>
  <si>
    <t>金</t>
    <rPh sb="0" eb="1">
      <t>キン</t>
    </rPh>
    <phoneticPr fontId="27"/>
  </si>
  <si>
    <t>補助事業者名</t>
  </si>
  <si>
    <t>基準額</t>
    <rPh sb="0" eb="3">
      <t>キジュンガク</t>
    </rPh>
    <phoneticPr fontId="27"/>
  </si>
  <si>
    <t>備考</t>
    <rPh sb="0" eb="2">
      <t>ビコウ</t>
    </rPh>
    <phoneticPr fontId="27"/>
  </si>
  <si>
    <t>対象経費の
支出予定額</t>
    <rPh sb="0" eb="2">
      <t>タイショウ</t>
    </rPh>
    <rPh sb="2" eb="4">
      <t>ケイヒ</t>
    </rPh>
    <rPh sb="6" eb="8">
      <t>シシュツ</t>
    </rPh>
    <rPh sb="8" eb="11">
      <t>ヨテイガク</t>
    </rPh>
    <phoneticPr fontId="27"/>
  </si>
  <si>
    <t>寄付金その他
の収入額　　</t>
    <rPh sb="0" eb="3">
      <t>キフキン</t>
    </rPh>
    <rPh sb="5" eb="6">
      <t>タ</t>
    </rPh>
    <rPh sb="8" eb="11">
      <t>シュウニュウガク</t>
    </rPh>
    <phoneticPr fontId="27"/>
  </si>
  <si>
    <t>Ａ</t>
  </si>
  <si>
    <t>Ｅ</t>
  </si>
  <si>
    <t>Ｂ</t>
  </si>
  <si>
    <t>Ｃ</t>
  </si>
  <si>
    <t>Ｇ</t>
  </si>
  <si>
    <t>医師少数区域経験認定医師の所属状況</t>
    <rPh sb="0" eb="2">
      <t>イシ</t>
    </rPh>
    <rPh sb="2" eb="4">
      <t>ショウスウ</t>
    </rPh>
    <rPh sb="4" eb="6">
      <t>クイキ</t>
    </rPh>
    <rPh sb="6" eb="8">
      <t>ケイケン</t>
    </rPh>
    <rPh sb="8" eb="10">
      <t>ニンテイ</t>
    </rPh>
    <rPh sb="10" eb="12">
      <t>イシ</t>
    </rPh>
    <rPh sb="13" eb="15">
      <t>ショゾク</t>
    </rPh>
    <rPh sb="15" eb="17">
      <t>ジョウキョウ</t>
    </rPh>
    <phoneticPr fontId="27"/>
  </si>
  <si>
    <t>１　所要額明細</t>
  </si>
  <si>
    <t>２　基準額算出調書</t>
    <rPh sb="2" eb="5">
      <t>キジュンガク</t>
    </rPh>
    <rPh sb="5" eb="7">
      <t>サンシュツ</t>
    </rPh>
    <rPh sb="7" eb="9">
      <t>チョウショ</t>
    </rPh>
    <phoneticPr fontId="27"/>
  </si>
  <si>
    <t>（注）：参考となる書類（金額の積算の内訳等）を添えてください。</t>
  </si>
  <si>
    <t>収入の部</t>
    <rPh sb="0" eb="2">
      <t>シュウニュウ</t>
    </rPh>
    <rPh sb="3" eb="4">
      <t>ブ</t>
    </rPh>
    <phoneticPr fontId="27"/>
  </si>
  <si>
    <t>２　消費税及び地方消費税の申告により確定した消費税及び地方消費税仕入控除税額（要補助金返還相
　　当額）</t>
  </si>
  <si>
    <t>上記のとおり相違ありません。</t>
    <rPh sb="0" eb="2">
      <t>ジョウキ</t>
    </rPh>
    <rPh sb="6" eb="8">
      <t>ソウイ</t>
    </rPh>
    <phoneticPr fontId="27"/>
  </si>
  <si>
    <t>円</t>
    <rPh sb="0" eb="1">
      <t>えん</t>
    </rPh>
    <phoneticPr fontId="42" type="Hiragana"/>
  </si>
  <si>
    <t>医業収益</t>
    <rPh sb="0" eb="2">
      <t>いぎょう</t>
    </rPh>
    <rPh sb="2" eb="4">
      <t>しゅうえき</t>
    </rPh>
    <phoneticPr fontId="42" type="Hiragana"/>
  </si>
  <si>
    <t>合　　計</t>
    <rPh sb="0" eb="1">
      <t>ゴウ</t>
    </rPh>
    <rPh sb="3" eb="4">
      <t>ケイ</t>
    </rPh>
    <phoneticPr fontId="27"/>
  </si>
  <si>
    <t>医業外収益</t>
    <rPh sb="0" eb="2">
      <t>いぎょう</t>
    </rPh>
    <rPh sb="2" eb="3">
      <t>がい</t>
    </rPh>
    <rPh sb="3" eb="5">
      <t>しゅうえき</t>
    </rPh>
    <phoneticPr fontId="42" type="Hiragana"/>
  </si>
  <si>
    <t>（旅費）</t>
    <rPh sb="1" eb="3">
      <t>りょひ</t>
    </rPh>
    <phoneticPr fontId="42" type="Hiragana"/>
  </si>
  <si>
    <t>専門書購入経費</t>
    <rPh sb="0" eb="3">
      <t>せんもんしょ</t>
    </rPh>
    <rPh sb="3" eb="5">
      <t>こうにゅう</t>
    </rPh>
    <rPh sb="5" eb="7">
      <t>けいひ</t>
    </rPh>
    <phoneticPr fontId="42" type="Hiragana"/>
  </si>
  <si>
    <t>その他経費</t>
    <rPh sb="2" eb="3">
      <t>た</t>
    </rPh>
    <rPh sb="3" eb="5">
      <t>けいひ</t>
    </rPh>
    <phoneticPr fontId="42" type="Hiragana"/>
  </si>
  <si>
    <t>（注２）変更申請の場合は、変更前を上段に括弧書きで記入して下さい。</t>
    <rPh sb="4" eb="6">
      <t>ヘンコウ</t>
    </rPh>
    <rPh sb="6" eb="8">
      <t>シンセイ</t>
    </rPh>
    <rPh sb="9" eb="11">
      <t>バアイ</t>
    </rPh>
    <rPh sb="13" eb="16">
      <t>ヘンコウマエ</t>
    </rPh>
    <rPh sb="17" eb="19">
      <t>ジョウダン</t>
    </rPh>
    <rPh sb="20" eb="23">
      <t>カッコガ</t>
    </rPh>
    <rPh sb="25" eb="27">
      <t>キニュウ</t>
    </rPh>
    <rPh sb="29" eb="30">
      <t>クダ</t>
    </rPh>
    <phoneticPr fontId="27"/>
  </si>
  <si>
    <t>経　費　所　要　額　調　書</t>
    <rPh sb="12" eb="13">
      <t>ショ</t>
    </rPh>
    <phoneticPr fontId="27"/>
  </si>
  <si>
    <t>　和歌山県知事　　　　　　　　様</t>
    <rPh sb="1" eb="4">
      <t>ワカヤマ</t>
    </rPh>
    <phoneticPr fontId="27"/>
  </si>
  <si>
    <t>経　費　所　要　額　精　算　調　書</t>
    <rPh sb="10" eb="11">
      <t>セイ</t>
    </rPh>
    <rPh sb="12" eb="13">
      <t>サン</t>
    </rPh>
    <rPh sb="16" eb="17">
      <t>ショ</t>
    </rPh>
    <phoneticPr fontId="27"/>
  </si>
  <si>
    <t>事　業　実　績　報　告　書</t>
    <rPh sb="0" eb="1">
      <t>コト</t>
    </rPh>
    <rPh sb="2" eb="3">
      <t>ゴウ</t>
    </rPh>
    <rPh sb="4" eb="5">
      <t>ジツ</t>
    </rPh>
    <rPh sb="6" eb="7">
      <t>セキ</t>
    </rPh>
    <rPh sb="8" eb="9">
      <t>ホウ</t>
    </rPh>
    <rPh sb="10" eb="11">
      <t>コク</t>
    </rPh>
    <rPh sb="12" eb="13">
      <t>ショ</t>
    </rPh>
    <phoneticPr fontId="27"/>
  </si>
  <si>
    <t>医師少数区域等勤務医支援事業に係る歳入歳出予算書抄本</t>
    <rPh sb="15" eb="16">
      <t>カカ</t>
    </rPh>
    <rPh sb="17" eb="19">
      <t>サイニュウ</t>
    </rPh>
    <rPh sb="19" eb="21">
      <t>サイシュツ</t>
    </rPh>
    <rPh sb="21" eb="24">
      <t>ヨサンショ</t>
    </rPh>
    <rPh sb="24" eb="26">
      <t>ショウホン</t>
    </rPh>
    <phoneticPr fontId="27"/>
  </si>
  <si>
    <t>第１号様式（第４関係）</t>
    <rPh sb="0" eb="1">
      <t>ダイ</t>
    </rPh>
    <rPh sb="2" eb="3">
      <t>ゴウ</t>
    </rPh>
    <rPh sb="3" eb="5">
      <t>ヨウシキ</t>
    </rPh>
    <rPh sb="6" eb="7">
      <t>ダイ</t>
    </rPh>
    <rPh sb="8" eb="10">
      <t>カンケイ</t>
    </rPh>
    <phoneticPr fontId="27"/>
  </si>
  <si>
    <t>第２号様式（第４関係）</t>
    <rPh sb="0" eb="1">
      <t>ダイ</t>
    </rPh>
    <rPh sb="2" eb="3">
      <t>ゴウ</t>
    </rPh>
    <rPh sb="3" eb="5">
      <t>ヨウシキ</t>
    </rPh>
    <rPh sb="6" eb="7">
      <t>ダイ</t>
    </rPh>
    <rPh sb="8" eb="10">
      <t>カンケイ</t>
    </rPh>
    <phoneticPr fontId="27"/>
  </si>
  <si>
    <t>※医療法第５条の２第２項に規定する認定証明書の写しを添付してください。</t>
    <rPh sb="1" eb="4">
      <t>イリョウホウ</t>
    </rPh>
    <rPh sb="4" eb="5">
      <t>ダイ</t>
    </rPh>
    <rPh sb="6" eb="7">
      <t>ジョウ</t>
    </rPh>
    <rPh sb="9" eb="10">
      <t>ダイ</t>
    </rPh>
    <rPh sb="11" eb="12">
      <t>コウ</t>
    </rPh>
    <rPh sb="13" eb="15">
      <t>キテイ</t>
    </rPh>
    <rPh sb="17" eb="19">
      <t>ニンテイ</t>
    </rPh>
    <rPh sb="19" eb="22">
      <t>ショウメイショ</t>
    </rPh>
    <rPh sb="23" eb="24">
      <t>ウツ</t>
    </rPh>
    <rPh sb="26" eb="28">
      <t>テンプ</t>
    </rPh>
    <phoneticPr fontId="27"/>
  </si>
  <si>
    <t>認定医師人数</t>
    <rPh sb="0" eb="2">
      <t>ニンテイ</t>
    </rPh>
    <rPh sb="2" eb="4">
      <t>イシ</t>
    </rPh>
    <rPh sb="4" eb="6">
      <t>ニンズウ</t>
    </rPh>
    <phoneticPr fontId="27"/>
  </si>
  <si>
    <t>第３号様式（第４関係）</t>
    <rPh sb="0" eb="1">
      <t>だい</t>
    </rPh>
    <rPh sb="2" eb="3">
      <t>ごう</t>
    </rPh>
    <rPh sb="3" eb="5">
      <t>ようしき</t>
    </rPh>
    <rPh sb="6" eb="7">
      <t>だい</t>
    </rPh>
    <rPh sb="8" eb="10">
      <t>かんけい</t>
    </rPh>
    <phoneticPr fontId="42" type="Hiragana"/>
  </si>
  <si>
    <t>第４号様式（第６関係）</t>
    <rPh sb="0" eb="1">
      <t>ダイ</t>
    </rPh>
    <rPh sb="2" eb="3">
      <t>ゴウ</t>
    </rPh>
    <rPh sb="3" eb="5">
      <t>ヨウシキ</t>
    </rPh>
    <rPh sb="6" eb="7">
      <t>ダイ</t>
    </rPh>
    <rPh sb="8" eb="10">
      <t>カンケイ</t>
    </rPh>
    <phoneticPr fontId="27"/>
  </si>
  <si>
    <t>対象経費の
支出額</t>
    <rPh sb="0" eb="2">
      <t>タイショウ</t>
    </rPh>
    <rPh sb="2" eb="4">
      <t>ケイヒ</t>
    </rPh>
    <rPh sb="6" eb="8">
      <t>シシュツ</t>
    </rPh>
    <phoneticPr fontId="27"/>
  </si>
  <si>
    <t>支出額</t>
    <rPh sb="0" eb="2">
      <t>シシュツ</t>
    </rPh>
    <phoneticPr fontId="27"/>
  </si>
  <si>
    <t>第５号様式（第６関係）</t>
    <rPh sb="0" eb="1">
      <t>ダイ</t>
    </rPh>
    <rPh sb="2" eb="3">
      <t>ゴウ</t>
    </rPh>
    <rPh sb="3" eb="5">
      <t>ヨウシキ</t>
    </rPh>
    <rPh sb="6" eb="7">
      <t>ダイ</t>
    </rPh>
    <rPh sb="8" eb="10">
      <t>カンケイ</t>
    </rPh>
    <phoneticPr fontId="27"/>
  </si>
  <si>
    <t>第６号様式（第６関係）</t>
    <rPh sb="0" eb="1">
      <t>だい</t>
    </rPh>
    <rPh sb="2" eb="3">
      <t>ごう</t>
    </rPh>
    <rPh sb="3" eb="5">
      <t>ようしき</t>
    </rPh>
    <rPh sb="6" eb="7">
      <t>だい</t>
    </rPh>
    <rPh sb="8" eb="10">
      <t>かんけい</t>
    </rPh>
    <phoneticPr fontId="42" type="Hiragana"/>
  </si>
  <si>
    <t>　　　　年　　月　　日　</t>
    <rPh sb="4" eb="5">
      <t>ネン</t>
    </rPh>
    <rPh sb="7" eb="8">
      <t>ガツ</t>
    </rPh>
    <rPh sb="10" eb="11">
      <t>ニチ</t>
    </rPh>
    <phoneticPr fontId="27"/>
  </si>
  <si>
    <t>　　　　年　　月　　日　</t>
    <phoneticPr fontId="42" type="Hiragana"/>
  </si>
  <si>
    <t>第７号様式（第７関係）</t>
    <phoneticPr fontId="27"/>
  </si>
  <si>
    <t>　　　　年　　月　　日　</t>
    <phoneticPr fontId="27"/>
  </si>
  <si>
    <t>　　　　年度消費税及び地方消費税に係る仕入控除税額報告書</t>
    <phoneticPr fontId="27"/>
  </si>
  <si>
    <t>　　　年　　月　　日付け第　　　号で補助金の(変更)交付の決定がありました医師少数区域等勤務医支援事業費補助金について、和歌山県医師少数区域等勤務医支援事業費補助金交付要綱第７の規定により、下記のとおり報告します。</t>
    <phoneticPr fontId="27"/>
  </si>
  <si>
    <t>１　和歌山県医師少数区域等勤務医支援事業費補助金交付要綱第６の規定に基づく事業実績報告額</t>
    <rPh sb="2" eb="5">
      <t>ワカヤマ</t>
    </rPh>
    <rPh sb="5" eb="6">
      <t>ケン</t>
    </rPh>
    <rPh sb="6" eb="8">
      <t>イシ</t>
    </rPh>
    <rPh sb="31" eb="33">
      <t>キテイ</t>
    </rPh>
    <phoneticPr fontId="27"/>
  </si>
  <si>
    <t>※「勤務状況」は、週4日以上、週3日、週2日、週１日で記載してください。
　在職期間中に変動がある場合は、平均値で記載してください。
　短時間勤務者の場合は、その旨を記載してください。</t>
    <rPh sb="2" eb="4">
      <t>キンム</t>
    </rPh>
    <rPh sb="4" eb="6">
      <t>ジョウキョウ</t>
    </rPh>
    <rPh sb="9" eb="10">
      <t>シュウ</t>
    </rPh>
    <rPh sb="11" eb="12">
      <t>ニチ</t>
    </rPh>
    <rPh sb="12" eb="14">
      <t>イジョウ</t>
    </rPh>
    <rPh sb="15" eb="16">
      <t>シュウ</t>
    </rPh>
    <rPh sb="17" eb="18">
      <t>ニチ</t>
    </rPh>
    <rPh sb="19" eb="20">
      <t>シュウ</t>
    </rPh>
    <rPh sb="21" eb="22">
      <t>ニチ</t>
    </rPh>
    <rPh sb="23" eb="24">
      <t>シュウ</t>
    </rPh>
    <rPh sb="25" eb="26">
      <t>ニチ</t>
    </rPh>
    <rPh sb="27" eb="29">
      <t>キサイ</t>
    </rPh>
    <rPh sb="38" eb="40">
      <t>ザイショク</t>
    </rPh>
    <rPh sb="40" eb="43">
      <t>キカンチュウ</t>
    </rPh>
    <rPh sb="44" eb="46">
      <t>ヘンドウ</t>
    </rPh>
    <rPh sb="49" eb="51">
      <t>バアイ</t>
    </rPh>
    <rPh sb="68" eb="71">
      <t>タンジカン</t>
    </rPh>
    <rPh sb="71" eb="74">
      <t>キンムシャ</t>
    </rPh>
    <rPh sb="75" eb="77">
      <t>バアイ</t>
    </rPh>
    <rPh sb="81" eb="82">
      <t>ムネ</t>
    </rPh>
    <rPh sb="83" eb="85">
      <t>キサイ</t>
    </rPh>
    <phoneticPr fontId="27"/>
  </si>
  <si>
    <t>※「勤務状況」は、週4日以上、週3日、週2日、週１日で記載してください。
　在職期間中に変動がある場合は、平均値で記載。
　短時間勤務者の場合は、その旨を記載してください。</t>
    <rPh sb="2" eb="4">
      <t>キンム</t>
    </rPh>
    <rPh sb="4" eb="6">
      <t>ジョウキョウ</t>
    </rPh>
    <rPh sb="9" eb="10">
      <t>シュウ</t>
    </rPh>
    <rPh sb="11" eb="12">
      <t>ニチ</t>
    </rPh>
    <rPh sb="12" eb="14">
      <t>イジョウ</t>
    </rPh>
    <rPh sb="15" eb="16">
      <t>シュウ</t>
    </rPh>
    <rPh sb="17" eb="18">
      <t>ニチ</t>
    </rPh>
    <rPh sb="19" eb="20">
      <t>シュウ</t>
    </rPh>
    <rPh sb="21" eb="22">
      <t>ニチ</t>
    </rPh>
    <rPh sb="23" eb="24">
      <t>シュウ</t>
    </rPh>
    <rPh sb="25" eb="26">
      <t>ニチ</t>
    </rPh>
    <rPh sb="27" eb="29">
      <t>キサイ</t>
    </rPh>
    <rPh sb="38" eb="40">
      <t>ザイショク</t>
    </rPh>
    <rPh sb="40" eb="43">
      <t>キカンチュウ</t>
    </rPh>
    <rPh sb="44" eb="46">
      <t>ヘンドウ</t>
    </rPh>
    <rPh sb="49" eb="51">
      <t>バアイ</t>
    </rPh>
    <rPh sb="62" eb="65">
      <t>タンジカン</t>
    </rPh>
    <rPh sb="65" eb="68">
      <t>キンムシャ</t>
    </rPh>
    <rPh sb="69" eb="71">
      <t>バアイ</t>
    </rPh>
    <rPh sb="75" eb="76">
      <t>ムネ</t>
    </rPh>
    <rPh sb="77" eb="79">
      <t>キサイ</t>
    </rPh>
    <phoneticPr fontId="27"/>
  </si>
  <si>
    <t>２　「補助金所要額（G）」欄には、差引き額（C）と選定額（F）を比較して少ない方の額に補助率を乗じ、千円未満は切り捨てて記入すること。</t>
    <rPh sb="3" eb="6">
      <t>ホジョキン</t>
    </rPh>
    <rPh sb="6" eb="8">
      <t>ショヨウ</t>
    </rPh>
    <rPh sb="8" eb="9">
      <t>ガク</t>
    </rPh>
    <rPh sb="13" eb="14">
      <t>ラン</t>
    </rPh>
    <rPh sb="17" eb="18">
      <t>サ</t>
    </rPh>
    <rPh sb="18" eb="19">
      <t>ビ</t>
    </rPh>
    <rPh sb="20" eb="21">
      <t>ガク</t>
    </rPh>
    <rPh sb="25" eb="27">
      <t>センテイ</t>
    </rPh>
    <rPh sb="27" eb="28">
      <t>ガク</t>
    </rPh>
    <rPh sb="32" eb="34">
      <t>ヒカク</t>
    </rPh>
    <rPh sb="36" eb="37">
      <t>スク</t>
    </rPh>
    <rPh sb="39" eb="40">
      <t>ホウ</t>
    </rPh>
    <rPh sb="41" eb="42">
      <t>ガク</t>
    </rPh>
    <rPh sb="43" eb="46">
      <t>ホジョリツ</t>
    </rPh>
    <rPh sb="47" eb="48">
      <t>ジョウ</t>
    </rPh>
    <rPh sb="50" eb="52">
      <t>センエン</t>
    </rPh>
    <rPh sb="52" eb="54">
      <t>ミマン</t>
    </rPh>
    <rPh sb="55" eb="56">
      <t>キ</t>
    </rPh>
    <rPh sb="57" eb="58">
      <t>ス</t>
    </rPh>
    <rPh sb="60" eb="62">
      <t>キニュウ</t>
    </rPh>
    <phoneticPr fontId="27"/>
  </si>
  <si>
    <t>１　「選定額（F）」欄には、対象経費の支出予定額（D）と基準額（E）を比較して少ない方の額を記入すること。</t>
    <rPh sb="3" eb="5">
      <t>センテイ</t>
    </rPh>
    <rPh sb="5" eb="6">
      <t>ガク</t>
    </rPh>
    <rPh sb="10" eb="11">
      <t>ラン</t>
    </rPh>
    <rPh sb="14" eb="16">
      <t>タイショウ</t>
    </rPh>
    <rPh sb="16" eb="18">
      <t>ケイヒ</t>
    </rPh>
    <rPh sb="19" eb="21">
      <t>シシュツ</t>
    </rPh>
    <rPh sb="21" eb="23">
      <t>ヨテイ</t>
    </rPh>
    <rPh sb="23" eb="24">
      <t>ガク</t>
    </rPh>
    <rPh sb="28" eb="30">
      <t>キジュン</t>
    </rPh>
    <rPh sb="30" eb="31">
      <t>ガク</t>
    </rPh>
    <rPh sb="35" eb="37">
      <t>ヒカク</t>
    </rPh>
    <rPh sb="39" eb="40">
      <t>スク</t>
    </rPh>
    <rPh sb="42" eb="43">
      <t>ホウ</t>
    </rPh>
    <rPh sb="44" eb="45">
      <t>ガク</t>
    </rPh>
    <rPh sb="46" eb="48">
      <t>キニュウ</t>
    </rPh>
    <phoneticPr fontId="27"/>
  </si>
  <si>
    <t>１　「選定額（F）」欄には、対象経費の支出額（D）と基準額（E）を比較して少ない方の額を記入すること。</t>
    <rPh sb="3" eb="5">
      <t>センテイ</t>
    </rPh>
    <rPh sb="5" eb="6">
      <t>ガク</t>
    </rPh>
    <rPh sb="10" eb="11">
      <t>ラン</t>
    </rPh>
    <rPh sb="14" eb="16">
      <t>タイショウ</t>
    </rPh>
    <rPh sb="16" eb="18">
      <t>ケイヒ</t>
    </rPh>
    <rPh sb="19" eb="21">
      <t>シシュツ</t>
    </rPh>
    <rPh sb="21" eb="22">
      <t>ガク</t>
    </rPh>
    <rPh sb="26" eb="28">
      <t>キジュン</t>
    </rPh>
    <rPh sb="28" eb="29">
      <t>ガク</t>
    </rPh>
    <rPh sb="33" eb="35">
      <t>ヒカク</t>
    </rPh>
    <rPh sb="37" eb="38">
      <t>スク</t>
    </rPh>
    <rPh sb="40" eb="41">
      <t>ホウ</t>
    </rPh>
    <rPh sb="42" eb="43">
      <t>ガク</t>
    </rPh>
    <rPh sb="44" eb="46">
      <t>キニュウ</t>
    </rPh>
    <phoneticPr fontId="27"/>
  </si>
  <si>
    <t>医師少数区域等勤務医支援事業に係る歳入歳出決算書抄本</t>
    <rPh sb="15" eb="16">
      <t>カカ</t>
    </rPh>
    <rPh sb="17" eb="19">
      <t>サイニュウ</t>
    </rPh>
    <rPh sb="19" eb="21">
      <t>サイシュツ</t>
    </rPh>
    <rPh sb="21" eb="23">
      <t>ケッサン</t>
    </rPh>
    <rPh sb="23" eb="24">
      <t>ショ</t>
    </rPh>
    <rPh sb="24" eb="26">
      <t>ショウホン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</si>
</sst>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円&quot;;&quot;△ &quot;#,##0&quot;&quot;&quot;円&quot;"/>
    <numFmt numFmtId="177" formatCode="#,##0;&quot;△ &quot;#,##0"/>
    <numFmt numFmtId="178" formatCode="#,##0_ "/>
    <numFmt numFmtId="179" formatCode="[$-411]ggge&quot;年&quot;m&quot;月&quot;d&quot;日&quot;;@"/>
  </numFmts>
  <fonts count="52">
    <font>
      <sz val="11"/>
      <color theme="1"/>
      <name val="ＭＳ Ｐゴシック"/>
      <family val="3"/>
      <scheme val="minor"/>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4"/>
      <name val="ＭＳ 明朝"/>
      <family val="1"/>
    </font>
    <font>
      <sz val="11"/>
      <name val="ＭＳ ゴシック"/>
      <family val="3"/>
    </font>
    <font>
      <sz val="11"/>
      <color theme="1"/>
      <name val="ＭＳ Ｐゴシック"/>
      <family val="3"/>
      <scheme val="minor"/>
    </font>
    <font>
      <sz val="12"/>
      <name val="明朝"/>
      <family val="1"/>
    </font>
    <font>
      <sz val="11"/>
      <name val="明朝"/>
      <family val="3"/>
    </font>
    <font>
      <sz val="11"/>
      <name val="ＭＳ Ｐ明朝"/>
      <family val="1"/>
    </font>
    <font>
      <sz val="11"/>
      <color rgb="FF000000"/>
      <name val="ＭＳ ゴシック"/>
      <family val="3"/>
    </font>
    <font>
      <sz val="11"/>
      <name val="平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b/>
      <sz val="10"/>
      <color rgb="FF000000"/>
      <name val="ＭＳ ゴシック"/>
      <family val="3"/>
    </font>
    <font>
      <b/>
      <sz val="11"/>
      <color rgb="FF000000"/>
      <name val="ＭＳ ゴシック"/>
      <family val="3"/>
    </font>
    <font>
      <sz val="10"/>
      <color rgb="FF000000"/>
      <name val="ＭＳ ゴシック"/>
      <family val="3"/>
    </font>
    <font>
      <sz val="10"/>
      <color rgb="FFFF0000"/>
      <name val="ＭＳ ゴシック"/>
      <family val="3"/>
    </font>
    <font>
      <b/>
      <sz val="10"/>
      <color rgb="FFFF0000"/>
      <name val="ＭＳ ゴシック"/>
      <family val="3"/>
    </font>
    <font>
      <b/>
      <sz val="10"/>
      <color rgb="FF00B050"/>
      <name val="ＭＳ ゴシック"/>
      <family val="3"/>
    </font>
    <font>
      <b/>
      <sz val="10"/>
      <color rgb="FF0070C0"/>
      <name val="ＭＳ ゴシック"/>
      <family val="3"/>
    </font>
    <font>
      <sz val="11"/>
      <color rgb="FFFF0000"/>
      <name val="ＭＳ Ｐゴシック"/>
      <family val="3"/>
      <scheme val="minor"/>
    </font>
    <font>
      <sz val="10.5"/>
      <color theme="1"/>
      <name val="ＭＳ 明朝"/>
      <family val="1"/>
    </font>
    <font>
      <sz val="10.5"/>
      <color rgb="FF000000"/>
      <name val="ＭＳ 明朝"/>
      <family val="1"/>
    </font>
    <font>
      <sz val="10.5"/>
      <name val="ＭＳ 明朝"/>
      <family val="1"/>
    </font>
    <font>
      <sz val="11"/>
      <name val="ＭＳ 明朝"/>
      <family val="1"/>
    </font>
    <font>
      <b/>
      <sz val="10.5"/>
      <name val="ＭＳ 明朝"/>
      <family val="1"/>
      <charset val="128"/>
    </font>
    <font>
      <sz val="12"/>
      <name val="ＭＳ 明朝"/>
      <family val="1"/>
    </font>
    <font>
      <sz val="6"/>
      <name val="游ゴシック"/>
      <family val="3"/>
    </font>
    <font>
      <sz val="11"/>
      <color theme="1"/>
      <name val="ＭＳ 明朝"/>
      <family val="1"/>
    </font>
    <font>
      <sz val="14"/>
      <color theme="1"/>
      <name val="ＭＳ 明朝"/>
      <family val="1"/>
      <charset val="128"/>
    </font>
    <font>
      <sz val="10"/>
      <color theme="1"/>
      <name val="ＭＳ 明朝"/>
      <family val="1"/>
    </font>
    <font>
      <sz val="10"/>
      <name val="ＭＳ 明朝"/>
      <family val="1"/>
    </font>
    <font>
      <sz val="11"/>
      <color theme="1"/>
      <name val="游ゴシック"/>
      <family val="3"/>
      <charset val="128"/>
    </font>
    <font>
      <sz val="11"/>
      <color theme="1"/>
      <name val="ＭＳ Ｐゴシック"/>
      <family val="3"/>
      <scheme val="minor"/>
    </font>
    <font>
      <sz val="10.5"/>
      <color theme="1"/>
      <name val="ＭＳ 明朝"/>
      <family val="1"/>
      <charset val="128"/>
    </font>
    <font>
      <b/>
      <sz val="9"/>
      <color indexed="81"/>
      <name val="ＭＳ Ｐゴシック"/>
      <family val="3"/>
      <charset val="128"/>
    </font>
    <font>
      <sz val="11"/>
      <color theme="1"/>
      <name val="ＭＳ Ｐゴシック"/>
      <family val="3"/>
      <charset val="128"/>
    </font>
  </fonts>
  <fills count="4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DBE5F1"/>
        <bgColor rgb="FFDBE5F1"/>
      </patternFill>
    </fill>
    <fill>
      <patternFill patternType="solid">
        <fgColor rgb="FFFFD5FF"/>
        <bgColor rgb="FFFFD5FF"/>
      </patternFill>
    </fill>
    <fill>
      <patternFill patternType="solid">
        <fgColor theme="5" tint="0.59999389629810485"/>
        <bgColor rgb="FFDBE5F1"/>
      </patternFill>
    </fill>
    <fill>
      <patternFill patternType="solid">
        <fgColor rgb="FFCCC0D9"/>
        <bgColor rgb="FFCCC0D9"/>
      </patternFill>
    </fill>
    <fill>
      <patternFill patternType="solid">
        <fgColor theme="5" tint="0.79998168889431442"/>
        <bgColor rgb="FFDBE5F1"/>
      </patternFill>
    </fill>
    <fill>
      <patternFill patternType="solid">
        <fgColor rgb="FFFFFF00"/>
        <bgColor rgb="FFFFFF00"/>
      </patternFill>
    </fill>
    <fill>
      <patternFill patternType="solid">
        <fgColor rgb="FFDCEFF3"/>
        <bgColor indexed="64"/>
      </patternFill>
    </fill>
    <fill>
      <patternFill patternType="solid">
        <fgColor theme="0"/>
        <bgColor indexed="64"/>
      </patternFill>
    </fill>
  </fills>
  <borders count="4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auto="1"/>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8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1" fillId="28" borderId="2" applyNumberForma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1" fontId="11" fillId="0" borderId="0"/>
    <xf numFmtId="38" fontId="6" fillId="0" borderId="0" applyFont="0" applyFill="0" applyBorder="0" applyAlignment="0" applyProtection="0">
      <alignment vertical="center"/>
    </xf>
    <xf numFmtId="38" fontId="1" fillId="0" borderId="0" applyFill="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6" fillId="0" borderId="0">
      <alignment vertical="center"/>
    </xf>
    <xf numFmtId="0" fontId="1" fillId="0" borderId="0"/>
    <xf numFmtId="0" fontId="6" fillId="0" borderId="0">
      <alignment vertical="center"/>
    </xf>
    <xf numFmtId="0" fontId="1" fillId="0" borderId="0">
      <alignment vertical="center"/>
    </xf>
    <xf numFmtId="0" fontId="13" fillId="0" borderId="0">
      <alignment vertical="center"/>
    </xf>
    <xf numFmtId="0" fontId="13" fillId="0" borderId="0">
      <alignment vertical="center"/>
    </xf>
    <xf numFmtId="0" fontId="6" fillId="0" borderId="0"/>
    <xf numFmtId="0" fontId="16" fillId="0" borderId="0"/>
    <xf numFmtId="0" fontId="17" fillId="0" borderId="0"/>
    <xf numFmtId="0" fontId="13" fillId="0" borderId="0">
      <alignment vertical="center"/>
    </xf>
    <xf numFmtId="0" fontId="12" fillId="0" borderId="0"/>
    <xf numFmtId="0" fontId="13" fillId="0" borderId="0">
      <alignment vertical="center"/>
    </xf>
    <xf numFmtId="0" fontId="6" fillId="0" borderId="0"/>
    <xf numFmtId="0" fontId="14" fillId="0" borderId="0"/>
    <xf numFmtId="0" fontId="16"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8" fillId="0" borderId="0"/>
    <xf numFmtId="0" fontId="15" fillId="0" borderId="0"/>
    <xf numFmtId="0" fontId="6" fillId="0" borderId="0">
      <alignment vertical="center"/>
    </xf>
    <xf numFmtId="0" fontId="13" fillId="0" borderId="0">
      <alignment vertical="center"/>
    </xf>
    <xf numFmtId="0" fontId="18" fillId="0" borderId="0"/>
    <xf numFmtId="0" fontId="6" fillId="0" borderId="0">
      <alignment vertical="center"/>
    </xf>
    <xf numFmtId="0" fontId="1" fillId="0" borderId="0">
      <alignment vertical="center"/>
    </xf>
    <xf numFmtId="0" fontId="6" fillId="0" borderId="0">
      <alignment vertical="center"/>
    </xf>
    <xf numFmtId="0" fontId="6" fillId="0" borderId="0"/>
    <xf numFmtId="0" fontId="6" fillId="0" borderId="0"/>
    <xf numFmtId="0" fontId="19" fillId="32"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0" borderId="4"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6" fontId="47" fillId="0" borderId="0" applyFont="0" applyFill="0" applyBorder="0" applyAlignment="0" applyProtection="0">
      <alignment vertical="center"/>
    </xf>
  </cellStyleXfs>
  <cellXfs count="309">
    <xf numFmtId="0" fontId="0" fillId="0" borderId="0" xfId="0">
      <alignment vertical="center"/>
    </xf>
    <xf numFmtId="0" fontId="17" fillId="0" borderId="0" xfId="55" applyFont="1" applyAlignment="1"/>
    <xf numFmtId="0" fontId="28" fillId="0" borderId="0" xfId="53" applyFont="1"/>
    <xf numFmtId="0" fontId="29" fillId="0" borderId="0" xfId="55" applyFont="1"/>
    <xf numFmtId="0" fontId="30" fillId="0" borderId="0" xfId="53" applyFont="1"/>
    <xf numFmtId="0" fontId="30" fillId="33" borderId="12" xfId="55" applyFont="1" applyFill="1" applyBorder="1" applyAlignment="1">
      <alignment horizontal="center" vertical="center"/>
    </xf>
    <xf numFmtId="0" fontId="30" fillId="0" borderId="13" xfId="55" applyFont="1" applyFill="1" applyBorder="1" applyAlignment="1">
      <alignment horizontal="center" vertical="center"/>
    </xf>
    <xf numFmtId="0" fontId="30" fillId="33" borderId="10" xfId="55" applyFont="1" applyFill="1" applyBorder="1" applyAlignment="1">
      <alignment horizontal="center" vertical="center"/>
    </xf>
    <xf numFmtId="0" fontId="30" fillId="0" borderId="10" xfId="55" applyFont="1" applyFill="1" applyBorder="1" applyAlignment="1">
      <alignment horizontal="center" vertical="center"/>
    </xf>
    <xf numFmtId="0" fontId="17" fillId="0" borderId="0" xfId="55" applyFont="1"/>
    <xf numFmtId="0" fontId="30" fillId="33" borderId="14" xfId="55" applyFont="1" applyFill="1" applyBorder="1" applyAlignment="1">
      <alignment horizontal="center" vertical="center"/>
    </xf>
    <xf numFmtId="0" fontId="30" fillId="0" borderId="15" xfId="55" applyFont="1" applyFill="1" applyBorder="1" applyAlignment="1">
      <alignment horizontal="center" vertical="center"/>
    </xf>
    <xf numFmtId="0" fontId="30" fillId="34" borderId="14" xfId="55" applyFont="1" applyFill="1" applyBorder="1" applyAlignment="1">
      <alignment horizontal="center" vertical="center"/>
    </xf>
    <xf numFmtId="0" fontId="30" fillId="34" borderId="10" xfId="55" applyFont="1" applyFill="1" applyBorder="1" applyAlignment="1">
      <alignment horizontal="center" vertical="center"/>
    </xf>
    <xf numFmtId="0" fontId="30" fillId="35" borderId="16" xfId="55" applyFont="1" applyFill="1" applyBorder="1" applyAlignment="1">
      <alignment horizontal="center" vertical="center" wrapText="1"/>
    </xf>
    <xf numFmtId="0" fontId="30" fillId="36" borderId="10" xfId="55" applyFont="1" applyFill="1" applyBorder="1" applyAlignment="1">
      <alignment horizontal="center" vertical="center"/>
    </xf>
    <xf numFmtId="0" fontId="30" fillId="37" borderId="17" xfId="55" applyFont="1" applyFill="1" applyBorder="1" applyAlignment="1">
      <alignment horizontal="center" vertical="center" wrapText="1"/>
    </xf>
    <xf numFmtId="0" fontId="28" fillId="33" borderId="10" xfId="55" applyFont="1" applyFill="1" applyBorder="1" applyAlignment="1">
      <alignment horizontal="center" vertical="center"/>
    </xf>
    <xf numFmtId="0" fontId="30" fillId="38" borderId="18" xfId="55" applyFont="1" applyFill="1" applyBorder="1" applyAlignment="1">
      <alignment horizontal="center" vertical="center"/>
    </xf>
    <xf numFmtId="0" fontId="31" fillId="0" borderId="15" xfId="55" applyFont="1" applyFill="1" applyBorder="1" applyAlignment="1">
      <alignment horizontal="center" vertical="center"/>
    </xf>
    <xf numFmtId="0" fontId="31" fillId="0" borderId="0" xfId="55" applyFont="1" applyFill="1" applyBorder="1" applyAlignment="1">
      <alignment horizontal="center" vertical="center"/>
    </xf>
    <xf numFmtId="0" fontId="30" fillId="0" borderId="0" xfId="55" applyFont="1" applyFill="1" applyBorder="1" applyAlignment="1">
      <alignment horizontal="center" vertical="center"/>
    </xf>
    <xf numFmtId="0" fontId="30" fillId="38" borderId="19" xfId="55" applyFont="1" applyFill="1" applyBorder="1" applyAlignment="1">
      <alignment horizontal="center" vertical="center"/>
    </xf>
    <xf numFmtId="0" fontId="31" fillId="0" borderId="19" xfId="55" applyFont="1" applyFill="1" applyBorder="1" applyAlignment="1">
      <alignment horizontal="center" vertical="center"/>
    </xf>
    <xf numFmtId="0" fontId="30" fillId="0" borderId="20" xfId="55" applyFont="1" applyFill="1" applyBorder="1" applyAlignment="1">
      <alignment horizontal="center" vertical="center"/>
    </xf>
    <xf numFmtId="0" fontId="30" fillId="38" borderId="10" xfId="55" applyFont="1" applyFill="1" applyBorder="1" applyAlignment="1">
      <alignment horizontal="center" vertical="center"/>
    </xf>
    <xf numFmtId="0" fontId="31" fillId="0" borderId="10" xfId="55" applyFont="1" applyFill="1" applyBorder="1" applyAlignment="1">
      <alignment horizontal="center" vertical="center"/>
    </xf>
    <xf numFmtId="0" fontId="32" fillId="0" borderId="21" xfId="55" applyFont="1" applyFill="1" applyBorder="1" applyAlignment="1">
      <alignment horizontal="center" vertical="center"/>
    </xf>
    <xf numFmtId="0" fontId="30" fillId="0" borderId="22" xfId="55" applyFont="1" applyFill="1" applyBorder="1" applyAlignment="1">
      <alignment horizontal="center" vertical="center"/>
    </xf>
    <xf numFmtId="0" fontId="30" fillId="0" borderId="23" xfId="55" applyFont="1" applyBorder="1" applyAlignment="1">
      <alignment horizontal="center" vertical="center"/>
    </xf>
    <xf numFmtId="0" fontId="30" fillId="0" borderId="0" xfId="55" applyFont="1" applyAlignment="1">
      <alignment horizontal="center" vertical="center"/>
    </xf>
    <xf numFmtId="0" fontId="30" fillId="38" borderId="24" xfId="55" applyFont="1" applyFill="1" applyBorder="1" applyAlignment="1">
      <alignment horizontal="center" vertical="center"/>
    </xf>
    <xf numFmtId="0" fontId="30" fillId="0" borderId="25" xfId="55" applyFont="1" applyFill="1" applyBorder="1" applyAlignment="1">
      <alignment horizontal="center" vertical="center"/>
    </xf>
    <xf numFmtId="0" fontId="30" fillId="0" borderId="21" xfId="55" applyFont="1" applyFill="1" applyBorder="1" applyAlignment="1">
      <alignment horizontal="center" vertical="center"/>
    </xf>
    <xf numFmtId="0" fontId="30" fillId="0" borderId="26" xfId="55" applyFont="1" applyFill="1" applyBorder="1" applyAlignment="1">
      <alignment horizontal="center" vertical="center"/>
    </xf>
    <xf numFmtId="0" fontId="31" fillId="0" borderId="11" xfId="55" applyFont="1" applyFill="1" applyBorder="1" applyAlignment="1">
      <alignment horizontal="center" vertical="center"/>
    </xf>
    <xf numFmtId="0" fontId="30" fillId="0" borderId="27" xfId="55" applyFont="1" applyFill="1" applyBorder="1" applyAlignment="1">
      <alignment horizontal="center" vertical="center"/>
    </xf>
    <xf numFmtId="0" fontId="30" fillId="0" borderId="28" xfId="55" applyFont="1" applyFill="1" applyBorder="1" applyAlignment="1">
      <alignment horizontal="center" vertical="center"/>
    </xf>
    <xf numFmtId="0" fontId="30" fillId="0" borderId="29" xfId="55" applyFont="1" applyFill="1" applyBorder="1" applyAlignment="1">
      <alignment horizontal="center" vertical="center"/>
    </xf>
    <xf numFmtId="0" fontId="30" fillId="0" borderId="11" xfId="55" applyFont="1" applyFill="1" applyBorder="1" applyAlignment="1">
      <alignment horizontal="center" vertical="center"/>
    </xf>
    <xf numFmtId="0" fontId="28" fillId="0" borderId="27" xfId="55" applyFont="1" applyFill="1" applyBorder="1" applyAlignment="1">
      <alignment horizontal="center" vertical="center"/>
    </xf>
    <xf numFmtId="0" fontId="30" fillId="0" borderId="19" xfId="55" applyFont="1" applyFill="1" applyBorder="1" applyAlignment="1">
      <alignment horizontal="center" vertical="center"/>
    </xf>
    <xf numFmtId="0" fontId="30" fillId="36" borderId="30" xfId="55" applyFont="1" applyFill="1" applyBorder="1" applyAlignment="1">
      <alignment horizontal="center" vertical="center"/>
    </xf>
    <xf numFmtId="0" fontId="33" fillId="0" borderId="21" xfId="55" applyFont="1" applyFill="1" applyBorder="1" applyAlignment="1">
      <alignment horizontal="center" vertical="center"/>
    </xf>
    <xf numFmtId="0" fontId="34" fillId="0" borderId="27" xfId="55" applyFont="1" applyFill="1" applyBorder="1" applyAlignment="1">
      <alignment horizontal="center" vertical="center"/>
    </xf>
    <xf numFmtId="20" fontId="17" fillId="0" borderId="0" xfId="55" applyNumberFormat="1" applyFont="1"/>
    <xf numFmtId="0" fontId="30" fillId="38" borderId="26" xfId="55" applyFont="1" applyFill="1" applyBorder="1" applyAlignment="1">
      <alignment horizontal="center" vertical="center"/>
    </xf>
    <xf numFmtId="0" fontId="34" fillId="0" borderId="22" xfId="55" applyFont="1" applyFill="1" applyBorder="1" applyAlignment="1">
      <alignment horizontal="center" vertical="center"/>
    </xf>
    <xf numFmtId="0" fontId="30" fillId="0" borderId="0" xfId="55" applyFont="1" applyAlignment="1">
      <alignment vertical="center"/>
    </xf>
    <xf numFmtId="0" fontId="0" fillId="0" borderId="0" xfId="0" applyFill="1" applyAlignment="1">
      <alignment horizontal="center" vertical="center"/>
    </xf>
    <xf numFmtId="0" fontId="0" fillId="0" borderId="0" xfId="0" applyFill="1">
      <alignment vertical="center"/>
    </xf>
    <xf numFmtId="0" fontId="35" fillId="0" borderId="0" xfId="0" applyFont="1" applyFill="1">
      <alignment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32" xfId="0" applyFill="1" applyBorder="1" applyAlignment="1">
      <alignment horizontal="center" vertical="center"/>
    </xf>
    <xf numFmtId="0" fontId="6" fillId="0" borderId="19" xfId="0" applyFont="1" applyFill="1" applyBorder="1" applyAlignment="1">
      <alignment horizontal="center" vertical="center"/>
    </xf>
    <xf numFmtId="0" fontId="6" fillId="0" borderId="32" xfId="0" applyFont="1" applyFill="1" applyBorder="1" applyAlignment="1">
      <alignment horizontal="center" vertical="center"/>
    </xf>
    <xf numFmtId="0" fontId="0" fillId="0" borderId="34" xfId="0" applyFill="1" applyBorder="1" applyAlignment="1">
      <alignment vertical="center" wrapText="1"/>
    </xf>
    <xf numFmtId="0" fontId="6" fillId="0" borderId="34" xfId="0" applyFont="1" applyFill="1" applyBorder="1" applyAlignment="1">
      <alignment vertical="center" wrapText="1"/>
    </xf>
    <xf numFmtId="0" fontId="0" fillId="0" borderId="10" xfId="0" applyFill="1" applyBorder="1" applyAlignment="1">
      <alignment vertical="center" wrapText="1"/>
    </xf>
    <xf numFmtId="0" fontId="0" fillId="0" borderId="10" xfId="0" applyFill="1" applyBorder="1">
      <alignment vertical="center"/>
    </xf>
    <xf numFmtId="0" fontId="35" fillId="0" borderId="10" xfId="0" applyFont="1" applyFill="1" applyBorder="1">
      <alignment vertical="center"/>
    </xf>
    <xf numFmtId="0" fontId="35" fillId="0" borderId="34" xfId="0" applyFont="1" applyFill="1" applyBorder="1" applyAlignment="1">
      <alignment vertical="center" wrapText="1"/>
    </xf>
    <xf numFmtId="0" fontId="35" fillId="0" borderId="10" xfId="0" applyFont="1" applyFill="1" applyBorder="1" applyAlignment="1">
      <alignment vertical="center" wrapText="1"/>
    </xf>
    <xf numFmtId="0" fontId="13" fillId="0" borderId="34" xfId="52" applyFont="1" applyFill="1" applyBorder="1" applyAlignment="1">
      <alignment vertical="top" wrapText="1"/>
    </xf>
    <xf numFmtId="0" fontId="6" fillId="0" borderId="10" xfId="52" applyFont="1" applyFill="1" applyBorder="1" applyAlignment="1">
      <alignment vertical="top" wrapText="1"/>
    </xf>
    <xf numFmtId="0" fontId="6" fillId="0" borderId="34" xfId="52" applyFont="1" applyFill="1" applyBorder="1" applyAlignment="1">
      <alignment vertical="top" wrapText="1"/>
    </xf>
    <xf numFmtId="0" fontId="13" fillId="0" borderId="10" xfId="52" applyFont="1" applyFill="1" applyBorder="1" applyAlignment="1">
      <alignment vertical="top" wrapText="1"/>
    </xf>
    <xf numFmtId="0" fontId="0" fillId="7" borderId="0" xfId="0" applyFill="1">
      <alignment vertical="center"/>
    </xf>
    <xf numFmtId="0" fontId="0" fillId="0" borderId="10" xfId="0" applyFill="1" applyBorder="1" applyAlignment="1">
      <alignment horizontal="left" vertical="center" wrapText="1"/>
    </xf>
    <xf numFmtId="0" fontId="0" fillId="0" borderId="0" xfId="0" applyFill="1" applyBorder="1" applyAlignment="1">
      <alignment vertical="center" wrapText="1"/>
    </xf>
    <xf numFmtId="0" fontId="6" fillId="0" borderId="10" xfId="0" applyFont="1" applyFill="1" applyBorder="1" applyAlignment="1">
      <alignment horizontal="center" vertical="center"/>
    </xf>
    <xf numFmtId="0" fontId="6" fillId="0" borderId="10" xfId="0" applyFont="1" applyFill="1" applyBorder="1" applyAlignment="1">
      <alignment vertical="center" wrapText="1"/>
    </xf>
    <xf numFmtId="0" fontId="0" fillId="0" borderId="10" xfId="0" applyFill="1" applyBorder="1" applyAlignment="1">
      <alignment vertical="center"/>
    </xf>
    <xf numFmtId="0" fontId="6" fillId="0" borderId="10" xfId="0" applyFont="1" applyFill="1" applyBorder="1">
      <alignment vertical="center"/>
    </xf>
    <xf numFmtId="0" fontId="0" fillId="0" borderId="10" xfId="0" applyFill="1" applyBorder="1" applyAlignment="1">
      <alignment vertical="center" wrapText="1" shrinkToFit="1"/>
    </xf>
    <xf numFmtId="12" fontId="0" fillId="0" borderId="10" xfId="0" applyNumberFormat="1" applyFill="1" applyBorder="1" applyAlignment="1">
      <alignment horizontal="center" vertical="center"/>
    </xf>
    <xf numFmtId="12" fontId="0" fillId="0" borderId="10" xfId="0" applyNumberFormat="1" applyFill="1" applyBorder="1">
      <alignment vertical="center"/>
    </xf>
    <xf numFmtId="0" fontId="36" fillId="0" borderId="0" xfId="0" applyFont="1" applyAlignment="1">
      <alignment vertical="center"/>
    </xf>
    <xf numFmtId="0" fontId="37" fillId="0" borderId="0" xfId="0" applyFont="1" applyAlignment="1">
      <alignment horizontal="justify" vertical="center"/>
    </xf>
    <xf numFmtId="0" fontId="37" fillId="0" borderId="0" xfId="0" applyFont="1" applyBorder="1" applyAlignment="1">
      <alignment horizontal="left" vertical="center"/>
    </xf>
    <xf numFmtId="0" fontId="37" fillId="0" borderId="0" xfId="0" applyFont="1" applyAlignment="1">
      <alignment horizontal="left" vertical="center"/>
    </xf>
    <xf numFmtId="0" fontId="37" fillId="0" borderId="0" xfId="0" applyFont="1" applyBorder="1" applyAlignment="1">
      <alignment vertical="center"/>
    </xf>
    <xf numFmtId="0" fontId="38" fillId="0" borderId="0" xfId="0" applyFont="1">
      <alignment vertical="center"/>
    </xf>
    <xf numFmtId="0" fontId="36" fillId="0" borderId="0" xfId="0" applyFont="1">
      <alignment vertical="center"/>
    </xf>
    <xf numFmtId="0" fontId="39" fillId="0" borderId="0" xfId="0" applyFont="1">
      <alignment vertical="center"/>
    </xf>
    <xf numFmtId="0" fontId="39" fillId="0" borderId="0" xfId="0" applyFont="1" applyAlignment="1">
      <alignment horizontal="center" vertical="center"/>
    </xf>
    <xf numFmtId="0" fontId="38" fillId="0" borderId="11" xfId="0" applyFont="1" applyBorder="1" applyAlignment="1">
      <alignment horizontal="center" vertical="center" wrapText="1"/>
    </xf>
    <xf numFmtId="0" fontId="38" fillId="0" borderId="30" xfId="0" applyFont="1" applyBorder="1" applyAlignment="1">
      <alignment horizontal="right" vertical="center"/>
    </xf>
    <xf numFmtId="0" fontId="38" fillId="0" borderId="31" xfId="0" applyFont="1" applyBorder="1" applyAlignment="1">
      <alignment horizontal="right"/>
    </xf>
    <xf numFmtId="0" fontId="38" fillId="0" borderId="0" xfId="0" applyNumberFormat="1" applyFont="1" applyAlignment="1">
      <alignment vertical="center"/>
    </xf>
    <xf numFmtId="0" fontId="38" fillId="0" borderId="19" xfId="0" applyFont="1" applyFill="1" applyBorder="1" applyAlignment="1">
      <alignment horizontal="center" vertical="center"/>
    </xf>
    <xf numFmtId="0" fontId="38" fillId="0" borderId="21" xfId="0" applyFont="1" applyBorder="1" applyAlignment="1">
      <alignment horizontal="left" vertical="center" shrinkToFit="1"/>
    </xf>
    <xf numFmtId="0" fontId="38" fillId="0" borderId="22" xfId="0" applyFont="1" applyBorder="1" applyAlignment="1">
      <alignment horizontal="left" vertical="center" shrinkToFit="1"/>
    </xf>
    <xf numFmtId="0" fontId="38" fillId="6" borderId="22" xfId="0" applyFont="1" applyFill="1" applyBorder="1" applyAlignment="1">
      <alignment horizontal="left" vertical="center" indent="1"/>
    </xf>
    <xf numFmtId="0" fontId="38" fillId="0" borderId="22" xfId="0" applyFont="1" applyBorder="1" applyAlignment="1">
      <alignment horizontal="left" vertical="center"/>
    </xf>
    <xf numFmtId="0" fontId="38" fillId="0" borderId="21" xfId="0" applyFont="1" applyBorder="1" applyAlignment="1">
      <alignment horizontal="left" vertical="center"/>
    </xf>
    <xf numFmtId="0" fontId="38" fillId="6" borderId="22" xfId="0" applyFont="1" applyFill="1" applyBorder="1" applyAlignment="1">
      <alignment horizontal="left" vertical="center" wrapText="1" indent="1"/>
    </xf>
    <xf numFmtId="0" fontId="38" fillId="0" borderId="26" xfId="75" applyFont="1" applyFill="1" applyBorder="1" applyAlignment="1">
      <alignment horizontal="center" vertical="center"/>
    </xf>
    <xf numFmtId="0" fontId="36" fillId="6" borderId="21" xfId="0" applyFont="1" applyFill="1" applyBorder="1" applyAlignment="1">
      <alignment horizontal="left" vertical="center" indent="1"/>
    </xf>
    <xf numFmtId="0" fontId="36" fillId="6" borderId="26"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0" xfId="0" applyFont="1" applyBorder="1" applyAlignment="1">
      <alignment horizontal="left" vertical="center"/>
    </xf>
    <xf numFmtId="0" fontId="36" fillId="0" borderId="23" xfId="0" applyFont="1" applyBorder="1">
      <alignment vertical="center"/>
    </xf>
    <xf numFmtId="0" fontId="37" fillId="0" borderId="11" xfId="0" applyFont="1" applyBorder="1" applyAlignment="1">
      <alignment horizontal="justify" vertical="center" wrapText="1"/>
    </xf>
    <xf numFmtId="0" fontId="37" fillId="0" borderId="31" xfId="0" applyFont="1" applyBorder="1" applyAlignment="1">
      <alignment horizontal="justify" vertical="center" wrapText="1"/>
    </xf>
    <xf numFmtId="0" fontId="37" fillId="0" borderId="31" xfId="0" applyFont="1" applyBorder="1" applyAlignment="1">
      <alignment horizontal="right" vertical="center" wrapText="1"/>
    </xf>
    <xf numFmtId="0" fontId="37" fillId="0" borderId="30" xfId="0" applyFont="1" applyBorder="1" applyAlignment="1">
      <alignment horizontal="justify" vertical="center" wrapText="1"/>
    </xf>
    <xf numFmtId="178" fontId="38" fillId="39" borderId="30" xfId="0" applyNumberFormat="1" applyFont="1" applyFill="1" applyBorder="1">
      <alignment vertical="center"/>
    </xf>
    <xf numFmtId="0" fontId="38" fillId="0" borderId="32" xfId="0" applyFont="1" applyFill="1" applyBorder="1" applyAlignment="1">
      <alignment horizontal="center" vertical="center"/>
    </xf>
    <xf numFmtId="0" fontId="38" fillId="0" borderId="27" xfId="0" applyFont="1" applyBorder="1" applyAlignment="1">
      <alignment horizontal="left" vertical="center" shrinkToFit="1"/>
    </xf>
    <xf numFmtId="0" fontId="38" fillId="0" borderId="0" xfId="0" applyFont="1" applyBorder="1" applyAlignment="1">
      <alignment horizontal="left" vertical="center" shrinkToFit="1"/>
    </xf>
    <xf numFmtId="0" fontId="38" fillId="39" borderId="0" xfId="0" applyFont="1" applyFill="1" applyBorder="1" applyAlignment="1">
      <alignment horizontal="left" vertical="center" indent="1"/>
    </xf>
    <xf numFmtId="0" fontId="38" fillId="0" borderId="0" xfId="0" applyFont="1" applyBorder="1" applyAlignment="1">
      <alignment horizontal="left" vertical="center"/>
    </xf>
    <xf numFmtId="0" fontId="38" fillId="0" borderId="27" xfId="0" applyFont="1" applyBorder="1" applyAlignment="1">
      <alignment horizontal="left" vertical="center"/>
    </xf>
    <xf numFmtId="0" fontId="38" fillId="6" borderId="0" xfId="0" applyFont="1" applyFill="1" applyBorder="1" applyAlignment="1">
      <alignment horizontal="left" vertical="center" wrapText="1"/>
    </xf>
    <xf numFmtId="0" fontId="38" fillId="0" borderId="23" xfId="75" applyFont="1" applyFill="1" applyBorder="1" applyAlignment="1">
      <alignment horizontal="center" vertical="center"/>
    </xf>
    <xf numFmtId="0" fontId="36" fillId="6" borderId="27" xfId="0" applyFont="1" applyFill="1" applyBorder="1" applyAlignment="1">
      <alignment horizontal="left" vertical="center"/>
    </xf>
    <xf numFmtId="0" fontId="36" fillId="6" borderId="23"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0" xfId="0" applyFont="1" applyAlignment="1">
      <alignment horizontal="left" vertical="center"/>
    </xf>
    <xf numFmtId="0" fontId="36" fillId="0" borderId="22" xfId="0" applyFont="1" applyBorder="1">
      <alignment vertical="center"/>
    </xf>
    <xf numFmtId="0" fontId="36" fillId="0" borderId="22" xfId="0" applyFont="1" applyBorder="1" applyAlignment="1">
      <alignment horizontal="right" vertical="center" indent="2"/>
    </xf>
    <xf numFmtId="0" fontId="36" fillId="0" borderId="26" xfId="0" applyFont="1" applyBorder="1" applyAlignment="1">
      <alignment horizontal="right" vertical="center" indent="2"/>
    </xf>
    <xf numFmtId="0" fontId="36" fillId="0" borderId="21" xfId="0" applyFont="1" applyBorder="1" applyAlignment="1">
      <alignment horizontal="right" vertical="center" indent="2"/>
    </xf>
    <xf numFmtId="0" fontId="36" fillId="0" borderId="26" xfId="0" applyFont="1" applyBorder="1">
      <alignment vertical="center"/>
    </xf>
    <xf numFmtId="0" fontId="38" fillId="0" borderId="34" xfId="0" applyFont="1" applyFill="1" applyBorder="1" applyAlignment="1">
      <alignment horizontal="center" vertical="center"/>
    </xf>
    <xf numFmtId="0" fontId="38" fillId="0" borderId="28" xfId="0" applyFont="1" applyBorder="1" applyAlignment="1">
      <alignment horizontal="left" vertical="center" shrinkToFit="1"/>
    </xf>
    <xf numFmtId="0" fontId="38" fillId="0" borderId="33" xfId="0" applyFont="1" applyBorder="1" applyAlignment="1">
      <alignment horizontal="left" vertical="center" shrinkToFit="1"/>
    </xf>
    <xf numFmtId="0" fontId="38" fillId="39" borderId="33" xfId="0" applyFont="1" applyFill="1" applyBorder="1" applyAlignment="1">
      <alignment horizontal="left" vertical="center" indent="1"/>
    </xf>
    <xf numFmtId="0" fontId="38" fillId="39" borderId="33" xfId="0" applyFont="1" applyFill="1" applyBorder="1" applyAlignment="1">
      <alignment horizontal="left" vertical="center" wrapText="1" indent="1"/>
    </xf>
    <xf numFmtId="0" fontId="38" fillId="0" borderId="33" xfId="0" applyFont="1" applyBorder="1" applyAlignment="1">
      <alignment horizontal="left" vertical="center"/>
    </xf>
    <xf numFmtId="0" fontId="38" fillId="0" borderId="28" xfId="0" applyFont="1" applyBorder="1" applyAlignment="1">
      <alignment horizontal="left" vertical="center"/>
    </xf>
    <xf numFmtId="0" fontId="38" fillId="6" borderId="33" xfId="0" applyFont="1" applyFill="1" applyBorder="1" applyAlignment="1">
      <alignment horizontal="left" vertical="center" wrapText="1"/>
    </xf>
    <xf numFmtId="0" fontId="38" fillId="0" borderId="29" xfId="75" applyFont="1" applyFill="1" applyBorder="1" applyAlignment="1">
      <alignment horizontal="center" vertical="center"/>
    </xf>
    <xf numFmtId="0" fontId="36" fillId="6" borderId="28" xfId="0" applyFont="1" applyFill="1" applyBorder="1" applyAlignment="1">
      <alignment horizontal="left" vertical="center"/>
    </xf>
    <xf numFmtId="0" fontId="36" fillId="6" borderId="29"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29" xfId="0" applyFont="1" applyFill="1" applyBorder="1" applyAlignment="1">
      <alignment horizontal="center" vertical="center"/>
    </xf>
    <xf numFmtId="176" fontId="36" fillId="0" borderId="0" xfId="0" applyNumberFormat="1" applyFont="1" applyBorder="1">
      <alignment vertical="center"/>
    </xf>
    <xf numFmtId="176" fontId="36" fillId="0" borderId="23" xfId="0" applyNumberFormat="1" applyFont="1" applyBorder="1">
      <alignment vertical="center"/>
    </xf>
    <xf numFmtId="176" fontId="36" fillId="0" borderId="27" xfId="0" applyNumberFormat="1" applyFont="1" applyBorder="1">
      <alignment vertical="center"/>
    </xf>
    <xf numFmtId="0" fontId="36" fillId="0" borderId="10" xfId="0" applyFont="1" applyFill="1" applyBorder="1" applyAlignment="1">
      <alignment horizontal="center" vertical="center"/>
    </xf>
    <xf numFmtId="3" fontId="38" fillId="0" borderId="31" xfId="0" applyNumberFormat="1" applyFont="1" applyBorder="1" applyAlignment="1">
      <alignment horizontal="right" vertical="center"/>
    </xf>
    <xf numFmtId="178" fontId="38" fillId="0" borderId="31" xfId="0" applyNumberFormat="1" applyFont="1" applyBorder="1" applyAlignment="1">
      <alignment horizontal="right" vertical="center"/>
    </xf>
    <xf numFmtId="178" fontId="38" fillId="6" borderId="31" xfId="0" applyNumberFormat="1" applyFont="1" applyFill="1" applyBorder="1" applyAlignment="1">
      <alignment horizontal="right" vertical="center"/>
    </xf>
    <xf numFmtId="178" fontId="38" fillId="0" borderId="10" xfId="0" applyNumberFormat="1" applyFont="1" applyBorder="1" applyAlignment="1">
      <alignment horizontal="right" vertical="center"/>
    </xf>
    <xf numFmtId="178" fontId="38" fillId="0" borderId="11" xfId="0" applyNumberFormat="1" applyFont="1" applyBorder="1" applyAlignment="1">
      <alignment horizontal="right" vertical="center"/>
    </xf>
    <xf numFmtId="178" fontId="38" fillId="0" borderId="10" xfId="0" applyNumberFormat="1" applyFont="1" applyBorder="1" applyAlignment="1">
      <alignment vertical="center"/>
    </xf>
    <xf numFmtId="178" fontId="36" fillId="6" borderId="11" xfId="0" applyNumberFormat="1" applyFont="1" applyFill="1" applyBorder="1" applyAlignment="1">
      <alignment horizontal="right" vertical="center"/>
    </xf>
    <xf numFmtId="178" fontId="36" fillId="6" borderId="30" xfId="0" applyNumberFormat="1" applyFont="1" applyFill="1" applyBorder="1" applyAlignment="1">
      <alignment horizontal="right" vertical="center"/>
    </xf>
    <xf numFmtId="178" fontId="36" fillId="0" borderId="10" xfId="0" applyNumberFormat="1" applyFont="1" applyBorder="1" applyAlignment="1">
      <alignment horizontal="right" vertical="center"/>
    </xf>
    <xf numFmtId="178" fontId="36" fillId="0" borderId="30" xfId="0" applyNumberFormat="1" applyFont="1" applyBorder="1" applyAlignment="1">
      <alignment horizontal="right" vertical="center"/>
    </xf>
    <xf numFmtId="0" fontId="36" fillId="0" borderId="0" xfId="0" applyFont="1" applyAlignment="1">
      <alignment horizontal="center" vertical="center"/>
    </xf>
    <xf numFmtId="0" fontId="36" fillId="0" borderId="27" xfId="0" applyFont="1" applyBorder="1" applyAlignment="1">
      <alignment horizontal="center" vertical="center"/>
    </xf>
    <xf numFmtId="0" fontId="40" fillId="0" borderId="0" xfId="0" applyNumberFormat="1" applyFont="1" applyAlignment="1">
      <alignment horizontal="centerContinuous" vertical="center"/>
    </xf>
    <xf numFmtId="178" fontId="36" fillId="0" borderId="11" xfId="0" applyNumberFormat="1" applyFont="1" applyFill="1" applyBorder="1" applyAlignment="1">
      <alignment horizontal="right" vertical="center"/>
    </xf>
    <xf numFmtId="3" fontId="36" fillId="0" borderId="0" xfId="0" applyNumberFormat="1" applyFont="1" applyBorder="1" applyAlignment="1">
      <alignment horizontal="right" vertical="center"/>
    </xf>
    <xf numFmtId="3" fontId="36" fillId="0" borderId="0" xfId="0" applyNumberFormat="1" applyFont="1" applyAlignment="1">
      <alignment horizontal="right" vertical="center"/>
    </xf>
    <xf numFmtId="0" fontId="36" fillId="0" borderId="0" xfId="0" applyFont="1" applyFill="1" applyBorder="1" applyAlignment="1">
      <alignment vertical="center" wrapText="1"/>
    </xf>
    <xf numFmtId="0" fontId="36" fillId="6" borderId="10" xfId="0" applyFont="1" applyFill="1" applyBorder="1">
      <alignment vertical="center"/>
    </xf>
    <xf numFmtId="0" fontId="36" fillId="6" borderId="11" xfId="0" applyFont="1" applyFill="1" applyBorder="1">
      <alignment vertical="center"/>
    </xf>
    <xf numFmtId="0" fontId="36" fillId="0" borderId="27" xfId="0" applyFont="1" applyBorder="1">
      <alignment vertical="center"/>
    </xf>
    <xf numFmtId="0" fontId="38" fillId="0" borderId="0" xfId="0" applyFont="1" applyAlignment="1">
      <alignment horizontal="right" vertical="center"/>
    </xf>
    <xf numFmtId="178" fontId="38" fillId="0" borderId="30" xfId="0" applyNumberFormat="1" applyFont="1" applyFill="1" applyBorder="1" applyAlignment="1">
      <alignment vertical="center"/>
    </xf>
    <xf numFmtId="176" fontId="36" fillId="0" borderId="33" xfId="0" applyNumberFormat="1" applyFont="1" applyFill="1" applyBorder="1">
      <alignment vertical="center"/>
    </xf>
    <xf numFmtId="0" fontId="36" fillId="0" borderId="33" xfId="0" applyFont="1" applyFill="1" applyBorder="1">
      <alignment vertical="center"/>
    </xf>
    <xf numFmtId="176" fontId="36" fillId="0" borderId="10" xfId="0" applyNumberFormat="1" applyFont="1" applyFill="1" applyBorder="1">
      <alignment vertical="center"/>
    </xf>
    <xf numFmtId="176" fontId="36" fillId="0" borderId="29" xfId="0" applyNumberFormat="1" applyFont="1" applyFill="1" applyBorder="1">
      <alignment vertical="center"/>
    </xf>
    <xf numFmtId="176" fontId="36" fillId="0" borderId="28" xfId="0" applyNumberFormat="1" applyFont="1" applyFill="1" applyBorder="1">
      <alignment vertical="center"/>
    </xf>
    <xf numFmtId="0" fontId="36" fillId="0" borderId="29" xfId="0" applyFont="1" applyBorder="1">
      <alignment vertical="center"/>
    </xf>
    <xf numFmtId="0" fontId="36" fillId="40" borderId="0" xfId="0" applyFont="1" applyFill="1">
      <alignment vertical="center"/>
    </xf>
    <xf numFmtId="0" fontId="38" fillId="40" borderId="0" xfId="63" applyFont="1" applyFill="1">
      <alignment vertical="center"/>
    </xf>
    <xf numFmtId="0" fontId="38" fillId="40" borderId="0" xfId="63" applyFont="1" applyFill="1" applyAlignment="1">
      <alignment horizontal="left" vertical="center" indent="1"/>
    </xf>
    <xf numFmtId="0" fontId="37" fillId="6" borderId="10" xfId="63" applyFont="1" applyFill="1" applyBorder="1" applyAlignment="1">
      <alignment vertical="center" wrapText="1"/>
    </xf>
    <xf numFmtId="0" fontId="37" fillId="6" borderId="11" xfId="63" applyFont="1" applyFill="1" applyBorder="1" applyAlignment="1">
      <alignment vertical="center" wrapText="1"/>
    </xf>
    <xf numFmtId="0" fontId="38" fillId="0" borderId="10" xfId="0" applyFont="1" applyBorder="1" applyAlignment="1">
      <alignment horizontal="center" vertical="center"/>
    </xf>
    <xf numFmtId="0" fontId="37" fillId="6" borderId="19" xfId="63" applyFont="1" applyFill="1" applyBorder="1" applyAlignment="1">
      <alignment vertical="center" wrapText="1"/>
    </xf>
    <xf numFmtId="0" fontId="37" fillId="6" borderId="21" xfId="63" applyFont="1" applyFill="1" applyBorder="1" applyAlignment="1">
      <alignment vertical="center" wrapText="1"/>
    </xf>
    <xf numFmtId="0" fontId="37" fillId="6" borderId="19" xfId="63" applyFont="1" applyFill="1" applyBorder="1" applyAlignment="1">
      <alignment horizontal="center" vertical="center" wrapText="1"/>
    </xf>
    <xf numFmtId="0" fontId="37" fillId="6" borderId="34" xfId="63" applyFont="1" applyFill="1" applyBorder="1" applyAlignment="1">
      <alignment horizontal="center" vertical="center" wrapText="1"/>
    </xf>
    <xf numFmtId="0" fontId="37" fillId="0" borderId="38" xfId="63" applyFont="1" applyFill="1" applyBorder="1" applyAlignment="1">
      <alignment vertical="center" wrapText="1"/>
    </xf>
    <xf numFmtId="0" fontId="36" fillId="0" borderId="0" xfId="63" applyFont="1" applyBorder="1" applyAlignment="1">
      <alignment horizontal="center" vertical="center"/>
    </xf>
    <xf numFmtId="0" fontId="37" fillId="6" borderId="0" xfId="63" applyFont="1" applyFill="1" applyBorder="1" applyAlignment="1">
      <alignment vertical="top" wrapText="1"/>
    </xf>
    <xf numFmtId="0" fontId="43" fillId="0" borderId="0" xfId="0" applyFont="1">
      <alignment vertical="center"/>
    </xf>
    <xf numFmtId="0" fontId="44" fillId="0" borderId="0" xfId="0" applyFont="1">
      <alignment vertical="center"/>
    </xf>
    <xf numFmtId="0" fontId="43" fillId="0" borderId="0" xfId="0" applyFont="1" applyFill="1" applyAlignment="1">
      <alignment vertical="center"/>
    </xf>
    <xf numFmtId="0" fontId="43" fillId="0" borderId="40" xfId="0" applyFont="1" applyFill="1" applyBorder="1" applyAlignment="1">
      <alignment horizontal="center" vertical="center"/>
    </xf>
    <xf numFmtId="0" fontId="43" fillId="0" borderId="40" xfId="0" applyFont="1" applyFill="1" applyBorder="1" applyAlignment="1">
      <alignment horizontal="left" vertical="center" indent="1"/>
    </xf>
    <xf numFmtId="0" fontId="45" fillId="0" borderId="40" xfId="0" applyFont="1" applyFill="1" applyBorder="1" applyAlignment="1">
      <alignment horizontal="left" vertical="center" indent="1"/>
    </xf>
    <xf numFmtId="0" fontId="43" fillId="0" borderId="40" xfId="0" applyFont="1" applyFill="1" applyBorder="1" applyAlignment="1">
      <alignment vertical="center"/>
    </xf>
    <xf numFmtId="0" fontId="43" fillId="0" borderId="39" xfId="0" applyFont="1" applyFill="1" applyBorder="1" applyAlignment="1">
      <alignment vertical="center"/>
    </xf>
    <xf numFmtId="177" fontId="43" fillId="0" borderId="0" xfId="0" applyNumberFormat="1" applyFont="1" applyFill="1" applyBorder="1" applyAlignment="1">
      <alignment horizontal="center" vertical="center"/>
    </xf>
    <xf numFmtId="177" fontId="43" fillId="0" borderId="0" xfId="0" applyNumberFormat="1" applyFont="1" applyFill="1" applyBorder="1" applyAlignment="1">
      <alignment vertical="center"/>
    </xf>
    <xf numFmtId="177" fontId="45" fillId="0" borderId="0" xfId="0" applyNumberFormat="1" applyFont="1" applyFill="1" applyBorder="1" applyAlignment="1">
      <alignment vertical="center"/>
    </xf>
    <xf numFmtId="177" fontId="43" fillId="0" borderId="41" xfId="0" applyNumberFormat="1" applyFont="1" applyFill="1" applyBorder="1" applyAlignment="1">
      <alignment vertical="center"/>
    </xf>
    <xf numFmtId="0" fontId="43" fillId="0" borderId="33" xfId="0" applyFont="1" applyFill="1" applyBorder="1" applyAlignment="1">
      <alignment horizontal="center" vertical="center"/>
    </xf>
    <xf numFmtId="0" fontId="43" fillId="0" borderId="33" xfId="0" applyFont="1" applyFill="1" applyBorder="1" applyAlignment="1">
      <alignment vertical="center"/>
    </xf>
    <xf numFmtId="0" fontId="45" fillId="0" borderId="33" xfId="0" applyFont="1" applyFill="1" applyBorder="1" applyAlignment="1">
      <alignment vertical="center"/>
    </xf>
    <xf numFmtId="0" fontId="43" fillId="0" borderId="42" xfId="0" applyFont="1" applyFill="1" applyBorder="1" applyAlignment="1">
      <alignment vertical="center"/>
    </xf>
    <xf numFmtId="0" fontId="43" fillId="0" borderId="0" xfId="0" applyFont="1" applyFill="1" applyAlignment="1">
      <alignment horizontal="right" vertical="center"/>
    </xf>
    <xf numFmtId="0" fontId="43" fillId="0" borderId="0" xfId="0" applyFont="1" applyFill="1" applyBorder="1" applyAlignment="1">
      <alignment horizontal="center" vertical="center"/>
    </xf>
    <xf numFmtId="0" fontId="43" fillId="0" borderId="0" xfId="0" applyFont="1" applyFill="1" applyBorder="1" applyAlignment="1">
      <alignment horizontal="left" vertical="center" indent="1"/>
    </xf>
    <xf numFmtId="0" fontId="46" fillId="0" borderId="0" xfId="0" applyFont="1" applyFill="1" applyBorder="1" applyAlignment="1">
      <alignment horizontal="left" vertical="center" indent="1"/>
    </xf>
    <xf numFmtId="0" fontId="39" fillId="0" borderId="0" xfId="0" applyFont="1" applyFill="1" applyBorder="1" applyAlignment="1">
      <alignment vertical="center"/>
    </xf>
    <xf numFmtId="0" fontId="39" fillId="0" borderId="0" xfId="0" applyFont="1" applyFill="1" applyBorder="1" applyAlignment="1">
      <alignment horizontal="left" vertical="center" indent="1"/>
    </xf>
    <xf numFmtId="0" fontId="43" fillId="0" borderId="0" xfId="0" applyFont="1" applyFill="1" applyBorder="1" applyAlignment="1">
      <alignment vertical="center"/>
    </xf>
    <xf numFmtId="0" fontId="43" fillId="0" borderId="41" xfId="0" applyFont="1" applyFill="1" applyBorder="1" applyAlignment="1">
      <alignment vertical="center"/>
    </xf>
    <xf numFmtId="177" fontId="46" fillId="0" borderId="0" xfId="0" applyNumberFormat="1" applyFont="1" applyFill="1" applyBorder="1" applyAlignment="1">
      <alignment vertical="center"/>
    </xf>
    <xf numFmtId="177" fontId="39" fillId="0" borderId="0" xfId="0" applyNumberFormat="1" applyFont="1" applyFill="1" applyBorder="1" applyAlignment="1">
      <alignment vertical="center"/>
    </xf>
    <xf numFmtId="38" fontId="43" fillId="0" borderId="41" xfId="85" applyNumberFormat="1" applyFont="1" applyFill="1" applyBorder="1" applyAlignment="1">
      <alignment vertical="center"/>
    </xf>
    <xf numFmtId="0" fontId="43" fillId="0" borderId="44" xfId="0" applyFont="1" applyFill="1" applyBorder="1" applyAlignment="1">
      <alignment horizontal="center" vertical="center"/>
    </xf>
    <xf numFmtId="0" fontId="43" fillId="0" borderId="44" xfId="0" applyFont="1" applyFill="1" applyBorder="1" applyAlignment="1">
      <alignment vertical="center"/>
    </xf>
    <xf numFmtId="0" fontId="46" fillId="0" borderId="44" xfId="0" applyFont="1" applyFill="1" applyBorder="1" applyAlignment="1">
      <alignment vertical="center"/>
    </xf>
    <xf numFmtId="0" fontId="39" fillId="0" borderId="44" xfId="0" applyFont="1" applyFill="1" applyBorder="1" applyAlignment="1">
      <alignment vertical="center"/>
    </xf>
    <xf numFmtId="0" fontId="43" fillId="0" borderId="43" xfId="0" applyFont="1" applyFill="1" applyBorder="1" applyAlignment="1">
      <alignment vertical="center"/>
    </xf>
    <xf numFmtId="0" fontId="37" fillId="0" borderId="0" xfId="0" applyFont="1" applyAlignment="1">
      <alignment horizontal="left" vertical="center" wrapText="1"/>
    </xf>
    <xf numFmtId="0" fontId="37" fillId="0" borderId="0" xfId="0" applyFont="1" applyBorder="1" applyAlignment="1">
      <alignment horizontal="right" vertical="center"/>
    </xf>
    <xf numFmtId="0" fontId="30" fillId="0" borderId="0" xfId="55" applyFont="1" applyAlignment="1">
      <alignment horizontal="center" vertical="center"/>
    </xf>
    <xf numFmtId="0" fontId="30" fillId="0" borderId="0" xfId="55" applyFont="1" applyAlignment="1">
      <alignment horizontal="left" vertical="center"/>
    </xf>
    <xf numFmtId="0" fontId="28" fillId="0" borderId="10" xfId="55" applyFont="1" applyBorder="1" applyAlignment="1">
      <alignment horizontal="center" vertical="center"/>
    </xf>
    <xf numFmtId="0" fontId="28" fillId="0" borderId="11" xfId="55" applyFont="1" applyBorder="1" applyAlignment="1">
      <alignment horizontal="center" vertical="center"/>
    </xf>
    <xf numFmtId="0" fontId="0" fillId="0" borderId="19" xfId="0" applyFill="1"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0" fontId="0" fillId="0" borderId="28"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1" xfId="0" applyFill="1" applyBorder="1" applyAlignment="1">
      <alignment horizontal="center" vertical="center"/>
    </xf>
    <xf numFmtId="0" fontId="0" fillId="0" borderId="31" xfId="0" applyFill="1" applyBorder="1" applyAlignment="1">
      <alignment horizontal="center" vertical="center"/>
    </xf>
    <xf numFmtId="0" fontId="0" fillId="0" borderId="30" xfId="0" applyFill="1" applyBorder="1" applyAlignment="1">
      <alignment horizontal="center"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10" xfId="0" applyFill="1" applyBorder="1" applyAlignment="1">
      <alignment horizontal="center" vertical="center"/>
    </xf>
    <xf numFmtId="0" fontId="11" fillId="0" borderId="0" xfId="0" applyFont="1" applyBorder="1" applyAlignment="1">
      <alignment horizontal="center" vertical="center"/>
    </xf>
    <xf numFmtId="0" fontId="38" fillId="6" borderId="0" xfId="0" applyFont="1" applyFill="1" applyBorder="1" applyAlignment="1">
      <alignment horizontal="left" vertical="center"/>
    </xf>
    <xf numFmtId="0" fontId="38" fillId="0" borderId="21" xfId="0" applyFont="1" applyBorder="1" applyAlignment="1">
      <alignment horizontal="center" vertical="center"/>
    </xf>
    <xf numFmtId="0" fontId="38" fillId="0" borderId="28" xfId="0" applyFont="1" applyBorder="1" applyAlignment="1">
      <alignment horizontal="center" vertical="center"/>
    </xf>
    <xf numFmtId="0" fontId="38" fillId="0" borderId="26" xfId="75" applyFont="1" applyFill="1" applyBorder="1" applyAlignment="1">
      <alignment horizontal="center" vertical="center"/>
    </xf>
    <xf numFmtId="0" fontId="38" fillId="0" borderId="29" xfId="75" applyFont="1" applyFill="1" applyBorder="1" applyAlignment="1">
      <alignment horizontal="center" vertical="center"/>
    </xf>
    <xf numFmtId="0" fontId="38" fillId="0" borderId="19" xfId="0" applyFont="1" applyFill="1" applyBorder="1" applyAlignment="1">
      <alignment horizontal="center" vertical="center"/>
    </xf>
    <xf numFmtId="0" fontId="38" fillId="0" borderId="32" xfId="0" applyFont="1" applyFill="1" applyBorder="1" applyAlignment="1">
      <alignment horizontal="center" vertical="center"/>
    </xf>
    <xf numFmtId="0" fontId="38" fillId="0" borderId="34" xfId="0" applyFont="1" applyFill="1" applyBorder="1" applyAlignment="1">
      <alignment horizontal="center" vertical="center"/>
    </xf>
    <xf numFmtId="0" fontId="38" fillId="6" borderId="26" xfId="0" applyFont="1" applyFill="1" applyBorder="1" applyAlignment="1">
      <alignment horizontal="left" vertical="center" indent="1" shrinkToFit="1"/>
    </xf>
    <xf numFmtId="0" fontId="38" fillId="6" borderId="23" xfId="0" applyFont="1" applyFill="1" applyBorder="1" applyAlignment="1">
      <alignment horizontal="left" vertical="center" indent="1" shrinkToFit="1"/>
    </xf>
    <xf numFmtId="0" fontId="38" fillId="6" borderId="29" xfId="0" applyFont="1" applyFill="1" applyBorder="1" applyAlignment="1">
      <alignment horizontal="left" vertical="center" indent="1" shrinkToFit="1"/>
    </xf>
    <xf numFmtId="0" fontId="38" fillId="6" borderId="22" xfId="0" applyFont="1" applyFill="1" applyBorder="1" applyAlignment="1">
      <alignment horizontal="left" vertical="center"/>
    </xf>
    <xf numFmtId="0" fontId="38" fillId="6" borderId="33" xfId="0" applyFont="1" applyFill="1" applyBorder="1" applyAlignment="1">
      <alignment horizontal="left" vertical="center"/>
    </xf>
    <xf numFmtId="0" fontId="38" fillId="0" borderId="19" xfId="0" applyFont="1" applyFill="1" applyBorder="1" applyAlignment="1">
      <alignment horizontal="left" vertical="center"/>
    </xf>
    <xf numFmtId="0" fontId="38" fillId="0" borderId="32" xfId="0" applyFont="1" applyFill="1" applyBorder="1" applyAlignment="1">
      <alignment horizontal="left" vertical="center"/>
    </xf>
    <xf numFmtId="0" fontId="38" fillId="0" borderId="34" xfId="0" applyFont="1" applyFill="1" applyBorder="1" applyAlignment="1">
      <alignment horizontal="left" vertical="center"/>
    </xf>
    <xf numFmtId="0" fontId="38" fillId="0" borderId="21"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38" fillId="0" borderId="22" xfId="0" applyFont="1" applyBorder="1" applyAlignment="1">
      <alignment horizontal="left" vertical="center"/>
    </xf>
    <xf numFmtId="0" fontId="38" fillId="0" borderId="0" xfId="0" applyFont="1" applyBorder="1" applyAlignment="1">
      <alignment horizontal="left" vertical="center"/>
    </xf>
    <xf numFmtId="0" fontId="38" fillId="0" borderId="33" xfId="0" applyFont="1" applyBorder="1" applyAlignment="1">
      <alignment horizontal="left" vertical="center"/>
    </xf>
    <xf numFmtId="0" fontId="38" fillId="39" borderId="26" xfId="0" applyFont="1" applyFill="1" applyBorder="1" applyAlignment="1">
      <alignment horizontal="left" vertical="center" wrapText="1" indent="1"/>
    </xf>
    <xf numFmtId="0" fontId="38" fillId="39" borderId="23" xfId="0" applyFont="1" applyFill="1" applyBorder="1" applyAlignment="1">
      <alignment horizontal="left" vertical="center" wrapText="1" indent="1"/>
    </xf>
    <xf numFmtId="0" fontId="38" fillId="6" borderId="26" xfId="0" applyFont="1" applyFill="1" applyBorder="1" applyAlignment="1">
      <alignment horizontal="left" vertical="center"/>
    </xf>
    <xf numFmtId="0" fontId="38" fillId="6" borderId="23" xfId="0" applyFont="1" applyFill="1" applyBorder="1" applyAlignment="1">
      <alignment horizontal="left" vertical="center"/>
    </xf>
    <xf numFmtId="0" fontId="38" fillId="6" borderId="29" xfId="0" applyFont="1" applyFill="1" applyBorder="1" applyAlignment="1">
      <alignment horizontal="left" vertical="center"/>
    </xf>
    <xf numFmtId="0" fontId="36" fillId="6" borderId="22" xfId="0" applyFont="1" applyFill="1" applyBorder="1" applyAlignment="1">
      <alignment horizontal="left" vertical="center"/>
    </xf>
    <xf numFmtId="0" fontId="36" fillId="6" borderId="0" xfId="0" applyFont="1" applyFill="1" applyBorder="1" applyAlignment="1">
      <alignment horizontal="left" vertical="center"/>
    </xf>
    <xf numFmtId="0" fontId="36" fillId="6" borderId="33" xfId="0" applyFont="1" applyFill="1" applyBorder="1" applyAlignment="1">
      <alignment horizontal="left" vertical="center"/>
    </xf>
    <xf numFmtId="0" fontId="36" fillId="0" borderId="19" xfId="0" applyFont="1" applyFill="1" applyBorder="1" applyAlignment="1">
      <alignment horizontal="left" vertical="center"/>
    </xf>
    <xf numFmtId="0" fontId="36" fillId="0" borderId="32" xfId="0" applyFont="1" applyFill="1" applyBorder="1" applyAlignment="1">
      <alignment horizontal="left" vertical="center"/>
    </xf>
    <xf numFmtId="0" fontId="36" fillId="0" borderId="34" xfId="0" applyFont="1" applyFill="1" applyBorder="1" applyAlignment="1">
      <alignment horizontal="left" vertical="center"/>
    </xf>
    <xf numFmtId="0" fontId="36" fillId="0" borderId="26" xfId="0" applyFont="1" applyFill="1" applyBorder="1" applyAlignment="1">
      <alignment horizontal="left" vertical="center"/>
    </xf>
    <xf numFmtId="0" fontId="36" fillId="0" borderId="23" xfId="0" applyFont="1" applyFill="1" applyBorder="1" applyAlignment="1">
      <alignment horizontal="left" vertical="center"/>
    </xf>
    <xf numFmtId="0" fontId="36" fillId="0" borderId="29" xfId="0" applyFont="1" applyFill="1" applyBorder="1" applyAlignment="1">
      <alignment horizontal="left" vertical="center"/>
    </xf>
    <xf numFmtId="0" fontId="38" fillId="0" borderId="2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9" xfId="0" applyFont="1" applyBorder="1" applyAlignment="1">
      <alignment horizontal="center" vertical="center" wrapText="1"/>
    </xf>
    <xf numFmtId="0" fontId="41" fillId="40" borderId="0" xfId="63" applyFont="1" applyFill="1" applyBorder="1" applyAlignment="1">
      <alignment horizontal="center" vertical="center"/>
    </xf>
    <xf numFmtId="0" fontId="36" fillId="0" borderId="19" xfId="0" applyFont="1" applyFill="1" applyBorder="1" applyAlignment="1">
      <alignment horizontal="center" vertical="center"/>
    </xf>
    <xf numFmtId="0" fontId="36" fillId="0" borderId="34" xfId="0" applyFont="1" applyFill="1" applyBorder="1" applyAlignment="1">
      <alignment horizontal="center" vertical="center"/>
    </xf>
    <xf numFmtId="0" fontId="37" fillId="0" borderId="35" xfId="63" applyFont="1" applyFill="1" applyBorder="1" applyAlignment="1">
      <alignment horizontal="center" vertical="center" wrapText="1"/>
    </xf>
    <xf numFmtId="0" fontId="37" fillId="0" borderId="36" xfId="63" applyFont="1" applyFill="1" applyBorder="1" applyAlignment="1">
      <alignment horizontal="center" vertical="center" wrapText="1"/>
    </xf>
    <xf numFmtId="0" fontId="37" fillId="0" borderId="37" xfId="63" applyFont="1" applyFill="1" applyBorder="1" applyAlignment="1">
      <alignment horizontal="center" vertical="center" wrapText="1"/>
    </xf>
    <xf numFmtId="0" fontId="36" fillId="0" borderId="0" xfId="0" applyFont="1" applyFill="1" applyBorder="1" applyAlignment="1">
      <alignment horizontal="left" vertical="center" wrapText="1"/>
    </xf>
    <xf numFmtId="0" fontId="43" fillId="6" borderId="0" xfId="0" applyFont="1" applyFill="1" applyBorder="1" applyAlignment="1">
      <alignment horizontal="left" vertical="center"/>
    </xf>
    <xf numFmtId="0" fontId="11" fillId="39" borderId="0" xfId="0" applyFont="1" applyFill="1" applyAlignment="1">
      <alignment horizontal="center" vertical="center" wrapText="1"/>
    </xf>
    <xf numFmtId="0" fontId="43" fillId="0" borderId="39" xfId="0" applyFont="1" applyFill="1" applyBorder="1" applyAlignment="1">
      <alignment horizontal="center" vertical="center"/>
    </xf>
    <xf numFmtId="0" fontId="43" fillId="0" borderId="41"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43" xfId="0" applyFont="1" applyFill="1" applyBorder="1" applyAlignment="1">
      <alignment horizontal="center" vertical="center"/>
    </xf>
    <xf numFmtId="179" fontId="43" fillId="6" borderId="0" xfId="0" applyNumberFormat="1" applyFont="1" applyFill="1" applyAlignment="1">
      <alignment horizontal="left" vertical="center"/>
    </xf>
    <xf numFmtId="58" fontId="43" fillId="6" borderId="0" xfId="0" applyNumberFormat="1" applyFont="1" applyFill="1" applyAlignment="1">
      <alignment horizontal="left" vertical="center"/>
    </xf>
    <xf numFmtId="0" fontId="37" fillId="0" borderId="0" xfId="0" applyFont="1" applyBorder="1" applyAlignment="1">
      <alignment horizontal="left" vertical="center"/>
    </xf>
    <xf numFmtId="0" fontId="37" fillId="39" borderId="0" xfId="0" applyFont="1" applyFill="1" applyBorder="1" applyAlignment="1">
      <alignment horizontal="right" vertical="center"/>
    </xf>
    <xf numFmtId="0" fontId="36" fillId="0" borderId="0" xfId="0" applyFont="1" applyBorder="1" applyAlignment="1">
      <alignment horizontal="left" vertical="center"/>
    </xf>
    <xf numFmtId="0" fontId="37" fillId="0" borderId="0" xfId="0" applyFont="1" applyBorder="1" applyAlignment="1">
      <alignment horizontal="left" vertical="center" wrapText="1"/>
    </xf>
    <xf numFmtId="178" fontId="37" fillId="39" borderId="0" xfId="0" applyNumberFormat="1" applyFont="1" applyFill="1" applyBorder="1" applyAlignment="1">
      <alignment horizontal="center" vertical="center"/>
    </xf>
    <xf numFmtId="0" fontId="37" fillId="39" borderId="0" xfId="0" applyFont="1" applyFill="1" applyBorder="1" applyAlignment="1">
      <alignment horizontal="center" vertical="center"/>
    </xf>
    <xf numFmtId="0" fontId="37" fillId="39" borderId="0" xfId="0" applyFont="1" applyFill="1" applyBorder="1" applyAlignment="1">
      <alignment horizontal="left" vertical="center" wrapText="1"/>
    </xf>
    <xf numFmtId="0" fontId="37" fillId="0" borderId="0" xfId="0" applyFont="1" applyBorder="1" applyAlignment="1">
      <alignment horizontal="center" vertical="center"/>
    </xf>
    <xf numFmtId="0" fontId="37" fillId="0" borderId="0" xfId="0" applyFont="1" applyFill="1" applyBorder="1" applyAlignment="1">
      <alignment horizontal="left" vertical="center" wrapText="1"/>
    </xf>
  </cellXfs>
  <cellStyles count="8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パーセント 2" xfId="28"/>
    <cellStyle name="メモ 2" xfId="29"/>
    <cellStyle name="リンク セル 2" xfId="30"/>
    <cellStyle name="悪い 2" xfId="33"/>
    <cellStyle name="計算 2" xfId="81"/>
    <cellStyle name="警告文 2" xfId="83"/>
    <cellStyle name="桁区切り 2" xfId="35"/>
    <cellStyle name="桁区切り 2 2" xfId="36"/>
    <cellStyle name="桁区切り 2 3" xfId="37"/>
    <cellStyle name="桁区切り 3" xfId="38"/>
    <cellStyle name="桁区切り 3 2" xfId="39"/>
    <cellStyle name="桁区切り 4" xfId="40"/>
    <cellStyle name="桁区切り 4 2" xfId="41"/>
    <cellStyle name="桁区切り 5" xfId="42"/>
    <cellStyle name="桁区切り 6" xfId="43"/>
    <cellStyle name="見出し 1 2" xfId="77"/>
    <cellStyle name="見出し 2 2" xfId="78"/>
    <cellStyle name="見出し 3 2" xfId="79"/>
    <cellStyle name="見出し 4 2" xfId="80"/>
    <cellStyle name="集計 2" xfId="84"/>
    <cellStyle name="出力 2" xfId="32"/>
    <cellStyle name="説明文 2" xfId="82"/>
    <cellStyle name="通貨" xfId="85" builtinId="7"/>
    <cellStyle name="入力 2" xfId="31"/>
    <cellStyle name="標準" xfId="0" builtinId="0"/>
    <cellStyle name="標準 10" xfId="44"/>
    <cellStyle name="標準 11" xfId="45"/>
    <cellStyle name="標準 11 2" xfId="46"/>
    <cellStyle name="標準 2" xfId="47"/>
    <cellStyle name="標準 2 2" xfId="48"/>
    <cellStyle name="標準 2 2 2" xfId="49"/>
    <cellStyle name="標準 2 3" xfId="50"/>
    <cellStyle name="標準 2 3 2" xfId="51"/>
    <cellStyle name="標準 2 4" xfId="52"/>
    <cellStyle name="標準 2 5" xfId="53"/>
    <cellStyle name="標準 2 6" xfId="54"/>
    <cellStyle name="標準 2 7" xfId="55"/>
    <cellStyle name="標準 3" xfId="56"/>
    <cellStyle name="標準 3 2" xfId="57"/>
    <cellStyle name="標準 4" xfId="58"/>
    <cellStyle name="標準 4 2" xfId="59"/>
    <cellStyle name="標準 4 3" xfId="60"/>
    <cellStyle name="標準 4 4" xfId="61"/>
    <cellStyle name="標準 4 5" xfId="62"/>
    <cellStyle name="標準 4 5 2" xfId="63"/>
    <cellStyle name="標準 4 5 3" xfId="64"/>
    <cellStyle name="標準 4 5 4" xfId="65"/>
    <cellStyle name="標準 5" xfId="66"/>
    <cellStyle name="標準 5 2" xfId="67"/>
    <cellStyle name="標準 5 3" xfId="68"/>
    <cellStyle name="標準 6" xfId="69"/>
    <cellStyle name="標準 6 2" xfId="70"/>
    <cellStyle name="標準 7" xfId="71"/>
    <cellStyle name="標準 7 2" xfId="72"/>
    <cellStyle name="標準 8" xfId="73"/>
    <cellStyle name="標準 9" xfId="74"/>
    <cellStyle name="標準_交付要綱（様式編②）" xfId="75"/>
    <cellStyle name="未定義" xfId="34"/>
    <cellStyle name="良い 2" xfId="76"/>
  </cellStyles>
  <dxfs count="0"/>
  <tableStyles count="0" defaultTableStyle="TableStyleMedium9" defaultPivotStyle="PivotStyleLight16"/>
  <colors>
    <mruColors>
      <color rgb="FFDCE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1</xdr:row>
      <xdr:rowOff>0</xdr:rowOff>
    </xdr:from>
    <xdr:to>
      <xdr:col>15</xdr:col>
      <xdr:colOff>675640</xdr:colOff>
      <xdr:row>5</xdr:row>
      <xdr:rowOff>332740</xdr:rowOff>
    </xdr:to>
    <xdr:sp macro="" textlink="">
      <xdr:nvSpPr>
        <xdr:cNvPr id="2" name="四角形 5"/>
        <xdr:cNvSpPr/>
      </xdr:nvSpPr>
      <xdr:spPr>
        <a:xfrm>
          <a:off x="11182350" y="238125"/>
          <a:ext cx="3723640" cy="10756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p>
        <a:p>
          <a:r>
            <a:rPr kumimoji="1" lang="ja-JP" altLang="en-US" sz="1600">
              <a:solidFill>
                <a:sysClr val="windowText" lastClr="000000"/>
              </a:solidFill>
            </a:rPr>
            <a:t>提出時は水色の塗りつぶしを白色に変更してください。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567055</xdr:colOff>
      <xdr:row>0</xdr:row>
      <xdr:rowOff>85725</xdr:rowOff>
    </xdr:from>
    <xdr:to>
      <xdr:col>12</xdr:col>
      <xdr:colOff>641350</xdr:colOff>
      <xdr:row>7</xdr:row>
      <xdr:rowOff>9525</xdr:rowOff>
    </xdr:to>
    <xdr:sp macro="" textlink="">
      <xdr:nvSpPr>
        <xdr:cNvPr id="2" name="四角形 1"/>
        <xdr:cNvSpPr/>
      </xdr:nvSpPr>
      <xdr:spPr>
        <a:xfrm>
          <a:off x="8035925" y="85725"/>
          <a:ext cx="3721735" cy="10763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p>
        <a:p>
          <a:r>
            <a:rPr kumimoji="1" lang="ja-JP" altLang="en-US" sz="1600">
              <a:solidFill>
                <a:sysClr val="windowText" lastClr="000000"/>
              </a:solidFill>
            </a:rPr>
            <a:t>提出時は水色の塗りつぶしを白色に変更してください。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xdr:row>
      <xdr:rowOff>0</xdr:rowOff>
    </xdr:from>
    <xdr:to>
      <xdr:col>15</xdr:col>
      <xdr:colOff>675640</xdr:colOff>
      <xdr:row>8</xdr:row>
      <xdr:rowOff>75565</xdr:rowOff>
    </xdr:to>
    <xdr:sp macro="" textlink="">
      <xdr:nvSpPr>
        <xdr:cNvPr id="2" name="四角形 5"/>
        <xdr:cNvSpPr/>
      </xdr:nvSpPr>
      <xdr:spPr>
        <a:xfrm>
          <a:off x="11182350" y="847725"/>
          <a:ext cx="3723640" cy="10756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p>
        <a:p>
          <a:r>
            <a:rPr kumimoji="1" lang="ja-JP" altLang="en-US" sz="1600">
              <a:solidFill>
                <a:sysClr val="windowText" lastClr="000000"/>
              </a:solidFill>
            </a:rPr>
            <a:t>提出時は水色の塗りつぶしを白色に変更してください。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90805</xdr:colOff>
      <xdr:row>0</xdr:row>
      <xdr:rowOff>142875</xdr:rowOff>
    </xdr:from>
    <xdr:to>
      <xdr:col>12</xdr:col>
      <xdr:colOff>165735</xdr:colOff>
      <xdr:row>6</xdr:row>
      <xdr:rowOff>152400</xdr:rowOff>
    </xdr:to>
    <xdr:sp macro="" textlink="">
      <xdr:nvSpPr>
        <xdr:cNvPr id="2" name="四角形 1"/>
        <xdr:cNvSpPr/>
      </xdr:nvSpPr>
      <xdr:spPr>
        <a:xfrm>
          <a:off x="7559675" y="142875"/>
          <a:ext cx="3722370" cy="1000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p>
        <a:p>
          <a:r>
            <a:rPr kumimoji="1" lang="ja-JP" altLang="en-US" sz="1600">
              <a:solidFill>
                <a:sysClr val="windowText" lastClr="000000"/>
              </a:solidFill>
            </a:rPr>
            <a:t>提出時は水色の塗りつぶしを白色に変更してください。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0</xdr:rowOff>
    </xdr:from>
    <xdr:to>
      <xdr:col>14</xdr:col>
      <xdr:colOff>142240</xdr:colOff>
      <xdr:row>9</xdr:row>
      <xdr:rowOff>48260</xdr:rowOff>
    </xdr:to>
    <xdr:sp macro="" textlink="">
      <xdr:nvSpPr>
        <xdr:cNvPr id="2" name="四角形 1"/>
        <xdr:cNvSpPr/>
      </xdr:nvSpPr>
      <xdr:spPr>
        <a:xfrm>
          <a:off x="7715250" y="485775"/>
          <a:ext cx="3723640" cy="10769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a:solidFill>
                <a:sysClr val="windowText" lastClr="000000"/>
              </a:solidFill>
            </a:rPr>
            <a:t>水色部分に入力をお願いします。</a:t>
          </a:r>
        </a:p>
        <a:p>
          <a:r>
            <a:rPr kumimoji="1" lang="ja-JP" altLang="en-US" sz="1600">
              <a:solidFill>
                <a:sysClr val="windowText" lastClr="000000"/>
              </a:solidFill>
            </a:rPr>
            <a:t>提出時は水色の塗りつぶしを白色に変更してください。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4-FILE01D\user$\&#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0"/>
  <sheetViews>
    <sheetView workbookViewId="0">
      <selection activeCell="A31" sqref="A31:XFD31"/>
    </sheetView>
  </sheetViews>
  <sheetFormatPr defaultRowHeight="13.5"/>
  <sheetData>
    <row r="3" spans="1:3">
      <c r="A3" t="s">
        <v>116</v>
      </c>
    </row>
    <row r="4" spans="1:3">
      <c r="A4" t="s">
        <v>274</v>
      </c>
      <c r="C4" t="s">
        <v>160</v>
      </c>
    </row>
    <row r="5" spans="1:3">
      <c r="A5" t="s">
        <v>81</v>
      </c>
      <c r="C5" t="s">
        <v>157</v>
      </c>
    </row>
    <row r="6" spans="1:3">
      <c r="A6" t="s">
        <v>91</v>
      </c>
      <c r="C6" t="s">
        <v>179</v>
      </c>
    </row>
    <row r="7" spans="1:3">
      <c r="A7" t="s">
        <v>73</v>
      </c>
      <c r="C7" t="s">
        <v>38</v>
      </c>
    </row>
    <row r="8" spans="1:3">
      <c r="A8" t="s">
        <v>191</v>
      </c>
      <c r="C8" t="s">
        <v>184</v>
      </c>
    </row>
    <row r="9" spans="1:3">
      <c r="A9" t="s">
        <v>46</v>
      </c>
      <c r="C9" t="s">
        <v>129</v>
      </c>
    </row>
    <row r="10" spans="1:3">
      <c r="A10" t="s">
        <v>275</v>
      </c>
      <c r="C10" t="s">
        <v>3</v>
      </c>
    </row>
    <row r="11" spans="1:3">
      <c r="A11" t="s">
        <v>212</v>
      </c>
    </row>
    <row r="12" spans="1:3">
      <c r="A12" t="s">
        <v>51</v>
      </c>
    </row>
    <row r="13" spans="1:3">
      <c r="A13" t="s">
        <v>276</v>
      </c>
    </row>
    <row r="14" spans="1:3">
      <c r="A14" t="s">
        <v>277</v>
      </c>
    </row>
    <row r="15" spans="1:3">
      <c r="A15" t="s">
        <v>0</v>
      </c>
    </row>
    <row r="16" spans="1:3">
      <c r="A16" t="s">
        <v>278</v>
      </c>
    </row>
    <row r="17" spans="1:1">
      <c r="A17" t="s">
        <v>258</v>
      </c>
    </row>
    <row r="18" spans="1:1">
      <c r="A18" t="s">
        <v>279</v>
      </c>
    </row>
    <row r="19" spans="1:1">
      <c r="A19" t="s">
        <v>280</v>
      </c>
    </row>
    <row r="20" spans="1:1">
      <c r="A20" t="s">
        <v>235</v>
      </c>
    </row>
    <row r="21" spans="1:1">
      <c r="A21" t="s">
        <v>281</v>
      </c>
    </row>
    <row r="22" spans="1:1">
      <c r="A22" t="s">
        <v>134</v>
      </c>
    </row>
    <row r="23" spans="1:1">
      <c r="A23" t="s">
        <v>150</v>
      </c>
    </row>
    <row r="24" spans="1:1">
      <c r="A24" t="s">
        <v>252</v>
      </c>
    </row>
    <row r="25" spans="1:1">
      <c r="A25" t="s">
        <v>24</v>
      </c>
    </row>
    <row r="26" spans="1:1">
      <c r="A26" t="s">
        <v>35</v>
      </c>
    </row>
    <row r="27" spans="1:1">
      <c r="A27" t="s">
        <v>282</v>
      </c>
    </row>
    <row r="28" spans="1:1">
      <c r="A28" t="s">
        <v>106</v>
      </c>
    </row>
    <row r="29" spans="1:1">
      <c r="A29" t="s">
        <v>92</v>
      </c>
    </row>
    <row r="30" spans="1:1">
      <c r="A30" t="s">
        <v>19</v>
      </c>
    </row>
    <row r="31" spans="1:1">
      <c r="A31" t="s">
        <v>283</v>
      </c>
    </row>
    <row r="32" spans="1:1">
      <c r="A32" t="s">
        <v>284</v>
      </c>
    </row>
    <row r="33" spans="1:1">
      <c r="A33" t="s">
        <v>137</v>
      </c>
    </row>
    <row r="34" spans="1:1">
      <c r="A34" t="s">
        <v>20</v>
      </c>
    </row>
    <row r="35" spans="1:1">
      <c r="A35" t="s">
        <v>84</v>
      </c>
    </row>
    <row r="36" spans="1:1">
      <c r="A36" t="s">
        <v>285</v>
      </c>
    </row>
    <row r="37" spans="1:1">
      <c r="A37" t="s">
        <v>64</v>
      </c>
    </row>
    <row r="38" spans="1:1">
      <c r="A38" t="s">
        <v>273</v>
      </c>
    </row>
    <row r="39" spans="1:1">
      <c r="A39" t="s">
        <v>287</v>
      </c>
    </row>
    <row r="40" spans="1:1">
      <c r="A40" t="s">
        <v>286</v>
      </c>
    </row>
    <row r="41" spans="1:1">
      <c r="A41" t="s">
        <v>288</v>
      </c>
    </row>
    <row r="42" spans="1:1">
      <c r="A42" t="s">
        <v>289</v>
      </c>
    </row>
    <row r="43" spans="1:1">
      <c r="A43" t="s">
        <v>180</v>
      </c>
    </row>
    <row r="44" spans="1:1">
      <c r="A44" t="s">
        <v>251</v>
      </c>
    </row>
    <row r="45" spans="1:1">
      <c r="A45" t="s">
        <v>290</v>
      </c>
    </row>
    <row r="46" spans="1:1">
      <c r="A46" t="s">
        <v>291</v>
      </c>
    </row>
    <row r="47" spans="1:1">
      <c r="A47" t="s">
        <v>292</v>
      </c>
    </row>
    <row r="48" spans="1:1">
      <c r="A48" t="s">
        <v>293</v>
      </c>
    </row>
    <row r="49" spans="1:1">
      <c r="A49" t="s">
        <v>200</v>
      </c>
    </row>
    <row r="50" spans="1:1">
      <c r="A50" t="s">
        <v>165</v>
      </c>
    </row>
  </sheetData>
  <sortState ref="C4:C127">
    <sortCondition ref="C4:C127"/>
  </sortState>
  <phoneticPr fontId="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AC997"/>
  <sheetViews>
    <sheetView view="pageBreakPreview" zoomScale="85" zoomScaleSheetLayoutView="85" workbookViewId="0">
      <selection activeCell="A31" sqref="A31:XFD31"/>
    </sheetView>
  </sheetViews>
  <sheetFormatPr defaultColWidth="12.625" defaultRowHeight="24" customHeight="1"/>
  <cols>
    <col min="1" max="1" width="4.25" style="1" bestFit="1" customWidth="1"/>
    <col min="2" max="2" width="7.5" style="1" bestFit="1" customWidth="1"/>
    <col min="3" max="3" width="9.25" style="1" bestFit="1" customWidth="1"/>
    <col min="4" max="4" width="14.625" style="1" bestFit="1" customWidth="1"/>
    <col min="5" max="5" width="13.375" style="1" bestFit="1" customWidth="1"/>
    <col min="6" max="6" width="16.875" style="1" customWidth="1"/>
    <col min="7" max="7" width="17.625" style="1" customWidth="1"/>
    <col min="8" max="8" width="14.625" style="1" customWidth="1"/>
    <col min="9" max="9" width="15" style="1" customWidth="1"/>
    <col min="10" max="10" width="15.875" style="1" customWidth="1"/>
    <col min="11" max="13" width="16.875" style="1" bestFit="1" customWidth="1"/>
    <col min="14" max="14" width="13.375" style="1" bestFit="1" customWidth="1"/>
    <col min="15" max="16" width="11.25" style="1" bestFit="1" customWidth="1"/>
    <col min="17" max="17" width="14.875" style="1" customWidth="1"/>
    <col min="18" max="26" width="7.25" style="1" customWidth="1"/>
    <col min="27" max="29" width="11" style="1" customWidth="1"/>
    <col min="30" max="16384" width="12.625" style="1"/>
  </cols>
  <sheetData>
    <row r="1" spans="1:29" ht="24" customHeight="1">
      <c r="A1" s="2"/>
      <c r="B1" s="4"/>
      <c r="C1" s="4"/>
      <c r="D1" s="4"/>
      <c r="E1" s="4"/>
      <c r="F1" s="4"/>
      <c r="G1" s="4"/>
      <c r="H1" s="4"/>
      <c r="I1" s="4"/>
      <c r="J1" s="2"/>
      <c r="K1" s="4"/>
      <c r="L1" s="4"/>
      <c r="M1" s="4"/>
      <c r="N1" s="4"/>
      <c r="O1" s="4"/>
      <c r="P1" s="2"/>
      <c r="Q1" s="4"/>
      <c r="R1" s="4"/>
      <c r="S1" s="4"/>
      <c r="T1" s="4"/>
      <c r="U1" s="4"/>
      <c r="V1" s="4"/>
      <c r="W1" s="4"/>
      <c r="X1" s="4"/>
      <c r="Y1" s="4"/>
      <c r="Z1" s="4"/>
      <c r="AA1" s="4"/>
      <c r="AB1" s="4"/>
      <c r="AC1" s="4"/>
    </row>
    <row r="2" spans="1:29" ht="24" customHeight="1">
      <c r="A2" s="226" t="s">
        <v>63</v>
      </c>
      <c r="B2" s="5" t="s">
        <v>14</v>
      </c>
      <c r="C2" s="10" t="s">
        <v>2</v>
      </c>
      <c r="D2" s="12" t="s">
        <v>216</v>
      </c>
      <c r="E2" s="7" t="s">
        <v>217</v>
      </c>
      <c r="F2" s="14" t="s">
        <v>149</v>
      </c>
      <c r="G2" s="16" t="s">
        <v>189</v>
      </c>
      <c r="H2" s="18" t="s">
        <v>218</v>
      </c>
      <c r="I2" s="21"/>
      <c r="J2" s="30"/>
      <c r="K2" s="30"/>
      <c r="L2" s="30"/>
      <c r="M2" s="30"/>
      <c r="N2" s="224"/>
      <c r="O2" s="224"/>
      <c r="P2" s="224"/>
      <c r="Q2" s="224"/>
      <c r="R2" s="48"/>
      <c r="S2" s="48"/>
      <c r="T2" s="48"/>
      <c r="U2" s="48"/>
      <c r="V2" s="48"/>
      <c r="W2" s="48"/>
      <c r="X2" s="48"/>
      <c r="Y2" s="48"/>
      <c r="Z2" s="48"/>
      <c r="AA2" s="4"/>
      <c r="AB2" s="4"/>
      <c r="AC2" s="4"/>
    </row>
    <row r="3" spans="1:29" ht="24" customHeight="1">
      <c r="A3" s="227"/>
      <c r="B3" s="6" t="s">
        <v>182</v>
      </c>
      <c r="C3" s="11" t="s">
        <v>13</v>
      </c>
      <c r="D3" s="11" t="s">
        <v>11</v>
      </c>
      <c r="E3" s="11" t="s">
        <v>27</v>
      </c>
      <c r="F3" s="11" t="s">
        <v>219</v>
      </c>
      <c r="G3" s="11" t="s">
        <v>114</v>
      </c>
      <c r="H3" s="19" t="s">
        <v>174</v>
      </c>
      <c r="I3" s="24"/>
      <c r="J3" s="29"/>
      <c r="K3" s="30"/>
      <c r="L3" s="30"/>
      <c r="M3" s="30"/>
      <c r="N3" s="225" t="s">
        <v>246</v>
      </c>
      <c r="O3" s="225"/>
      <c r="P3" s="225"/>
      <c r="Q3" s="225"/>
      <c r="R3" s="48"/>
      <c r="T3" s="48"/>
      <c r="U3" s="48"/>
      <c r="V3" s="48"/>
      <c r="W3" s="48"/>
      <c r="X3" s="48"/>
      <c r="Y3" s="48"/>
      <c r="Z3" s="48"/>
      <c r="AA3" s="4"/>
      <c r="AB3" s="4"/>
      <c r="AC3" s="4"/>
    </row>
    <row r="4" spans="1:29" ht="24" customHeight="1">
      <c r="A4" s="226" t="s">
        <v>16</v>
      </c>
      <c r="B4" s="7" t="s">
        <v>14</v>
      </c>
      <c r="C4" s="7" t="s">
        <v>2</v>
      </c>
      <c r="D4" s="13" t="s">
        <v>216</v>
      </c>
      <c r="E4" s="7" t="s">
        <v>217</v>
      </c>
      <c r="F4" s="14" t="s">
        <v>149</v>
      </c>
      <c r="G4" s="16" t="s">
        <v>189</v>
      </c>
      <c r="H4" s="13" t="s">
        <v>213</v>
      </c>
      <c r="I4" s="15" t="s">
        <v>119</v>
      </c>
      <c r="J4" s="31" t="s">
        <v>218</v>
      </c>
      <c r="K4" s="30"/>
      <c r="L4" s="30"/>
      <c r="M4" s="30"/>
      <c r="N4" s="225" t="s">
        <v>247</v>
      </c>
      <c r="O4" s="225"/>
      <c r="P4" s="225"/>
      <c r="Q4" s="225"/>
      <c r="R4" s="48"/>
      <c r="S4" s="48"/>
      <c r="T4" s="48"/>
      <c r="U4" s="48"/>
      <c r="V4" s="48"/>
      <c r="W4" s="48"/>
      <c r="X4" s="48"/>
      <c r="Y4" s="48"/>
      <c r="Z4" s="48"/>
      <c r="AA4" s="4"/>
      <c r="AB4" s="4"/>
      <c r="AC4" s="4"/>
    </row>
    <row r="5" spans="1:29" ht="24" customHeight="1">
      <c r="A5" s="226"/>
      <c r="B5" s="8" t="s">
        <v>182</v>
      </c>
      <c r="C5" s="8" t="s">
        <v>13</v>
      </c>
      <c r="D5" s="8" t="s">
        <v>11</v>
      </c>
      <c r="E5" s="8" t="s">
        <v>27</v>
      </c>
      <c r="F5" s="11" t="s">
        <v>219</v>
      </c>
      <c r="G5" s="11" t="s">
        <v>114</v>
      </c>
      <c r="H5" s="20" t="s">
        <v>97</v>
      </c>
      <c r="I5" s="8" t="s">
        <v>220</v>
      </c>
      <c r="J5" s="32" t="s">
        <v>222</v>
      </c>
      <c r="K5" s="30"/>
      <c r="L5" s="30"/>
      <c r="M5" s="30"/>
      <c r="N5" s="225" t="s">
        <v>248</v>
      </c>
      <c r="O5" s="225"/>
      <c r="P5" s="225"/>
      <c r="Q5" s="225"/>
      <c r="R5" s="48"/>
      <c r="S5" s="48"/>
      <c r="T5" s="48"/>
      <c r="U5" s="48"/>
      <c r="V5" s="48"/>
      <c r="W5" s="48"/>
      <c r="X5" s="48"/>
      <c r="Y5" s="48"/>
      <c r="Z5" s="48"/>
      <c r="AA5" s="4"/>
      <c r="AB5" s="4"/>
      <c r="AC5" s="4"/>
    </row>
    <row r="6" spans="1:29" ht="24" customHeight="1">
      <c r="A6" s="226" t="s">
        <v>124</v>
      </c>
      <c r="B6" s="7" t="s">
        <v>14</v>
      </c>
      <c r="C6" s="7" t="s">
        <v>2</v>
      </c>
      <c r="D6" s="13" t="s">
        <v>216</v>
      </c>
      <c r="E6" s="7" t="s">
        <v>217</v>
      </c>
      <c r="F6" s="14" t="s">
        <v>149</v>
      </c>
      <c r="G6" s="16" t="s">
        <v>189</v>
      </c>
      <c r="H6" s="13" t="s">
        <v>213</v>
      </c>
      <c r="I6" s="15" t="s">
        <v>119</v>
      </c>
      <c r="J6" s="13" t="s">
        <v>82</v>
      </c>
      <c r="K6" s="17" t="s">
        <v>223</v>
      </c>
      <c r="L6" s="25" t="s">
        <v>218</v>
      </c>
      <c r="M6" s="30"/>
      <c r="N6" s="30"/>
      <c r="O6" s="30"/>
      <c r="P6" s="30"/>
      <c r="Q6" s="30"/>
      <c r="R6" s="48"/>
      <c r="S6" s="48"/>
      <c r="T6" s="48"/>
      <c r="U6" s="48"/>
      <c r="V6" s="48"/>
      <c r="W6" s="48"/>
      <c r="X6" s="48"/>
      <c r="Y6" s="48"/>
      <c r="Z6" s="48"/>
      <c r="AA6" s="4"/>
      <c r="AB6" s="4"/>
      <c r="AC6" s="4"/>
    </row>
    <row r="7" spans="1:29" ht="24" customHeight="1">
      <c r="A7" s="226"/>
      <c r="B7" s="8" t="s">
        <v>182</v>
      </c>
      <c r="C7" s="8" t="s">
        <v>13</v>
      </c>
      <c r="D7" s="8" t="s">
        <v>11</v>
      </c>
      <c r="E7" s="8" t="s">
        <v>224</v>
      </c>
      <c r="F7" s="11" t="s">
        <v>219</v>
      </c>
      <c r="G7" s="11" t="s">
        <v>114</v>
      </c>
      <c r="H7" s="20" t="s">
        <v>97</v>
      </c>
      <c r="I7" s="8" t="s">
        <v>220</v>
      </c>
      <c r="J7" s="8" t="s">
        <v>37</v>
      </c>
      <c r="K7" s="8" t="s">
        <v>122</v>
      </c>
      <c r="L7" s="8" t="s">
        <v>10</v>
      </c>
      <c r="M7" s="30"/>
      <c r="N7" s="30"/>
      <c r="O7" s="30"/>
      <c r="P7" s="30"/>
      <c r="Q7" s="30"/>
      <c r="R7" s="48"/>
      <c r="S7" s="48"/>
      <c r="T7" s="48"/>
      <c r="U7" s="48"/>
      <c r="V7" s="48"/>
      <c r="W7" s="48"/>
      <c r="X7" s="48"/>
      <c r="Y7" s="48"/>
      <c r="Z7" s="48"/>
      <c r="AA7" s="4"/>
      <c r="AB7" s="4"/>
      <c r="AC7" s="4"/>
    </row>
    <row r="8" spans="1:29" ht="24" customHeight="1">
      <c r="A8" s="226" t="s">
        <v>102</v>
      </c>
      <c r="B8" s="7" t="s">
        <v>14</v>
      </c>
      <c r="C8" s="7" t="s">
        <v>2</v>
      </c>
      <c r="D8" s="13" t="s">
        <v>216</v>
      </c>
      <c r="E8" s="7" t="s">
        <v>217</v>
      </c>
      <c r="F8" s="14" t="s">
        <v>149</v>
      </c>
      <c r="G8" s="16" t="s">
        <v>189</v>
      </c>
      <c r="H8" s="17" t="s">
        <v>223</v>
      </c>
      <c r="I8" s="25" t="s">
        <v>218</v>
      </c>
      <c r="J8" s="33"/>
      <c r="K8" s="37"/>
      <c r="L8" s="30"/>
      <c r="M8" s="30"/>
      <c r="N8" s="30"/>
      <c r="O8" s="30"/>
      <c r="P8" s="30"/>
      <c r="Q8" s="30"/>
      <c r="R8" s="48"/>
      <c r="S8" s="48"/>
      <c r="T8" s="48"/>
      <c r="U8" s="48"/>
      <c r="V8" s="48"/>
      <c r="W8" s="48"/>
      <c r="X8" s="48"/>
      <c r="Y8" s="48"/>
      <c r="Z8" s="48"/>
      <c r="AA8" s="4"/>
      <c r="AB8" s="4"/>
      <c r="AC8" s="4"/>
    </row>
    <row r="9" spans="1:29" ht="24" customHeight="1">
      <c r="A9" s="226"/>
      <c r="B9" s="8" t="s">
        <v>182</v>
      </c>
      <c r="C9" s="8" t="s">
        <v>13</v>
      </c>
      <c r="D9" s="8" t="s">
        <v>11</v>
      </c>
      <c r="E9" s="8" t="s">
        <v>27</v>
      </c>
      <c r="F9" s="11" t="s">
        <v>219</v>
      </c>
      <c r="G9" s="11" t="s">
        <v>114</v>
      </c>
      <c r="H9" s="8" t="s">
        <v>122</v>
      </c>
      <c r="I9" s="26" t="s">
        <v>145</v>
      </c>
      <c r="J9" s="34"/>
      <c r="K9" s="38"/>
      <c r="L9" s="30"/>
      <c r="M9" s="30"/>
      <c r="N9" s="30"/>
      <c r="O9" s="30"/>
      <c r="P9" s="30"/>
      <c r="Q9" s="30"/>
      <c r="R9" s="48"/>
      <c r="S9" s="48"/>
      <c r="T9" s="48"/>
      <c r="U9" s="48"/>
      <c r="V9" s="48"/>
      <c r="W9" s="48"/>
      <c r="X9" s="48"/>
      <c r="Y9" s="48"/>
      <c r="Z9" s="48"/>
      <c r="AA9" s="4"/>
      <c r="AB9" s="4"/>
      <c r="AC9" s="4"/>
    </row>
    <row r="10" spans="1:29" ht="24" customHeight="1">
      <c r="A10" s="226" t="s">
        <v>225</v>
      </c>
      <c r="B10" s="7" t="s">
        <v>14</v>
      </c>
      <c r="C10" s="7" t="s">
        <v>2</v>
      </c>
      <c r="D10" s="13" t="s">
        <v>216</v>
      </c>
      <c r="E10" s="7" t="s">
        <v>217</v>
      </c>
      <c r="F10" s="14" t="s">
        <v>149</v>
      </c>
      <c r="G10" s="16" t="s">
        <v>189</v>
      </c>
      <c r="H10" s="17" t="s">
        <v>223</v>
      </c>
      <c r="I10" s="13" t="s">
        <v>213</v>
      </c>
      <c r="J10" s="15" t="s">
        <v>119</v>
      </c>
      <c r="K10" s="25" t="s">
        <v>218</v>
      </c>
      <c r="L10" s="28"/>
      <c r="M10" s="30"/>
      <c r="N10" s="30"/>
      <c r="O10" s="30"/>
      <c r="P10" s="30"/>
      <c r="Q10" s="30"/>
      <c r="R10" s="48"/>
      <c r="S10" s="48"/>
      <c r="T10" s="48"/>
      <c r="U10" s="48"/>
      <c r="V10" s="48"/>
      <c r="W10" s="48"/>
      <c r="X10" s="48"/>
      <c r="Y10" s="48"/>
      <c r="Z10" s="48"/>
      <c r="AA10" s="4"/>
      <c r="AB10" s="4"/>
      <c r="AC10" s="4"/>
    </row>
    <row r="11" spans="1:29" ht="24" customHeight="1">
      <c r="A11" s="226"/>
      <c r="B11" s="8" t="s">
        <v>182</v>
      </c>
      <c r="C11" s="8" t="s">
        <v>13</v>
      </c>
      <c r="D11" s="8" t="s">
        <v>11</v>
      </c>
      <c r="E11" s="8" t="s">
        <v>27</v>
      </c>
      <c r="F11" s="11" t="s">
        <v>219</v>
      </c>
      <c r="G11" s="11" t="s">
        <v>114</v>
      </c>
      <c r="H11" s="8" t="s">
        <v>122</v>
      </c>
      <c r="I11" s="26" t="s">
        <v>227</v>
      </c>
      <c r="J11" s="8" t="s">
        <v>220</v>
      </c>
      <c r="K11" s="8" t="s">
        <v>228</v>
      </c>
      <c r="L11" s="34"/>
      <c r="M11" s="30"/>
      <c r="N11" s="30"/>
      <c r="O11" s="30"/>
      <c r="P11" s="30"/>
      <c r="Q11" s="30"/>
      <c r="R11" s="48"/>
      <c r="S11" s="48"/>
      <c r="T11" s="48"/>
      <c r="U11" s="48"/>
      <c r="V11" s="48"/>
      <c r="W11" s="48"/>
      <c r="X11" s="48"/>
      <c r="Y11" s="48"/>
      <c r="Z11" s="48"/>
      <c r="AA11" s="4"/>
      <c r="AB11" s="4"/>
      <c r="AC11" s="4"/>
    </row>
    <row r="12" spans="1:29" ht="24" customHeight="1">
      <c r="A12" s="226" t="s">
        <v>93</v>
      </c>
      <c r="B12" s="7" t="s">
        <v>14</v>
      </c>
      <c r="C12" s="7" t="s">
        <v>2</v>
      </c>
      <c r="D12" s="13" t="s">
        <v>216</v>
      </c>
      <c r="E12" s="7" t="s">
        <v>217</v>
      </c>
      <c r="F12" s="14" t="s">
        <v>149</v>
      </c>
      <c r="G12" s="16" t="s">
        <v>189</v>
      </c>
      <c r="H12" s="13" t="s">
        <v>213</v>
      </c>
      <c r="I12" s="17" t="s">
        <v>223</v>
      </c>
      <c r="J12" s="13" t="s">
        <v>213</v>
      </c>
      <c r="K12" s="15" t="s">
        <v>119</v>
      </c>
      <c r="L12" s="22" t="s">
        <v>218</v>
      </c>
      <c r="M12" s="28"/>
      <c r="N12" s="21"/>
      <c r="O12" s="30"/>
      <c r="P12" s="30"/>
      <c r="Q12" s="30"/>
      <c r="R12" s="48"/>
      <c r="S12" s="48"/>
      <c r="T12" s="48"/>
      <c r="U12" s="48"/>
      <c r="V12" s="48"/>
      <c r="W12" s="48"/>
      <c r="X12" s="48"/>
      <c r="Y12" s="48"/>
      <c r="Z12" s="48"/>
      <c r="AA12" s="4"/>
      <c r="AB12" s="4"/>
      <c r="AC12" s="4"/>
    </row>
    <row r="13" spans="1:29" ht="24" customHeight="1">
      <c r="A13" s="226"/>
      <c r="B13" s="8" t="s">
        <v>182</v>
      </c>
      <c r="C13" s="8" t="s">
        <v>13</v>
      </c>
      <c r="D13" s="8" t="s">
        <v>11</v>
      </c>
      <c r="E13" s="8" t="s">
        <v>27</v>
      </c>
      <c r="F13" s="11" t="s">
        <v>219</v>
      </c>
      <c r="G13" s="11" t="s">
        <v>114</v>
      </c>
      <c r="H13" s="21" t="s">
        <v>97</v>
      </c>
      <c r="I13" s="8" t="s">
        <v>122</v>
      </c>
      <c r="J13" s="26" t="s">
        <v>54</v>
      </c>
      <c r="K13" s="8" t="s">
        <v>229</v>
      </c>
      <c r="L13" s="41" t="s">
        <v>230</v>
      </c>
      <c r="M13" s="34"/>
      <c r="N13" s="29"/>
      <c r="O13" s="30"/>
      <c r="P13" s="30"/>
      <c r="Q13" s="30"/>
      <c r="R13" s="48"/>
      <c r="S13" s="48"/>
      <c r="T13" s="48"/>
      <c r="U13" s="48"/>
      <c r="V13" s="48"/>
      <c r="W13" s="48"/>
      <c r="X13" s="48"/>
      <c r="Y13" s="48"/>
      <c r="Z13" s="48"/>
      <c r="AA13" s="4"/>
      <c r="AB13" s="4"/>
      <c r="AC13" s="4"/>
    </row>
    <row r="14" spans="1:29" ht="24" customHeight="1">
      <c r="A14" s="226" t="s">
        <v>231</v>
      </c>
      <c r="B14" s="7" t="s">
        <v>14</v>
      </c>
      <c r="C14" s="7" t="s">
        <v>2</v>
      </c>
      <c r="D14" s="13" t="s">
        <v>216</v>
      </c>
      <c r="E14" s="7" t="s">
        <v>217</v>
      </c>
      <c r="F14" s="14" t="s">
        <v>149</v>
      </c>
      <c r="G14" s="16" t="s">
        <v>189</v>
      </c>
      <c r="H14" s="13" t="s">
        <v>213</v>
      </c>
      <c r="I14" s="15" t="s">
        <v>119</v>
      </c>
      <c r="J14" s="13" t="s">
        <v>82</v>
      </c>
      <c r="K14" s="17" t="s">
        <v>223</v>
      </c>
      <c r="L14" s="13" t="s">
        <v>213</v>
      </c>
      <c r="M14" s="42" t="s">
        <v>119</v>
      </c>
      <c r="N14" s="46" t="s">
        <v>218</v>
      </c>
      <c r="O14" s="28"/>
      <c r="P14" s="30"/>
      <c r="Q14" s="30"/>
      <c r="R14" s="48"/>
      <c r="S14" s="48"/>
      <c r="T14" s="48"/>
      <c r="U14" s="48"/>
      <c r="V14" s="48"/>
      <c r="W14" s="48"/>
      <c r="X14" s="48"/>
      <c r="Y14" s="48"/>
      <c r="Z14" s="48"/>
      <c r="AA14" s="4"/>
      <c r="AB14" s="4"/>
      <c r="AC14" s="4"/>
    </row>
    <row r="15" spans="1:29" ht="24" customHeight="1">
      <c r="A15" s="226"/>
      <c r="B15" s="8" t="s">
        <v>182</v>
      </c>
      <c r="C15" s="8" t="s">
        <v>13</v>
      </c>
      <c r="D15" s="8" t="s">
        <v>11</v>
      </c>
      <c r="E15" s="8" t="s">
        <v>27</v>
      </c>
      <c r="F15" s="11" t="s">
        <v>219</v>
      </c>
      <c r="G15" s="11" t="s">
        <v>114</v>
      </c>
      <c r="H15" s="21" t="s">
        <v>97</v>
      </c>
      <c r="I15" s="8" t="s">
        <v>196</v>
      </c>
      <c r="J15" s="8" t="s">
        <v>29</v>
      </c>
      <c r="K15" s="8" t="s">
        <v>122</v>
      </c>
      <c r="L15" s="26" t="s">
        <v>66</v>
      </c>
      <c r="M15" s="39" t="s">
        <v>229</v>
      </c>
      <c r="N15" s="33" t="s">
        <v>43</v>
      </c>
      <c r="O15" s="28"/>
      <c r="P15" s="30"/>
      <c r="Q15" s="30"/>
      <c r="R15" s="48"/>
      <c r="S15" s="48"/>
      <c r="T15" s="48"/>
      <c r="U15" s="48"/>
      <c r="V15" s="48"/>
      <c r="W15" s="48"/>
      <c r="X15" s="48"/>
      <c r="Y15" s="48"/>
      <c r="Z15" s="48"/>
      <c r="AA15" s="4"/>
      <c r="AB15" s="4"/>
      <c r="AC15" s="4"/>
    </row>
    <row r="16" spans="1:29" ht="24" customHeight="1">
      <c r="A16" s="226" t="s">
        <v>233</v>
      </c>
      <c r="B16" s="7" t="s">
        <v>14</v>
      </c>
      <c r="C16" s="7" t="s">
        <v>2</v>
      </c>
      <c r="D16" s="13" t="s">
        <v>216</v>
      </c>
      <c r="E16" s="14" t="s">
        <v>234</v>
      </c>
      <c r="F16" s="16" t="s">
        <v>173</v>
      </c>
      <c r="G16" s="7" t="s">
        <v>217</v>
      </c>
      <c r="H16" s="14" t="s">
        <v>149</v>
      </c>
      <c r="I16" s="16" t="s">
        <v>189</v>
      </c>
      <c r="J16" s="13" t="s">
        <v>213</v>
      </c>
      <c r="K16" s="15" t="s">
        <v>119</v>
      </c>
      <c r="L16" s="22" t="s">
        <v>218</v>
      </c>
      <c r="M16" s="43"/>
      <c r="N16" s="36"/>
      <c r="O16" s="30"/>
      <c r="P16" s="21"/>
      <c r="Q16" s="21"/>
      <c r="R16" s="48"/>
      <c r="S16" s="48"/>
      <c r="T16" s="48"/>
      <c r="U16" s="48"/>
      <c r="V16" s="48"/>
      <c r="W16" s="48"/>
      <c r="X16" s="48"/>
      <c r="Y16" s="48"/>
      <c r="Z16" s="48"/>
      <c r="AA16" s="4"/>
      <c r="AB16" s="4"/>
      <c r="AC16" s="4"/>
    </row>
    <row r="17" spans="1:29" ht="24" customHeight="1">
      <c r="A17" s="226"/>
      <c r="B17" s="8" t="s">
        <v>182</v>
      </c>
      <c r="C17" s="8" t="s">
        <v>13</v>
      </c>
      <c r="D17" s="8" t="s">
        <v>11</v>
      </c>
      <c r="E17" s="11" t="s">
        <v>237</v>
      </c>
      <c r="F17" s="11" t="s">
        <v>202</v>
      </c>
      <c r="G17" s="8" t="s">
        <v>27</v>
      </c>
      <c r="H17" s="11" t="s">
        <v>219</v>
      </c>
      <c r="I17" s="11" t="s">
        <v>114</v>
      </c>
      <c r="J17" s="26" t="s">
        <v>108</v>
      </c>
      <c r="K17" s="8" t="s">
        <v>220</v>
      </c>
      <c r="L17" s="41" t="s">
        <v>26</v>
      </c>
      <c r="M17" s="34"/>
      <c r="N17" s="21"/>
      <c r="O17" s="30"/>
      <c r="P17" s="21"/>
      <c r="Q17" s="21"/>
      <c r="R17" s="48"/>
      <c r="S17" s="48"/>
      <c r="T17" s="48"/>
      <c r="U17" s="48"/>
      <c r="V17" s="48"/>
      <c r="W17" s="48"/>
      <c r="X17" s="48"/>
      <c r="Y17" s="48"/>
      <c r="Z17" s="48"/>
      <c r="AA17" s="4"/>
      <c r="AB17" s="4"/>
      <c r="AC17" s="4"/>
    </row>
    <row r="18" spans="1:29" ht="24" customHeight="1">
      <c r="A18" s="226" t="s">
        <v>238</v>
      </c>
      <c r="B18" s="7" t="s">
        <v>14</v>
      </c>
      <c r="C18" s="7" t="s">
        <v>2</v>
      </c>
      <c r="D18" s="13" t="s">
        <v>216</v>
      </c>
      <c r="E18" s="14" t="s">
        <v>234</v>
      </c>
      <c r="F18" s="16" t="s">
        <v>173</v>
      </c>
      <c r="G18" s="7" t="s">
        <v>217</v>
      </c>
      <c r="H18" s="14" t="s">
        <v>149</v>
      </c>
      <c r="I18" s="16" t="s">
        <v>189</v>
      </c>
      <c r="J18" s="17" t="s">
        <v>223</v>
      </c>
      <c r="K18" s="13" t="s">
        <v>213</v>
      </c>
      <c r="L18" s="15" t="s">
        <v>119</v>
      </c>
      <c r="M18" s="22" t="s">
        <v>218</v>
      </c>
      <c r="N18" s="47"/>
      <c r="O18" s="21"/>
      <c r="P18" s="30"/>
      <c r="Q18" s="30"/>
      <c r="R18" s="48"/>
      <c r="S18" s="48"/>
      <c r="T18" s="48"/>
      <c r="U18" s="48"/>
      <c r="V18" s="48"/>
      <c r="W18" s="48"/>
      <c r="X18" s="48"/>
      <c r="Y18" s="48"/>
      <c r="Z18" s="48"/>
      <c r="AA18" s="4"/>
      <c r="AB18" s="4"/>
      <c r="AC18" s="4"/>
    </row>
    <row r="19" spans="1:29" ht="24" customHeight="1">
      <c r="A19" s="226"/>
      <c r="B19" s="8" t="s">
        <v>182</v>
      </c>
      <c r="C19" s="8" t="s">
        <v>13</v>
      </c>
      <c r="D19" s="8" t="s">
        <v>11</v>
      </c>
      <c r="E19" s="11" t="s">
        <v>237</v>
      </c>
      <c r="F19" s="11" t="s">
        <v>202</v>
      </c>
      <c r="G19" s="8" t="s">
        <v>27</v>
      </c>
      <c r="H19" s="11" t="s">
        <v>219</v>
      </c>
      <c r="I19" s="11" t="s">
        <v>114</v>
      </c>
      <c r="J19" s="8" t="s">
        <v>122</v>
      </c>
      <c r="K19" s="26" t="s">
        <v>206</v>
      </c>
      <c r="L19" s="8" t="s">
        <v>220</v>
      </c>
      <c r="M19" s="41" t="s">
        <v>239</v>
      </c>
      <c r="N19" s="34"/>
      <c r="O19" s="21"/>
      <c r="P19" s="30"/>
      <c r="Q19" s="30"/>
      <c r="R19" s="48"/>
      <c r="S19" s="48"/>
      <c r="T19" s="48"/>
      <c r="U19" s="48"/>
      <c r="V19" s="48"/>
      <c r="W19" s="48"/>
      <c r="X19" s="48"/>
      <c r="Y19" s="48"/>
      <c r="Z19" s="48"/>
      <c r="AA19" s="4"/>
      <c r="AB19" s="4"/>
      <c r="AC19" s="4"/>
    </row>
    <row r="20" spans="1:29" ht="24" customHeight="1">
      <c r="A20" s="226" t="s">
        <v>192</v>
      </c>
      <c r="B20" s="7" t="s">
        <v>14</v>
      </c>
      <c r="C20" s="7" t="s">
        <v>2</v>
      </c>
      <c r="D20" s="13" t="s">
        <v>216</v>
      </c>
      <c r="E20" s="14" t="s">
        <v>234</v>
      </c>
      <c r="F20" s="16" t="s">
        <v>173</v>
      </c>
      <c r="G20" s="7" t="s">
        <v>217</v>
      </c>
      <c r="H20" s="14" t="s">
        <v>149</v>
      </c>
      <c r="I20" s="16" t="s">
        <v>189</v>
      </c>
      <c r="J20" s="13" t="s">
        <v>213</v>
      </c>
      <c r="K20" s="15" t="s">
        <v>119</v>
      </c>
      <c r="L20" s="13" t="s">
        <v>82</v>
      </c>
      <c r="M20" s="17" t="s">
        <v>223</v>
      </c>
      <c r="N20" s="22" t="s">
        <v>218</v>
      </c>
      <c r="O20" s="28"/>
      <c r="P20" s="30"/>
      <c r="Q20" s="30"/>
      <c r="R20" s="48"/>
      <c r="S20" s="48"/>
      <c r="T20" s="48"/>
      <c r="U20" s="48"/>
      <c r="V20" s="48"/>
      <c r="W20" s="48"/>
      <c r="X20" s="48"/>
      <c r="Y20" s="48"/>
      <c r="Z20" s="48"/>
      <c r="AA20" s="4"/>
      <c r="AB20" s="4"/>
      <c r="AC20" s="4"/>
    </row>
    <row r="21" spans="1:29" ht="24" customHeight="1">
      <c r="A21" s="226"/>
      <c r="B21" s="8" t="s">
        <v>182</v>
      </c>
      <c r="C21" s="8" t="s">
        <v>13</v>
      </c>
      <c r="D21" s="8" t="s">
        <v>11</v>
      </c>
      <c r="E21" s="11" t="s">
        <v>237</v>
      </c>
      <c r="F21" s="11" t="s">
        <v>202</v>
      </c>
      <c r="G21" s="8" t="s">
        <v>27</v>
      </c>
      <c r="H21" s="11" t="s">
        <v>219</v>
      </c>
      <c r="I21" s="11" t="s">
        <v>114</v>
      </c>
      <c r="J21" s="35" t="s">
        <v>108</v>
      </c>
      <c r="K21" s="39" t="s">
        <v>220</v>
      </c>
      <c r="L21" s="39" t="s">
        <v>240</v>
      </c>
      <c r="M21" s="39" t="s">
        <v>122</v>
      </c>
      <c r="N21" s="33" t="s">
        <v>138</v>
      </c>
      <c r="O21" s="28"/>
      <c r="P21" s="30"/>
      <c r="Q21" s="30"/>
      <c r="R21" s="48"/>
      <c r="S21" s="48"/>
      <c r="T21" s="48"/>
      <c r="U21" s="48"/>
      <c r="V21" s="48"/>
      <c r="W21" s="48"/>
      <c r="X21" s="48"/>
      <c r="Y21" s="48"/>
      <c r="Z21" s="48"/>
      <c r="AA21" s="4"/>
      <c r="AB21" s="4"/>
      <c r="AC21" s="4"/>
    </row>
    <row r="22" spans="1:29" ht="24" customHeight="1">
      <c r="A22" s="226" t="s">
        <v>142</v>
      </c>
      <c r="B22" s="7" t="s">
        <v>14</v>
      </c>
      <c r="C22" s="7" t="s">
        <v>2</v>
      </c>
      <c r="D22" s="13" t="s">
        <v>216</v>
      </c>
      <c r="E22" s="15" t="s">
        <v>119</v>
      </c>
      <c r="F22" s="13" t="s">
        <v>82</v>
      </c>
      <c r="G22" s="17" t="s">
        <v>223</v>
      </c>
      <c r="H22" s="22" t="s">
        <v>218</v>
      </c>
      <c r="I22" s="27"/>
      <c r="J22" s="36"/>
      <c r="K22" s="40"/>
      <c r="L22" s="36"/>
      <c r="M22" s="44"/>
      <c r="N22" s="36"/>
      <c r="O22" s="30"/>
      <c r="P22" s="30"/>
      <c r="Q22" s="30"/>
      <c r="R22" s="48"/>
      <c r="S22" s="48"/>
      <c r="T22" s="48"/>
      <c r="U22" s="48"/>
      <c r="V22" s="48"/>
      <c r="W22" s="48"/>
      <c r="X22" s="48"/>
      <c r="Y22" s="48"/>
      <c r="Z22" s="4"/>
      <c r="AA22" s="4"/>
      <c r="AB22" s="4"/>
      <c r="AC22" s="4"/>
    </row>
    <row r="23" spans="1:29" ht="24" customHeight="1">
      <c r="A23" s="226"/>
      <c r="B23" s="8" t="s">
        <v>182</v>
      </c>
      <c r="C23" s="8" t="s">
        <v>13</v>
      </c>
      <c r="D23" s="8" t="s">
        <v>11</v>
      </c>
      <c r="E23" s="8" t="s">
        <v>220</v>
      </c>
      <c r="F23" s="8" t="s">
        <v>241</v>
      </c>
      <c r="G23" s="8" t="s">
        <v>122</v>
      </c>
      <c r="H23" s="23" t="s">
        <v>167</v>
      </c>
      <c r="I23" s="28"/>
      <c r="J23" s="21"/>
      <c r="K23" s="21"/>
      <c r="L23" s="21"/>
      <c r="M23" s="21"/>
      <c r="N23" s="21"/>
      <c r="O23" s="30"/>
      <c r="P23" s="30"/>
      <c r="Q23" s="30"/>
      <c r="R23" s="48"/>
      <c r="S23" s="48"/>
      <c r="T23" s="48"/>
      <c r="U23" s="48"/>
      <c r="V23" s="48"/>
      <c r="W23" s="48"/>
      <c r="X23" s="48"/>
      <c r="Y23" s="48"/>
      <c r="Z23" s="4"/>
      <c r="AA23" s="4"/>
      <c r="AB23" s="4"/>
      <c r="AC23" s="4"/>
    </row>
    <row r="24" spans="1:29" ht="24" customHeight="1">
      <c r="A24" s="3"/>
      <c r="B24" s="9"/>
      <c r="C24" s="9"/>
      <c r="D24" s="4"/>
      <c r="E24" s="9"/>
      <c r="F24" s="9"/>
      <c r="G24" s="9"/>
      <c r="H24" s="9"/>
      <c r="I24" s="9"/>
      <c r="J24" s="9"/>
      <c r="K24" s="9"/>
      <c r="L24" s="9"/>
      <c r="M24" s="9"/>
      <c r="N24" s="9"/>
      <c r="O24" s="9"/>
      <c r="P24" s="9"/>
      <c r="Q24" s="9"/>
      <c r="R24" s="48"/>
      <c r="S24" s="48"/>
      <c r="T24" s="48"/>
      <c r="U24" s="48"/>
      <c r="V24" s="48"/>
      <c r="W24" s="48"/>
      <c r="X24" s="48"/>
      <c r="Y24" s="48"/>
      <c r="Z24" s="48"/>
      <c r="AA24" s="4"/>
      <c r="AB24" s="4"/>
      <c r="AC24" s="4"/>
    </row>
    <row r="25" spans="1:29" ht="24" customHeight="1">
      <c r="A25" s="3"/>
      <c r="B25" s="9"/>
      <c r="C25" s="9"/>
      <c r="D25" s="4"/>
      <c r="E25" s="9"/>
      <c r="F25" s="9"/>
      <c r="G25" s="9"/>
      <c r="H25" s="9"/>
      <c r="I25" s="9"/>
      <c r="J25" s="9"/>
      <c r="K25" s="9"/>
      <c r="L25" s="9"/>
      <c r="M25" s="45"/>
      <c r="O25" s="9"/>
      <c r="P25" s="9"/>
      <c r="Q25" s="9"/>
      <c r="R25" s="48"/>
      <c r="S25" s="48"/>
      <c r="T25" s="48"/>
      <c r="U25" s="48"/>
      <c r="V25" s="48"/>
      <c r="W25" s="48"/>
      <c r="X25" s="48"/>
      <c r="Y25" s="48"/>
      <c r="Z25" s="48"/>
      <c r="AA25" s="4"/>
      <c r="AB25" s="4"/>
      <c r="AC25" s="4"/>
    </row>
    <row r="26" spans="1:29" ht="24" customHeight="1">
      <c r="A26" s="3"/>
      <c r="B26" s="9"/>
      <c r="C26" s="9"/>
      <c r="D26" s="4"/>
      <c r="E26" s="9"/>
      <c r="F26" s="9"/>
      <c r="G26" s="9"/>
      <c r="H26" s="9"/>
      <c r="I26" s="9"/>
      <c r="J26" s="9"/>
      <c r="K26" s="9"/>
      <c r="L26" s="9"/>
      <c r="M26" s="9"/>
      <c r="N26" s="9"/>
      <c r="O26" s="9"/>
      <c r="P26" s="9"/>
      <c r="Q26" s="9"/>
      <c r="R26" s="48"/>
      <c r="S26" s="48"/>
      <c r="T26" s="48"/>
      <c r="U26" s="48"/>
      <c r="V26" s="48"/>
      <c r="W26" s="48"/>
      <c r="X26" s="48"/>
      <c r="Y26" s="48"/>
      <c r="Z26" s="48"/>
      <c r="AA26" s="4"/>
      <c r="AB26" s="4"/>
      <c r="AC26" s="4"/>
    </row>
    <row r="27" spans="1:29" ht="24" customHeight="1">
      <c r="A27" s="3"/>
      <c r="B27" s="9"/>
      <c r="C27" s="9"/>
      <c r="D27" s="9"/>
      <c r="E27" s="9"/>
      <c r="F27" s="9"/>
      <c r="G27" s="9"/>
      <c r="H27" s="9"/>
      <c r="I27" s="9"/>
      <c r="J27" s="9"/>
      <c r="K27" s="9"/>
      <c r="L27" s="9"/>
      <c r="M27" s="9"/>
      <c r="N27" s="9"/>
      <c r="O27" s="9"/>
      <c r="P27" s="9"/>
      <c r="Q27" s="9"/>
      <c r="R27" s="48"/>
      <c r="S27" s="48"/>
      <c r="T27" s="48"/>
      <c r="U27" s="48"/>
      <c r="V27" s="48"/>
      <c r="W27" s="48"/>
      <c r="X27" s="48"/>
      <c r="Y27" s="48"/>
      <c r="Z27" s="48"/>
      <c r="AA27" s="4"/>
      <c r="AB27" s="4"/>
      <c r="AC27" s="4"/>
    </row>
    <row r="28" spans="1:29" ht="24" customHeight="1">
      <c r="A28" s="3"/>
      <c r="B28" s="9"/>
      <c r="C28" s="9"/>
      <c r="D28" s="9"/>
      <c r="E28" s="9"/>
      <c r="F28" s="9"/>
      <c r="G28" s="9"/>
      <c r="H28" s="9"/>
      <c r="I28" s="9"/>
      <c r="J28" s="9"/>
      <c r="K28" s="9"/>
      <c r="L28" s="9"/>
      <c r="M28" s="9"/>
      <c r="N28" s="9"/>
      <c r="O28" s="9"/>
      <c r="P28" s="9"/>
      <c r="Q28" s="9"/>
      <c r="R28" s="48"/>
      <c r="S28" s="48"/>
      <c r="T28" s="48"/>
      <c r="U28" s="48"/>
      <c r="V28" s="48"/>
      <c r="W28" s="48"/>
      <c r="X28" s="48"/>
      <c r="Y28" s="48"/>
      <c r="Z28" s="48"/>
      <c r="AA28" s="4"/>
      <c r="AB28" s="4"/>
      <c r="AC28" s="4"/>
    </row>
    <row r="29" spans="1:29" ht="24" customHeight="1">
      <c r="A29" s="3"/>
      <c r="B29" s="9"/>
      <c r="C29" s="9"/>
      <c r="D29" s="9"/>
      <c r="E29" s="9"/>
      <c r="F29" s="9"/>
      <c r="G29" s="9"/>
      <c r="H29" s="9"/>
      <c r="I29" s="9"/>
      <c r="J29" s="9"/>
      <c r="K29" s="9"/>
      <c r="L29" s="9"/>
      <c r="M29" s="9"/>
      <c r="N29" s="9"/>
      <c r="O29" s="9"/>
      <c r="P29" s="9"/>
      <c r="Q29" s="9"/>
      <c r="R29" s="48"/>
      <c r="S29" s="48"/>
      <c r="T29" s="48"/>
      <c r="U29" s="48"/>
      <c r="V29" s="48"/>
      <c r="W29" s="48"/>
      <c r="X29" s="48"/>
      <c r="Y29" s="48"/>
      <c r="Z29" s="48"/>
      <c r="AA29" s="4"/>
      <c r="AB29" s="4"/>
      <c r="AC29" s="4"/>
    </row>
    <row r="30" spans="1:29" ht="24" customHeight="1">
      <c r="A30" s="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24" customHeight="1">
      <c r="A31" s="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24" customHeight="1">
      <c r="A32" s="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ht="24" customHeight="1">
      <c r="A34" s="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24" customHeight="1">
      <c r="A35" s="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24" customHeight="1">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ht="24" customHeight="1">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ht="24" customHeight="1">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24" customHeight="1">
      <c r="A40" s="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24" customHeight="1">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24" customHeight="1">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1:29" ht="24" customHeight="1">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ht="24" customHeight="1">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29" ht="24" customHeight="1">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24" customHeight="1">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24" customHeight="1">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24" customHeight="1">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ht="24" customHeight="1">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ht="24" customHeight="1">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ht="24" customHeight="1">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ht="24" customHeight="1">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ht="24" customHeight="1">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24" customHeight="1">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24" customHeight="1">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ht="24" customHeight="1">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24" customHeight="1">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24" customHeight="1">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24" customHeight="1">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24" customHeight="1">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ht="24" customHeight="1">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ht="24" customHeight="1">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24" customHeight="1">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ht="24" customHeight="1">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ht="24" customHeight="1">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24" customHeight="1">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ht="24" customHeight="1">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24" customHeight="1">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24" customHeight="1">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29" ht="24" customHeight="1">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24" customHeight="1">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24" customHeight="1">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ht="24" customHeight="1">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24" customHeight="1">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24" customHeight="1">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24" customHeight="1">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24" customHeight="1">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24" customHeight="1">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24" customHeight="1">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24" customHeight="1">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24" customHeight="1">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24" customHeight="1">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ht="24" customHeight="1">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ht="24" customHeight="1">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24" customHeight="1">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24" customHeight="1">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24" customHeight="1">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24" customHeight="1">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ht="24" customHeight="1">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24" customHeight="1">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24" customHeight="1">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ht="24" customHeight="1">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ht="24" customHeight="1">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ht="24" customHeight="1">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24" customHeight="1">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ht="24" customHeight="1">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24" customHeight="1">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24" customHeight="1">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24" customHeight="1">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24" customHeight="1">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ht="24" customHeight="1">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24" customHeight="1">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24" customHeight="1">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24" customHeight="1">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24" customHeight="1">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24" customHeight="1">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24" customHeight="1">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ht="24" customHeight="1">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24" customHeight="1">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24" customHeight="1">
      <c r="A110" s="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24" customHeight="1">
      <c r="A111" s="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24" customHeight="1">
      <c r="A112" s="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ht="24" customHeight="1">
      <c r="A113" s="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29" ht="24" customHeight="1">
      <c r="A114" s="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24" customHeight="1">
      <c r="A115" s="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ht="24" customHeight="1">
      <c r="A116" s="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24" customHeight="1">
      <c r="A117" s="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24" customHeight="1">
      <c r="A118" s="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ht="24" customHeight="1">
      <c r="A119" s="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1:29" ht="24" customHeight="1">
      <c r="A120" s="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24" customHeight="1">
      <c r="A121" s="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ht="24" customHeight="1">
      <c r="A122" s="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24" customHeight="1">
      <c r="A123" s="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24" customHeight="1">
      <c r="A124" s="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ht="24" customHeight="1">
      <c r="A125" s="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1:29" ht="24" customHeight="1">
      <c r="A126" s="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1:29" ht="24" customHeight="1">
      <c r="A127" s="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24" customHeight="1">
      <c r="A128" s="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ht="24" customHeight="1">
      <c r="A129" s="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24" customHeight="1">
      <c r="A130" s="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24" customHeight="1">
      <c r="A131" s="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1:29" ht="24" customHeight="1">
      <c r="A132" s="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ht="24" customHeight="1">
      <c r="A133" s="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24" customHeight="1">
      <c r="A134" s="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1:29" ht="24" customHeight="1">
      <c r="A135" s="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24" customHeight="1">
      <c r="A136" s="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ht="24" customHeight="1">
      <c r="A137" s="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1:29" ht="24" customHeight="1">
      <c r="A138" s="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24" customHeight="1">
      <c r="A139" s="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1:29" ht="24" customHeight="1">
      <c r="A140" s="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1:29" ht="24" customHeight="1">
      <c r="A141" s="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24" customHeight="1">
      <c r="A142" s="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24" customHeight="1">
      <c r="A143" s="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1:29" ht="24" customHeight="1">
      <c r="A144" s="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1:29" ht="24" customHeight="1">
      <c r="A145" s="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24" customHeight="1">
      <c r="A146" s="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ht="24" customHeight="1">
      <c r="A147" s="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24" customHeight="1">
      <c r="A148" s="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24" customHeight="1">
      <c r="A149" s="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24" customHeight="1">
      <c r="A150" s="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1:29" ht="24" customHeight="1">
      <c r="A151" s="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ht="24" customHeight="1">
      <c r="A152" s="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1:29" ht="24" customHeight="1">
      <c r="A153" s="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24" customHeight="1">
      <c r="A154" s="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24" customHeight="1">
      <c r="A155" s="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1:29" ht="24" customHeight="1">
      <c r="A156" s="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1:29" ht="24" customHeight="1">
      <c r="A157" s="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29" ht="24" customHeight="1">
      <c r="A158" s="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1:29" ht="24" customHeight="1">
      <c r="A159" s="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24" customHeight="1">
      <c r="A160" s="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24" customHeight="1">
      <c r="A161" s="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29" ht="24" customHeight="1">
      <c r="A162" s="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24" customHeight="1">
      <c r="A163" s="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29" ht="24" customHeight="1">
      <c r="A164" s="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1:29" ht="24" customHeight="1">
      <c r="A165" s="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24" customHeight="1">
      <c r="A166" s="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24" customHeight="1">
      <c r="A167" s="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29" ht="24" customHeight="1">
      <c r="A168" s="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24" customHeight="1">
      <c r="A169" s="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24" customHeight="1">
      <c r="A170" s="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1:29" ht="24" customHeight="1">
      <c r="A171" s="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24" customHeight="1">
      <c r="A172" s="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24" customHeight="1">
      <c r="A173" s="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1:29" ht="24" customHeight="1">
      <c r="A174" s="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1:29" ht="24" customHeight="1">
      <c r="A175" s="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1:29" ht="24" customHeight="1">
      <c r="A176" s="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1:29" ht="24" customHeight="1">
      <c r="A177" s="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24" customHeight="1">
      <c r="A178" s="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1:29" ht="24" customHeight="1">
      <c r="A179" s="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1:29" ht="24" customHeight="1">
      <c r="A180" s="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24" customHeight="1">
      <c r="A181" s="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29" ht="24" customHeight="1">
      <c r="A182" s="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29" ht="24" customHeight="1">
      <c r="A183" s="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24" customHeight="1">
      <c r="A184" s="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29" ht="24" customHeight="1">
      <c r="A185" s="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24" customHeight="1">
      <c r="A186" s="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24" customHeight="1">
      <c r="A187" s="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1:29" ht="24" customHeight="1">
      <c r="A188" s="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1:29" ht="24" customHeight="1">
      <c r="A189" s="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1:29" ht="24" customHeight="1">
      <c r="A190" s="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1:29" ht="24" customHeight="1">
      <c r="A191" s="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1:29" ht="24" customHeight="1">
      <c r="A192" s="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1:29" ht="24" customHeight="1">
      <c r="A193" s="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1:29" ht="24" customHeight="1">
      <c r="A194" s="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1:29" ht="24" customHeight="1">
      <c r="A195" s="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1:29" ht="24" customHeight="1">
      <c r="A196" s="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1:29" ht="24" customHeight="1">
      <c r="A197" s="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1:29" ht="24" customHeight="1">
      <c r="A198" s="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1:29" ht="24" customHeight="1">
      <c r="A199" s="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1:29" ht="24" customHeight="1">
      <c r="A200" s="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1:29" ht="24" customHeight="1">
      <c r="A201" s="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1:29" ht="24" customHeight="1">
      <c r="A202" s="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1:29" ht="24" customHeight="1">
      <c r="A203" s="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1:29" ht="24" customHeight="1">
      <c r="A204" s="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1:29" ht="24" customHeight="1">
      <c r="A205" s="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1:29" ht="24" customHeight="1">
      <c r="A206" s="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1:29" ht="24" customHeight="1">
      <c r="A207" s="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1:29" ht="24" customHeight="1">
      <c r="A208" s="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1:29" ht="24" customHeight="1">
      <c r="A209" s="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1:29" ht="24" customHeight="1">
      <c r="A210" s="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1:29" ht="24" customHeight="1">
      <c r="A211" s="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1:29" ht="24" customHeight="1">
      <c r="A212" s="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1:29" ht="24" customHeight="1">
      <c r="A213" s="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1:29" ht="24" customHeight="1">
      <c r="A214" s="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1:29" ht="24" customHeight="1">
      <c r="A215" s="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1:29" ht="24" customHeight="1">
      <c r="A216" s="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1:29" ht="24" customHeight="1">
      <c r="A217" s="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1:29" ht="24" customHeight="1">
      <c r="A218" s="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1:29" ht="24" customHeight="1">
      <c r="A219" s="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1:29" ht="24" customHeight="1">
      <c r="A220" s="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1:29" ht="24" customHeight="1">
      <c r="A221" s="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1:29" ht="24" customHeight="1">
      <c r="A222" s="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1:29" ht="24" customHeight="1">
      <c r="A223" s="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1:29" ht="24" customHeight="1">
      <c r="A224" s="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1:29" ht="24" customHeight="1">
      <c r="A225" s="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1:29" ht="24" customHeight="1">
      <c r="A226" s="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1:29" ht="24" customHeight="1">
      <c r="A227" s="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1:29" ht="24" customHeight="1">
      <c r="A228" s="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1:29" ht="24" customHeight="1">
      <c r="A229" s="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1:29" ht="24" customHeight="1">
      <c r="A230" s="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1:29" ht="24" customHeight="1">
      <c r="A231" s="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1:29" ht="24" customHeight="1">
      <c r="A232" s="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1:29" ht="24" customHeight="1">
      <c r="A233" s="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1:29" ht="24" customHeight="1">
      <c r="A234" s="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1:29" ht="24" customHeight="1">
      <c r="A235" s="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1:29" ht="24" customHeight="1">
      <c r="A236" s="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1:29" ht="24" customHeight="1">
      <c r="A237" s="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1:29" ht="24" customHeight="1">
      <c r="A238" s="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1:29" ht="24" customHeight="1">
      <c r="A239" s="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1:29" ht="24" customHeight="1">
      <c r="A240" s="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1:29" ht="24" customHeight="1">
      <c r="A241" s="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1:29" ht="24" customHeight="1">
      <c r="A242" s="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1:29" ht="24" customHeight="1">
      <c r="A243" s="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1:29" ht="24" customHeight="1">
      <c r="A244" s="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1:29" ht="24" customHeight="1">
      <c r="A245" s="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1:29" ht="24" customHeight="1">
      <c r="A246" s="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1:29" ht="24" customHeight="1">
      <c r="A247" s="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1:29" ht="24" customHeight="1">
      <c r="A248" s="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1:29" ht="24" customHeight="1">
      <c r="A249" s="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1:29" ht="24" customHeight="1">
      <c r="A250" s="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1:29" ht="24" customHeight="1">
      <c r="A251" s="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1:29" ht="24" customHeight="1">
      <c r="A252" s="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1:29" ht="24" customHeight="1">
      <c r="A253" s="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1:29" ht="24" customHeight="1">
      <c r="A254" s="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1:29" ht="24" customHeight="1">
      <c r="A255" s="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1:29" ht="24" customHeight="1">
      <c r="A256" s="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1:29" ht="24" customHeight="1">
      <c r="A257" s="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1:29" ht="24" customHeight="1">
      <c r="A258" s="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1:29" ht="24" customHeight="1">
      <c r="A259" s="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1:29" ht="24" customHeight="1">
      <c r="A260" s="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1:29" ht="24" customHeight="1">
      <c r="A261" s="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1:29" ht="24" customHeight="1">
      <c r="A262" s="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1:29" ht="24" customHeight="1">
      <c r="A263" s="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1:29" ht="24" customHeight="1">
      <c r="A264" s="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1:29" ht="24" customHeight="1">
      <c r="A265" s="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1:29" ht="24" customHeight="1">
      <c r="A266" s="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1:29" ht="24" customHeight="1">
      <c r="A267" s="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1:29" ht="24" customHeight="1">
      <c r="A268" s="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1:29" ht="24" customHeight="1">
      <c r="A269" s="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1:29" ht="24" customHeight="1">
      <c r="A270" s="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1:29" ht="24" customHeight="1">
      <c r="A271" s="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1:29" ht="24" customHeight="1">
      <c r="A272" s="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1:29" ht="24" customHeight="1">
      <c r="A273" s="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1:29" ht="24" customHeight="1">
      <c r="A274" s="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1:29" ht="24" customHeight="1">
      <c r="A275" s="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1:29" ht="24" customHeight="1">
      <c r="A276" s="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1:29" ht="24" customHeight="1">
      <c r="A277" s="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1:29" ht="24" customHeight="1">
      <c r="A278" s="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1:29" ht="24" customHeight="1">
      <c r="A279" s="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1:29" ht="24" customHeight="1">
      <c r="A280" s="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1:29" ht="24" customHeight="1">
      <c r="A281" s="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1:29" ht="24" customHeight="1">
      <c r="A282" s="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1:29" ht="24" customHeight="1">
      <c r="A283" s="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1:29" ht="24" customHeight="1">
      <c r="A284" s="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1:29" ht="24" customHeight="1">
      <c r="A285" s="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1:29" ht="24" customHeight="1">
      <c r="A286" s="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29" ht="24" customHeight="1">
      <c r="A287" s="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1:29" ht="24" customHeight="1">
      <c r="A288" s="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1:29" ht="24" customHeight="1">
      <c r="A289" s="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1:29" ht="24" customHeight="1">
      <c r="A290" s="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1:29" ht="24" customHeight="1">
      <c r="A291" s="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1:29" ht="24" customHeight="1">
      <c r="A292" s="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1:29" ht="24" customHeight="1">
      <c r="A293" s="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1:29" ht="24" customHeight="1">
      <c r="A294" s="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1:29" ht="24" customHeight="1">
      <c r="A295" s="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1:29" ht="24" customHeight="1">
      <c r="A296" s="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1:29" ht="24" customHeight="1">
      <c r="A297" s="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1:29" ht="24" customHeight="1">
      <c r="A298" s="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24" customHeight="1">
      <c r="A299" s="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24" customHeight="1">
      <c r="A300" s="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24" customHeight="1">
      <c r="A301" s="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24" customHeight="1">
      <c r="A302" s="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24" customHeight="1">
      <c r="A303" s="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24" customHeight="1">
      <c r="A304" s="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24" customHeight="1">
      <c r="A305" s="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24" customHeight="1">
      <c r="A306" s="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24" customHeight="1">
      <c r="A307" s="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24" customHeight="1">
      <c r="A308" s="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24" customHeight="1">
      <c r="A309" s="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24" customHeight="1">
      <c r="A310" s="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24" customHeight="1">
      <c r="A311" s="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24" customHeight="1">
      <c r="A312" s="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24" customHeight="1">
      <c r="A313" s="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24" customHeight="1">
      <c r="A314" s="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24" customHeight="1">
      <c r="A315" s="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24" customHeight="1">
      <c r="A316" s="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24" customHeight="1">
      <c r="A317" s="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24" customHeight="1">
      <c r="A318" s="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24" customHeight="1">
      <c r="A319" s="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24" customHeight="1">
      <c r="A320" s="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24" customHeight="1">
      <c r="A321" s="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24" customHeight="1">
      <c r="A322" s="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24" customHeight="1">
      <c r="A323" s="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24" customHeight="1">
      <c r="A324" s="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24" customHeight="1">
      <c r="A325" s="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24" customHeight="1">
      <c r="A326" s="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24" customHeight="1">
      <c r="A327" s="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24" customHeight="1">
      <c r="A328" s="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24" customHeight="1">
      <c r="A329" s="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24" customHeight="1">
      <c r="A330" s="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24" customHeight="1">
      <c r="A331" s="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24" customHeight="1">
      <c r="A332" s="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24" customHeight="1">
      <c r="A333" s="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24" customHeight="1">
      <c r="A334" s="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24" customHeight="1">
      <c r="A335" s="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24" customHeight="1">
      <c r="A336" s="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24" customHeight="1">
      <c r="A337" s="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24" customHeight="1">
      <c r="A338" s="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24" customHeight="1">
      <c r="A339" s="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24" customHeight="1">
      <c r="A340" s="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24" customHeight="1">
      <c r="A341" s="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24" customHeight="1">
      <c r="A342" s="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24" customHeight="1">
      <c r="A343" s="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24" customHeight="1">
      <c r="A344" s="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24" customHeight="1">
      <c r="A345" s="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24" customHeight="1">
      <c r="A346" s="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24" customHeight="1">
      <c r="A347" s="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24" customHeight="1">
      <c r="A348" s="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24" customHeight="1">
      <c r="A349" s="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24" customHeight="1">
      <c r="A350" s="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24" customHeight="1">
      <c r="A351" s="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24" customHeight="1">
      <c r="A352" s="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24" customHeight="1">
      <c r="A353" s="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24" customHeight="1">
      <c r="A354" s="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24" customHeight="1">
      <c r="A355" s="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24" customHeight="1">
      <c r="A356" s="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24" customHeight="1">
      <c r="A357" s="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24" customHeight="1">
      <c r="A358" s="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24" customHeight="1">
      <c r="A359" s="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24" customHeight="1">
      <c r="A360" s="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24" customHeight="1">
      <c r="A361" s="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24" customHeight="1">
      <c r="A362" s="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24" customHeight="1">
      <c r="A363" s="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24" customHeight="1">
      <c r="A364" s="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24" customHeight="1">
      <c r="A365" s="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24" customHeight="1">
      <c r="A366" s="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24" customHeight="1">
      <c r="A367" s="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24" customHeight="1">
      <c r="A368" s="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24" customHeight="1">
      <c r="A369" s="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24" customHeight="1">
      <c r="A370" s="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24" customHeight="1">
      <c r="A371" s="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24" customHeight="1">
      <c r="A372" s="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24" customHeight="1">
      <c r="A373" s="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24" customHeight="1">
      <c r="A374" s="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24" customHeight="1">
      <c r="A375" s="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24" customHeight="1">
      <c r="A376" s="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24" customHeight="1">
      <c r="A377" s="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24" customHeight="1">
      <c r="A378" s="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24" customHeight="1">
      <c r="A379" s="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24" customHeight="1">
      <c r="A380" s="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24" customHeight="1">
      <c r="A381" s="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24" customHeight="1">
      <c r="A382" s="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24" customHeight="1">
      <c r="A383" s="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24" customHeight="1">
      <c r="A384" s="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24" customHeight="1">
      <c r="A385" s="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24" customHeight="1">
      <c r="A386" s="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24" customHeight="1">
      <c r="A387" s="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24" customHeight="1">
      <c r="A388" s="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24" customHeight="1">
      <c r="A389" s="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24" customHeight="1">
      <c r="A390" s="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24" customHeight="1">
      <c r="A391" s="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24" customHeight="1">
      <c r="A392" s="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24" customHeight="1">
      <c r="A393" s="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24" customHeight="1">
      <c r="A394" s="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24" customHeight="1">
      <c r="A395" s="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24" customHeight="1">
      <c r="A396" s="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24" customHeight="1">
      <c r="A397" s="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24" customHeight="1">
      <c r="A398" s="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24" customHeight="1">
      <c r="A399" s="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24" customHeight="1">
      <c r="A400" s="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24" customHeight="1">
      <c r="A401" s="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24" customHeight="1">
      <c r="A402" s="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24" customHeight="1">
      <c r="A403" s="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24" customHeight="1">
      <c r="A404" s="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24" customHeight="1">
      <c r="A405" s="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24" customHeight="1">
      <c r="A406" s="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24" customHeight="1">
      <c r="A407" s="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24" customHeight="1">
      <c r="A408" s="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24" customHeight="1">
      <c r="A409" s="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24" customHeight="1">
      <c r="A410" s="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24" customHeight="1">
      <c r="A411" s="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24" customHeight="1">
      <c r="A412" s="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24" customHeight="1">
      <c r="A413" s="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24" customHeight="1">
      <c r="A414" s="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24" customHeight="1">
      <c r="A415" s="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24" customHeight="1">
      <c r="A416" s="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24" customHeight="1">
      <c r="A417" s="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24" customHeight="1">
      <c r="A418" s="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24" customHeight="1">
      <c r="A419" s="2"/>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24" customHeight="1">
      <c r="A420" s="2"/>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24" customHeight="1">
      <c r="A421" s="2"/>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24" customHeight="1">
      <c r="A422" s="2"/>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24" customHeight="1">
      <c r="A423" s="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24" customHeight="1">
      <c r="A424" s="2"/>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24" customHeight="1">
      <c r="A425" s="2"/>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24" customHeight="1">
      <c r="A426" s="2"/>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24" customHeight="1">
      <c r="A427" s="2"/>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24" customHeight="1">
      <c r="A428" s="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24" customHeight="1">
      <c r="A429" s="2"/>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24" customHeight="1">
      <c r="A430" s="2"/>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24" customHeight="1">
      <c r="A431" s="2"/>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24" customHeight="1">
      <c r="A432" s="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24" customHeight="1">
      <c r="A433" s="2"/>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24" customHeight="1">
      <c r="A434" s="2"/>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24" customHeight="1">
      <c r="A435" s="2"/>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24" customHeight="1">
      <c r="A436" s="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24" customHeight="1">
      <c r="A437" s="2"/>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24" customHeight="1">
      <c r="A438" s="2"/>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24" customHeight="1">
      <c r="A439" s="2"/>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24" customHeight="1">
      <c r="A440" s="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24" customHeight="1">
      <c r="A441" s="2"/>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24" customHeight="1">
      <c r="A442" s="2"/>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24" customHeight="1">
      <c r="A443" s="2"/>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24" customHeight="1">
      <c r="A444" s="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24" customHeight="1">
      <c r="A445" s="2"/>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24" customHeight="1">
      <c r="A446" s="2"/>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24" customHeight="1">
      <c r="A447" s="2"/>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24" customHeight="1">
      <c r="A448" s="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24" customHeight="1">
      <c r="A449" s="2"/>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24" customHeight="1">
      <c r="A450" s="2"/>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24" customHeight="1">
      <c r="A451" s="2"/>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24" customHeight="1">
      <c r="A452" s="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24" customHeight="1">
      <c r="A453" s="2"/>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24" customHeight="1">
      <c r="A454" s="2"/>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24" customHeight="1">
      <c r="A455" s="2"/>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24" customHeight="1">
      <c r="A456" s="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24" customHeight="1">
      <c r="A457" s="2"/>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24" customHeight="1">
      <c r="A458" s="2"/>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24" customHeight="1">
      <c r="A459" s="2"/>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24" customHeight="1">
      <c r="A460" s="2"/>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24" customHeight="1">
      <c r="A461" s="2"/>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24" customHeight="1">
      <c r="A462" s="2"/>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24" customHeight="1">
      <c r="A463" s="2"/>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24" customHeight="1">
      <c r="A464" s="2"/>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24" customHeight="1">
      <c r="A465" s="2"/>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24" customHeight="1">
      <c r="A466" s="2"/>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24" customHeight="1">
      <c r="A467" s="2"/>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24" customHeight="1">
      <c r="A468" s="2"/>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24" customHeight="1">
      <c r="A469" s="2"/>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24" customHeight="1">
      <c r="A470" s="2"/>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24" customHeight="1">
      <c r="A471" s="2"/>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24" customHeight="1">
      <c r="A472" s="2"/>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24" customHeight="1">
      <c r="A473" s="2"/>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24" customHeight="1">
      <c r="A474" s="2"/>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24" customHeight="1">
      <c r="A475" s="2"/>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24" customHeight="1">
      <c r="A476" s="2"/>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24" customHeight="1">
      <c r="A477" s="2"/>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24" customHeight="1">
      <c r="A478" s="2"/>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24" customHeight="1">
      <c r="A479" s="2"/>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24" customHeight="1">
      <c r="A480" s="2"/>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24" customHeight="1">
      <c r="A481" s="2"/>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24" customHeight="1">
      <c r="A482" s="2"/>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24" customHeight="1">
      <c r="A483" s="2"/>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24" customHeight="1">
      <c r="A484" s="2"/>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24" customHeight="1">
      <c r="A485" s="2"/>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24" customHeight="1">
      <c r="A486" s="2"/>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24" customHeight="1">
      <c r="A487" s="2"/>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24" customHeight="1">
      <c r="A488" s="2"/>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24" customHeight="1">
      <c r="A489" s="2"/>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24" customHeight="1">
      <c r="A490" s="2"/>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24" customHeight="1">
      <c r="A491" s="2"/>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24" customHeight="1">
      <c r="A492" s="2"/>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24" customHeight="1">
      <c r="A493" s="2"/>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24" customHeight="1">
      <c r="A494" s="2"/>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24" customHeight="1">
      <c r="A495" s="2"/>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24" customHeight="1">
      <c r="A496" s="2"/>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24" customHeight="1">
      <c r="A497" s="2"/>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24" customHeight="1">
      <c r="A498" s="2"/>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24" customHeight="1">
      <c r="A499" s="2"/>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24" customHeight="1">
      <c r="A500" s="2"/>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24" customHeight="1">
      <c r="A501" s="2"/>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24" customHeight="1">
      <c r="A502" s="2"/>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24" customHeight="1">
      <c r="A503" s="2"/>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24" customHeight="1">
      <c r="A504" s="2"/>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24" customHeight="1">
      <c r="A505" s="2"/>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24" customHeight="1">
      <c r="A506" s="2"/>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24" customHeight="1">
      <c r="A507" s="2"/>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24" customHeight="1">
      <c r="A508" s="2"/>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24" customHeight="1">
      <c r="A509" s="2"/>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24" customHeight="1">
      <c r="A510" s="2"/>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24" customHeight="1">
      <c r="A511" s="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24" customHeight="1">
      <c r="A512" s="2"/>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24" customHeight="1">
      <c r="A513" s="2"/>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24" customHeight="1">
      <c r="A514" s="2"/>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24" customHeight="1">
      <c r="A515" s="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24" customHeight="1">
      <c r="A516" s="2"/>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24" customHeight="1">
      <c r="A517" s="2"/>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24" customHeight="1">
      <c r="A518" s="2"/>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24" customHeight="1">
      <c r="A519" s="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24" customHeight="1">
      <c r="A520" s="2"/>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24" customHeight="1">
      <c r="A521" s="2"/>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24" customHeight="1">
      <c r="A522" s="2"/>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24" customHeight="1">
      <c r="A523" s="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24" customHeight="1">
      <c r="A524" s="2"/>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24" customHeight="1">
      <c r="A525" s="2"/>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24" customHeight="1">
      <c r="A526" s="2"/>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24" customHeight="1">
      <c r="A527" s="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24" customHeight="1">
      <c r="A528" s="2"/>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24" customHeight="1">
      <c r="A529" s="2"/>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24" customHeight="1">
      <c r="A530" s="2"/>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24" customHeight="1">
      <c r="A531" s="2"/>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24" customHeight="1">
      <c r="A532" s="2"/>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24" customHeight="1">
      <c r="A533" s="2"/>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24" customHeight="1">
      <c r="A534" s="2"/>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24" customHeight="1">
      <c r="A535" s="2"/>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24" customHeight="1">
      <c r="A536" s="2"/>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24" customHeight="1">
      <c r="A537" s="2"/>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24" customHeight="1">
      <c r="A538" s="2"/>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24" customHeight="1">
      <c r="A539" s="2"/>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24" customHeight="1">
      <c r="A540" s="2"/>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24" customHeight="1">
      <c r="A541" s="2"/>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24" customHeight="1">
      <c r="A542" s="2"/>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24" customHeight="1">
      <c r="A543" s="2"/>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24" customHeight="1">
      <c r="A544" s="2"/>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24" customHeight="1">
      <c r="A545" s="2"/>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24" customHeight="1">
      <c r="A546" s="2"/>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24" customHeight="1">
      <c r="A547" s="2"/>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24" customHeight="1">
      <c r="A548" s="2"/>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24" customHeight="1">
      <c r="A549" s="2"/>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24" customHeight="1">
      <c r="A550" s="2"/>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24" customHeight="1">
      <c r="A551" s="2"/>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24" customHeight="1">
      <c r="A552" s="2"/>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24" customHeight="1">
      <c r="A553" s="2"/>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24" customHeight="1">
      <c r="A554" s="2"/>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24" customHeight="1">
      <c r="A555" s="2"/>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24" customHeight="1">
      <c r="A556" s="2"/>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24" customHeight="1">
      <c r="A557" s="2"/>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24" customHeight="1">
      <c r="A558" s="2"/>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24" customHeight="1">
      <c r="A559" s="2"/>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24" customHeight="1">
      <c r="A560" s="2"/>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24" customHeight="1">
      <c r="A561" s="2"/>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24" customHeight="1">
      <c r="A562" s="2"/>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24" customHeight="1">
      <c r="A563" s="2"/>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24" customHeight="1">
      <c r="A564" s="2"/>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24" customHeight="1">
      <c r="A565" s="2"/>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24" customHeight="1">
      <c r="A566" s="2"/>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24" customHeight="1">
      <c r="A567" s="2"/>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24" customHeight="1">
      <c r="A568" s="2"/>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24" customHeight="1">
      <c r="A569" s="2"/>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24" customHeight="1">
      <c r="A570" s="2"/>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24" customHeight="1">
      <c r="A571" s="2"/>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24" customHeight="1">
      <c r="A572" s="2"/>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24" customHeight="1">
      <c r="A573" s="2"/>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24" customHeight="1">
      <c r="A574" s="2"/>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24" customHeight="1">
      <c r="A575" s="2"/>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24" customHeight="1">
      <c r="A576" s="2"/>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24" customHeight="1">
      <c r="A577" s="2"/>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24" customHeight="1">
      <c r="A578" s="2"/>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24" customHeight="1">
      <c r="A579" s="2"/>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24" customHeight="1">
      <c r="A580" s="2"/>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24" customHeight="1">
      <c r="A581" s="2"/>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24" customHeight="1">
      <c r="A582" s="2"/>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24" customHeight="1">
      <c r="A583" s="2"/>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24" customHeight="1">
      <c r="A584" s="2"/>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24" customHeight="1">
      <c r="A585" s="2"/>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24" customHeight="1">
      <c r="A586" s="2"/>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24" customHeight="1">
      <c r="A587" s="2"/>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24" customHeight="1">
      <c r="A588" s="2"/>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24" customHeight="1">
      <c r="A589" s="2"/>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24" customHeight="1">
      <c r="A590" s="2"/>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24" customHeight="1">
      <c r="A591" s="2"/>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24" customHeight="1">
      <c r="A592" s="2"/>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24" customHeight="1">
      <c r="A593" s="2"/>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24" customHeight="1">
      <c r="A594" s="2"/>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24" customHeight="1">
      <c r="A595" s="2"/>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24" customHeight="1">
      <c r="A596" s="2"/>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24" customHeight="1">
      <c r="A597" s="2"/>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24" customHeight="1">
      <c r="A598" s="2"/>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24" customHeight="1">
      <c r="A599" s="2"/>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24" customHeight="1">
      <c r="A600" s="2"/>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24" customHeight="1">
      <c r="A601" s="2"/>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24" customHeight="1">
      <c r="A602" s="2"/>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24" customHeight="1">
      <c r="A603" s="2"/>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24" customHeight="1">
      <c r="A604" s="2"/>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24" customHeight="1">
      <c r="A605" s="2"/>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24" customHeight="1">
      <c r="A606" s="2"/>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24" customHeight="1">
      <c r="A607" s="2"/>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24" customHeight="1">
      <c r="A608" s="2"/>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24" customHeight="1">
      <c r="A609" s="2"/>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24" customHeight="1">
      <c r="A610" s="2"/>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24" customHeight="1">
      <c r="A611" s="2"/>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24" customHeight="1">
      <c r="A612" s="2"/>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24" customHeight="1">
      <c r="A613" s="2"/>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24" customHeight="1">
      <c r="A614" s="2"/>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24" customHeight="1">
      <c r="A615" s="2"/>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24" customHeight="1">
      <c r="A616" s="2"/>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24" customHeight="1">
      <c r="A617" s="2"/>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24" customHeight="1">
      <c r="A618" s="2"/>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24" customHeight="1">
      <c r="A619" s="2"/>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24" customHeight="1">
      <c r="A620" s="2"/>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24" customHeight="1">
      <c r="A621" s="2"/>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24" customHeight="1">
      <c r="A622" s="2"/>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24" customHeight="1">
      <c r="A623" s="2"/>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24" customHeight="1">
      <c r="A624" s="2"/>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24" customHeight="1">
      <c r="A625" s="2"/>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24" customHeight="1">
      <c r="A626" s="2"/>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24" customHeight="1">
      <c r="A627" s="2"/>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24" customHeight="1">
      <c r="A628" s="2"/>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24" customHeight="1">
      <c r="A629" s="2"/>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24" customHeight="1">
      <c r="A630" s="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24" customHeight="1">
      <c r="A631" s="2"/>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24" customHeight="1">
      <c r="A632" s="2"/>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24" customHeight="1">
      <c r="A633" s="2"/>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24" customHeight="1">
      <c r="A634" s="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24" customHeight="1">
      <c r="A635" s="2"/>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24" customHeight="1">
      <c r="A636" s="2"/>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24" customHeight="1">
      <c r="A637" s="2"/>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24" customHeight="1">
      <c r="A638" s="2"/>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24" customHeight="1">
      <c r="A639" s="2"/>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24" customHeight="1">
      <c r="A640" s="2"/>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24" customHeight="1">
      <c r="A641" s="2"/>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24" customHeight="1">
      <c r="A642" s="2"/>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24" customHeight="1">
      <c r="A643" s="2"/>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24" customHeight="1">
      <c r="A644" s="2"/>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24" customHeight="1">
      <c r="A645" s="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24" customHeight="1">
      <c r="A646" s="2"/>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24" customHeight="1">
      <c r="A647" s="2"/>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24" customHeight="1">
      <c r="A648" s="2"/>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24" customHeight="1">
      <c r="A649" s="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24" customHeight="1">
      <c r="A650" s="2"/>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24" customHeight="1">
      <c r="A651" s="2"/>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24" customHeight="1">
      <c r="A652" s="2"/>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24" customHeight="1">
      <c r="A653" s="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24" customHeight="1">
      <c r="A654" s="2"/>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24" customHeight="1">
      <c r="A655" s="2"/>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24" customHeight="1">
      <c r="A656" s="2"/>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24" customHeight="1">
      <c r="A657" s="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24" customHeight="1">
      <c r="A658" s="2"/>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24" customHeight="1">
      <c r="A659" s="2"/>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24" customHeight="1">
      <c r="A660" s="2"/>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24" customHeight="1">
      <c r="A661" s="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24" customHeight="1">
      <c r="A662" s="2"/>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24" customHeight="1">
      <c r="A663" s="2"/>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24" customHeight="1">
      <c r="A664" s="2"/>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24" customHeight="1">
      <c r="A665" s="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24" customHeight="1">
      <c r="A666" s="2"/>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24" customHeight="1">
      <c r="A667" s="2"/>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24" customHeight="1">
      <c r="A668" s="2"/>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24" customHeight="1">
      <c r="A669" s="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24" customHeight="1">
      <c r="A670" s="2"/>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24" customHeight="1">
      <c r="A671" s="2"/>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24" customHeight="1">
      <c r="A672" s="2"/>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24" customHeight="1">
      <c r="A673" s="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24" customHeight="1">
      <c r="A674" s="2"/>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24" customHeight="1">
      <c r="A675" s="2"/>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24" customHeight="1">
      <c r="A676" s="2"/>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24" customHeight="1">
      <c r="A677" s="2"/>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24" customHeight="1">
      <c r="A678" s="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24" customHeight="1">
      <c r="A679" s="2"/>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24" customHeight="1">
      <c r="A680" s="2"/>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24" customHeight="1">
      <c r="A681" s="2"/>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24" customHeight="1">
      <c r="A682" s="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24" customHeight="1">
      <c r="A683" s="2"/>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24" customHeight="1">
      <c r="A684" s="2"/>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24" customHeight="1">
      <c r="A685" s="2"/>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24" customHeight="1">
      <c r="A686" s="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24" customHeight="1">
      <c r="A687" s="2"/>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24" customHeight="1">
      <c r="A688" s="2"/>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24" customHeight="1">
      <c r="A689" s="2"/>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24" customHeight="1">
      <c r="A690" s="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24" customHeight="1">
      <c r="A691" s="2"/>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24" customHeight="1">
      <c r="A692" s="2"/>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24" customHeight="1">
      <c r="A693" s="2"/>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24" customHeight="1">
      <c r="A694" s="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24" customHeight="1">
      <c r="A695" s="2"/>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24" customHeight="1">
      <c r="A696" s="2"/>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24" customHeight="1">
      <c r="A697" s="2"/>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24" customHeight="1">
      <c r="A698" s="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24" customHeight="1">
      <c r="A699" s="2"/>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24" customHeight="1">
      <c r="A700" s="2"/>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24" customHeight="1">
      <c r="A701" s="2"/>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24" customHeight="1">
      <c r="A702" s="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24" customHeight="1">
      <c r="A703" s="2"/>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24" customHeight="1">
      <c r="A704" s="2"/>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24" customHeight="1">
      <c r="A705" s="2"/>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24" customHeight="1">
      <c r="A706" s="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24" customHeight="1">
      <c r="A707" s="2"/>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24" customHeight="1">
      <c r="A708" s="2"/>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24" customHeight="1">
      <c r="A709" s="2"/>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24" customHeight="1">
      <c r="A710" s="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24" customHeight="1">
      <c r="A711" s="2"/>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24" customHeight="1">
      <c r="A712" s="2"/>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24" customHeight="1">
      <c r="A713" s="2"/>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24" customHeight="1">
      <c r="A714" s="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24" customHeight="1">
      <c r="A715" s="2"/>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24" customHeight="1">
      <c r="A716" s="2"/>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24" customHeight="1">
      <c r="A717" s="2"/>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24" customHeight="1">
      <c r="A718" s="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24" customHeight="1">
      <c r="A719" s="2"/>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24" customHeight="1">
      <c r="A720" s="2"/>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24" customHeight="1">
      <c r="A721" s="2"/>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24" customHeight="1">
      <c r="A722" s="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24" customHeight="1">
      <c r="A723" s="2"/>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24" customHeight="1">
      <c r="A724" s="2"/>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24" customHeight="1">
      <c r="A725" s="2"/>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24" customHeight="1">
      <c r="A726" s="2"/>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24" customHeight="1">
      <c r="A727" s="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24" customHeight="1">
      <c r="A728" s="2"/>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24" customHeight="1">
      <c r="A729" s="2"/>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24" customHeight="1">
      <c r="A730" s="2"/>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24" customHeight="1">
      <c r="A731" s="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24" customHeight="1">
      <c r="A732" s="2"/>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24" customHeight="1">
      <c r="A733" s="2"/>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24" customHeight="1">
      <c r="A734" s="2"/>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24" customHeight="1">
      <c r="A735" s="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24" customHeight="1">
      <c r="A736" s="2"/>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24" customHeight="1">
      <c r="A737" s="2"/>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24" customHeight="1">
      <c r="A738" s="2"/>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24" customHeight="1">
      <c r="A739" s="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24" customHeight="1">
      <c r="A740" s="2"/>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24" customHeight="1">
      <c r="A741" s="2"/>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24" customHeight="1">
      <c r="A742" s="2"/>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24" customHeight="1">
      <c r="A743" s="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24" customHeight="1">
      <c r="A744" s="2"/>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24" customHeight="1">
      <c r="A745" s="2"/>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24" customHeight="1">
      <c r="A746" s="2"/>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24" customHeight="1">
      <c r="A747" s="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24" customHeight="1">
      <c r="A748" s="2"/>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24" customHeight="1">
      <c r="A749" s="2"/>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24" customHeight="1">
      <c r="A750" s="2"/>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24" customHeight="1">
      <c r="A751" s="2"/>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24" customHeight="1">
      <c r="A752" s="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24" customHeight="1">
      <c r="A753" s="2"/>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24" customHeight="1">
      <c r="A754" s="2"/>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24" customHeight="1">
      <c r="A755" s="2"/>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24" customHeight="1">
      <c r="A756" s="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24" customHeight="1">
      <c r="A757" s="2"/>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24" customHeight="1">
      <c r="A758" s="2"/>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24" customHeight="1">
      <c r="A759" s="2"/>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24" customHeight="1">
      <c r="A760" s="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24" customHeight="1">
      <c r="A761" s="2"/>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24" customHeight="1">
      <c r="A762" s="2"/>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24" customHeight="1">
      <c r="A763" s="2"/>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24" customHeight="1">
      <c r="A764" s="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24" customHeight="1">
      <c r="A765" s="2"/>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24" customHeight="1">
      <c r="A766" s="2"/>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24" customHeight="1">
      <c r="A767" s="2"/>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24" customHeight="1">
      <c r="A768" s="2"/>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24" customHeight="1">
      <c r="A769" s="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24" customHeight="1">
      <c r="A770" s="2"/>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24" customHeight="1">
      <c r="A771" s="2"/>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24" customHeight="1">
      <c r="A772" s="2"/>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24" customHeight="1">
      <c r="A773" s="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24" customHeight="1">
      <c r="A774" s="2"/>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24" customHeight="1">
      <c r="A775" s="2"/>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24" customHeight="1">
      <c r="A776" s="2"/>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24" customHeight="1">
      <c r="A777" s="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24" customHeight="1">
      <c r="A778" s="2"/>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24" customHeight="1">
      <c r="A779" s="2"/>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24" customHeight="1">
      <c r="A780" s="2"/>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24" customHeight="1">
      <c r="A781" s="2"/>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24" customHeight="1">
      <c r="A782" s="2"/>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24" customHeight="1">
      <c r="A783" s="2"/>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24" customHeight="1">
      <c r="A784" s="2"/>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24" customHeight="1">
      <c r="A785" s="2"/>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24" customHeight="1">
      <c r="A786" s="2"/>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24" customHeight="1">
      <c r="A787" s="2"/>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24" customHeight="1">
      <c r="A788" s="2"/>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24" customHeight="1">
      <c r="A789" s="2"/>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24" customHeight="1">
      <c r="A790" s="2"/>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24" customHeight="1">
      <c r="A791" s="2"/>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24" customHeight="1">
      <c r="A792" s="2"/>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24" customHeight="1">
      <c r="A793" s="2"/>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24" customHeight="1">
      <c r="A794" s="2"/>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24" customHeight="1">
      <c r="A795" s="2"/>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24" customHeight="1">
      <c r="A796" s="2"/>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24" customHeight="1">
      <c r="A797" s="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24" customHeight="1">
      <c r="A798" s="2"/>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24" customHeight="1">
      <c r="A799" s="2"/>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24" customHeight="1">
      <c r="A800" s="2"/>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24" customHeight="1">
      <c r="A801" s="2"/>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24" customHeight="1">
      <c r="A802" s="2"/>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24" customHeight="1">
      <c r="A803" s="2"/>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24" customHeight="1">
      <c r="A804" s="2"/>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24" customHeight="1">
      <c r="A805" s="2"/>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24" customHeight="1">
      <c r="A806" s="2"/>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24" customHeight="1">
      <c r="A807" s="2"/>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24" customHeight="1">
      <c r="A808" s="2"/>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24" customHeight="1">
      <c r="A809" s="2"/>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24" customHeight="1">
      <c r="A810" s="2"/>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24" customHeight="1">
      <c r="A811" s="2"/>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24" customHeight="1">
      <c r="A812" s="2"/>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24" customHeight="1">
      <c r="A813" s="2"/>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24" customHeight="1">
      <c r="A814" s="2"/>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24" customHeight="1">
      <c r="A815" s="2"/>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24" customHeight="1">
      <c r="A816" s="2"/>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24" customHeight="1">
      <c r="A817" s="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24" customHeight="1">
      <c r="A818" s="2"/>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24" customHeight="1">
      <c r="A819" s="2"/>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24" customHeight="1">
      <c r="A820" s="2"/>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24" customHeight="1">
      <c r="A821" s="2"/>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24" customHeight="1">
      <c r="A822" s="2"/>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24" customHeight="1">
      <c r="A823" s="2"/>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24" customHeight="1">
      <c r="A824" s="2"/>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24" customHeight="1">
      <c r="A825" s="2"/>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24" customHeight="1">
      <c r="A826" s="2"/>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24" customHeight="1">
      <c r="A827" s="2"/>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24" customHeight="1">
      <c r="A828" s="2"/>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24" customHeight="1">
      <c r="A829" s="2"/>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24" customHeight="1">
      <c r="A830" s="2"/>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24" customHeight="1">
      <c r="A831" s="2"/>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24" customHeight="1">
      <c r="A832" s="2"/>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24" customHeight="1">
      <c r="A833" s="2"/>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24" customHeight="1">
      <c r="A834" s="2"/>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24" customHeight="1">
      <c r="A835" s="2"/>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24" customHeight="1">
      <c r="A836" s="2"/>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24" customHeight="1">
      <c r="A837" s="2"/>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24" customHeight="1">
      <c r="A838" s="2"/>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24" customHeight="1">
      <c r="A839" s="2"/>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24" customHeight="1">
      <c r="A840" s="2"/>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24" customHeight="1">
      <c r="A841" s="2"/>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24" customHeight="1">
      <c r="A842" s="2"/>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24" customHeight="1">
      <c r="A843" s="2"/>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24" customHeight="1">
      <c r="A844" s="2"/>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24" customHeight="1">
      <c r="A845" s="2"/>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24" customHeight="1">
      <c r="A846" s="2"/>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24" customHeight="1">
      <c r="A847" s="2"/>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24" customHeight="1">
      <c r="A848" s="2"/>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24" customHeight="1">
      <c r="A849" s="2"/>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24" customHeight="1">
      <c r="A850" s="2"/>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24" customHeight="1">
      <c r="A851" s="2"/>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24" customHeight="1">
      <c r="A852" s="2"/>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24" customHeight="1">
      <c r="A853" s="2"/>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24" customHeight="1">
      <c r="A854" s="2"/>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24" customHeight="1">
      <c r="A855" s="2"/>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24" customHeight="1">
      <c r="A856" s="2"/>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24" customHeight="1">
      <c r="A857" s="2"/>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24" customHeight="1">
      <c r="A858" s="2"/>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24" customHeight="1">
      <c r="A859" s="2"/>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24" customHeight="1">
      <c r="A860" s="2"/>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24" customHeight="1">
      <c r="A861" s="2"/>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24" customHeight="1">
      <c r="A862" s="2"/>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24" customHeight="1">
      <c r="A863" s="2"/>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24" customHeight="1">
      <c r="A864" s="2"/>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24" customHeight="1">
      <c r="A865" s="2"/>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24" customHeight="1">
      <c r="A866" s="2"/>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24" customHeight="1">
      <c r="A867" s="2"/>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24" customHeight="1">
      <c r="A868" s="2"/>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24" customHeight="1">
      <c r="A869" s="2"/>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24" customHeight="1">
      <c r="A870" s="2"/>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24" customHeight="1">
      <c r="A871" s="2"/>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24" customHeight="1">
      <c r="A872" s="2"/>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24" customHeight="1">
      <c r="A873" s="2"/>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24" customHeight="1">
      <c r="A874" s="2"/>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24" customHeight="1">
      <c r="A875" s="2"/>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24" customHeight="1">
      <c r="A876" s="2"/>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24" customHeight="1">
      <c r="A877" s="2"/>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24" customHeight="1">
      <c r="A878" s="2"/>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24" customHeight="1">
      <c r="A879" s="2"/>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24" customHeight="1">
      <c r="A880" s="2"/>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24" customHeight="1">
      <c r="A881" s="2"/>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24" customHeight="1">
      <c r="A882" s="2"/>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24" customHeight="1">
      <c r="A883" s="2"/>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24" customHeight="1">
      <c r="A884" s="2"/>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24" customHeight="1">
      <c r="A885" s="2"/>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24" customHeight="1">
      <c r="A886" s="2"/>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24" customHeight="1">
      <c r="A887" s="2"/>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24" customHeight="1">
      <c r="A888" s="2"/>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24" customHeight="1">
      <c r="A889" s="2"/>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24" customHeight="1">
      <c r="A890" s="2"/>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24" customHeight="1">
      <c r="A891" s="2"/>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24" customHeight="1">
      <c r="A892" s="2"/>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24" customHeight="1">
      <c r="A893" s="2"/>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24" customHeight="1">
      <c r="A894" s="2"/>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24" customHeight="1">
      <c r="A895" s="2"/>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24" customHeight="1">
      <c r="A896" s="2"/>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24" customHeight="1">
      <c r="A897" s="2"/>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24" customHeight="1">
      <c r="A898" s="2"/>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24" customHeight="1">
      <c r="A899" s="2"/>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24" customHeight="1">
      <c r="A900" s="2"/>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24" customHeight="1">
      <c r="A901" s="2"/>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24" customHeight="1">
      <c r="A902" s="2"/>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24" customHeight="1">
      <c r="A903" s="2"/>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24" customHeight="1">
      <c r="A904" s="2"/>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24" customHeight="1">
      <c r="A905" s="2"/>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24" customHeight="1">
      <c r="A906" s="2"/>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24" customHeight="1">
      <c r="A907" s="2"/>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24" customHeight="1">
      <c r="A908" s="2"/>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24" customHeight="1">
      <c r="A909" s="2"/>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24" customHeight="1">
      <c r="A910" s="2"/>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24" customHeight="1">
      <c r="A911" s="2"/>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24" customHeight="1">
      <c r="A912" s="2"/>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24" customHeight="1">
      <c r="A913" s="2"/>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24" customHeight="1">
      <c r="A914" s="2"/>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24" customHeight="1">
      <c r="A915" s="2"/>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24" customHeight="1">
      <c r="A916" s="2"/>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24" customHeight="1">
      <c r="A917" s="2"/>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24" customHeight="1">
      <c r="A918" s="2"/>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24" customHeight="1">
      <c r="A919" s="2"/>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24" customHeight="1">
      <c r="A920" s="2"/>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24" customHeight="1">
      <c r="A921" s="2"/>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24" customHeight="1">
      <c r="A922" s="2"/>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24" customHeight="1">
      <c r="A923" s="2"/>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24" customHeight="1">
      <c r="A924" s="2"/>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24" customHeight="1">
      <c r="A925" s="2"/>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24" customHeight="1">
      <c r="A926" s="2"/>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24" customHeight="1">
      <c r="A927" s="2"/>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24" customHeight="1">
      <c r="A928" s="2"/>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24" customHeight="1">
      <c r="A929" s="2"/>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24" customHeight="1">
      <c r="A930" s="2"/>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24" customHeight="1">
      <c r="A931" s="2"/>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24" customHeight="1">
      <c r="A932" s="2"/>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24" customHeight="1">
      <c r="A933" s="2"/>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24" customHeight="1">
      <c r="A934" s="2"/>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24" customHeight="1">
      <c r="A935" s="2"/>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24" customHeight="1">
      <c r="A936" s="2"/>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24" customHeight="1">
      <c r="A937" s="2"/>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24" customHeight="1">
      <c r="A938" s="2"/>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24" customHeight="1">
      <c r="A939" s="2"/>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24" customHeight="1">
      <c r="A940" s="2"/>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24" customHeight="1">
      <c r="A941" s="2"/>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24" customHeight="1">
      <c r="A942" s="2"/>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24" customHeight="1">
      <c r="A943" s="2"/>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24" customHeight="1">
      <c r="A944" s="2"/>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24" customHeight="1">
      <c r="A945" s="2"/>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24" customHeight="1">
      <c r="A946" s="2"/>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24" customHeight="1">
      <c r="A947" s="2"/>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24" customHeight="1">
      <c r="A948" s="2"/>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24" customHeight="1">
      <c r="A949" s="2"/>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24" customHeight="1">
      <c r="A950" s="2"/>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24" customHeight="1">
      <c r="A951" s="2"/>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24" customHeight="1">
      <c r="A952" s="2"/>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24" customHeight="1">
      <c r="A953" s="2"/>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24" customHeight="1">
      <c r="A954" s="2"/>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24" customHeight="1">
      <c r="A955" s="2"/>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24" customHeight="1">
      <c r="A956" s="2"/>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24" customHeight="1">
      <c r="A957" s="2"/>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24" customHeight="1">
      <c r="A958" s="2"/>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24" customHeight="1">
      <c r="A959" s="2"/>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24" customHeight="1">
      <c r="A960" s="2"/>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24" customHeight="1">
      <c r="A961" s="2"/>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24" customHeight="1">
      <c r="A962" s="2"/>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24" customHeight="1">
      <c r="A963" s="2"/>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24" customHeight="1">
      <c r="A964" s="2"/>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24" customHeight="1">
      <c r="A965" s="2"/>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24" customHeight="1">
      <c r="A966" s="2"/>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24" customHeight="1">
      <c r="A967" s="2"/>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24" customHeight="1">
      <c r="A968" s="2"/>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24" customHeight="1">
      <c r="A969" s="2"/>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24" customHeight="1">
      <c r="A970" s="2"/>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24" customHeight="1">
      <c r="A971" s="2"/>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24" customHeight="1">
      <c r="A972" s="2"/>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24" customHeight="1">
      <c r="A973" s="2"/>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24" customHeight="1">
      <c r="A974" s="2"/>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24" customHeight="1">
      <c r="A975" s="2"/>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24" customHeight="1">
      <c r="A976" s="2"/>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24" customHeight="1">
      <c r="A977" s="2"/>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24" customHeight="1">
      <c r="A978" s="2"/>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24" customHeight="1">
      <c r="A979" s="2"/>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24" customHeight="1">
      <c r="A980" s="2"/>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24" customHeight="1">
      <c r="A981" s="2"/>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24" customHeight="1">
      <c r="A982" s="2"/>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24" customHeight="1">
      <c r="A983" s="2"/>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24" customHeight="1">
      <c r="A984" s="2"/>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24" customHeight="1">
      <c r="A985" s="2"/>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24" customHeight="1">
      <c r="A986" s="2"/>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24" customHeight="1">
      <c r="A987" s="2"/>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spans="1:29" ht="24" customHeight="1">
      <c r="A988" s="2"/>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spans="1:29" ht="24" customHeight="1">
      <c r="A989" s="2"/>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spans="1:29" ht="24" customHeight="1">
      <c r="A990" s="2"/>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spans="1:29" ht="24" customHeight="1">
      <c r="A991" s="2"/>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spans="1:29" ht="24" customHeight="1">
      <c r="A992" s="2"/>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spans="1:29" ht="24" customHeight="1">
      <c r="A993" s="2"/>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spans="1:29" ht="24" customHeight="1">
      <c r="A994" s="2"/>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spans="1:29" ht="24" customHeight="1">
      <c r="A995" s="2"/>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spans="1:29" ht="24" customHeight="1">
      <c r="A996" s="2"/>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spans="1:29" ht="24" customHeight="1">
      <c r="A997" s="2"/>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sheetData>
  <sheetProtection password="9B43" sheet="1" objects="1" scenarios="1" selectLockedCells="1" selectUnlockedCells="1"/>
  <mergeCells count="15">
    <mergeCell ref="A16:A17"/>
    <mergeCell ref="A18:A19"/>
    <mergeCell ref="A20:A21"/>
    <mergeCell ref="A22:A23"/>
    <mergeCell ref="A6:A7"/>
    <mergeCell ref="A8:A9"/>
    <mergeCell ref="A10:A11"/>
    <mergeCell ref="A12:A13"/>
    <mergeCell ref="A14:A15"/>
    <mergeCell ref="N2:Q2"/>
    <mergeCell ref="N3:Q3"/>
    <mergeCell ref="N4:Q4"/>
    <mergeCell ref="N5:Q5"/>
    <mergeCell ref="A2:A3"/>
    <mergeCell ref="A4:A5"/>
  </mergeCells>
  <phoneticPr fontId="27"/>
  <pageMargins left="0.7" right="0.7" top="0.75" bottom="0.75" header="0" footer="0"/>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126"/>
  <sheetViews>
    <sheetView view="pageBreakPreview" zoomScale="70" zoomScaleSheetLayoutView="70" workbookViewId="0">
      <selection activeCell="A31" sqref="A31:XFD31"/>
    </sheetView>
  </sheetViews>
  <sheetFormatPr defaultColWidth="9" defaultRowHeight="13.5"/>
  <cols>
    <col min="1" max="1" width="5.75" style="49" customWidth="1"/>
    <col min="2" max="2" width="15.125" style="50" customWidth="1"/>
    <col min="3" max="4" width="5.125" style="50" customWidth="1"/>
    <col min="5" max="5" width="72.5" style="50" bestFit="1" customWidth="1"/>
    <col min="6" max="6" width="116.25" style="51" bestFit="1" customWidth="1"/>
    <col min="7" max="7" width="44.875" style="50" customWidth="1"/>
    <col min="8" max="8" width="14" style="50" customWidth="1"/>
    <col min="9" max="9" width="29.5" style="50" customWidth="1"/>
    <col min="10" max="16384" width="9" style="50"/>
  </cols>
  <sheetData>
    <row r="1" spans="1:8">
      <c r="F1" s="51">
        <v>1</v>
      </c>
      <c r="G1" s="50">
        <v>2</v>
      </c>
      <c r="H1" s="50">
        <v>3</v>
      </c>
    </row>
    <row r="2" spans="1:8">
      <c r="A2" s="228" t="s">
        <v>80</v>
      </c>
      <c r="B2" s="229"/>
      <c r="C2" s="229"/>
      <c r="D2" s="229"/>
      <c r="E2" s="230"/>
      <c r="F2" s="65" t="s">
        <v>243</v>
      </c>
      <c r="G2" s="57" t="s">
        <v>8</v>
      </c>
      <c r="H2" s="64" t="s">
        <v>242</v>
      </c>
    </row>
    <row r="3" spans="1:8" ht="32.25" customHeight="1">
      <c r="A3" s="53" t="s">
        <v>151</v>
      </c>
      <c r="B3" s="234" t="s">
        <v>144</v>
      </c>
      <c r="C3" s="52" t="s">
        <v>198</v>
      </c>
      <c r="D3" s="58"/>
      <c r="E3" s="61" t="s">
        <v>143</v>
      </c>
      <c r="F3" s="66" t="str">
        <f t="shared" ref="F3:F66" si="0">CONCATENATE(E3,G3)</f>
        <v>へき地医療支援機構運営事業1.都道府県が行う事業（直接補助）</v>
      </c>
      <c r="G3" s="68" t="s">
        <v>160</v>
      </c>
      <c r="H3" s="64" t="s">
        <v>16</v>
      </c>
    </row>
    <row r="4" spans="1:8" ht="32.25" customHeight="1">
      <c r="A4" s="54"/>
      <c r="B4" s="235"/>
      <c r="C4" s="52" t="s">
        <v>198</v>
      </c>
      <c r="D4" s="58"/>
      <c r="E4" s="61" t="s">
        <v>143</v>
      </c>
      <c r="F4" s="66" t="str">
        <f t="shared" si="0"/>
        <v>へき地医療支援機構運営事業2.沖縄県が行う事業（直接補助）</v>
      </c>
      <c r="G4" s="68" t="s">
        <v>157</v>
      </c>
      <c r="H4" s="64" t="s">
        <v>16</v>
      </c>
    </row>
    <row r="5" spans="1:8" ht="20.100000000000001" customHeight="1">
      <c r="A5" s="54"/>
      <c r="B5" s="235"/>
      <c r="C5" s="52" t="s">
        <v>6</v>
      </c>
      <c r="D5" s="58"/>
      <c r="E5" s="61" t="s">
        <v>147</v>
      </c>
      <c r="F5" s="66" t="str">
        <f t="shared" si="0"/>
        <v>へき地医療拠点病院運営事業1.都道府県が行う事業（直接補助）</v>
      </c>
      <c r="G5" s="68" t="s">
        <v>160</v>
      </c>
      <c r="H5" s="64" t="s">
        <v>16</v>
      </c>
    </row>
    <row r="6" spans="1:8" ht="20.100000000000001" customHeight="1">
      <c r="A6" s="54"/>
      <c r="B6" s="235"/>
      <c r="C6" s="52" t="s">
        <v>6</v>
      </c>
      <c r="D6" s="58"/>
      <c r="E6" s="61" t="s">
        <v>147</v>
      </c>
      <c r="F6" s="66" t="str">
        <f t="shared" si="0"/>
        <v>へき地医療拠点病院運営事業2.沖縄県が行う事業（直接補助）</v>
      </c>
      <c r="G6" s="68" t="s">
        <v>157</v>
      </c>
      <c r="H6" s="64" t="s">
        <v>16</v>
      </c>
    </row>
    <row r="7" spans="1:8" ht="20.100000000000001" customHeight="1">
      <c r="A7" s="54"/>
      <c r="B7" s="235"/>
      <c r="C7" s="52" t="s">
        <v>6</v>
      </c>
      <c r="D7" s="58"/>
      <c r="E7" s="61" t="s">
        <v>147</v>
      </c>
      <c r="F7" s="66" t="str">
        <f t="shared" si="0"/>
        <v>へき地医療拠点病院運営事業4.都道府県が公的5団体に補助する事業（5を除く）</v>
      </c>
      <c r="G7" s="69" t="s">
        <v>38</v>
      </c>
      <c r="H7" s="64" t="s">
        <v>225</v>
      </c>
    </row>
    <row r="8" spans="1:8" ht="20.100000000000001" customHeight="1">
      <c r="A8" s="54"/>
      <c r="B8" s="235"/>
      <c r="C8" s="52" t="s">
        <v>6</v>
      </c>
      <c r="D8" s="58"/>
      <c r="E8" s="61" t="s">
        <v>147</v>
      </c>
      <c r="F8" s="66" t="str">
        <f t="shared" si="0"/>
        <v>へき地医療拠点病院運営事業6.都道府県が補助する事業(4,5以外)</v>
      </c>
      <c r="G8" s="69" t="s">
        <v>129</v>
      </c>
      <c r="H8" s="64" t="s">
        <v>225</v>
      </c>
    </row>
    <row r="9" spans="1:8" ht="20.100000000000001" customHeight="1">
      <c r="A9" s="54"/>
      <c r="B9" s="235"/>
      <c r="C9" s="52" t="s">
        <v>266</v>
      </c>
      <c r="D9" s="58"/>
      <c r="E9" s="61" t="s">
        <v>139</v>
      </c>
      <c r="F9" s="66" t="str">
        <f t="shared" si="0"/>
        <v>へき地診療所運営事業1.都道府県が行う事業（直接補助）</v>
      </c>
      <c r="G9" s="68" t="s">
        <v>160</v>
      </c>
      <c r="H9" s="64" t="s">
        <v>233</v>
      </c>
    </row>
    <row r="10" spans="1:8" ht="20.100000000000001" customHeight="1">
      <c r="A10" s="54"/>
      <c r="B10" s="235"/>
      <c r="C10" s="52" t="s">
        <v>266</v>
      </c>
      <c r="D10" s="58"/>
      <c r="E10" s="61" t="s">
        <v>139</v>
      </c>
      <c r="F10" s="66" t="str">
        <f t="shared" si="0"/>
        <v>へき地診療所運営事業2.沖縄県が行う事業（直接補助）</v>
      </c>
      <c r="G10" s="68" t="s">
        <v>178</v>
      </c>
      <c r="H10" s="64" t="s">
        <v>233</v>
      </c>
    </row>
    <row r="11" spans="1:8" ht="20.100000000000001" customHeight="1">
      <c r="A11" s="54"/>
      <c r="B11" s="235"/>
      <c r="C11" s="52" t="s">
        <v>266</v>
      </c>
      <c r="D11" s="58"/>
      <c r="E11" s="61" t="s">
        <v>139</v>
      </c>
      <c r="F11" s="66" t="str">
        <f t="shared" si="0"/>
        <v>へき地診療所運営事業4.都道府県が公的5団体に補助する事業（5を除く）</v>
      </c>
      <c r="G11" s="69" t="s">
        <v>38</v>
      </c>
      <c r="H11" s="64" t="s">
        <v>192</v>
      </c>
    </row>
    <row r="12" spans="1:8" ht="20.100000000000001" customHeight="1">
      <c r="A12" s="54"/>
      <c r="B12" s="235"/>
      <c r="C12" s="52" t="s">
        <v>266</v>
      </c>
      <c r="D12" s="58"/>
      <c r="E12" s="61" t="s">
        <v>139</v>
      </c>
      <c r="F12" s="66" t="str">
        <f t="shared" si="0"/>
        <v>へき地診療所運営事業5.沖縄県が公的5団体に補助するへき地診療所運営事業</v>
      </c>
      <c r="G12" s="69" t="s">
        <v>184</v>
      </c>
      <c r="H12" s="64" t="s">
        <v>192</v>
      </c>
    </row>
    <row r="13" spans="1:8" ht="20.100000000000001" customHeight="1">
      <c r="A13" s="54"/>
      <c r="B13" s="235"/>
      <c r="C13" s="52" t="s">
        <v>266</v>
      </c>
      <c r="D13" s="58"/>
      <c r="E13" s="61" t="s">
        <v>139</v>
      </c>
      <c r="F13" s="66" t="str">
        <f t="shared" si="0"/>
        <v>へき地診療所運営事業6.都道府県が補助する事業(4,5以外)</v>
      </c>
      <c r="G13" s="69" t="s">
        <v>129</v>
      </c>
      <c r="H13" s="64" t="s">
        <v>192</v>
      </c>
    </row>
    <row r="14" spans="1:8" ht="20.100000000000001" customHeight="1">
      <c r="A14" s="54"/>
      <c r="B14" s="235"/>
      <c r="C14" s="52" t="s">
        <v>266</v>
      </c>
      <c r="D14" s="58"/>
      <c r="E14" s="61" t="s">
        <v>139</v>
      </c>
      <c r="F14" s="66" t="str">
        <f t="shared" si="0"/>
        <v>へき地診療所運営事業7.沖縄県が補助するへき地診療所運営事業(5以外)</v>
      </c>
      <c r="G14" s="70" t="s">
        <v>3</v>
      </c>
      <c r="H14" s="64" t="s">
        <v>192</v>
      </c>
    </row>
    <row r="15" spans="1:8" ht="20.100000000000001" customHeight="1">
      <c r="A15" s="54"/>
      <c r="B15" s="235"/>
      <c r="C15" s="52" t="s">
        <v>249</v>
      </c>
      <c r="D15" s="58"/>
      <c r="E15" s="61" t="s">
        <v>109</v>
      </c>
      <c r="F15" s="66" t="str">
        <f t="shared" si="0"/>
        <v>へき地巡回診療車（船）運営事業1.都道府県が行う事業（直接補助）</v>
      </c>
      <c r="G15" s="68" t="s">
        <v>160</v>
      </c>
      <c r="H15" s="64" t="s">
        <v>233</v>
      </c>
    </row>
    <row r="16" spans="1:8" ht="20.100000000000001" customHeight="1">
      <c r="A16" s="54"/>
      <c r="B16" s="235"/>
      <c r="C16" s="52" t="s">
        <v>249</v>
      </c>
      <c r="D16" s="58"/>
      <c r="E16" s="61" t="s">
        <v>109</v>
      </c>
      <c r="F16" s="66" t="str">
        <f t="shared" si="0"/>
        <v>へき地巡回診療車（船）運営事業2.沖縄県が行う事業（直接補助）</v>
      </c>
      <c r="G16" s="68" t="s">
        <v>178</v>
      </c>
      <c r="H16" s="64" t="s">
        <v>233</v>
      </c>
    </row>
    <row r="17" spans="1:8" ht="20.100000000000001" customHeight="1">
      <c r="A17" s="54"/>
      <c r="B17" s="235"/>
      <c r="C17" s="52" t="s">
        <v>249</v>
      </c>
      <c r="D17" s="58"/>
      <c r="E17" s="61" t="s">
        <v>109</v>
      </c>
      <c r="F17" s="66" t="str">
        <f t="shared" si="0"/>
        <v>へき地巡回診療車（船）運営事業3.その他（1.2.以外への直接補助）</v>
      </c>
      <c r="G17" s="71" t="s">
        <v>179</v>
      </c>
      <c r="H17" s="64" t="s">
        <v>233</v>
      </c>
    </row>
    <row r="18" spans="1:8" ht="20.100000000000001" customHeight="1">
      <c r="A18" s="54"/>
      <c r="B18" s="235"/>
      <c r="C18" s="52" t="s">
        <v>249</v>
      </c>
      <c r="D18" s="58"/>
      <c r="E18" s="61" t="s">
        <v>109</v>
      </c>
      <c r="F18" s="66" t="str">
        <f t="shared" si="0"/>
        <v>へき地巡回診療車（船）運営事業4.都道府県が公的5団体に補助する事業（5を除く）</v>
      </c>
      <c r="G18" s="69" t="s">
        <v>38</v>
      </c>
      <c r="H18" s="64" t="s">
        <v>192</v>
      </c>
    </row>
    <row r="19" spans="1:8" ht="20.100000000000001" customHeight="1">
      <c r="A19" s="54"/>
      <c r="B19" s="235"/>
      <c r="C19" s="52" t="s">
        <v>249</v>
      </c>
      <c r="D19" s="58"/>
      <c r="E19" s="61" t="s">
        <v>109</v>
      </c>
      <c r="F19" s="66" t="str">
        <f t="shared" si="0"/>
        <v>へき地巡回診療車（船）運営事業6.都道府県が補助する事業(4,5以外)</v>
      </c>
      <c r="G19" s="69" t="s">
        <v>129</v>
      </c>
      <c r="H19" s="64" t="s">
        <v>238</v>
      </c>
    </row>
    <row r="20" spans="1:8" ht="20.100000000000001" customHeight="1">
      <c r="A20" s="54"/>
      <c r="B20" s="235"/>
      <c r="C20" s="52" t="s">
        <v>267</v>
      </c>
      <c r="D20" s="58"/>
      <c r="E20" s="61" t="s">
        <v>140</v>
      </c>
      <c r="F20" s="66" t="str">
        <f t="shared" si="0"/>
        <v>巡回診療航空機運営事業1.都道府県が行う事業（直接補助）</v>
      </c>
      <c r="G20" s="68" t="s">
        <v>160</v>
      </c>
      <c r="H20" s="64" t="s">
        <v>233</v>
      </c>
    </row>
    <row r="21" spans="1:8" ht="20.100000000000001" customHeight="1">
      <c r="A21" s="54"/>
      <c r="B21" s="235"/>
      <c r="C21" s="52" t="s">
        <v>267</v>
      </c>
      <c r="D21" s="58"/>
      <c r="E21" s="61" t="s">
        <v>140</v>
      </c>
      <c r="F21" s="66" t="str">
        <f t="shared" si="0"/>
        <v>巡回診療航空機運営事業2.沖縄県が行う事業（直接補助）</v>
      </c>
      <c r="G21" s="68" t="s">
        <v>178</v>
      </c>
      <c r="H21" s="64" t="s">
        <v>233</v>
      </c>
    </row>
    <row r="22" spans="1:8" ht="20.100000000000001" customHeight="1">
      <c r="A22" s="54"/>
      <c r="B22" s="235"/>
      <c r="C22" s="52" t="s">
        <v>267</v>
      </c>
      <c r="D22" s="58"/>
      <c r="E22" s="61" t="s">
        <v>140</v>
      </c>
      <c r="F22" s="66" t="str">
        <f t="shared" si="0"/>
        <v>巡回診療航空機運営事業4.都道府県が公的5団体に補助する事業（5を除く）</v>
      </c>
      <c r="G22" s="69" t="s">
        <v>38</v>
      </c>
      <c r="H22" s="64" t="s">
        <v>238</v>
      </c>
    </row>
    <row r="23" spans="1:8" ht="20.100000000000001" customHeight="1">
      <c r="A23" s="54"/>
      <c r="B23" s="235"/>
      <c r="C23" s="52" t="s">
        <v>267</v>
      </c>
      <c r="D23" s="58"/>
      <c r="E23" s="61" t="s">
        <v>140</v>
      </c>
      <c r="F23" s="66" t="str">
        <f t="shared" si="0"/>
        <v>巡回診療航空機運営事業6.都道府県が補助する事業(4,5以外)</v>
      </c>
      <c r="G23" s="69" t="s">
        <v>129</v>
      </c>
      <c r="H23" s="64" t="s">
        <v>238</v>
      </c>
    </row>
    <row r="24" spans="1:8" ht="20.100000000000001" customHeight="1">
      <c r="A24" s="54"/>
      <c r="B24" s="235"/>
      <c r="C24" s="52" t="s">
        <v>50</v>
      </c>
      <c r="D24" s="58"/>
      <c r="E24" s="61" t="s">
        <v>75</v>
      </c>
      <c r="F24" s="66" t="str">
        <f t="shared" si="0"/>
        <v>離島歯科診療班派遣事業1.都道府県が行う事業（直接補助）</v>
      </c>
      <c r="G24" s="68" t="s">
        <v>160</v>
      </c>
      <c r="H24" s="64" t="s">
        <v>233</v>
      </c>
    </row>
    <row r="25" spans="1:8" ht="20.100000000000001" customHeight="1">
      <c r="A25" s="54"/>
      <c r="B25" s="235"/>
      <c r="C25" s="52" t="s">
        <v>50</v>
      </c>
      <c r="D25" s="58"/>
      <c r="E25" s="61" t="s">
        <v>75</v>
      </c>
      <c r="F25" s="66" t="str">
        <f t="shared" si="0"/>
        <v>離島歯科診療班派遣事業2.沖縄県が行う事業（直接補助）</v>
      </c>
      <c r="G25" s="68" t="s">
        <v>178</v>
      </c>
      <c r="H25" s="64" t="s">
        <v>233</v>
      </c>
    </row>
    <row r="26" spans="1:8" ht="20.100000000000001" customHeight="1">
      <c r="A26" s="54"/>
      <c r="B26" s="235"/>
      <c r="C26" s="52" t="s">
        <v>268</v>
      </c>
      <c r="D26" s="58"/>
      <c r="E26" s="61" t="s">
        <v>21</v>
      </c>
      <c r="F26" s="66" t="str">
        <f t="shared" si="0"/>
        <v>へき地保健指導所運営事業1.都道府県が行う事業（直接補助）</v>
      </c>
      <c r="G26" s="68" t="s">
        <v>160</v>
      </c>
      <c r="H26" s="64" t="s">
        <v>16</v>
      </c>
    </row>
    <row r="27" spans="1:8" ht="20.100000000000001" customHeight="1">
      <c r="A27" s="54"/>
      <c r="B27" s="235"/>
      <c r="C27" s="52" t="s">
        <v>268</v>
      </c>
      <c r="D27" s="58"/>
      <c r="E27" s="61" t="s">
        <v>21</v>
      </c>
      <c r="F27" s="66" t="str">
        <f t="shared" si="0"/>
        <v>へき地保健指導所運営事業2.沖縄県が行う事業（直接補助）</v>
      </c>
      <c r="G27" s="68" t="s">
        <v>178</v>
      </c>
      <c r="H27" s="64" t="s">
        <v>16</v>
      </c>
    </row>
    <row r="28" spans="1:8" ht="20.100000000000001" customHeight="1">
      <c r="A28" s="54"/>
      <c r="B28" s="235"/>
      <c r="C28" s="52" t="s">
        <v>268</v>
      </c>
      <c r="D28" s="58"/>
      <c r="E28" s="61" t="s">
        <v>21</v>
      </c>
      <c r="F28" s="66" t="str">
        <f t="shared" si="0"/>
        <v>へき地保健指導所運営事業6.都道府県が補助する事業(4,5以外)</v>
      </c>
      <c r="G28" s="69" t="s">
        <v>129</v>
      </c>
      <c r="H28" s="64" t="s">
        <v>124</v>
      </c>
    </row>
    <row r="29" spans="1:8" ht="20.100000000000001" customHeight="1">
      <c r="A29" s="54"/>
      <c r="B29" s="235"/>
      <c r="C29" s="52" t="s">
        <v>250</v>
      </c>
      <c r="D29" s="58"/>
      <c r="E29" s="61" t="s">
        <v>70</v>
      </c>
      <c r="F29" s="66" t="str">
        <f t="shared" si="0"/>
        <v>へき地患者輸送車（艇）、メディカルジェット（へき地患者輸送航空機）運行支援事業1.都道府県が行う事業（直接補助）</v>
      </c>
      <c r="G29" s="68" t="s">
        <v>160</v>
      </c>
      <c r="H29" s="64" t="s">
        <v>233</v>
      </c>
    </row>
    <row r="30" spans="1:8" ht="20.100000000000001" customHeight="1">
      <c r="A30" s="54"/>
      <c r="B30" s="235"/>
      <c r="C30" s="52" t="s">
        <v>250</v>
      </c>
      <c r="D30" s="58"/>
      <c r="E30" s="61" t="s">
        <v>70</v>
      </c>
      <c r="F30" s="66" t="str">
        <f t="shared" si="0"/>
        <v>へき地患者輸送車（艇）、メディカルジェット（へき地患者輸送航空機）運行支援事業2.沖縄県が行う事業（直接補助）</v>
      </c>
      <c r="G30" s="68" t="s">
        <v>178</v>
      </c>
      <c r="H30" s="64" t="s">
        <v>233</v>
      </c>
    </row>
    <row r="31" spans="1:8" ht="20.100000000000001" customHeight="1">
      <c r="A31" s="54"/>
      <c r="B31" s="235"/>
      <c r="C31" s="52" t="s">
        <v>250</v>
      </c>
      <c r="D31" s="58"/>
      <c r="E31" s="61" t="s">
        <v>70</v>
      </c>
      <c r="F31" s="66" t="str">
        <f t="shared" si="0"/>
        <v>へき地患者輸送車（艇）、メディカルジェット（へき地患者輸送航空機）運行支援事業4.都道府県が公的5団体に補助する事業（5を除く）</v>
      </c>
      <c r="G31" s="69" t="s">
        <v>38</v>
      </c>
      <c r="H31" s="64" t="s">
        <v>192</v>
      </c>
    </row>
    <row r="32" spans="1:8" ht="20.100000000000001" customHeight="1">
      <c r="A32" s="54"/>
      <c r="B32" s="235"/>
      <c r="C32" s="52" t="s">
        <v>250</v>
      </c>
      <c r="D32" s="58"/>
      <c r="E32" s="61" t="s">
        <v>70</v>
      </c>
      <c r="F32" s="66" t="str">
        <f t="shared" si="0"/>
        <v>へき地患者輸送車（艇）、メディカルジェット（へき地患者輸送航空機）運行支援事業6.都道府県が補助する事業(4,5以外)</v>
      </c>
      <c r="G32" s="69" t="s">
        <v>129</v>
      </c>
      <c r="H32" s="64" t="s">
        <v>238</v>
      </c>
    </row>
    <row r="33" spans="1:8" ht="20.100000000000001" customHeight="1">
      <c r="A33" s="54"/>
      <c r="B33" s="235"/>
      <c r="C33" s="59" t="s">
        <v>269</v>
      </c>
      <c r="D33" s="60"/>
      <c r="E33" s="62" t="s">
        <v>30</v>
      </c>
      <c r="F33" s="66" t="str">
        <f t="shared" si="0"/>
        <v>へき地診療所医師派遣強化事業1.都道府県が行う事業（直接補助）</v>
      </c>
      <c r="G33" s="68" t="s">
        <v>160</v>
      </c>
      <c r="H33" s="64" t="s">
        <v>233</v>
      </c>
    </row>
    <row r="34" spans="1:8" ht="20.100000000000001" customHeight="1">
      <c r="A34" s="54"/>
      <c r="B34" s="235"/>
      <c r="C34" s="59" t="s">
        <v>269</v>
      </c>
      <c r="D34" s="60"/>
      <c r="E34" s="62" t="s">
        <v>30</v>
      </c>
      <c r="F34" s="66" t="str">
        <f t="shared" si="0"/>
        <v>へき地診療所医師派遣強化事業2.沖縄県が行う事業（直接補助）</v>
      </c>
      <c r="G34" s="68" t="s">
        <v>178</v>
      </c>
      <c r="H34" s="64" t="s">
        <v>233</v>
      </c>
    </row>
    <row r="35" spans="1:8" ht="20.100000000000001" customHeight="1">
      <c r="A35" s="54"/>
      <c r="B35" s="235"/>
      <c r="C35" s="59" t="s">
        <v>269</v>
      </c>
      <c r="D35" s="60"/>
      <c r="E35" s="62" t="s">
        <v>30</v>
      </c>
      <c r="F35" s="66" t="str">
        <f t="shared" si="0"/>
        <v>へき地診療所医師派遣強化事業4.都道府県が公的5団体に補助する事業（5を除く）</v>
      </c>
      <c r="G35" s="69" t="s">
        <v>38</v>
      </c>
      <c r="H35" s="64" t="s">
        <v>192</v>
      </c>
    </row>
    <row r="36" spans="1:8" ht="20.100000000000001" customHeight="1">
      <c r="A36" s="55"/>
      <c r="B36" s="236"/>
      <c r="C36" s="59" t="s">
        <v>269</v>
      </c>
      <c r="D36" s="60"/>
      <c r="E36" s="62" t="s">
        <v>30</v>
      </c>
      <c r="F36" s="66" t="str">
        <f t="shared" si="0"/>
        <v>へき地診療所医師派遣強化事業6.都道府県が補助する事業(4,5以外)</v>
      </c>
      <c r="G36" s="69" t="s">
        <v>129</v>
      </c>
      <c r="H36" s="64" t="s">
        <v>192</v>
      </c>
    </row>
    <row r="37" spans="1:8" ht="20.100000000000001" customHeight="1">
      <c r="A37" s="53" t="s">
        <v>153</v>
      </c>
      <c r="B37" s="234" t="s">
        <v>42</v>
      </c>
      <c r="C37" s="52" t="s">
        <v>198</v>
      </c>
      <c r="D37" s="58"/>
      <c r="E37" s="61" t="s">
        <v>83</v>
      </c>
      <c r="F37" s="66" t="str">
        <f t="shared" si="0"/>
        <v>メディカルコントロール体制強化事業1.都道府県が行う事業（直接補助）</v>
      </c>
      <c r="G37" s="68" t="s">
        <v>160</v>
      </c>
      <c r="H37" s="64" t="s">
        <v>16</v>
      </c>
    </row>
    <row r="38" spans="1:8" ht="20.100000000000001" customHeight="1">
      <c r="A38" s="54"/>
      <c r="B38" s="235"/>
      <c r="C38" s="52" t="s">
        <v>198</v>
      </c>
      <c r="D38" s="58"/>
      <c r="E38" s="61" t="s">
        <v>83</v>
      </c>
      <c r="F38" s="66" t="str">
        <f t="shared" si="0"/>
        <v>メディカルコントロール体制強化事業2.沖縄県が行う事業（直接補助）</v>
      </c>
      <c r="G38" s="68" t="s">
        <v>178</v>
      </c>
      <c r="H38" s="64" t="s">
        <v>16</v>
      </c>
    </row>
    <row r="39" spans="1:8" ht="20.100000000000001" customHeight="1">
      <c r="A39" s="54"/>
      <c r="B39" s="235"/>
      <c r="C39" s="52" t="s">
        <v>6</v>
      </c>
      <c r="D39" s="58"/>
      <c r="E39" s="61" t="s">
        <v>96</v>
      </c>
      <c r="F39" s="66" t="str">
        <f t="shared" si="0"/>
        <v>搬送困難事例受入医療機関支援事業1.都道府県が行う事業（直接補助）</v>
      </c>
      <c r="G39" s="68" t="s">
        <v>160</v>
      </c>
      <c r="H39" s="64" t="s">
        <v>16</v>
      </c>
    </row>
    <row r="40" spans="1:8" ht="20.100000000000001" customHeight="1">
      <c r="A40" s="54"/>
      <c r="B40" s="235"/>
      <c r="C40" s="52" t="s">
        <v>6</v>
      </c>
      <c r="D40" s="58"/>
      <c r="E40" s="61" t="s">
        <v>96</v>
      </c>
      <c r="F40" s="66" t="str">
        <f t="shared" si="0"/>
        <v>搬送困難事例受入医療機関支援事業2.沖縄県が行う事業（直接補助）</v>
      </c>
      <c r="G40" s="68" t="s">
        <v>178</v>
      </c>
      <c r="H40" s="64" t="s">
        <v>16</v>
      </c>
    </row>
    <row r="41" spans="1:8" ht="20.100000000000001" customHeight="1">
      <c r="A41" s="54"/>
      <c r="B41" s="235"/>
      <c r="C41" s="52" t="s">
        <v>6</v>
      </c>
      <c r="D41" s="58"/>
      <c r="E41" s="61" t="s">
        <v>96</v>
      </c>
      <c r="F41" s="66" t="str">
        <f t="shared" si="0"/>
        <v>搬送困難事例受入医療機関支援事業4.都道府県が公的5団体に補助する事業（5を除く）</v>
      </c>
      <c r="G41" s="69" t="s">
        <v>38</v>
      </c>
      <c r="H41" s="64" t="s">
        <v>124</v>
      </c>
    </row>
    <row r="42" spans="1:8" ht="20.100000000000001" customHeight="1">
      <c r="A42" s="54"/>
      <c r="B42" s="235"/>
      <c r="C42" s="52" t="s">
        <v>6</v>
      </c>
      <c r="D42" s="58"/>
      <c r="E42" s="61" t="s">
        <v>96</v>
      </c>
      <c r="F42" s="66" t="str">
        <f t="shared" si="0"/>
        <v>搬送困難事例受入医療機関支援事業6.都道府県が補助する事業(4,5以外)</v>
      </c>
      <c r="G42" s="69" t="s">
        <v>129</v>
      </c>
      <c r="H42" s="64" t="s">
        <v>124</v>
      </c>
    </row>
    <row r="43" spans="1:8" ht="20.100000000000001" customHeight="1">
      <c r="A43" s="54"/>
      <c r="B43" s="235"/>
      <c r="C43" s="52" t="s">
        <v>266</v>
      </c>
      <c r="D43" s="58"/>
      <c r="E43" s="61" t="s">
        <v>65</v>
      </c>
      <c r="F43" s="66" t="str">
        <f t="shared" si="0"/>
        <v>Tele-ICU体制整備促進事業1.都道府県が行う事業（直接補助）</v>
      </c>
      <c r="G43" s="68" t="s">
        <v>160</v>
      </c>
      <c r="H43" s="64" t="s">
        <v>16</v>
      </c>
    </row>
    <row r="44" spans="1:8" ht="20.100000000000001" customHeight="1">
      <c r="A44" s="54"/>
      <c r="B44" s="235"/>
      <c r="C44" s="52" t="s">
        <v>266</v>
      </c>
      <c r="D44" s="58"/>
      <c r="E44" s="61" t="s">
        <v>65</v>
      </c>
      <c r="F44" s="66" t="str">
        <f t="shared" si="0"/>
        <v>Tele-ICU体制整備促進事業2.沖縄県が行う事業（直接補助）</v>
      </c>
      <c r="G44" s="68" t="s">
        <v>178</v>
      </c>
      <c r="H44" s="64" t="s">
        <v>16</v>
      </c>
    </row>
    <row r="45" spans="1:8" ht="20.100000000000001" customHeight="1">
      <c r="A45" s="54"/>
      <c r="B45" s="235"/>
      <c r="C45" s="52" t="s">
        <v>266</v>
      </c>
      <c r="D45" s="58"/>
      <c r="E45" s="61" t="s">
        <v>65</v>
      </c>
      <c r="F45" s="66" t="str">
        <f t="shared" si="0"/>
        <v>Tele-ICU体制整備促進事業4.都道府県が公的5団体に補助する事業（5を除く）</v>
      </c>
      <c r="G45" s="69" t="s">
        <v>38</v>
      </c>
      <c r="H45" s="64" t="s">
        <v>124</v>
      </c>
    </row>
    <row r="46" spans="1:8" ht="20.100000000000001" customHeight="1">
      <c r="A46" s="54"/>
      <c r="B46" s="235"/>
      <c r="C46" s="52" t="s">
        <v>266</v>
      </c>
      <c r="D46" s="58"/>
      <c r="E46" s="61" t="s">
        <v>65</v>
      </c>
      <c r="F46" s="66" t="str">
        <f t="shared" si="0"/>
        <v>Tele-ICU体制整備促進事業6.都道府県が補助する事業(4,5以外)</v>
      </c>
      <c r="G46" s="69" t="s">
        <v>129</v>
      </c>
      <c r="H46" s="64" t="s">
        <v>124</v>
      </c>
    </row>
    <row r="47" spans="1:8" ht="20.100000000000001" customHeight="1">
      <c r="A47" s="54"/>
      <c r="B47" s="235"/>
      <c r="C47" s="52" t="s">
        <v>249</v>
      </c>
      <c r="D47" s="58"/>
      <c r="E47" s="61" t="s">
        <v>135</v>
      </c>
      <c r="F47" s="66" t="str">
        <f t="shared" si="0"/>
        <v>病院救急車活用モデル事業1.都道府県が行う事業（直接補助）</v>
      </c>
      <c r="G47" s="68" t="s">
        <v>160</v>
      </c>
      <c r="H47" s="64" t="s">
        <v>16</v>
      </c>
    </row>
    <row r="48" spans="1:8" ht="20.100000000000001" customHeight="1">
      <c r="A48" s="54"/>
      <c r="B48" s="235"/>
      <c r="C48" s="52" t="s">
        <v>249</v>
      </c>
      <c r="D48" s="58"/>
      <c r="E48" s="61" t="s">
        <v>135</v>
      </c>
      <c r="F48" s="66" t="str">
        <f t="shared" si="0"/>
        <v>病院救急車活用モデル事業2.沖縄県が行う事業（直接補助）</v>
      </c>
      <c r="G48" s="68" t="s">
        <v>178</v>
      </c>
      <c r="H48" s="64" t="s">
        <v>16</v>
      </c>
    </row>
    <row r="49" spans="1:8" ht="20.100000000000001" customHeight="1">
      <c r="A49" s="54"/>
      <c r="B49" s="235"/>
      <c r="C49" s="52" t="s">
        <v>249</v>
      </c>
      <c r="D49" s="58"/>
      <c r="E49" s="61" t="s">
        <v>135</v>
      </c>
      <c r="F49" s="66" t="str">
        <f t="shared" si="0"/>
        <v>病院救急車活用モデル事業4.都道府県が公的5団体に補助する事業（5を除く）</v>
      </c>
      <c r="G49" s="69" t="s">
        <v>38</v>
      </c>
      <c r="H49" s="64" t="s">
        <v>124</v>
      </c>
    </row>
    <row r="50" spans="1:8" ht="20.100000000000001" customHeight="1">
      <c r="A50" s="54"/>
      <c r="B50" s="236"/>
      <c r="C50" s="52" t="s">
        <v>249</v>
      </c>
      <c r="D50" s="58"/>
      <c r="E50" s="61" t="s">
        <v>135</v>
      </c>
      <c r="F50" s="66" t="str">
        <f t="shared" si="0"/>
        <v>病院救急車活用モデル事業6.都道府県が補助する事業(4,5以外)</v>
      </c>
      <c r="G50" s="69" t="s">
        <v>129</v>
      </c>
      <c r="H50" s="64" t="s">
        <v>124</v>
      </c>
    </row>
    <row r="51" spans="1:8" ht="20.100000000000001" customHeight="1">
      <c r="A51" s="53" t="s">
        <v>47</v>
      </c>
      <c r="B51" s="234" t="s">
        <v>77</v>
      </c>
      <c r="C51" s="52" t="s">
        <v>198</v>
      </c>
      <c r="D51" s="58"/>
      <c r="E51" s="61" t="s">
        <v>33</v>
      </c>
      <c r="F51" s="66" t="str">
        <f t="shared" si="0"/>
        <v>医療施設耐震化促進事業6.都道府県が補助する事業(4,5以外)</v>
      </c>
      <c r="G51" s="69" t="s">
        <v>129</v>
      </c>
      <c r="H51" s="64" t="s">
        <v>231</v>
      </c>
    </row>
    <row r="52" spans="1:8" ht="20.100000000000001" customHeight="1">
      <c r="A52" s="54"/>
      <c r="B52" s="235"/>
      <c r="C52" s="52" t="s">
        <v>6</v>
      </c>
      <c r="D52" s="58"/>
      <c r="E52" s="61" t="s">
        <v>12</v>
      </c>
      <c r="F52" s="66" t="str">
        <f t="shared" si="0"/>
        <v>防災訓練等参加支援事業1.都道府県が行う事業（直接補助）</v>
      </c>
      <c r="G52" s="68" t="s">
        <v>160</v>
      </c>
      <c r="H52" s="64" t="s">
        <v>63</v>
      </c>
    </row>
    <row r="53" spans="1:8" ht="20.100000000000001" customHeight="1">
      <c r="A53" s="54"/>
      <c r="B53" s="235"/>
      <c r="C53" s="52" t="s">
        <v>6</v>
      </c>
      <c r="D53" s="58"/>
      <c r="E53" s="61" t="s">
        <v>12</v>
      </c>
      <c r="F53" s="66" t="str">
        <f t="shared" si="0"/>
        <v>防災訓練等参加支援事業2.沖縄県が行う事業（直接補助）</v>
      </c>
      <c r="G53" s="68" t="s">
        <v>178</v>
      </c>
      <c r="H53" s="64" t="s">
        <v>63</v>
      </c>
    </row>
    <row r="54" spans="1:8" ht="20.100000000000001" customHeight="1">
      <c r="A54" s="54"/>
      <c r="B54" s="235"/>
      <c r="C54" s="52" t="s">
        <v>6</v>
      </c>
      <c r="D54" s="58"/>
      <c r="E54" s="61" t="s">
        <v>12</v>
      </c>
      <c r="F54" s="66" t="str">
        <f t="shared" si="0"/>
        <v>防災訓練等参加支援事業4.都道府県が公的5団体に補助する事業（5を除く）</v>
      </c>
      <c r="G54" s="69" t="s">
        <v>38</v>
      </c>
      <c r="H54" s="64" t="s">
        <v>102</v>
      </c>
    </row>
    <row r="55" spans="1:8" ht="20.100000000000001" customHeight="1">
      <c r="A55" s="54"/>
      <c r="B55" s="235"/>
      <c r="C55" s="52" t="s">
        <v>6</v>
      </c>
      <c r="D55" s="58"/>
      <c r="E55" s="61" t="s">
        <v>12</v>
      </c>
      <c r="F55" s="66" t="str">
        <f t="shared" si="0"/>
        <v>防災訓練等参加支援事業6.都道府県が補助する事業(4,5以外)</v>
      </c>
      <c r="G55" s="69" t="s">
        <v>129</v>
      </c>
      <c r="H55" s="64" t="s">
        <v>102</v>
      </c>
    </row>
    <row r="56" spans="1:8" ht="20.100000000000001" customHeight="1">
      <c r="A56" s="54"/>
      <c r="B56" s="235"/>
      <c r="C56" s="52" t="s">
        <v>266</v>
      </c>
      <c r="D56" s="58"/>
      <c r="E56" s="61" t="s">
        <v>99</v>
      </c>
      <c r="F56" s="66" t="str">
        <f t="shared" si="0"/>
        <v>ＤＭＡＴ活動支援事業1.都道府県が行う事業（直接補助）</v>
      </c>
      <c r="G56" s="68" t="s">
        <v>160</v>
      </c>
      <c r="H56" s="64" t="s">
        <v>63</v>
      </c>
    </row>
    <row r="57" spans="1:8" ht="20.100000000000001" customHeight="1">
      <c r="A57" s="54"/>
      <c r="B57" s="235"/>
      <c r="C57" s="52" t="s">
        <v>266</v>
      </c>
      <c r="D57" s="58"/>
      <c r="E57" s="61" t="s">
        <v>99</v>
      </c>
      <c r="F57" s="66" t="str">
        <f t="shared" si="0"/>
        <v>ＤＭＡＴ活動支援事業2.沖縄県が行う事業（直接補助）</v>
      </c>
      <c r="G57" s="68" t="s">
        <v>178</v>
      </c>
      <c r="H57" s="64" t="s">
        <v>63</v>
      </c>
    </row>
    <row r="58" spans="1:8" ht="20.100000000000001" customHeight="1">
      <c r="A58" s="54"/>
      <c r="B58" s="235"/>
      <c r="C58" s="52" t="s">
        <v>266</v>
      </c>
      <c r="D58" s="58"/>
      <c r="E58" s="61" t="s">
        <v>99</v>
      </c>
      <c r="F58" s="66" t="str">
        <f t="shared" si="0"/>
        <v>ＤＭＡＴ活動支援事業4.都道府県が公的5団体に補助する事業（5を除く）</v>
      </c>
      <c r="G58" s="69" t="s">
        <v>38</v>
      </c>
      <c r="H58" s="64" t="s">
        <v>225</v>
      </c>
    </row>
    <row r="59" spans="1:8" ht="20.100000000000001" customHeight="1">
      <c r="A59" s="54"/>
      <c r="B59" s="235"/>
      <c r="C59" s="52" t="s">
        <v>266</v>
      </c>
      <c r="D59" s="58"/>
      <c r="E59" s="61" t="s">
        <v>99</v>
      </c>
      <c r="F59" s="66" t="str">
        <f t="shared" si="0"/>
        <v>ＤＭＡＴ活動支援事業6.都道府県が補助する事業(4,5以外)</v>
      </c>
      <c r="G59" s="69" t="s">
        <v>129</v>
      </c>
      <c r="H59" s="64" t="s">
        <v>225</v>
      </c>
    </row>
    <row r="60" spans="1:8" ht="20.100000000000001" customHeight="1">
      <c r="A60" s="56"/>
      <c r="B60" s="235"/>
      <c r="C60" s="52" t="s">
        <v>249</v>
      </c>
      <c r="D60" s="58"/>
      <c r="E60" s="61" t="s">
        <v>94</v>
      </c>
      <c r="F60" s="66" t="str">
        <f t="shared" si="0"/>
        <v>ＤＭＡＴ訓練事業1.都道府県が行う事業（直接補助）</v>
      </c>
      <c r="G60" s="68" t="s">
        <v>160</v>
      </c>
      <c r="H60" s="64" t="s">
        <v>63</v>
      </c>
    </row>
    <row r="61" spans="1:8" ht="20.100000000000001" customHeight="1">
      <c r="A61" s="54"/>
      <c r="B61" s="235"/>
      <c r="C61" s="52" t="s">
        <v>249</v>
      </c>
      <c r="D61" s="58"/>
      <c r="E61" s="61" t="s">
        <v>94</v>
      </c>
      <c r="F61" s="66" t="str">
        <f t="shared" si="0"/>
        <v>ＤＭＡＴ訓練事業2.沖縄県が行う事業（直接補助）</v>
      </c>
      <c r="G61" s="68" t="s">
        <v>178</v>
      </c>
      <c r="H61" s="64" t="s">
        <v>63</v>
      </c>
    </row>
    <row r="62" spans="1:8" ht="20.25" customHeight="1">
      <c r="A62" s="54"/>
      <c r="B62" s="235"/>
      <c r="C62" s="52" t="s">
        <v>267</v>
      </c>
      <c r="D62" s="58"/>
      <c r="E62" s="61" t="s">
        <v>95</v>
      </c>
      <c r="F62" s="66" t="str">
        <f t="shared" si="0"/>
        <v>ＤＰＡＴ体制整備事業1.都道府県が行う事業（直接補助）</v>
      </c>
      <c r="G62" s="68" t="s">
        <v>160</v>
      </c>
      <c r="H62" s="64" t="s">
        <v>16</v>
      </c>
    </row>
    <row r="63" spans="1:8" ht="20.100000000000001" customHeight="1">
      <c r="A63" s="54"/>
      <c r="B63" s="235"/>
      <c r="C63" s="52" t="s">
        <v>267</v>
      </c>
      <c r="D63" s="58"/>
      <c r="E63" s="61" t="s">
        <v>95</v>
      </c>
      <c r="F63" s="66" t="str">
        <f t="shared" si="0"/>
        <v>ＤＰＡＴ体制整備事業2.沖縄県が行う事業（直接補助）</v>
      </c>
      <c r="G63" s="68" t="s">
        <v>178</v>
      </c>
      <c r="H63" s="64" t="s">
        <v>16</v>
      </c>
    </row>
    <row r="64" spans="1:8" ht="20.100000000000001" customHeight="1">
      <c r="A64" s="54"/>
      <c r="B64" s="236"/>
      <c r="C64" s="52" t="s">
        <v>267</v>
      </c>
      <c r="D64" s="58"/>
      <c r="E64" s="61" t="s">
        <v>95</v>
      </c>
      <c r="F64" s="66" t="str">
        <f t="shared" si="0"/>
        <v>ＤＰＡＴ体制整備事業3.その他（1.2.以外への直接補助）</v>
      </c>
      <c r="G64" s="71" t="s">
        <v>179</v>
      </c>
      <c r="H64" s="64" t="s">
        <v>16</v>
      </c>
    </row>
    <row r="65" spans="1:8" ht="20.100000000000001" customHeight="1">
      <c r="A65" s="53" t="s">
        <v>113</v>
      </c>
      <c r="B65" s="234" t="s">
        <v>87</v>
      </c>
      <c r="C65" s="52" t="s">
        <v>198</v>
      </c>
      <c r="D65" s="58"/>
      <c r="E65" s="61" t="s">
        <v>185</v>
      </c>
      <c r="F65" s="66" t="str">
        <f t="shared" si="0"/>
        <v>産科医療機関確保事業1.都道府県が行う事業（直接補助）</v>
      </c>
      <c r="G65" s="68" t="s">
        <v>160</v>
      </c>
      <c r="H65" s="64" t="s">
        <v>16</v>
      </c>
    </row>
    <row r="66" spans="1:8" ht="20.100000000000001" customHeight="1">
      <c r="A66" s="54"/>
      <c r="B66" s="235"/>
      <c r="C66" s="52" t="s">
        <v>198</v>
      </c>
      <c r="D66" s="58"/>
      <c r="E66" s="61" t="s">
        <v>185</v>
      </c>
      <c r="F66" s="66" t="str">
        <f t="shared" si="0"/>
        <v>産科医療機関確保事業2.沖縄県が行う事業（直接補助）</v>
      </c>
      <c r="G66" s="68" t="s">
        <v>178</v>
      </c>
      <c r="H66" s="64" t="s">
        <v>16</v>
      </c>
    </row>
    <row r="67" spans="1:8" ht="20.100000000000001" customHeight="1">
      <c r="A67" s="54"/>
      <c r="B67" s="235"/>
      <c r="C67" s="52" t="s">
        <v>198</v>
      </c>
      <c r="D67" s="58"/>
      <c r="E67" s="61" t="s">
        <v>185</v>
      </c>
      <c r="F67" s="66" t="str">
        <f t="shared" ref="F67:F126" si="1">CONCATENATE(E67,G67)</f>
        <v>産科医療機関確保事業4.都道府県が公的5団体に補助する事業（5を除く）</v>
      </c>
      <c r="G67" s="69" t="s">
        <v>38</v>
      </c>
      <c r="H67" s="64" t="s">
        <v>93</v>
      </c>
    </row>
    <row r="68" spans="1:8" ht="20.100000000000001" customHeight="1">
      <c r="A68" s="54"/>
      <c r="B68" s="235"/>
      <c r="C68" s="52" t="s">
        <v>198</v>
      </c>
      <c r="D68" s="58"/>
      <c r="E68" s="61" t="s">
        <v>185</v>
      </c>
      <c r="F68" s="66" t="str">
        <f t="shared" si="1"/>
        <v>産科医療機関確保事業6.都道府県が補助する事業(4,5以外)</v>
      </c>
      <c r="G68" s="69" t="s">
        <v>129</v>
      </c>
      <c r="H68" s="64" t="s">
        <v>93</v>
      </c>
    </row>
    <row r="69" spans="1:8" ht="20.100000000000001" customHeight="1">
      <c r="A69" s="54"/>
      <c r="B69" s="235"/>
      <c r="C69" s="52" t="s">
        <v>6</v>
      </c>
      <c r="D69" s="58"/>
      <c r="E69" s="61" t="s">
        <v>141</v>
      </c>
      <c r="F69" s="66" t="str">
        <f t="shared" si="1"/>
        <v>産科医療を担う産科医等の確保事業1.都道府県が行う事業（直接補助）</v>
      </c>
      <c r="G69" s="68" t="s">
        <v>160</v>
      </c>
      <c r="H69" s="64" t="s">
        <v>16</v>
      </c>
    </row>
    <row r="70" spans="1:8" ht="20.100000000000001" customHeight="1">
      <c r="A70" s="54"/>
      <c r="B70" s="235"/>
      <c r="C70" s="52" t="s">
        <v>6</v>
      </c>
      <c r="D70" s="58"/>
      <c r="E70" s="61" t="s">
        <v>141</v>
      </c>
      <c r="F70" s="66" t="str">
        <f t="shared" si="1"/>
        <v>産科医療を担う産科医等の確保事業2.沖縄県が行う事業（直接補助）</v>
      </c>
      <c r="G70" s="68" t="s">
        <v>178</v>
      </c>
      <c r="H70" s="64" t="s">
        <v>16</v>
      </c>
    </row>
    <row r="71" spans="1:8" ht="20.100000000000001" customHeight="1">
      <c r="A71" s="54"/>
      <c r="B71" s="235"/>
      <c r="C71" s="52" t="s">
        <v>6</v>
      </c>
      <c r="D71" s="58"/>
      <c r="E71" s="61" t="s">
        <v>141</v>
      </c>
      <c r="F71" s="66" t="str">
        <f t="shared" si="1"/>
        <v>産科医療を担う産科医等の確保事業4.都道府県が公的5団体に補助する事業（5を除く）</v>
      </c>
      <c r="G71" s="69" t="s">
        <v>38</v>
      </c>
      <c r="H71" s="64" t="s">
        <v>16</v>
      </c>
    </row>
    <row r="72" spans="1:8" ht="20.100000000000001" customHeight="1">
      <c r="A72" s="55"/>
      <c r="B72" s="236"/>
      <c r="C72" s="52" t="s">
        <v>6</v>
      </c>
      <c r="D72" s="58"/>
      <c r="E72" s="61" t="s">
        <v>141</v>
      </c>
      <c r="F72" s="66" t="str">
        <f t="shared" si="1"/>
        <v>産科医療を担う産科医等の確保事業6.都道府県が補助する事業(4,5以外)</v>
      </c>
      <c r="G72" s="69" t="s">
        <v>129</v>
      </c>
      <c r="H72" s="64" t="s">
        <v>124</v>
      </c>
    </row>
    <row r="73" spans="1:8" ht="20.100000000000001" customHeight="1">
      <c r="A73" s="231" t="s">
        <v>68</v>
      </c>
      <c r="B73" s="234" t="s">
        <v>100</v>
      </c>
      <c r="C73" s="52"/>
      <c r="D73" s="58"/>
      <c r="E73" s="61" t="s">
        <v>100</v>
      </c>
      <c r="F73" s="66" t="str">
        <f t="shared" si="1"/>
        <v>ICT[を活用した産科医師少数地域に対する妊産婦モニタリング事業1.都道府県が行う事業（直接補助）</v>
      </c>
      <c r="G73" s="70" t="s">
        <v>160</v>
      </c>
      <c r="H73" s="64" t="s">
        <v>16</v>
      </c>
    </row>
    <row r="74" spans="1:8" ht="20.100000000000001" customHeight="1">
      <c r="A74" s="232"/>
      <c r="B74" s="235"/>
      <c r="C74" s="52"/>
      <c r="D74" s="58"/>
      <c r="E74" s="61" t="s">
        <v>100</v>
      </c>
      <c r="F74" s="66" t="str">
        <f t="shared" si="1"/>
        <v>ICT[を活用した産科医師少数地域に対する妊産婦モニタリング事業2.沖縄県が行う事業（直接補助）</v>
      </c>
      <c r="G74" s="70" t="s">
        <v>178</v>
      </c>
      <c r="H74" s="64" t="s">
        <v>16</v>
      </c>
    </row>
    <row r="75" spans="1:8" ht="20.100000000000001" customHeight="1">
      <c r="A75" s="232"/>
      <c r="B75" s="235"/>
      <c r="C75" s="52"/>
      <c r="D75" s="58"/>
      <c r="E75" s="61" t="s">
        <v>100</v>
      </c>
      <c r="F75" s="66" t="str">
        <f t="shared" si="1"/>
        <v>ICT[を活用した産科医師少数地域に対する妊産婦モニタリング事業4.都道府県が公的5団体に補助する事業（5を除く）</v>
      </c>
      <c r="G75" s="70" t="s">
        <v>38</v>
      </c>
      <c r="H75" s="64" t="s">
        <v>124</v>
      </c>
    </row>
    <row r="76" spans="1:8" ht="20.100000000000001" customHeight="1">
      <c r="A76" s="233"/>
      <c r="B76" s="236"/>
      <c r="C76" s="52"/>
      <c r="D76" s="58"/>
      <c r="E76" s="61" t="s">
        <v>100</v>
      </c>
      <c r="F76" s="66" t="str">
        <f t="shared" si="1"/>
        <v>ICT[を活用した産科医師少数地域に対する妊産婦モニタリング事業6.都道府県が補助する事業(4,5以外)</v>
      </c>
      <c r="G76" s="70" t="s">
        <v>129</v>
      </c>
      <c r="H76" s="64" t="s">
        <v>124</v>
      </c>
    </row>
    <row r="77" spans="1:8" ht="27.75" customHeight="1">
      <c r="A77" s="237" t="s">
        <v>39</v>
      </c>
      <c r="B77" s="240" t="s">
        <v>201</v>
      </c>
      <c r="C77" s="52"/>
      <c r="D77" s="52"/>
      <c r="E77" s="63" t="s">
        <v>214</v>
      </c>
      <c r="F77" s="67" t="str">
        <f t="shared" si="1"/>
        <v>医師が不足する地域における若手医師等のキャリア形成支援事業1.都道府県が行う事業（直接補助）</v>
      </c>
      <c r="G77" s="71" t="s">
        <v>160</v>
      </c>
      <c r="H77" s="64" t="s">
        <v>16</v>
      </c>
    </row>
    <row r="78" spans="1:8" ht="27.75" customHeight="1">
      <c r="A78" s="238"/>
      <c r="B78" s="240"/>
      <c r="C78" s="52"/>
      <c r="D78" s="52"/>
      <c r="E78" s="63" t="s">
        <v>214</v>
      </c>
      <c r="F78" s="67" t="str">
        <f t="shared" si="1"/>
        <v>医師が不足する地域における若手医師等のキャリア形成支援事業2.沖縄県が行う事業（直接補助）</v>
      </c>
      <c r="G78" s="68" t="s">
        <v>178</v>
      </c>
      <c r="H78" s="64" t="s">
        <v>16</v>
      </c>
    </row>
    <row r="79" spans="1:8" ht="33" customHeight="1">
      <c r="A79" s="238"/>
      <c r="B79" s="240"/>
      <c r="C79" s="52"/>
      <c r="D79" s="52"/>
      <c r="E79" s="63" t="s">
        <v>214</v>
      </c>
      <c r="F79" s="67" t="str">
        <f t="shared" si="1"/>
        <v>医師が不足する地域における若手医師等のキャリア形成支援事業4.都道府県が公的5団体に補助する事業（5を除く）</v>
      </c>
      <c r="G79" s="69" t="s">
        <v>38</v>
      </c>
      <c r="H79" s="64" t="s">
        <v>124</v>
      </c>
    </row>
    <row r="80" spans="1:8" ht="33" customHeight="1">
      <c r="A80" s="239"/>
      <c r="B80" s="240"/>
      <c r="C80" s="52"/>
      <c r="D80" s="52"/>
      <c r="E80" s="63" t="s">
        <v>214</v>
      </c>
      <c r="F80" s="67" t="str">
        <f t="shared" si="1"/>
        <v>医師が不足する地域における若手医師等のキャリア形成支援事業6.都道府県が補助する事業(4,5以外)</v>
      </c>
      <c r="G80" s="69" t="s">
        <v>129</v>
      </c>
      <c r="H80" s="64" t="s">
        <v>124</v>
      </c>
    </row>
    <row r="81" spans="1:8" ht="20.100000000000001" customHeight="1">
      <c r="A81" s="53" t="s">
        <v>176</v>
      </c>
      <c r="B81" s="234" t="s">
        <v>89</v>
      </c>
      <c r="C81" s="52"/>
      <c r="D81" s="58"/>
      <c r="E81" s="61" t="s">
        <v>123</v>
      </c>
      <c r="F81" s="66" t="str">
        <f t="shared" si="1"/>
        <v>８０２０運動推進特別事業1.都道府県が行う事業（直接補助）</v>
      </c>
      <c r="G81" s="68" t="s">
        <v>160</v>
      </c>
      <c r="H81" s="64" t="s">
        <v>63</v>
      </c>
    </row>
    <row r="82" spans="1:8" ht="20.100000000000001" customHeight="1">
      <c r="A82" s="54"/>
      <c r="B82" s="235"/>
      <c r="C82" s="52" t="s">
        <v>198</v>
      </c>
      <c r="D82" s="58"/>
      <c r="E82" s="61" t="s">
        <v>123</v>
      </c>
      <c r="F82" s="66" t="str">
        <f t="shared" si="1"/>
        <v>８０２０運動推進特別事業2.沖縄県が行う事業（直接補助）</v>
      </c>
      <c r="G82" s="68" t="s">
        <v>178</v>
      </c>
      <c r="H82" s="64" t="s">
        <v>63</v>
      </c>
    </row>
    <row r="83" spans="1:8" ht="20.100000000000001" customHeight="1">
      <c r="A83" s="54"/>
      <c r="B83" s="235"/>
      <c r="C83" s="52" t="s">
        <v>6</v>
      </c>
      <c r="D83" s="58" t="s">
        <v>198</v>
      </c>
      <c r="E83" s="61" t="s">
        <v>40</v>
      </c>
      <c r="F83" s="66" t="str">
        <f t="shared" si="1"/>
        <v>口腔保健支援センター設置推進事業1.都道府県が行う事業（直接補助）</v>
      </c>
      <c r="G83" s="68" t="s">
        <v>160</v>
      </c>
      <c r="H83" s="64" t="s">
        <v>16</v>
      </c>
    </row>
    <row r="84" spans="1:8" ht="20.100000000000001" customHeight="1">
      <c r="A84" s="54"/>
      <c r="B84" s="235"/>
      <c r="C84" s="52" t="s">
        <v>6</v>
      </c>
      <c r="D84" s="58" t="s">
        <v>198</v>
      </c>
      <c r="E84" s="61" t="s">
        <v>40</v>
      </c>
      <c r="F84" s="66" t="str">
        <f t="shared" si="1"/>
        <v>口腔保健支援センター設置推進事業2.沖縄県が行う事業（直接補助）</v>
      </c>
      <c r="G84" s="68" t="s">
        <v>178</v>
      </c>
      <c r="H84" s="64" t="s">
        <v>16</v>
      </c>
    </row>
    <row r="85" spans="1:8" ht="20.100000000000001" customHeight="1">
      <c r="A85" s="54"/>
      <c r="B85" s="235"/>
      <c r="C85" s="52" t="s">
        <v>6</v>
      </c>
      <c r="D85" s="58" t="s">
        <v>198</v>
      </c>
      <c r="E85" s="61" t="s">
        <v>40</v>
      </c>
      <c r="F85" s="66" t="str">
        <f t="shared" si="1"/>
        <v>口腔保健支援センター設置推進事業3.その他（1.2.以外への直接補助）</v>
      </c>
      <c r="G85" s="71" t="s">
        <v>179</v>
      </c>
      <c r="H85" s="64" t="s">
        <v>16</v>
      </c>
    </row>
    <row r="86" spans="1:8" ht="20.100000000000001" customHeight="1">
      <c r="A86" s="54"/>
      <c r="B86" s="235"/>
      <c r="C86" s="52" t="s">
        <v>6</v>
      </c>
      <c r="D86" s="58" t="s">
        <v>6</v>
      </c>
      <c r="E86" s="61" t="s">
        <v>132</v>
      </c>
      <c r="F86" s="66" t="str">
        <f t="shared" si="1"/>
        <v>歯科疾患予防・食育推進等口腔機能維持向上事業1.都道府県が行う事業（直接補助）</v>
      </c>
      <c r="G86" s="68" t="s">
        <v>160</v>
      </c>
      <c r="H86" s="64" t="s">
        <v>16</v>
      </c>
    </row>
    <row r="87" spans="1:8" ht="20.100000000000001" customHeight="1">
      <c r="A87" s="54"/>
      <c r="B87" s="235"/>
      <c r="C87" s="52" t="s">
        <v>6</v>
      </c>
      <c r="D87" s="58" t="s">
        <v>6</v>
      </c>
      <c r="E87" s="61" t="s">
        <v>132</v>
      </c>
      <c r="F87" s="66" t="str">
        <f t="shared" si="1"/>
        <v>歯科疾患予防・食育推進等口腔機能維持向上事業2.沖縄県が行う事業（直接補助）</v>
      </c>
      <c r="G87" s="68" t="s">
        <v>178</v>
      </c>
      <c r="H87" s="64" t="s">
        <v>16</v>
      </c>
    </row>
    <row r="88" spans="1:8" ht="20.100000000000001" customHeight="1">
      <c r="A88" s="54"/>
      <c r="B88" s="235"/>
      <c r="C88" s="52" t="s">
        <v>6</v>
      </c>
      <c r="D88" s="58" t="s">
        <v>6</v>
      </c>
      <c r="E88" s="61" t="s">
        <v>132</v>
      </c>
      <c r="F88" s="66" t="str">
        <f t="shared" si="1"/>
        <v>歯科疾患予防・食育推進等口腔機能維持向上事業3.その他（1.2.以外への直接補助）</v>
      </c>
      <c r="G88" s="71" t="s">
        <v>179</v>
      </c>
      <c r="H88" s="64" t="s">
        <v>16</v>
      </c>
    </row>
    <row r="89" spans="1:8" ht="20.100000000000001" customHeight="1">
      <c r="A89" s="54"/>
      <c r="B89" s="235"/>
      <c r="C89" s="52" t="s">
        <v>6</v>
      </c>
      <c r="D89" s="58" t="s">
        <v>266</v>
      </c>
      <c r="E89" s="61" t="s">
        <v>130</v>
      </c>
      <c r="F89" s="66" t="str">
        <f t="shared" si="1"/>
        <v>歯科保健医療サービス提供困難者への歯科保健医療推進事業1.都道府県が行う事業（直接補助）</v>
      </c>
      <c r="G89" s="68" t="s">
        <v>160</v>
      </c>
      <c r="H89" s="64" t="s">
        <v>16</v>
      </c>
    </row>
    <row r="90" spans="1:8" ht="20.100000000000001" customHeight="1">
      <c r="A90" s="54"/>
      <c r="B90" s="235"/>
      <c r="C90" s="52" t="s">
        <v>6</v>
      </c>
      <c r="D90" s="58" t="s">
        <v>266</v>
      </c>
      <c r="E90" s="61" t="s">
        <v>130</v>
      </c>
      <c r="F90" s="66" t="str">
        <f t="shared" si="1"/>
        <v>歯科保健医療サービス提供困難者への歯科保健医療推進事業2.沖縄県が行う事業（直接補助）</v>
      </c>
      <c r="G90" s="68" t="s">
        <v>178</v>
      </c>
      <c r="H90" s="64" t="s">
        <v>16</v>
      </c>
    </row>
    <row r="91" spans="1:8" ht="20.100000000000001" customHeight="1">
      <c r="A91" s="54"/>
      <c r="B91" s="235"/>
      <c r="C91" s="52" t="s">
        <v>6</v>
      </c>
      <c r="D91" s="58" t="s">
        <v>266</v>
      </c>
      <c r="E91" s="61" t="s">
        <v>130</v>
      </c>
      <c r="F91" s="66" t="str">
        <f t="shared" si="1"/>
        <v>歯科保健医療サービス提供困難者への歯科保健医療推進事業3.その他（1.2.以外への直接補助）</v>
      </c>
      <c r="G91" s="71" t="s">
        <v>179</v>
      </c>
      <c r="H91" s="64" t="s">
        <v>16</v>
      </c>
    </row>
    <row r="92" spans="1:8" ht="20.100000000000001" customHeight="1">
      <c r="A92" s="54"/>
      <c r="B92" s="235"/>
      <c r="C92" s="52" t="s">
        <v>6</v>
      </c>
      <c r="D92" s="58" t="s">
        <v>249</v>
      </c>
      <c r="E92" s="61" t="s">
        <v>78</v>
      </c>
      <c r="F92" s="66" t="str">
        <f t="shared" si="1"/>
        <v>歯科保健医療サービス提供困難者への歯科医療技術者養成事業1.都道府県が行う事業（直接補助）</v>
      </c>
      <c r="G92" s="68" t="s">
        <v>160</v>
      </c>
      <c r="H92" s="64" t="s">
        <v>16</v>
      </c>
    </row>
    <row r="93" spans="1:8" ht="20.100000000000001" customHeight="1">
      <c r="A93" s="54"/>
      <c r="B93" s="235"/>
      <c r="C93" s="52" t="s">
        <v>6</v>
      </c>
      <c r="D93" s="58" t="s">
        <v>249</v>
      </c>
      <c r="E93" s="61" t="s">
        <v>78</v>
      </c>
      <c r="F93" s="66" t="str">
        <f t="shared" si="1"/>
        <v>歯科保健医療サービス提供困難者への歯科医療技術者養成事業2.沖縄県が行う事業（直接補助）</v>
      </c>
      <c r="G93" s="68" t="s">
        <v>178</v>
      </c>
      <c r="H93" s="64" t="s">
        <v>16</v>
      </c>
    </row>
    <row r="94" spans="1:8" ht="20.100000000000001" customHeight="1">
      <c r="A94" s="54"/>
      <c r="B94" s="235"/>
      <c r="C94" s="52" t="s">
        <v>6</v>
      </c>
      <c r="D94" s="58" t="s">
        <v>249</v>
      </c>
      <c r="E94" s="61" t="s">
        <v>78</v>
      </c>
      <c r="F94" s="66" t="str">
        <f t="shared" si="1"/>
        <v>歯科保健医療サービス提供困難者への歯科医療技術者養成事業3.その他（1.2.以外への直接補助）</v>
      </c>
      <c r="G94" s="71" t="s">
        <v>179</v>
      </c>
      <c r="H94" s="64" t="s">
        <v>16</v>
      </c>
    </row>
    <row r="95" spans="1:8" ht="20.100000000000001" customHeight="1">
      <c r="A95" s="54"/>
      <c r="B95" s="235"/>
      <c r="C95" s="52" t="s">
        <v>6</v>
      </c>
      <c r="D95" s="58" t="s">
        <v>267</v>
      </c>
      <c r="E95" s="61" t="s">
        <v>262</v>
      </c>
      <c r="F95" s="66" t="str">
        <f t="shared" si="1"/>
        <v>歯科口腔保健推進体制強化事業1.都道府県が行う事業（直接補助）</v>
      </c>
      <c r="G95" s="68" t="s">
        <v>160</v>
      </c>
      <c r="H95" s="64" t="s">
        <v>16</v>
      </c>
    </row>
    <row r="96" spans="1:8" ht="20.100000000000001" customHeight="1">
      <c r="A96" s="54"/>
      <c r="B96" s="235"/>
      <c r="C96" s="52" t="s">
        <v>6</v>
      </c>
      <c r="D96" s="58" t="s">
        <v>267</v>
      </c>
      <c r="E96" s="61" t="s">
        <v>262</v>
      </c>
      <c r="F96" s="66" t="str">
        <f t="shared" si="1"/>
        <v>歯科口腔保健推進体制強化事業2.沖縄県が行う事業（直接補助）</v>
      </c>
      <c r="G96" s="68" t="s">
        <v>178</v>
      </c>
      <c r="H96" s="64" t="s">
        <v>16</v>
      </c>
    </row>
    <row r="97" spans="1:8" ht="20.100000000000001" customHeight="1">
      <c r="A97" s="54"/>
      <c r="B97" s="235"/>
      <c r="C97" s="52" t="s">
        <v>6</v>
      </c>
      <c r="D97" s="58" t="s">
        <v>267</v>
      </c>
      <c r="E97" s="61" t="s">
        <v>262</v>
      </c>
      <c r="F97" s="66" t="str">
        <f t="shared" si="1"/>
        <v>歯科口腔保健推進体制強化事業3.その他（1.2.以外への直接補助）</v>
      </c>
      <c r="G97" s="68" t="s">
        <v>179</v>
      </c>
      <c r="H97" s="64" t="s">
        <v>16</v>
      </c>
    </row>
    <row r="98" spans="1:8" ht="20.100000000000001" customHeight="1">
      <c r="A98" s="54"/>
      <c r="B98" s="235"/>
      <c r="C98" s="52" t="s">
        <v>6</v>
      </c>
      <c r="D98" s="58" t="s">
        <v>50</v>
      </c>
      <c r="E98" s="61" t="s">
        <v>186</v>
      </c>
      <c r="F98" s="66" t="str">
        <f t="shared" si="1"/>
        <v>歯科口腔保健調査研究事業1.都道府県が行う事業（直接補助）</v>
      </c>
      <c r="G98" s="68" t="s">
        <v>160</v>
      </c>
      <c r="H98" s="64" t="s">
        <v>16</v>
      </c>
    </row>
    <row r="99" spans="1:8" ht="20.100000000000001" customHeight="1">
      <c r="A99" s="54"/>
      <c r="B99" s="235"/>
      <c r="C99" s="52" t="s">
        <v>6</v>
      </c>
      <c r="D99" s="58" t="s">
        <v>50</v>
      </c>
      <c r="E99" s="61" t="s">
        <v>186</v>
      </c>
      <c r="F99" s="66" t="str">
        <f t="shared" si="1"/>
        <v>歯科口腔保健調査研究事業2.沖縄県が行う事業（直接補助）</v>
      </c>
      <c r="G99" s="68" t="s">
        <v>178</v>
      </c>
      <c r="H99" s="64" t="s">
        <v>16</v>
      </c>
    </row>
    <row r="100" spans="1:8" ht="20.100000000000001" customHeight="1">
      <c r="A100" s="54"/>
      <c r="B100" s="235"/>
      <c r="C100" s="52" t="s">
        <v>6</v>
      </c>
      <c r="D100" s="58" t="s">
        <v>50</v>
      </c>
      <c r="E100" s="61" t="s">
        <v>186</v>
      </c>
      <c r="F100" s="66" t="str">
        <f t="shared" si="1"/>
        <v>歯科口腔保健調査研究事業3.その他（1.2.以外への直接補助）</v>
      </c>
      <c r="G100" s="71" t="s">
        <v>179</v>
      </c>
      <c r="H100" s="64" t="s">
        <v>16</v>
      </c>
    </row>
    <row r="101" spans="1:8" ht="20.100000000000001" customHeight="1">
      <c r="A101" s="54"/>
      <c r="B101" s="235"/>
      <c r="C101" s="52" t="s">
        <v>6</v>
      </c>
      <c r="D101" s="58" t="s">
        <v>268</v>
      </c>
      <c r="E101" s="61" t="s">
        <v>187</v>
      </c>
      <c r="F101" s="66" t="str">
        <f t="shared" si="1"/>
        <v>多職種連携等調査研究事業1.都道府県が行う事業（直接補助）</v>
      </c>
      <c r="G101" s="68" t="s">
        <v>160</v>
      </c>
      <c r="H101" s="64" t="s">
        <v>16</v>
      </c>
    </row>
    <row r="102" spans="1:8" ht="20.100000000000001" customHeight="1">
      <c r="A102" s="54"/>
      <c r="B102" s="235"/>
      <c r="C102" s="52" t="s">
        <v>6</v>
      </c>
      <c r="D102" s="58" t="s">
        <v>268</v>
      </c>
      <c r="E102" s="61" t="s">
        <v>187</v>
      </c>
      <c r="F102" s="66" t="str">
        <f t="shared" si="1"/>
        <v>多職種連携等調査研究事業2.沖縄県が行う事業（直接補助）</v>
      </c>
      <c r="G102" s="68" t="s">
        <v>178</v>
      </c>
      <c r="H102" s="64" t="s">
        <v>16</v>
      </c>
    </row>
    <row r="103" spans="1:8" ht="20.100000000000001" customHeight="1">
      <c r="A103" s="55"/>
      <c r="B103" s="236"/>
      <c r="C103" s="52" t="s">
        <v>6</v>
      </c>
      <c r="D103" s="58" t="s">
        <v>268</v>
      </c>
      <c r="E103" s="61" t="s">
        <v>187</v>
      </c>
      <c r="F103" s="66" t="str">
        <f t="shared" si="1"/>
        <v>多職種連携等調査研究事業3.その他（1.2.以外への直接補助）</v>
      </c>
      <c r="G103" s="71" t="s">
        <v>179</v>
      </c>
      <c r="H103" s="64" t="s">
        <v>16</v>
      </c>
    </row>
    <row r="104" spans="1:8" ht="27" customHeight="1">
      <c r="A104" s="52" t="s">
        <v>85</v>
      </c>
      <c r="B104" s="234" t="s">
        <v>209</v>
      </c>
      <c r="C104" s="52"/>
      <c r="D104" s="58"/>
      <c r="E104" s="61" t="s">
        <v>209</v>
      </c>
      <c r="F104" s="66" t="str">
        <f t="shared" si="1"/>
        <v>歯科医療機関による歯科口腔機能管理等研修事業1.都道府県が行う事業（直接補助）</v>
      </c>
      <c r="G104" s="68" t="s">
        <v>160</v>
      </c>
      <c r="H104" s="64" t="s">
        <v>16</v>
      </c>
    </row>
    <row r="105" spans="1:8" ht="27" customHeight="1">
      <c r="A105" s="52"/>
      <c r="B105" s="236"/>
      <c r="C105" s="52"/>
      <c r="D105" s="58"/>
      <c r="E105" s="61" t="s">
        <v>209</v>
      </c>
      <c r="F105" s="66" t="str">
        <f t="shared" si="1"/>
        <v>歯科医療機関による歯科口腔機能管理等研修事業2.沖縄県が行う事業（直接補助）</v>
      </c>
      <c r="G105" s="68" t="s">
        <v>178</v>
      </c>
      <c r="H105" s="64" t="s">
        <v>16</v>
      </c>
    </row>
    <row r="106" spans="1:8" ht="20.100000000000001" customHeight="1">
      <c r="A106" s="53" t="s">
        <v>207</v>
      </c>
      <c r="B106" s="234" t="s">
        <v>56</v>
      </c>
      <c r="C106" s="52" t="s">
        <v>198</v>
      </c>
      <c r="D106" s="58"/>
      <c r="E106" s="61" t="s">
        <v>211</v>
      </c>
      <c r="F106" s="66" t="str">
        <f t="shared" si="1"/>
        <v>医師不足地域の研修医療機関に対する指導医の派遣等1.都道府県が行う事業（直接補助）</v>
      </c>
      <c r="G106" s="68" t="s">
        <v>160</v>
      </c>
      <c r="H106" s="64" t="s">
        <v>16</v>
      </c>
    </row>
    <row r="107" spans="1:8" ht="20.100000000000001" customHeight="1">
      <c r="A107" s="54"/>
      <c r="B107" s="235"/>
      <c r="C107" s="52" t="s">
        <v>198</v>
      </c>
      <c r="D107" s="58"/>
      <c r="E107" s="61" t="s">
        <v>211</v>
      </c>
      <c r="F107" s="66" t="str">
        <f t="shared" si="1"/>
        <v>医師不足地域の研修医療機関に対する指導医の派遣等2.沖縄県が行う事業（直接補助）</v>
      </c>
      <c r="G107" s="68" t="s">
        <v>178</v>
      </c>
      <c r="H107" s="64" t="s">
        <v>16</v>
      </c>
    </row>
    <row r="108" spans="1:8" ht="20.100000000000001" customHeight="1">
      <c r="A108" s="54"/>
      <c r="B108" s="235"/>
      <c r="C108" s="52" t="s">
        <v>198</v>
      </c>
      <c r="D108" s="58"/>
      <c r="E108" s="61" t="s">
        <v>211</v>
      </c>
      <c r="F108" s="66" t="str">
        <f t="shared" si="1"/>
        <v>医師不足地域の研修医療機関に対する指導医の派遣等6.都道府県が補助する事業(4,5以外)</v>
      </c>
      <c r="G108" s="69" t="s">
        <v>129</v>
      </c>
      <c r="H108" s="64" t="s">
        <v>142</v>
      </c>
    </row>
    <row r="109" spans="1:8" ht="20.100000000000001" customHeight="1">
      <c r="A109" s="55"/>
      <c r="B109" s="235"/>
      <c r="C109" s="52" t="s">
        <v>6</v>
      </c>
      <c r="D109" s="58"/>
      <c r="E109" s="61" t="s">
        <v>205</v>
      </c>
      <c r="F109" s="66" t="str">
        <f t="shared" si="1"/>
        <v>新専門医制度の仕組みに係る地域医療対策協議会事業1.都道府県が行う事業（直接補助）</v>
      </c>
      <c r="G109" s="68" t="s">
        <v>160</v>
      </c>
      <c r="H109" s="64" t="s">
        <v>16</v>
      </c>
    </row>
    <row r="110" spans="1:8" ht="20.100000000000001" customHeight="1">
      <c r="A110" s="55"/>
      <c r="B110" s="236"/>
      <c r="C110" s="52" t="s">
        <v>6</v>
      </c>
      <c r="D110" s="58"/>
      <c r="E110" s="61" t="s">
        <v>205</v>
      </c>
      <c r="F110" s="66" t="str">
        <f t="shared" si="1"/>
        <v>新専門医制度の仕組みに係る地域医療対策協議会事業2.沖縄県が行う事業（直接補助）</v>
      </c>
      <c r="G110" s="68" t="s">
        <v>178</v>
      </c>
      <c r="H110" s="64" t="s">
        <v>16</v>
      </c>
    </row>
    <row r="111" spans="1:8" ht="39" customHeight="1">
      <c r="A111" s="57" t="s">
        <v>271</v>
      </c>
      <c r="B111" s="241" t="s">
        <v>23</v>
      </c>
      <c r="C111" s="57" t="s">
        <v>198</v>
      </c>
      <c r="D111" s="57"/>
      <c r="E111" s="64" t="s">
        <v>259</v>
      </c>
      <c r="F111" s="67" t="str">
        <f t="shared" si="1"/>
        <v>地域における外国人患者受入れ体制整備等を協議する場の設置・運営事業1.都道府県が行う事業（直接補助）</v>
      </c>
      <c r="G111" s="71" t="s">
        <v>160</v>
      </c>
      <c r="H111" s="64" t="s">
        <v>16</v>
      </c>
    </row>
    <row r="112" spans="1:8" ht="39" customHeight="1">
      <c r="A112" s="57"/>
      <c r="B112" s="242"/>
      <c r="C112" s="57" t="s">
        <v>198</v>
      </c>
      <c r="D112" s="57"/>
      <c r="E112" s="64" t="s">
        <v>259</v>
      </c>
      <c r="F112" s="67" t="str">
        <f t="shared" si="1"/>
        <v>地域における外国人患者受入れ体制整備等を協議する場の設置・運営事業2.沖縄県が行う事業（直接補助）</v>
      </c>
      <c r="G112" s="71" t="s">
        <v>178</v>
      </c>
      <c r="H112" s="64" t="s">
        <v>16</v>
      </c>
    </row>
    <row r="113" spans="1:8" ht="39" customHeight="1">
      <c r="A113" s="57"/>
      <c r="B113" s="242"/>
      <c r="C113" s="57" t="s">
        <v>6</v>
      </c>
      <c r="D113" s="57"/>
      <c r="E113" s="64" t="s">
        <v>195</v>
      </c>
      <c r="F113" s="67" t="str">
        <f t="shared" si="1"/>
        <v>医療機関における外国人対応に資するワンストップ窓口設置・運営事業1.都道府県が行う事業（直接補助）</v>
      </c>
      <c r="G113" s="71" t="s">
        <v>160</v>
      </c>
      <c r="H113" s="64" t="s">
        <v>16</v>
      </c>
    </row>
    <row r="114" spans="1:8">
      <c r="A114" s="57"/>
      <c r="B114" s="242"/>
      <c r="C114" s="57" t="s">
        <v>6</v>
      </c>
      <c r="D114" s="57"/>
      <c r="E114" s="64" t="s">
        <v>195</v>
      </c>
      <c r="F114" s="67" t="str">
        <f t="shared" si="1"/>
        <v>医療機関における外国人対応に資するワンストップ窓口設置・運営事業2.沖縄県が行う事業（直接補助）</v>
      </c>
      <c r="G114" s="71" t="s">
        <v>178</v>
      </c>
      <c r="H114" s="64" t="s">
        <v>16</v>
      </c>
    </row>
    <row r="115" spans="1:8" ht="20.100000000000001" customHeight="1">
      <c r="A115" s="54" t="s">
        <v>133</v>
      </c>
      <c r="B115" s="235" t="s">
        <v>34</v>
      </c>
      <c r="C115" s="52"/>
      <c r="D115" s="58"/>
      <c r="E115" s="61" t="s">
        <v>34</v>
      </c>
      <c r="F115" s="66" t="str">
        <f t="shared" si="1"/>
        <v>認定制度を活用した医師少数区域等における勤務の推進事業1.都道府県が行う事業（直接補助）</v>
      </c>
      <c r="G115" s="68" t="s">
        <v>160</v>
      </c>
      <c r="H115" s="64" t="s">
        <v>16</v>
      </c>
    </row>
    <row r="116" spans="1:8" ht="20.100000000000001" customHeight="1">
      <c r="A116" s="54"/>
      <c r="B116" s="235"/>
      <c r="C116" s="52"/>
      <c r="D116" s="58"/>
      <c r="E116" s="61" t="s">
        <v>34</v>
      </c>
      <c r="F116" s="66" t="str">
        <f t="shared" si="1"/>
        <v>認定制度を活用した医師少数区域等における勤務の推進事業2.沖縄県が行う事業（直接補助）</v>
      </c>
      <c r="G116" s="68" t="s">
        <v>178</v>
      </c>
      <c r="H116" s="64" t="s">
        <v>16</v>
      </c>
    </row>
    <row r="117" spans="1:8" ht="20.100000000000001" customHeight="1">
      <c r="A117" s="54"/>
      <c r="B117" s="235"/>
      <c r="C117" s="52"/>
      <c r="D117" s="58"/>
      <c r="E117" s="61" t="s">
        <v>34</v>
      </c>
      <c r="F117" s="66" t="str">
        <f t="shared" si="1"/>
        <v>認定制度を活用した医師少数区域等における勤務の推進事業4.都道府県が公的5団体に補助する事業（5を除く）</v>
      </c>
      <c r="G117" s="69" t="s">
        <v>38</v>
      </c>
      <c r="H117" s="64" t="s">
        <v>225</v>
      </c>
    </row>
    <row r="118" spans="1:8" ht="20.100000000000001" customHeight="1">
      <c r="A118" s="55"/>
      <c r="B118" s="236"/>
      <c r="C118" s="52"/>
      <c r="D118" s="58"/>
      <c r="E118" s="61" t="s">
        <v>34</v>
      </c>
      <c r="F118" s="66" t="str">
        <f t="shared" si="1"/>
        <v>認定制度を活用した医師少数区域等における勤務の推進事業6.都道府県が補助する事業(4,5以外)</v>
      </c>
      <c r="G118" s="69" t="s">
        <v>129</v>
      </c>
      <c r="H118" s="64" t="s">
        <v>225</v>
      </c>
    </row>
    <row r="119" spans="1:8" ht="25.5" customHeight="1">
      <c r="A119" s="52" t="s">
        <v>170</v>
      </c>
      <c r="B119" s="234" t="s">
        <v>118</v>
      </c>
      <c r="C119" s="52"/>
      <c r="D119" s="58"/>
      <c r="E119" s="61" t="s">
        <v>118</v>
      </c>
      <c r="F119" s="66" t="str">
        <f t="shared" si="1"/>
        <v>異状死死因究明支援事業1.都道府県が行う事業（直接補助）</v>
      </c>
      <c r="G119" s="68" t="s">
        <v>160</v>
      </c>
      <c r="H119" s="64" t="s">
        <v>16</v>
      </c>
    </row>
    <row r="120" spans="1:8" ht="25.5" customHeight="1">
      <c r="A120" s="53"/>
      <c r="B120" s="236"/>
      <c r="C120" s="52"/>
      <c r="D120" s="58"/>
      <c r="E120" s="61" t="s">
        <v>118</v>
      </c>
      <c r="F120" s="66" t="str">
        <f t="shared" si="1"/>
        <v>異状死死因究明支援事業2.沖縄県が行う事業（直接補助）</v>
      </c>
      <c r="G120" s="68" t="s">
        <v>178</v>
      </c>
      <c r="H120" s="64" t="s">
        <v>16</v>
      </c>
    </row>
    <row r="121" spans="1:8" ht="20.100000000000001" customHeight="1">
      <c r="A121" s="53" t="s">
        <v>177</v>
      </c>
      <c r="B121" s="234" t="s">
        <v>127</v>
      </c>
      <c r="C121" s="52" t="s">
        <v>6</v>
      </c>
      <c r="D121" s="58"/>
      <c r="E121" s="61" t="s">
        <v>67</v>
      </c>
      <c r="F121" s="66" t="str">
        <f t="shared" si="1"/>
        <v>第一種感染症指定医療機関運営事業1.都道府県が行う事業（直接補助）</v>
      </c>
      <c r="G121" s="68" t="s">
        <v>160</v>
      </c>
      <c r="H121" s="64" t="s">
        <v>16</v>
      </c>
    </row>
    <row r="122" spans="1:8" ht="20.100000000000001" customHeight="1">
      <c r="A122" s="54"/>
      <c r="B122" s="235"/>
      <c r="C122" s="52" t="s">
        <v>6</v>
      </c>
      <c r="D122" s="58"/>
      <c r="E122" s="61" t="s">
        <v>67</v>
      </c>
      <c r="F122" s="66" t="str">
        <f t="shared" si="1"/>
        <v>第一種感染症指定医療機関運営事業2.沖縄県が行う事業（直接補助）</v>
      </c>
      <c r="G122" s="68" t="s">
        <v>178</v>
      </c>
      <c r="H122" s="64" t="s">
        <v>16</v>
      </c>
    </row>
    <row r="123" spans="1:8" ht="20.100000000000001" customHeight="1">
      <c r="A123" s="54"/>
      <c r="B123" s="235"/>
      <c r="C123" s="52" t="s">
        <v>6</v>
      </c>
      <c r="D123" s="58"/>
      <c r="E123" s="61" t="s">
        <v>67</v>
      </c>
      <c r="F123" s="66" t="str">
        <f t="shared" si="1"/>
        <v>第一種感染症指定医療機関運営事業6.都道府県が補助する事業(4,5以外)</v>
      </c>
      <c r="G123" s="69" t="s">
        <v>129</v>
      </c>
      <c r="H123" s="64" t="s">
        <v>225</v>
      </c>
    </row>
    <row r="124" spans="1:8" ht="20.100000000000001" customHeight="1">
      <c r="A124" s="54"/>
      <c r="B124" s="235"/>
      <c r="C124" s="52" t="s">
        <v>266</v>
      </c>
      <c r="D124" s="58"/>
      <c r="E124" s="61" t="s">
        <v>111</v>
      </c>
      <c r="F124" s="66" t="str">
        <f t="shared" si="1"/>
        <v>第二種感染症指定医療機関運営事業1.都道府県が行う事業（直接補助）</v>
      </c>
      <c r="G124" s="68" t="s">
        <v>160</v>
      </c>
      <c r="H124" s="64" t="s">
        <v>16</v>
      </c>
    </row>
    <row r="125" spans="1:8" ht="20.100000000000001" customHeight="1">
      <c r="A125" s="54"/>
      <c r="B125" s="235"/>
      <c r="C125" s="52" t="s">
        <v>266</v>
      </c>
      <c r="D125" s="58"/>
      <c r="E125" s="61" t="s">
        <v>111</v>
      </c>
      <c r="F125" s="66" t="str">
        <f t="shared" si="1"/>
        <v>第二種感染症指定医療機関運営事業2.沖縄県が行う事業（直接補助）</v>
      </c>
      <c r="G125" s="68" t="s">
        <v>178</v>
      </c>
      <c r="H125" s="64" t="s">
        <v>16</v>
      </c>
    </row>
    <row r="126" spans="1:8" ht="20.100000000000001" customHeight="1">
      <c r="A126" s="55"/>
      <c r="B126" s="236"/>
      <c r="C126" s="52" t="s">
        <v>266</v>
      </c>
      <c r="D126" s="58"/>
      <c r="E126" s="61" t="s">
        <v>111</v>
      </c>
      <c r="F126" s="66" t="str">
        <f t="shared" si="1"/>
        <v>第二種感染症指定医療機関運営事業6.都道府県が補助する事業(4,5以外)</v>
      </c>
      <c r="G126" s="69" t="s">
        <v>129</v>
      </c>
      <c r="H126" s="64" t="s">
        <v>225</v>
      </c>
    </row>
  </sheetData>
  <autoFilter ref="A2:I120"/>
  <mergeCells count="16">
    <mergeCell ref="B121:B126"/>
    <mergeCell ref="B3:B36"/>
    <mergeCell ref="B37:B50"/>
    <mergeCell ref="B51:B64"/>
    <mergeCell ref="B65:B72"/>
    <mergeCell ref="B81:B103"/>
    <mergeCell ref="B104:B105"/>
    <mergeCell ref="B106:B110"/>
    <mergeCell ref="B111:B114"/>
    <mergeCell ref="B115:B118"/>
    <mergeCell ref="B119:B120"/>
    <mergeCell ref="A2:E2"/>
    <mergeCell ref="A73:A76"/>
    <mergeCell ref="B73:B76"/>
    <mergeCell ref="A77:A80"/>
    <mergeCell ref="B77:B80"/>
  </mergeCells>
  <phoneticPr fontId="27"/>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S44"/>
  <sheetViews>
    <sheetView view="pageBreakPreview" topLeftCell="A16" zoomScale="70" zoomScaleNormal="90" zoomScaleSheetLayoutView="70" workbookViewId="0">
      <selection activeCell="A31" sqref="A31:XFD31"/>
    </sheetView>
  </sheetViews>
  <sheetFormatPr defaultColWidth="9" defaultRowHeight="13.5"/>
  <cols>
    <col min="1" max="1" width="6.5" style="49" bestFit="1" customWidth="1"/>
    <col min="2" max="2" width="26.25" style="50" customWidth="1"/>
    <col min="3" max="3" width="3.375" style="49" bestFit="1" customWidth="1"/>
    <col min="4" max="4" width="3.375" style="49" customWidth="1"/>
    <col min="5" max="5" width="47.875" style="50" customWidth="1"/>
    <col min="6" max="7" width="9" style="50"/>
    <col min="8" max="8" width="15.125" style="50" bestFit="1" customWidth="1"/>
    <col min="9" max="9" width="13.125" style="49" customWidth="1"/>
    <col min="10" max="14" width="13.5" style="49" customWidth="1"/>
    <col min="15" max="15" width="13.5" style="50" customWidth="1"/>
    <col min="16" max="16" width="13.5" style="49" customWidth="1"/>
    <col min="17" max="16384" width="9" style="50"/>
  </cols>
  <sheetData>
    <row r="1" spans="1:19">
      <c r="A1" s="49">
        <v>1</v>
      </c>
      <c r="B1" s="50">
        <v>2</v>
      </c>
      <c r="C1" s="49">
        <v>3</v>
      </c>
      <c r="D1" s="50">
        <v>4</v>
      </c>
      <c r="E1" s="49">
        <v>5</v>
      </c>
      <c r="F1" s="50">
        <v>6</v>
      </c>
      <c r="H1" s="49">
        <v>7</v>
      </c>
      <c r="I1" s="50">
        <v>8</v>
      </c>
      <c r="J1" s="49">
        <v>9</v>
      </c>
      <c r="K1" s="50">
        <v>10</v>
      </c>
      <c r="L1" s="49">
        <v>11</v>
      </c>
      <c r="M1" s="50">
        <v>12</v>
      </c>
      <c r="N1" s="49">
        <v>13</v>
      </c>
      <c r="O1" s="50">
        <v>14</v>
      </c>
      <c r="P1" s="49">
        <v>15</v>
      </c>
      <c r="Q1" s="49">
        <v>16</v>
      </c>
      <c r="R1" s="50">
        <v>17</v>
      </c>
    </row>
    <row r="2" spans="1:19">
      <c r="A2" s="57"/>
      <c r="B2" s="64"/>
      <c r="C2" s="57"/>
      <c r="D2" s="57"/>
      <c r="E2" s="57"/>
      <c r="F2" s="57"/>
      <c r="G2" s="57"/>
      <c r="H2" s="57"/>
      <c r="I2" s="57"/>
      <c r="J2" s="243" t="s">
        <v>72</v>
      </c>
      <c r="K2" s="243"/>
      <c r="L2" s="243"/>
      <c r="M2" s="243" t="s">
        <v>181</v>
      </c>
      <c r="N2" s="243"/>
      <c r="O2" s="243"/>
      <c r="P2" s="243"/>
    </row>
    <row r="3" spans="1:19" ht="45.75" customHeight="1">
      <c r="A3" s="228" t="s">
        <v>80</v>
      </c>
      <c r="B3" s="229"/>
      <c r="C3" s="229"/>
      <c r="D3" s="229"/>
      <c r="E3" s="230"/>
      <c r="F3" s="77"/>
      <c r="G3" s="57" t="s">
        <v>254</v>
      </c>
      <c r="H3" s="63" t="s">
        <v>131</v>
      </c>
      <c r="I3" s="77" t="s">
        <v>126</v>
      </c>
      <c r="J3" s="63" t="s">
        <v>160</v>
      </c>
      <c r="K3" s="63" t="s">
        <v>178</v>
      </c>
      <c r="L3" s="63" t="s">
        <v>179</v>
      </c>
      <c r="M3" s="63" t="s">
        <v>38</v>
      </c>
      <c r="N3" s="63" t="s">
        <v>184</v>
      </c>
      <c r="O3" s="63" t="s">
        <v>129</v>
      </c>
      <c r="P3" s="63" t="s">
        <v>183</v>
      </c>
    </row>
    <row r="4" spans="1:19" ht="28.5" customHeight="1">
      <c r="A4" s="57" t="s">
        <v>151</v>
      </c>
      <c r="B4" s="63" t="s">
        <v>144</v>
      </c>
      <c r="C4" s="57" t="s">
        <v>198</v>
      </c>
      <c r="D4" s="57"/>
      <c r="E4" s="63" t="s">
        <v>143</v>
      </c>
      <c r="F4" s="64" t="s">
        <v>28</v>
      </c>
      <c r="G4" s="64" t="s">
        <v>28</v>
      </c>
      <c r="H4" s="64"/>
      <c r="I4" s="57" t="s">
        <v>263</v>
      </c>
      <c r="J4" s="80">
        <v>0.5</v>
      </c>
      <c r="K4" s="80">
        <v>0.5</v>
      </c>
      <c r="L4" s="80"/>
      <c r="M4" s="80"/>
      <c r="N4" s="80"/>
      <c r="O4" s="81"/>
      <c r="P4" s="80"/>
      <c r="S4" s="50" t="s">
        <v>263</v>
      </c>
    </row>
    <row r="5" spans="1:19" ht="28.5" customHeight="1">
      <c r="A5" s="57"/>
      <c r="B5" s="63"/>
      <c r="C5" s="57" t="s">
        <v>6</v>
      </c>
      <c r="D5" s="57"/>
      <c r="E5" s="63" t="s">
        <v>147</v>
      </c>
      <c r="F5" s="64" t="s">
        <v>90</v>
      </c>
      <c r="G5" s="64" t="s">
        <v>90</v>
      </c>
      <c r="H5" s="64"/>
      <c r="I5" s="57" t="s">
        <v>264</v>
      </c>
      <c r="J5" s="80">
        <v>0.5</v>
      </c>
      <c r="K5" s="80">
        <v>0.5</v>
      </c>
      <c r="L5" s="80"/>
      <c r="M5" s="80">
        <v>0.5</v>
      </c>
      <c r="N5" s="80"/>
      <c r="O5" s="81">
        <v>0.5</v>
      </c>
      <c r="P5" s="80"/>
      <c r="S5" s="50" t="s">
        <v>107</v>
      </c>
    </row>
    <row r="6" spans="1:19" ht="28.5" customHeight="1">
      <c r="A6" s="57"/>
      <c r="B6" s="63"/>
      <c r="C6" s="57" t="s">
        <v>266</v>
      </c>
      <c r="D6" s="57"/>
      <c r="E6" s="63" t="s">
        <v>139</v>
      </c>
      <c r="F6" s="64" t="s">
        <v>18</v>
      </c>
      <c r="G6" s="64" t="s">
        <v>18</v>
      </c>
      <c r="H6" s="79" t="s">
        <v>162</v>
      </c>
      <c r="I6" s="57" t="s">
        <v>264</v>
      </c>
      <c r="J6" s="80">
        <v>0.66666666666666652</v>
      </c>
      <c r="K6" s="80">
        <v>0.75</v>
      </c>
      <c r="L6" s="80"/>
      <c r="M6" s="80">
        <v>0.66666666666666652</v>
      </c>
      <c r="N6" s="80">
        <v>0.75</v>
      </c>
      <c r="O6" s="81">
        <v>0.33333333333333326</v>
      </c>
      <c r="P6" s="80">
        <v>0.75</v>
      </c>
      <c r="S6" s="50" t="s">
        <v>264</v>
      </c>
    </row>
    <row r="7" spans="1:19" ht="28.5" customHeight="1">
      <c r="A7" s="57"/>
      <c r="B7" s="63"/>
      <c r="C7" s="57" t="s">
        <v>249</v>
      </c>
      <c r="D7" s="57"/>
      <c r="E7" s="63" t="s">
        <v>109</v>
      </c>
      <c r="F7" s="64" t="s">
        <v>101</v>
      </c>
      <c r="G7" s="64" t="s">
        <v>101</v>
      </c>
      <c r="H7" s="79" t="s">
        <v>162</v>
      </c>
      <c r="I7" s="57" t="s">
        <v>264</v>
      </c>
      <c r="J7" s="80">
        <v>0.5</v>
      </c>
      <c r="K7" s="80">
        <v>0.5</v>
      </c>
      <c r="L7" s="80">
        <v>0.5</v>
      </c>
      <c r="M7" s="80">
        <v>0.5</v>
      </c>
      <c r="N7" s="80"/>
      <c r="O7" s="81">
        <v>0.5</v>
      </c>
      <c r="P7" s="80"/>
    </row>
    <row r="8" spans="1:19" ht="28.5" customHeight="1">
      <c r="A8" s="57"/>
      <c r="B8" s="63"/>
      <c r="C8" s="57" t="s">
        <v>267</v>
      </c>
      <c r="D8" s="57"/>
      <c r="E8" s="63" t="s">
        <v>140</v>
      </c>
      <c r="F8" s="64" t="s">
        <v>155</v>
      </c>
      <c r="G8" s="64" t="s">
        <v>155</v>
      </c>
      <c r="H8" s="79" t="s">
        <v>162</v>
      </c>
      <c r="I8" s="57" t="s">
        <v>264</v>
      </c>
      <c r="J8" s="80">
        <v>0.5</v>
      </c>
      <c r="K8" s="80">
        <v>0.5</v>
      </c>
      <c r="L8" s="80"/>
      <c r="M8" s="80">
        <v>0.5</v>
      </c>
      <c r="N8" s="80"/>
      <c r="O8" s="81">
        <v>0.5</v>
      </c>
      <c r="P8" s="80"/>
    </row>
    <row r="9" spans="1:19" ht="28.5" customHeight="1">
      <c r="A9" s="57"/>
      <c r="B9" s="63"/>
      <c r="C9" s="57" t="s">
        <v>50</v>
      </c>
      <c r="D9" s="57"/>
      <c r="E9" s="63" t="s">
        <v>75</v>
      </c>
      <c r="F9" s="64" t="s">
        <v>32</v>
      </c>
      <c r="G9" s="64" t="s">
        <v>32</v>
      </c>
      <c r="H9" s="79" t="s">
        <v>162</v>
      </c>
      <c r="I9" s="57" t="s">
        <v>263</v>
      </c>
      <c r="J9" s="80">
        <v>0.5</v>
      </c>
      <c r="K9" s="80">
        <v>0.5</v>
      </c>
      <c r="L9" s="80"/>
      <c r="M9" s="80"/>
      <c r="N9" s="80"/>
      <c r="O9" s="81"/>
      <c r="P9" s="80"/>
    </row>
    <row r="10" spans="1:19" ht="28.5" customHeight="1">
      <c r="A10" s="57"/>
      <c r="B10" s="63"/>
      <c r="C10" s="57" t="s">
        <v>268</v>
      </c>
      <c r="D10" s="57"/>
      <c r="E10" s="63" t="s">
        <v>21</v>
      </c>
      <c r="F10" s="64" t="s">
        <v>158</v>
      </c>
      <c r="G10" s="64" t="s">
        <v>158</v>
      </c>
      <c r="H10" s="64"/>
      <c r="I10" s="57" t="s">
        <v>264</v>
      </c>
      <c r="J10" s="80">
        <v>0.5</v>
      </c>
      <c r="K10" s="80">
        <v>0.5</v>
      </c>
      <c r="L10" s="80"/>
      <c r="M10" s="80"/>
      <c r="N10" s="80"/>
      <c r="O10" s="81">
        <v>0.5</v>
      </c>
      <c r="P10" s="80"/>
    </row>
    <row r="11" spans="1:19" ht="28.5" customHeight="1">
      <c r="A11" s="57"/>
      <c r="B11" s="63"/>
      <c r="C11" s="57" t="s">
        <v>250</v>
      </c>
      <c r="D11" s="57"/>
      <c r="E11" s="63" t="s">
        <v>70</v>
      </c>
      <c r="F11" s="64" t="s">
        <v>86</v>
      </c>
      <c r="G11" s="64" t="s">
        <v>86</v>
      </c>
      <c r="H11" s="63" t="s">
        <v>215</v>
      </c>
      <c r="I11" s="57" t="s">
        <v>264</v>
      </c>
      <c r="J11" s="80">
        <v>0.5</v>
      </c>
      <c r="K11" s="80">
        <v>0.5</v>
      </c>
      <c r="L11" s="80"/>
      <c r="M11" s="80">
        <v>0.5</v>
      </c>
      <c r="N11" s="80"/>
      <c r="O11" s="81">
        <v>0.5</v>
      </c>
      <c r="P11" s="80"/>
    </row>
    <row r="12" spans="1:19" ht="28.5" customHeight="1">
      <c r="A12" s="57"/>
      <c r="B12" s="63"/>
      <c r="C12" s="75" t="s">
        <v>269</v>
      </c>
      <c r="D12" s="75"/>
      <c r="E12" s="76" t="s">
        <v>30</v>
      </c>
      <c r="F12" s="78" t="s">
        <v>159</v>
      </c>
      <c r="G12" s="64" t="s">
        <v>159</v>
      </c>
      <c r="H12" s="79" t="s">
        <v>162</v>
      </c>
      <c r="I12" s="57" t="s">
        <v>264</v>
      </c>
      <c r="J12" s="80">
        <v>0.5</v>
      </c>
      <c r="K12" s="80">
        <v>0.5</v>
      </c>
      <c r="L12" s="80"/>
      <c r="M12" s="80">
        <v>0.5</v>
      </c>
      <c r="N12" s="80"/>
      <c r="O12" s="81">
        <v>0.5</v>
      </c>
      <c r="P12" s="80"/>
    </row>
    <row r="13" spans="1:19" ht="28.5" customHeight="1">
      <c r="A13" s="57" t="s">
        <v>153</v>
      </c>
      <c r="B13" s="63" t="s">
        <v>42</v>
      </c>
      <c r="C13" s="57" t="s">
        <v>198</v>
      </c>
      <c r="D13" s="57"/>
      <c r="E13" s="63" t="s">
        <v>83</v>
      </c>
      <c r="F13" s="78" t="s">
        <v>110</v>
      </c>
      <c r="G13" s="64" t="s">
        <v>110</v>
      </c>
      <c r="H13" s="64"/>
      <c r="I13" s="57" t="s">
        <v>263</v>
      </c>
      <c r="J13" s="80">
        <v>0.5</v>
      </c>
      <c r="K13" s="80">
        <v>0.5</v>
      </c>
      <c r="L13" s="80"/>
      <c r="M13" s="80"/>
      <c r="N13" s="80"/>
      <c r="O13" s="81"/>
      <c r="P13" s="80"/>
    </row>
    <row r="14" spans="1:19" ht="28.5" customHeight="1">
      <c r="A14" s="57"/>
      <c r="B14" s="63"/>
      <c r="C14" s="57" t="s">
        <v>6</v>
      </c>
      <c r="D14" s="57"/>
      <c r="E14" s="63" t="s">
        <v>96</v>
      </c>
      <c r="F14" s="78" t="s">
        <v>128</v>
      </c>
      <c r="G14" s="64" t="s">
        <v>128</v>
      </c>
      <c r="H14" s="64"/>
      <c r="I14" s="57" t="s">
        <v>264</v>
      </c>
      <c r="J14" s="80">
        <v>0.33333333333333326</v>
      </c>
      <c r="K14" s="80">
        <v>0.33333333333333326</v>
      </c>
      <c r="L14" s="80"/>
      <c r="M14" s="80">
        <v>0.33333333333333326</v>
      </c>
      <c r="N14" s="80"/>
      <c r="O14" s="81">
        <v>0.33333333333333326</v>
      </c>
      <c r="P14" s="80"/>
    </row>
    <row r="15" spans="1:19" ht="28.5" customHeight="1">
      <c r="A15" s="57"/>
      <c r="B15" s="63"/>
      <c r="C15" s="57" t="s">
        <v>266</v>
      </c>
      <c r="D15" s="57"/>
      <c r="E15" s="63" t="s">
        <v>65</v>
      </c>
      <c r="F15" s="78" t="s">
        <v>161</v>
      </c>
      <c r="G15" s="64" t="s">
        <v>161</v>
      </c>
      <c r="H15" s="64"/>
      <c r="I15" s="57" t="s">
        <v>264</v>
      </c>
      <c r="J15" s="80">
        <v>0.5</v>
      </c>
      <c r="K15" s="80">
        <v>0.5</v>
      </c>
      <c r="L15" s="80"/>
      <c r="M15" s="80">
        <v>0.5</v>
      </c>
      <c r="N15" s="80"/>
      <c r="O15" s="81">
        <v>0.5</v>
      </c>
      <c r="P15" s="80"/>
    </row>
    <row r="16" spans="1:19" ht="28.5" customHeight="1">
      <c r="A16" s="57"/>
      <c r="B16" s="63"/>
      <c r="C16" s="57" t="s">
        <v>249</v>
      </c>
      <c r="D16" s="57"/>
      <c r="E16" s="63" t="s">
        <v>135</v>
      </c>
      <c r="F16" s="78" t="s">
        <v>112</v>
      </c>
      <c r="G16" s="64" t="s">
        <v>112</v>
      </c>
      <c r="H16" s="64"/>
      <c r="I16" s="57" t="s">
        <v>264</v>
      </c>
      <c r="J16" s="80">
        <v>0.5</v>
      </c>
      <c r="K16" s="80">
        <v>0.5</v>
      </c>
      <c r="L16" s="80"/>
      <c r="M16" s="80">
        <v>0.5</v>
      </c>
      <c r="N16" s="80"/>
      <c r="O16" s="81">
        <v>0.5</v>
      </c>
      <c r="P16" s="80"/>
    </row>
    <row r="17" spans="1:16" ht="28.5" customHeight="1">
      <c r="A17" s="57" t="s">
        <v>47</v>
      </c>
      <c r="B17" s="63" t="s">
        <v>77</v>
      </c>
      <c r="C17" s="57" t="s">
        <v>198</v>
      </c>
      <c r="D17" s="57"/>
      <c r="E17" s="63" t="s">
        <v>33</v>
      </c>
      <c r="F17" s="78" t="s">
        <v>163</v>
      </c>
      <c r="G17" s="64" t="s">
        <v>163</v>
      </c>
      <c r="H17" s="64"/>
      <c r="I17" s="57" t="s">
        <v>107</v>
      </c>
      <c r="J17" s="80"/>
      <c r="K17" s="80"/>
      <c r="L17" s="80"/>
      <c r="M17" s="80"/>
      <c r="N17" s="80"/>
      <c r="O17" s="81" t="s">
        <v>22</v>
      </c>
      <c r="P17" s="80"/>
    </row>
    <row r="18" spans="1:16" ht="28.5" customHeight="1">
      <c r="A18" s="57"/>
      <c r="B18" s="63"/>
      <c r="C18" s="57" t="s">
        <v>6</v>
      </c>
      <c r="D18" s="57"/>
      <c r="E18" s="63" t="s">
        <v>12</v>
      </c>
      <c r="F18" s="78" t="s">
        <v>164</v>
      </c>
      <c r="G18" s="64" t="s">
        <v>164</v>
      </c>
      <c r="H18" s="64"/>
      <c r="I18" s="57" t="s">
        <v>264</v>
      </c>
      <c r="J18" s="80">
        <v>1</v>
      </c>
      <c r="K18" s="80">
        <v>1</v>
      </c>
      <c r="L18" s="80"/>
      <c r="M18" s="80">
        <v>1</v>
      </c>
      <c r="N18" s="80"/>
      <c r="O18" s="81">
        <v>1</v>
      </c>
      <c r="P18" s="80"/>
    </row>
    <row r="19" spans="1:16" ht="28.5" customHeight="1">
      <c r="A19" s="57"/>
      <c r="B19" s="63"/>
      <c r="C19" s="57" t="s">
        <v>266</v>
      </c>
      <c r="D19" s="57"/>
      <c r="E19" s="63" t="s">
        <v>99</v>
      </c>
      <c r="F19" s="78" t="s">
        <v>62</v>
      </c>
      <c r="G19" s="64" t="s">
        <v>62</v>
      </c>
      <c r="H19" s="64"/>
      <c r="I19" s="57" t="s">
        <v>264</v>
      </c>
      <c r="J19" s="80">
        <v>0.5</v>
      </c>
      <c r="K19" s="80">
        <v>0.5</v>
      </c>
      <c r="L19" s="80"/>
      <c r="M19" s="80">
        <v>0.5</v>
      </c>
      <c r="N19" s="80"/>
      <c r="O19" s="81">
        <v>0.5</v>
      </c>
      <c r="P19" s="80"/>
    </row>
    <row r="20" spans="1:16" ht="28.5" customHeight="1">
      <c r="A20" s="57"/>
      <c r="B20" s="63"/>
      <c r="C20" s="57" t="s">
        <v>249</v>
      </c>
      <c r="D20" s="57"/>
      <c r="E20" s="63" t="s">
        <v>94</v>
      </c>
      <c r="F20" s="78" t="s">
        <v>148</v>
      </c>
      <c r="G20" s="64" t="s">
        <v>148</v>
      </c>
      <c r="H20" s="64"/>
      <c r="I20" s="57" t="s">
        <v>263</v>
      </c>
      <c r="J20" s="80">
        <v>1</v>
      </c>
      <c r="K20" s="80">
        <v>1</v>
      </c>
      <c r="L20" s="80"/>
      <c r="M20" s="80"/>
      <c r="N20" s="80"/>
      <c r="O20" s="81"/>
      <c r="P20" s="80"/>
    </row>
    <row r="21" spans="1:16" ht="28.5" customHeight="1">
      <c r="A21" s="57"/>
      <c r="B21" s="63"/>
      <c r="C21" s="57" t="s">
        <v>267</v>
      </c>
      <c r="D21" s="57"/>
      <c r="E21" s="63" t="s">
        <v>95</v>
      </c>
      <c r="F21" s="78" t="s">
        <v>166</v>
      </c>
      <c r="G21" s="64" t="s">
        <v>166</v>
      </c>
      <c r="H21" s="64"/>
      <c r="I21" s="57" t="s">
        <v>263</v>
      </c>
      <c r="J21" s="80">
        <v>0.5</v>
      </c>
      <c r="K21" s="80">
        <v>0.5</v>
      </c>
      <c r="L21" s="80">
        <v>0.5</v>
      </c>
      <c r="M21" s="80"/>
      <c r="N21" s="80"/>
      <c r="O21" s="81"/>
      <c r="P21" s="80"/>
    </row>
    <row r="22" spans="1:16" ht="28.5" customHeight="1">
      <c r="A22" s="57" t="s">
        <v>113</v>
      </c>
      <c r="B22" s="63" t="s">
        <v>87</v>
      </c>
      <c r="C22" s="57" t="s">
        <v>198</v>
      </c>
      <c r="D22" s="57"/>
      <c r="E22" s="63" t="s">
        <v>185</v>
      </c>
      <c r="F22" s="78" t="s">
        <v>45</v>
      </c>
      <c r="G22" s="64" t="s">
        <v>45</v>
      </c>
      <c r="H22" s="64"/>
      <c r="I22" s="57" t="s">
        <v>264</v>
      </c>
      <c r="J22" s="80">
        <v>0.5</v>
      </c>
      <c r="K22" s="80">
        <v>0.5</v>
      </c>
      <c r="L22" s="80"/>
      <c r="M22" s="80">
        <v>0.5</v>
      </c>
      <c r="N22" s="80"/>
      <c r="O22" s="81">
        <v>0.5</v>
      </c>
      <c r="P22" s="80"/>
    </row>
    <row r="23" spans="1:16" ht="28.5" customHeight="1">
      <c r="A23" s="57"/>
      <c r="B23" s="63"/>
      <c r="C23" s="57" t="s">
        <v>6</v>
      </c>
      <c r="D23" s="57"/>
      <c r="E23" s="63" t="s">
        <v>141</v>
      </c>
      <c r="F23" s="78" t="s">
        <v>168</v>
      </c>
      <c r="G23" s="64" t="s">
        <v>168</v>
      </c>
      <c r="H23" s="64"/>
      <c r="I23" s="57" t="s">
        <v>264</v>
      </c>
      <c r="J23" s="80">
        <v>0.5</v>
      </c>
      <c r="K23" s="80">
        <v>0.5</v>
      </c>
      <c r="L23" s="80"/>
      <c r="M23" s="80">
        <v>0.5</v>
      </c>
      <c r="N23" s="80"/>
      <c r="O23" s="81">
        <v>0.5</v>
      </c>
      <c r="P23" s="80"/>
    </row>
    <row r="24" spans="1:16" ht="28.5" customHeight="1">
      <c r="A24" s="57" t="s">
        <v>68</v>
      </c>
      <c r="B24" s="63" t="s">
        <v>261</v>
      </c>
      <c r="C24" s="57"/>
      <c r="D24" s="57"/>
      <c r="E24" s="63" t="s">
        <v>53</v>
      </c>
      <c r="F24" s="78"/>
      <c r="G24" s="64" t="s">
        <v>36</v>
      </c>
      <c r="H24" s="64"/>
      <c r="I24" s="57" t="s">
        <v>264</v>
      </c>
      <c r="J24" s="80">
        <v>0.5</v>
      </c>
      <c r="K24" s="80">
        <v>0.5</v>
      </c>
      <c r="L24" s="80"/>
      <c r="M24" s="80">
        <v>0.5</v>
      </c>
      <c r="N24" s="80"/>
      <c r="O24" s="81">
        <v>0.5</v>
      </c>
      <c r="P24" s="80"/>
    </row>
    <row r="25" spans="1:16" ht="28.5" customHeight="1">
      <c r="A25" s="57" t="s">
        <v>39</v>
      </c>
      <c r="B25" s="63" t="s">
        <v>201</v>
      </c>
      <c r="C25" s="57"/>
      <c r="D25" s="57"/>
      <c r="E25" s="63" t="s">
        <v>214</v>
      </c>
      <c r="F25" s="78" t="s">
        <v>244</v>
      </c>
      <c r="G25" s="64" t="s">
        <v>17</v>
      </c>
      <c r="H25" s="64"/>
      <c r="I25" s="57" t="s">
        <v>264</v>
      </c>
      <c r="J25" s="80">
        <v>0.5</v>
      </c>
      <c r="K25" s="80">
        <v>0.5</v>
      </c>
      <c r="L25" s="80"/>
      <c r="M25" s="80">
        <v>0.5</v>
      </c>
      <c r="N25" s="80"/>
      <c r="O25" s="81">
        <v>0.5</v>
      </c>
      <c r="P25" s="80"/>
    </row>
    <row r="26" spans="1:16" ht="28.5" customHeight="1">
      <c r="A26" s="57" t="s">
        <v>176</v>
      </c>
      <c r="B26" s="63" t="s">
        <v>89</v>
      </c>
      <c r="C26" s="57" t="s">
        <v>198</v>
      </c>
      <c r="D26" s="57"/>
      <c r="E26" s="63" t="s">
        <v>123</v>
      </c>
      <c r="F26" s="78" t="s">
        <v>169</v>
      </c>
      <c r="G26" s="64" t="s">
        <v>169</v>
      </c>
      <c r="H26" s="64"/>
      <c r="I26" s="57" t="s">
        <v>263</v>
      </c>
      <c r="J26" s="80">
        <v>1</v>
      </c>
      <c r="K26" s="80">
        <v>1</v>
      </c>
      <c r="L26" s="80"/>
      <c r="M26" s="80"/>
      <c r="N26" s="80"/>
      <c r="O26" s="81"/>
      <c r="P26" s="80"/>
    </row>
    <row r="27" spans="1:16" ht="28.5" customHeight="1">
      <c r="A27" s="57"/>
      <c r="B27" s="63"/>
      <c r="C27" s="57" t="s">
        <v>6</v>
      </c>
      <c r="D27" s="57" t="s">
        <v>198</v>
      </c>
      <c r="E27" s="63" t="s">
        <v>40</v>
      </c>
      <c r="F27" s="78" t="s">
        <v>171</v>
      </c>
      <c r="G27" s="64" t="s">
        <v>171</v>
      </c>
      <c r="H27" s="64"/>
      <c r="I27" s="57" t="s">
        <v>263</v>
      </c>
      <c r="J27" s="80">
        <v>0.5</v>
      </c>
      <c r="K27" s="80">
        <v>0.5</v>
      </c>
      <c r="L27" s="80">
        <v>0.5</v>
      </c>
      <c r="M27" s="80"/>
      <c r="N27" s="80"/>
      <c r="O27" s="81"/>
      <c r="P27" s="80"/>
    </row>
    <row r="28" spans="1:16" ht="28.5" customHeight="1">
      <c r="A28" s="57"/>
      <c r="B28" s="63"/>
      <c r="C28" s="57"/>
      <c r="D28" s="57" t="s">
        <v>6</v>
      </c>
      <c r="E28" s="63" t="s">
        <v>132</v>
      </c>
      <c r="F28" s="78" t="s">
        <v>60</v>
      </c>
      <c r="G28" s="64" t="s">
        <v>60</v>
      </c>
      <c r="H28" s="64"/>
      <c r="I28" s="57" t="s">
        <v>263</v>
      </c>
      <c r="J28" s="80">
        <v>0.5</v>
      </c>
      <c r="K28" s="80">
        <v>0.5</v>
      </c>
      <c r="L28" s="80">
        <v>0.5</v>
      </c>
      <c r="M28" s="80"/>
      <c r="N28" s="80"/>
      <c r="O28" s="81"/>
      <c r="P28" s="80"/>
    </row>
    <row r="29" spans="1:16" ht="28.5" customHeight="1">
      <c r="A29" s="57"/>
      <c r="B29" s="63"/>
      <c r="C29" s="57"/>
      <c r="D29" s="57" t="s">
        <v>266</v>
      </c>
      <c r="E29" s="63" t="s">
        <v>130</v>
      </c>
      <c r="F29" s="78" t="s">
        <v>117</v>
      </c>
      <c r="G29" s="64" t="s">
        <v>117</v>
      </c>
      <c r="H29" s="64"/>
      <c r="I29" s="57" t="s">
        <v>263</v>
      </c>
      <c r="J29" s="80">
        <v>0.5</v>
      </c>
      <c r="K29" s="80">
        <v>0.5</v>
      </c>
      <c r="L29" s="80">
        <v>0.5</v>
      </c>
      <c r="M29" s="80"/>
      <c r="N29" s="80"/>
      <c r="O29" s="81"/>
      <c r="P29" s="80"/>
    </row>
    <row r="30" spans="1:16" ht="28.5" customHeight="1">
      <c r="A30" s="57"/>
      <c r="B30" s="63"/>
      <c r="C30" s="57"/>
      <c r="D30" s="57" t="s">
        <v>249</v>
      </c>
      <c r="E30" s="63" t="s">
        <v>78</v>
      </c>
      <c r="F30" s="78" t="s">
        <v>172</v>
      </c>
      <c r="G30" s="64" t="s">
        <v>172</v>
      </c>
      <c r="H30" s="64"/>
      <c r="I30" s="57" t="s">
        <v>263</v>
      </c>
      <c r="J30" s="80">
        <v>0.5</v>
      </c>
      <c r="K30" s="80">
        <v>0.5</v>
      </c>
      <c r="L30" s="80">
        <v>0.5</v>
      </c>
      <c r="M30" s="80"/>
      <c r="N30" s="80"/>
      <c r="O30" s="81"/>
      <c r="P30" s="80"/>
    </row>
    <row r="31" spans="1:16" ht="28.5" customHeight="1">
      <c r="A31" s="57"/>
      <c r="B31" s="63"/>
      <c r="C31" s="57"/>
      <c r="D31" s="57" t="s">
        <v>267</v>
      </c>
      <c r="E31" s="63" t="s">
        <v>262</v>
      </c>
      <c r="F31" s="78"/>
      <c r="G31" s="64" t="s">
        <v>48</v>
      </c>
      <c r="H31" s="64"/>
      <c r="I31" s="57" t="s">
        <v>263</v>
      </c>
      <c r="J31" s="80">
        <v>0.5</v>
      </c>
      <c r="K31" s="80">
        <v>0.5</v>
      </c>
      <c r="L31" s="80">
        <v>0.5</v>
      </c>
      <c r="M31" s="80"/>
      <c r="N31" s="80"/>
      <c r="O31" s="81"/>
      <c r="P31" s="80"/>
    </row>
    <row r="32" spans="1:16" ht="28.5" customHeight="1">
      <c r="A32" s="57"/>
      <c r="B32" s="63"/>
      <c r="C32" s="57"/>
      <c r="D32" s="57" t="s">
        <v>50</v>
      </c>
      <c r="E32" s="63" t="s">
        <v>186</v>
      </c>
      <c r="F32" s="78" t="s">
        <v>48</v>
      </c>
      <c r="G32" s="64" t="s">
        <v>208</v>
      </c>
      <c r="H32" s="64"/>
      <c r="I32" s="57" t="s">
        <v>263</v>
      </c>
      <c r="J32" s="80">
        <v>0.5</v>
      </c>
      <c r="K32" s="80">
        <v>0.5</v>
      </c>
      <c r="L32" s="80">
        <v>0.5</v>
      </c>
      <c r="M32" s="80"/>
      <c r="N32" s="80"/>
      <c r="O32" s="81"/>
      <c r="P32" s="80"/>
    </row>
    <row r="33" spans="1:18" ht="28.5" customHeight="1">
      <c r="A33" s="57"/>
      <c r="B33" s="63"/>
      <c r="C33" s="57"/>
      <c r="D33" s="57" t="s">
        <v>268</v>
      </c>
      <c r="E33" s="63" t="s">
        <v>187</v>
      </c>
      <c r="F33" s="78" t="s">
        <v>208</v>
      </c>
      <c r="G33" s="64" t="s">
        <v>61</v>
      </c>
      <c r="H33" s="64"/>
      <c r="I33" s="57" t="s">
        <v>263</v>
      </c>
      <c r="J33" s="80">
        <v>0.5</v>
      </c>
      <c r="K33" s="80">
        <v>0.5</v>
      </c>
      <c r="L33" s="80">
        <v>0.5</v>
      </c>
      <c r="M33" s="80"/>
      <c r="N33" s="80"/>
      <c r="O33" s="81"/>
      <c r="P33" s="80"/>
    </row>
    <row r="34" spans="1:18" ht="28.5" customHeight="1">
      <c r="A34" s="57" t="s">
        <v>85</v>
      </c>
      <c r="B34" s="63" t="s">
        <v>209</v>
      </c>
      <c r="C34" s="57"/>
      <c r="D34" s="57"/>
      <c r="E34" s="63" t="s">
        <v>209</v>
      </c>
      <c r="F34" s="78" t="s">
        <v>226</v>
      </c>
      <c r="G34" s="64" t="s">
        <v>232</v>
      </c>
      <c r="H34" s="64"/>
      <c r="I34" s="57" t="s">
        <v>263</v>
      </c>
      <c r="J34" s="80">
        <v>0.5</v>
      </c>
      <c r="K34" s="80">
        <v>0.5</v>
      </c>
      <c r="L34" s="80"/>
      <c r="M34" s="80"/>
      <c r="N34" s="80"/>
      <c r="O34" s="81"/>
      <c r="P34" s="80"/>
    </row>
    <row r="35" spans="1:18" ht="28.5" customHeight="1">
      <c r="A35" s="243" t="s">
        <v>207</v>
      </c>
      <c r="B35" s="240" t="s">
        <v>56</v>
      </c>
      <c r="C35" s="57" t="s">
        <v>198</v>
      </c>
      <c r="D35" s="57"/>
      <c r="E35" s="63" t="s">
        <v>211</v>
      </c>
      <c r="F35" s="78" t="s">
        <v>61</v>
      </c>
      <c r="G35" s="64" t="s">
        <v>226</v>
      </c>
      <c r="H35" s="64"/>
      <c r="I35" s="57" t="s">
        <v>264</v>
      </c>
      <c r="J35" s="80">
        <v>0.5</v>
      </c>
      <c r="K35" s="80">
        <v>0.5</v>
      </c>
      <c r="L35" s="80"/>
      <c r="M35" s="80">
        <v>0.5</v>
      </c>
      <c r="N35" s="80"/>
      <c r="O35" s="81">
        <v>0.5</v>
      </c>
      <c r="P35" s="80"/>
    </row>
    <row r="36" spans="1:18" ht="28.5" customHeight="1">
      <c r="A36" s="243"/>
      <c r="B36" s="240"/>
      <c r="C36" s="57" t="s">
        <v>6</v>
      </c>
      <c r="D36" s="57"/>
      <c r="E36" s="63" t="s">
        <v>205</v>
      </c>
      <c r="F36" s="78" t="s">
        <v>232</v>
      </c>
      <c r="G36" s="64" t="s">
        <v>244</v>
      </c>
      <c r="H36" s="64"/>
      <c r="I36" s="57" t="s">
        <v>263</v>
      </c>
      <c r="J36" s="80">
        <v>0.5</v>
      </c>
      <c r="K36" s="80">
        <v>0.5</v>
      </c>
      <c r="L36" s="80"/>
      <c r="M36" s="80"/>
      <c r="N36" s="80"/>
      <c r="O36" s="81"/>
      <c r="P36" s="80"/>
    </row>
    <row r="37" spans="1:18" ht="28.5" customHeight="1">
      <c r="A37" s="57" t="s">
        <v>271</v>
      </c>
      <c r="B37" s="240" t="s">
        <v>154</v>
      </c>
      <c r="C37" s="57"/>
      <c r="D37" s="57"/>
      <c r="E37" s="64" t="s">
        <v>259</v>
      </c>
      <c r="F37" s="78" t="s">
        <v>255</v>
      </c>
      <c r="G37" s="64" t="s">
        <v>255</v>
      </c>
      <c r="H37" s="64"/>
      <c r="I37" s="57" t="s">
        <v>263</v>
      </c>
      <c r="J37" s="80">
        <v>0.5</v>
      </c>
      <c r="K37" s="80">
        <v>0.5</v>
      </c>
      <c r="L37" s="80"/>
      <c r="M37" s="80"/>
      <c r="N37" s="80"/>
      <c r="O37" s="81"/>
      <c r="P37" s="80"/>
    </row>
    <row r="38" spans="1:18" ht="28.5" customHeight="1">
      <c r="A38" s="57" t="s">
        <v>272</v>
      </c>
      <c r="B38" s="240"/>
      <c r="C38" s="57"/>
      <c r="D38" s="57"/>
      <c r="E38" s="64" t="s">
        <v>195</v>
      </c>
      <c r="F38" s="78" t="s">
        <v>104</v>
      </c>
      <c r="G38" s="64" t="s">
        <v>104</v>
      </c>
      <c r="H38" s="64"/>
      <c r="I38" s="57" t="s">
        <v>263</v>
      </c>
      <c r="J38" s="80">
        <v>0.5</v>
      </c>
      <c r="K38" s="80">
        <v>0.5</v>
      </c>
      <c r="L38" s="80"/>
      <c r="M38" s="80"/>
      <c r="N38" s="80"/>
      <c r="O38" s="81"/>
      <c r="P38" s="80"/>
    </row>
    <row r="39" spans="1:18" s="72" customFormat="1" ht="28.5" customHeight="1">
      <c r="A39" s="57" t="s">
        <v>133</v>
      </c>
      <c r="B39" s="73" t="s">
        <v>199</v>
      </c>
      <c r="C39" s="57"/>
      <c r="D39" s="57"/>
      <c r="E39" s="73" t="s">
        <v>199</v>
      </c>
      <c r="F39" s="78"/>
      <c r="G39" s="64" t="s">
        <v>257</v>
      </c>
      <c r="H39" s="64"/>
      <c r="I39" s="57" t="s">
        <v>264</v>
      </c>
      <c r="J39" s="80">
        <v>0.5</v>
      </c>
      <c r="K39" s="80">
        <v>0.5</v>
      </c>
      <c r="L39" s="80"/>
      <c r="M39" s="80">
        <v>0.5</v>
      </c>
      <c r="N39" s="80"/>
      <c r="O39" s="81">
        <v>0.5</v>
      </c>
      <c r="P39" s="80"/>
      <c r="Q39" s="50"/>
      <c r="R39" s="50"/>
    </row>
    <row r="40" spans="1:18" ht="28.5" customHeight="1">
      <c r="A40" s="57" t="s">
        <v>49</v>
      </c>
      <c r="B40" s="63" t="s">
        <v>118</v>
      </c>
      <c r="C40" s="57"/>
      <c r="D40" s="57"/>
      <c r="E40" s="63" t="s">
        <v>118</v>
      </c>
      <c r="F40" s="78" t="s">
        <v>17</v>
      </c>
      <c r="G40" s="64" t="s">
        <v>175</v>
      </c>
      <c r="H40" s="64"/>
      <c r="I40" s="57" t="s">
        <v>263</v>
      </c>
      <c r="J40" s="80">
        <v>0.5</v>
      </c>
      <c r="K40" s="80">
        <v>0.5</v>
      </c>
      <c r="L40" s="80"/>
      <c r="M40" s="80"/>
      <c r="N40" s="80"/>
      <c r="O40" s="81"/>
      <c r="P40" s="80"/>
    </row>
    <row r="41" spans="1:18" ht="28.5" customHeight="1">
      <c r="A41" s="57" t="s">
        <v>256</v>
      </c>
      <c r="B41" s="63" t="s">
        <v>127</v>
      </c>
      <c r="C41" s="57" t="s">
        <v>198</v>
      </c>
      <c r="D41" s="57"/>
      <c r="E41" s="63" t="s">
        <v>67</v>
      </c>
      <c r="F41" s="78" t="s">
        <v>36</v>
      </c>
      <c r="G41" s="64" t="s">
        <v>190</v>
      </c>
      <c r="H41" s="64"/>
      <c r="I41" s="57"/>
      <c r="J41" s="80">
        <v>0.5</v>
      </c>
      <c r="K41" s="80">
        <v>0.5</v>
      </c>
      <c r="L41" s="80"/>
      <c r="M41" s="80">
        <v>0.5</v>
      </c>
      <c r="N41" s="80"/>
      <c r="O41" s="81">
        <v>0.5</v>
      </c>
      <c r="P41" s="80"/>
    </row>
    <row r="42" spans="1:18" ht="28.5" customHeight="1">
      <c r="A42" s="57"/>
      <c r="B42" s="63"/>
      <c r="C42" s="57" t="s">
        <v>6</v>
      </c>
      <c r="D42" s="57"/>
      <c r="E42" s="63" t="s">
        <v>111</v>
      </c>
      <c r="F42" s="78" t="s">
        <v>36</v>
      </c>
      <c r="G42" s="64" t="s">
        <v>190</v>
      </c>
      <c r="H42" s="64"/>
      <c r="I42" s="57"/>
      <c r="J42" s="80">
        <v>0.5</v>
      </c>
      <c r="K42" s="80">
        <v>0.5</v>
      </c>
      <c r="L42" s="80"/>
      <c r="M42" s="80">
        <v>0.5</v>
      </c>
      <c r="N42" s="80"/>
      <c r="O42" s="81">
        <v>0.5</v>
      </c>
      <c r="P42" s="80"/>
    </row>
    <row r="43" spans="1:18">
      <c r="B43" s="74"/>
    </row>
    <row r="44" spans="1:18">
      <c r="B44" s="74"/>
    </row>
  </sheetData>
  <mergeCells count="6">
    <mergeCell ref="B37:B38"/>
    <mergeCell ref="J2:L2"/>
    <mergeCell ref="M2:P2"/>
    <mergeCell ref="A3:E3"/>
    <mergeCell ref="A35:A36"/>
    <mergeCell ref="B35:B36"/>
  </mergeCells>
  <phoneticPr fontId="27"/>
  <dataValidations count="1">
    <dataValidation type="list" allowBlank="1" showInputMessage="1" showErrorMessage="1" sqref="I4:I42">
      <formula1>$S$4:$S$6</formula1>
    </dataValidation>
  </dataValidations>
  <pageMargins left="0.7" right="0.7" top="0.75" bottom="0.75" header="0.3" footer="0.3"/>
  <pageSetup paperSize="9" scale="3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view="pageBreakPreview" zoomScale="80" zoomScaleSheetLayoutView="80" workbookViewId="0">
      <selection activeCell="G13" sqref="G13"/>
    </sheetView>
  </sheetViews>
  <sheetFormatPr defaultColWidth="10" defaultRowHeight="12.75"/>
  <cols>
    <col min="1" max="7" width="16.25" style="87" customWidth="1"/>
    <col min="8" max="8" width="5.125" style="87" customWidth="1"/>
    <col min="9" max="9" width="16.375" style="87" customWidth="1"/>
    <col min="10" max="10" width="1.5" style="87" customWidth="1"/>
    <col min="11" max="16384" width="10" style="87"/>
  </cols>
  <sheetData>
    <row r="1" spans="1:9" ht="18.75" customHeight="1">
      <c r="A1" s="89" t="s">
        <v>333</v>
      </c>
    </row>
    <row r="2" spans="1:9" ht="18.75" customHeight="1">
      <c r="A2" s="244" t="s">
        <v>328</v>
      </c>
      <c r="B2" s="244"/>
      <c r="C2" s="244"/>
      <c r="D2" s="244"/>
      <c r="E2" s="244"/>
      <c r="F2" s="244"/>
      <c r="G2" s="244"/>
      <c r="H2" s="244"/>
      <c r="I2" s="244"/>
    </row>
    <row r="3" spans="1:9" ht="10.5" customHeight="1">
      <c r="A3" s="90"/>
      <c r="B3" s="90"/>
      <c r="C3" s="90"/>
      <c r="D3" s="90"/>
      <c r="E3" s="90"/>
      <c r="F3" s="90"/>
      <c r="G3" s="90"/>
      <c r="H3" s="90"/>
    </row>
    <row r="4" spans="1:9" ht="18.75" customHeight="1">
      <c r="G4" s="169" t="s">
        <v>303</v>
      </c>
      <c r="H4" s="245"/>
      <c r="I4" s="245"/>
    </row>
    <row r="5" spans="1:9" ht="10.5" customHeight="1">
      <c r="F5" s="169"/>
    </row>
    <row r="6" spans="1:9" ht="33.75" customHeight="1">
      <c r="A6" s="91" t="s">
        <v>121</v>
      </c>
      <c r="B6" s="91" t="s">
        <v>307</v>
      </c>
      <c r="C6" s="91" t="s">
        <v>156</v>
      </c>
      <c r="D6" s="91" t="s">
        <v>306</v>
      </c>
      <c r="E6" s="91" t="s">
        <v>304</v>
      </c>
      <c r="F6" s="91" t="s">
        <v>25</v>
      </c>
      <c r="G6" s="91" t="s">
        <v>74</v>
      </c>
      <c r="H6" s="281" t="s">
        <v>305</v>
      </c>
      <c r="I6" s="282"/>
    </row>
    <row r="7" spans="1:9" ht="12" customHeight="1">
      <c r="A7" s="92" t="s">
        <v>308</v>
      </c>
      <c r="B7" s="92" t="s">
        <v>310</v>
      </c>
      <c r="C7" s="92" t="s">
        <v>311</v>
      </c>
      <c r="D7" s="92" t="s">
        <v>260</v>
      </c>
      <c r="E7" s="92" t="s">
        <v>309</v>
      </c>
      <c r="F7" s="92" t="s">
        <v>115</v>
      </c>
      <c r="G7" s="92" t="s">
        <v>312</v>
      </c>
      <c r="H7" s="283"/>
      <c r="I7" s="284"/>
    </row>
    <row r="8" spans="1:9" ht="22.5" customHeight="1">
      <c r="A8" s="93" t="s">
        <v>7</v>
      </c>
      <c r="B8" s="93" t="s">
        <v>7</v>
      </c>
      <c r="C8" s="93" t="s">
        <v>7</v>
      </c>
      <c r="D8" s="93" t="s">
        <v>7</v>
      </c>
      <c r="E8" s="93" t="s">
        <v>7</v>
      </c>
      <c r="F8" s="93" t="s">
        <v>7</v>
      </c>
      <c r="G8" s="93" t="s">
        <v>7</v>
      </c>
      <c r="H8" s="246"/>
      <c r="I8" s="247"/>
    </row>
    <row r="9" spans="1:9" ht="35.25" customHeight="1">
      <c r="A9" s="113"/>
      <c r="B9" s="113"/>
      <c r="C9" s="113"/>
      <c r="D9" s="113"/>
      <c r="E9" s="113"/>
      <c r="F9" s="113"/>
      <c r="G9" s="113"/>
      <c r="H9" s="248"/>
      <c r="I9" s="249"/>
    </row>
    <row r="10" spans="1:9" ht="10.5" customHeight="1"/>
    <row r="11" spans="1:9" ht="18.75" customHeight="1">
      <c r="A11" s="87" t="s">
        <v>353</v>
      </c>
    </row>
    <row r="12" spans="1:9" ht="18.75" customHeight="1">
      <c r="A12" s="87" t="s">
        <v>352</v>
      </c>
    </row>
    <row r="13" spans="1:9" ht="18.75" customHeight="1"/>
    <row r="14" spans="1:9" ht="19.5" customHeight="1">
      <c r="A14" s="94" t="s">
        <v>314</v>
      </c>
      <c r="B14" s="94"/>
      <c r="C14" s="94"/>
      <c r="D14" s="94"/>
      <c r="E14" s="161"/>
      <c r="F14" s="161"/>
      <c r="G14" s="161"/>
      <c r="H14" s="161"/>
    </row>
    <row r="15" spans="1:9" ht="19.5" customHeight="1">
      <c r="A15" s="250" t="s">
        <v>8</v>
      </c>
      <c r="B15" s="251"/>
      <c r="C15" s="252"/>
      <c r="D15" s="148" t="s">
        <v>4</v>
      </c>
      <c r="E15" s="143" t="s">
        <v>194</v>
      </c>
      <c r="F15" s="143" t="s">
        <v>103</v>
      </c>
      <c r="G15" s="250" t="s">
        <v>105</v>
      </c>
      <c r="H15" s="251"/>
      <c r="I15" s="252"/>
    </row>
    <row r="16" spans="1:9" ht="19.5" customHeight="1">
      <c r="A16" s="96"/>
      <c r="B16" s="115"/>
      <c r="C16" s="133"/>
      <c r="D16" s="149" t="s">
        <v>7</v>
      </c>
      <c r="E16" s="149" t="s">
        <v>7</v>
      </c>
      <c r="F16" s="149" t="s">
        <v>7</v>
      </c>
      <c r="G16" s="261"/>
      <c r="H16" s="262"/>
      <c r="I16" s="263"/>
    </row>
    <row r="17" spans="1:9" ht="19.5" customHeight="1">
      <c r="A17" s="97" t="s">
        <v>294</v>
      </c>
      <c r="B17" s="116"/>
      <c r="C17" s="134"/>
      <c r="D17" s="150"/>
      <c r="E17" s="150"/>
      <c r="F17" s="150"/>
      <c r="G17" s="264"/>
      <c r="H17" s="265"/>
      <c r="I17" s="266"/>
    </row>
    <row r="18" spans="1:9" ht="19.5" customHeight="1">
      <c r="A18" s="98" t="s">
        <v>31</v>
      </c>
      <c r="B18" s="117"/>
      <c r="C18" s="135"/>
      <c r="D18" s="151"/>
      <c r="E18" s="150"/>
      <c r="F18" s="150"/>
      <c r="G18" s="256"/>
      <c r="H18" s="245"/>
      <c r="I18" s="257"/>
    </row>
    <row r="19" spans="1:9" ht="19.5" customHeight="1">
      <c r="A19" s="267" t="s">
        <v>295</v>
      </c>
      <c r="B19" s="268"/>
      <c r="C19" s="136"/>
      <c r="D19" s="151"/>
      <c r="E19" s="150"/>
      <c r="F19" s="150"/>
      <c r="G19" s="269"/>
      <c r="H19" s="270"/>
      <c r="I19" s="271"/>
    </row>
    <row r="20" spans="1:9" ht="19.5" customHeight="1">
      <c r="A20" s="95" t="s">
        <v>5</v>
      </c>
      <c r="B20" s="114"/>
      <c r="C20" s="132"/>
      <c r="D20" s="152">
        <f>SUM(D18:D19)</f>
        <v>0</v>
      </c>
      <c r="E20" s="152">
        <f>I38+I40+I41</f>
        <v>0</v>
      </c>
      <c r="F20" s="152">
        <f>MIN(D20,E20)</f>
        <v>0</v>
      </c>
      <c r="G20" s="258"/>
      <c r="H20" s="259"/>
      <c r="I20" s="260"/>
    </row>
    <row r="21" spans="1:9" ht="19.5" customHeight="1">
      <c r="A21" s="99" t="s">
        <v>296</v>
      </c>
      <c r="B21" s="118"/>
      <c r="C21" s="137"/>
      <c r="D21" s="150"/>
      <c r="E21" s="150"/>
      <c r="F21" s="150"/>
      <c r="G21" s="264"/>
      <c r="H21" s="265"/>
      <c r="I21" s="266"/>
    </row>
    <row r="22" spans="1:9" ht="19.5" customHeight="1">
      <c r="A22" s="253" t="s">
        <v>204</v>
      </c>
      <c r="B22" s="254"/>
      <c r="C22" s="255"/>
      <c r="D22" s="151"/>
      <c r="E22" s="150"/>
      <c r="F22" s="150"/>
      <c r="G22" s="256"/>
      <c r="H22" s="245"/>
      <c r="I22" s="257"/>
    </row>
    <row r="23" spans="1:9" ht="19.5" customHeight="1">
      <c r="A23" s="95" t="s">
        <v>5</v>
      </c>
      <c r="B23" s="114"/>
      <c r="C23" s="132"/>
      <c r="D23" s="152">
        <f>SUM(D22:D22)</f>
        <v>0</v>
      </c>
      <c r="E23" s="152">
        <f>I45</f>
        <v>0</v>
      </c>
      <c r="F23" s="152">
        <f>MIN(D23,E23)</f>
        <v>0</v>
      </c>
      <c r="G23" s="258"/>
      <c r="H23" s="259"/>
      <c r="I23" s="260"/>
    </row>
    <row r="24" spans="1:9" ht="19.5" customHeight="1">
      <c r="A24" s="100" t="s">
        <v>152</v>
      </c>
      <c r="B24" s="119"/>
      <c r="C24" s="138"/>
      <c r="D24" s="153"/>
      <c r="E24" s="153"/>
      <c r="F24" s="153"/>
      <c r="G24" s="261"/>
      <c r="H24" s="262"/>
      <c r="I24" s="263"/>
    </row>
    <row r="25" spans="1:9" ht="19.5" customHeight="1">
      <c r="A25" s="101" t="s">
        <v>31</v>
      </c>
      <c r="B25" s="120"/>
      <c r="C25" s="139"/>
      <c r="D25" s="151"/>
      <c r="E25" s="150"/>
      <c r="F25" s="150"/>
      <c r="G25" s="269"/>
      <c r="H25" s="270"/>
      <c r="I25" s="271"/>
    </row>
    <row r="26" spans="1:9" ht="19.5" customHeight="1">
      <c r="A26" s="95" t="s">
        <v>5</v>
      </c>
      <c r="B26" s="114"/>
      <c r="C26" s="132"/>
      <c r="D26" s="152">
        <f>SUM(D25:D25)</f>
        <v>0</v>
      </c>
      <c r="E26" s="152">
        <f>I49+I50</f>
        <v>0</v>
      </c>
      <c r="F26" s="152">
        <f>MIN(D26,E26)</f>
        <v>0</v>
      </c>
      <c r="G26" s="264"/>
      <c r="H26" s="265"/>
      <c r="I26" s="266"/>
    </row>
    <row r="27" spans="1:9" ht="19.5" customHeight="1">
      <c r="A27" s="102" t="s">
        <v>52</v>
      </c>
      <c r="B27" s="121"/>
      <c r="C27" s="140"/>
      <c r="D27" s="154">
        <f>D20+D23+D26</f>
        <v>0</v>
      </c>
      <c r="E27" s="154">
        <f>IFERROR(E20+E23+E26,"")</f>
        <v>0</v>
      </c>
      <c r="F27" s="170">
        <f>MIN(D27,E27)</f>
        <v>0</v>
      </c>
      <c r="G27" s="258"/>
      <c r="H27" s="259"/>
      <c r="I27" s="260"/>
    </row>
    <row r="28" spans="1:9" s="88" customFormat="1" ht="19.5" customHeight="1">
      <c r="A28" s="103" t="s">
        <v>71</v>
      </c>
      <c r="B28" s="122"/>
      <c r="C28" s="141"/>
      <c r="D28" s="155"/>
      <c r="E28" s="162"/>
      <c r="F28" s="162"/>
      <c r="G28" s="272"/>
      <c r="H28" s="273"/>
      <c r="I28" s="274"/>
    </row>
    <row r="29" spans="1:9" s="88" customFormat="1" ht="19.5" customHeight="1">
      <c r="A29" s="104"/>
      <c r="B29" s="123"/>
      <c r="C29" s="142"/>
      <c r="D29" s="156"/>
      <c r="E29" s="158"/>
      <c r="F29" s="158"/>
      <c r="G29" s="272"/>
      <c r="H29" s="273"/>
      <c r="I29" s="274"/>
    </row>
    <row r="30" spans="1:9" s="88" customFormat="1" ht="19.5" customHeight="1">
      <c r="A30" s="105" t="s">
        <v>322</v>
      </c>
      <c r="B30" s="124"/>
      <c r="C30" s="143"/>
      <c r="D30" s="157">
        <f>SUM(D28:D29)</f>
        <v>0</v>
      </c>
      <c r="E30" s="157"/>
      <c r="F30" s="157"/>
      <c r="G30" s="275"/>
      <c r="H30" s="276"/>
      <c r="I30" s="277"/>
    </row>
    <row r="31" spans="1:9" s="88" customFormat="1" ht="19.5" customHeight="1">
      <c r="A31" s="106" t="s">
        <v>121</v>
      </c>
      <c r="B31" s="125"/>
      <c r="C31" s="144"/>
      <c r="D31" s="158">
        <f>SUM(D27,D30)</f>
        <v>0</v>
      </c>
      <c r="E31" s="158">
        <f>IFERROR(E27+E30,"")</f>
        <v>0</v>
      </c>
      <c r="F31" s="158"/>
      <c r="G31" s="278"/>
      <c r="H31" s="279"/>
      <c r="I31" s="280"/>
    </row>
    <row r="32" spans="1:9" s="88" customFormat="1" ht="19.5" customHeight="1">
      <c r="A32" s="107" t="s">
        <v>58</v>
      </c>
      <c r="B32" s="107"/>
      <c r="C32" s="107"/>
      <c r="D32" s="107"/>
      <c r="E32" s="163"/>
      <c r="F32" s="163"/>
      <c r="G32" s="163"/>
    </row>
    <row r="33" spans="1:9" s="88" customFormat="1" ht="19.5" customHeight="1">
      <c r="A33" s="107" t="s">
        <v>327</v>
      </c>
      <c r="B33" s="126"/>
      <c r="C33" s="126"/>
      <c r="D33" s="126"/>
      <c r="E33" s="164"/>
      <c r="F33" s="164"/>
      <c r="G33" s="164"/>
    </row>
    <row r="34" spans="1:9" s="88" customFormat="1" ht="19.5" customHeight="1">
      <c r="A34" s="107"/>
      <c r="B34" s="107"/>
      <c r="C34" s="107"/>
      <c r="D34" s="107"/>
      <c r="E34" s="163"/>
      <c r="F34" s="163"/>
      <c r="G34" s="163"/>
    </row>
    <row r="35" spans="1:9" ht="19.5" customHeight="1">
      <c r="A35" s="108" t="s">
        <v>315</v>
      </c>
      <c r="B35" s="108"/>
      <c r="C35" s="108"/>
      <c r="D35" s="108"/>
      <c r="E35" s="108"/>
      <c r="F35" s="108"/>
      <c r="G35" s="108"/>
      <c r="H35" s="108"/>
      <c r="I35" s="108"/>
    </row>
    <row r="36" spans="1:9" ht="19.5" customHeight="1">
      <c r="A36" s="109" t="s">
        <v>69</v>
      </c>
      <c r="B36" s="127"/>
      <c r="C36" s="88"/>
      <c r="D36" s="88"/>
      <c r="E36" s="165"/>
      <c r="F36" s="88"/>
      <c r="G36" s="165"/>
      <c r="H36" s="88"/>
      <c r="I36" s="171"/>
    </row>
    <row r="37" spans="1:9" ht="19.5" customHeight="1">
      <c r="A37" s="110"/>
      <c r="B37" s="127"/>
      <c r="C37" s="88"/>
      <c r="D37" s="88"/>
      <c r="E37" s="165" t="s">
        <v>1</v>
      </c>
      <c r="F37" s="88"/>
      <c r="G37" s="165" t="s">
        <v>336</v>
      </c>
      <c r="H37" s="88"/>
      <c r="I37" s="172"/>
    </row>
    <row r="38" spans="1:9" ht="19.5" customHeight="1">
      <c r="A38" s="111" t="s">
        <v>188</v>
      </c>
      <c r="B38" s="127"/>
      <c r="C38" s="145">
        <v>10000</v>
      </c>
      <c r="D38" s="159" t="s">
        <v>136</v>
      </c>
      <c r="E38" s="166"/>
      <c r="F38" s="159" t="s">
        <v>136</v>
      </c>
      <c r="G38" s="166"/>
      <c r="H38" s="159" t="s">
        <v>193</v>
      </c>
      <c r="I38" s="173">
        <f>C38*E38*G38</f>
        <v>0</v>
      </c>
    </row>
    <row r="39" spans="1:9" ht="19.5" customHeight="1">
      <c r="A39" s="110"/>
      <c r="B39" s="127"/>
      <c r="C39" s="88"/>
      <c r="D39" s="159"/>
      <c r="E39" s="165" t="s">
        <v>1</v>
      </c>
      <c r="F39" s="159"/>
      <c r="G39" s="165" t="s">
        <v>336</v>
      </c>
      <c r="H39" s="159"/>
      <c r="I39" s="172"/>
    </row>
    <row r="40" spans="1:9" ht="19.5" customHeight="1">
      <c r="A40" s="111" t="s">
        <v>31</v>
      </c>
      <c r="B40" s="128" t="s">
        <v>197</v>
      </c>
      <c r="C40" s="145">
        <v>2000</v>
      </c>
      <c r="D40" s="159" t="s">
        <v>136</v>
      </c>
      <c r="E40" s="167"/>
      <c r="F40" s="159" t="s">
        <v>136</v>
      </c>
      <c r="G40" s="166"/>
      <c r="H40" s="159" t="s">
        <v>193</v>
      </c>
      <c r="I40" s="173">
        <f>C40*E40*G40</f>
        <v>0</v>
      </c>
    </row>
    <row r="41" spans="1:9" ht="19.5" customHeight="1">
      <c r="A41" s="111"/>
      <c r="B41" s="128" t="s">
        <v>297</v>
      </c>
      <c r="C41" s="145">
        <v>12000</v>
      </c>
      <c r="D41" s="159" t="s">
        <v>136</v>
      </c>
      <c r="E41" s="166"/>
      <c r="F41" s="159" t="s">
        <v>136</v>
      </c>
      <c r="G41" s="166"/>
      <c r="H41" s="159" t="s">
        <v>193</v>
      </c>
      <c r="I41" s="173">
        <f>C41*E41*G41</f>
        <v>0</v>
      </c>
    </row>
    <row r="42" spans="1:9" ht="19.5" customHeight="1">
      <c r="A42" s="112"/>
      <c r="B42" s="129"/>
      <c r="C42" s="146"/>
      <c r="D42" s="125"/>
      <c r="E42" s="108"/>
      <c r="F42" s="125"/>
      <c r="G42" s="108"/>
      <c r="H42" s="125"/>
      <c r="I42" s="174"/>
    </row>
    <row r="43" spans="1:9" ht="19.5" customHeight="1">
      <c r="A43" s="109" t="s">
        <v>298</v>
      </c>
      <c r="B43" s="130"/>
      <c r="C43" s="147"/>
      <c r="D43" s="160"/>
      <c r="E43" s="168"/>
      <c r="F43" s="160"/>
      <c r="G43" s="168"/>
      <c r="H43" s="160"/>
      <c r="I43" s="175"/>
    </row>
    <row r="44" spans="1:9" ht="19.5" customHeight="1">
      <c r="A44" s="110"/>
      <c r="B44" s="128"/>
      <c r="C44" s="88"/>
      <c r="D44" s="159"/>
      <c r="E44" s="165"/>
      <c r="F44" s="159"/>
      <c r="G44" s="165" t="s">
        <v>336</v>
      </c>
      <c r="H44" s="159"/>
      <c r="I44" s="172"/>
    </row>
    <row r="45" spans="1:9" ht="19.5" customHeight="1">
      <c r="A45" s="110"/>
      <c r="B45" s="128"/>
      <c r="C45" s="145"/>
      <c r="D45" s="159"/>
      <c r="E45" s="145">
        <v>54000</v>
      </c>
      <c r="F45" s="159" t="s">
        <v>136</v>
      </c>
      <c r="G45" s="166"/>
      <c r="H45" s="159" t="s">
        <v>193</v>
      </c>
      <c r="I45" s="173">
        <f>E45*G45</f>
        <v>0</v>
      </c>
    </row>
    <row r="46" spans="1:9" ht="19.5" customHeight="1">
      <c r="A46" s="112"/>
      <c r="B46" s="129"/>
      <c r="C46" s="146"/>
      <c r="D46" s="125"/>
      <c r="E46" s="108"/>
      <c r="F46" s="125"/>
      <c r="G46" s="108"/>
      <c r="H46" s="125"/>
      <c r="I46" s="174"/>
    </row>
    <row r="47" spans="1:9" ht="19.5" customHeight="1">
      <c r="A47" s="110" t="s">
        <v>299</v>
      </c>
      <c r="B47" s="128"/>
      <c r="C47" s="145"/>
      <c r="D47" s="159"/>
      <c r="E47" s="88"/>
      <c r="F47" s="159"/>
      <c r="G47" s="88"/>
      <c r="H47" s="159"/>
      <c r="I47" s="171"/>
    </row>
    <row r="48" spans="1:9" ht="19.5" customHeight="1">
      <c r="A48" s="110"/>
      <c r="B48" s="128"/>
      <c r="C48" s="88"/>
      <c r="D48" s="159"/>
      <c r="E48" s="165" t="s">
        <v>1</v>
      </c>
      <c r="F48" s="159"/>
      <c r="G48" s="165" t="s">
        <v>336</v>
      </c>
      <c r="H48" s="159"/>
      <c r="I48" s="172"/>
    </row>
    <row r="49" spans="1:9" ht="19.5" customHeight="1">
      <c r="A49" s="110"/>
      <c r="B49" s="128" t="s">
        <v>197</v>
      </c>
      <c r="C49" s="145">
        <v>4000</v>
      </c>
      <c r="D49" s="159" t="s">
        <v>136</v>
      </c>
      <c r="E49" s="167"/>
      <c r="F49" s="159" t="s">
        <v>136</v>
      </c>
      <c r="G49" s="166"/>
      <c r="H49" s="159" t="s">
        <v>193</v>
      </c>
      <c r="I49" s="173">
        <f>C49*E49*G49</f>
        <v>0</v>
      </c>
    </row>
    <row r="50" spans="1:9" ht="19.5" customHeight="1">
      <c r="A50" s="110"/>
      <c r="B50" s="128" t="s">
        <v>297</v>
      </c>
      <c r="C50" s="145">
        <v>24000</v>
      </c>
      <c r="D50" s="159" t="s">
        <v>136</v>
      </c>
      <c r="E50" s="166"/>
      <c r="F50" s="159" t="s">
        <v>136</v>
      </c>
      <c r="G50" s="166"/>
      <c r="H50" s="159" t="s">
        <v>193</v>
      </c>
      <c r="I50" s="173">
        <f>C50*E50*G50</f>
        <v>0</v>
      </c>
    </row>
    <row r="51" spans="1:9" ht="19.5" customHeight="1">
      <c r="A51" s="112"/>
      <c r="B51" s="131"/>
      <c r="C51" s="108"/>
      <c r="D51" s="108"/>
      <c r="E51" s="108"/>
      <c r="F51" s="108"/>
      <c r="G51" s="108"/>
      <c r="H51" s="108"/>
      <c r="I51" s="176"/>
    </row>
    <row r="52" spans="1:9" ht="19.5" customHeight="1"/>
    <row r="53" spans="1:9" ht="19.5" customHeight="1"/>
    <row r="54" spans="1:9" ht="19.5" customHeight="1"/>
  </sheetData>
  <mergeCells count="25">
    <mergeCell ref="G29:I29"/>
    <mergeCell ref="G30:I30"/>
    <mergeCell ref="G31:I31"/>
    <mergeCell ref="H6:I7"/>
    <mergeCell ref="G24:I24"/>
    <mergeCell ref="G25:I25"/>
    <mergeCell ref="G26:I26"/>
    <mergeCell ref="G27:I27"/>
    <mergeCell ref="G28:I28"/>
    <mergeCell ref="G20:I20"/>
    <mergeCell ref="G21:I21"/>
    <mergeCell ref="A22:C22"/>
    <mergeCell ref="G22:I22"/>
    <mergeCell ref="G23:I23"/>
    <mergeCell ref="G16:I16"/>
    <mergeCell ref="G17:I17"/>
    <mergeCell ref="G18:I18"/>
    <mergeCell ref="A19:B19"/>
    <mergeCell ref="G19:I19"/>
    <mergeCell ref="A2:I2"/>
    <mergeCell ref="H4:I4"/>
    <mergeCell ref="H8:I8"/>
    <mergeCell ref="H9:I9"/>
    <mergeCell ref="A15:C15"/>
    <mergeCell ref="G15:I15"/>
  </mergeCells>
  <phoneticPr fontId="27"/>
  <pageMargins left="0.70866141732283472" right="0.31496062992125984" top="0.74803149606299213" bottom="0.55118110236220474" header="0.31496062992125984" footer="0.31496062992125984"/>
  <pageSetup paperSize="9" scale="68"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G37" sqref="G37"/>
    </sheetView>
  </sheetViews>
  <sheetFormatPr defaultColWidth="9" defaultRowHeight="12.75"/>
  <cols>
    <col min="1" max="1" width="4.875" style="88" bestFit="1" customWidth="1"/>
    <col min="2" max="2" width="9.5" style="88" customWidth="1"/>
    <col min="3" max="3" width="16.875" style="88" customWidth="1"/>
    <col min="4" max="5" width="18.25" style="88" customWidth="1"/>
    <col min="6" max="7" width="15.125" style="88" customWidth="1"/>
    <col min="8" max="9" width="10.5" style="88" customWidth="1"/>
    <col min="10" max="16384" width="9" style="88"/>
  </cols>
  <sheetData>
    <row r="1" spans="1:10">
      <c r="A1" s="177"/>
      <c r="B1" s="177"/>
      <c r="C1" s="177"/>
      <c r="D1" s="177"/>
      <c r="E1" s="177"/>
      <c r="F1" s="177"/>
      <c r="G1" s="177"/>
      <c r="H1" s="177"/>
      <c r="I1" s="177"/>
    </row>
    <row r="2" spans="1:10">
      <c r="A2" s="178" t="s">
        <v>334</v>
      </c>
      <c r="B2" s="177"/>
      <c r="C2" s="177"/>
      <c r="D2" s="177"/>
      <c r="E2" s="177"/>
      <c r="F2" s="177"/>
      <c r="G2" s="177"/>
      <c r="H2" s="177"/>
      <c r="I2" s="177"/>
    </row>
    <row r="3" spans="1:10">
      <c r="A3" s="178"/>
      <c r="B3" s="177"/>
      <c r="C3" s="177"/>
      <c r="D3" s="177"/>
      <c r="E3" s="177"/>
      <c r="F3" s="177"/>
      <c r="G3" s="177"/>
      <c r="H3" s="177"/>
      <c r="I3" s="177"/>
    </row>
    <row r="4" spans="1:10" ht="14.25">
      <c r="A4" s="285" t="s">
        <v>125</v>
      </c>
      <c r="B4" s="285"/>
      <c r="C4" s="285"/>
      <c r="D4" s="285"/>
      <c r="E4" s="285"/>
      <c r="F4" s="285"/>
      <c r="G4" s="285"/>
      <c r="H4" s="177"/>
      <c r="I4" s="177"/>
    </row>
    <row r="5" spans="1:10">
      <c r="A5" s="178"/>
      <c r="B5" s="177"/>
      <c r="C5" s="177"/>
      <c r="D5" s="177"/>
      <c r="E5" s="177"/>
      <c r="F5" s="177"/>
      <c r="G5" s="177"/>
      <c r="H5" s="177"/>
      <c r="I5" s="177"/>
    </row>
    <row r="6" spans="1:10">
      <c r="A6" s="179" t="s">
        <v>313</v>
      </c>
      <c r="B6" s="177"/>
      <c r="C6" s="177"/>
      <c r="D6" s="177"/>
      <c r="E6" s="177"/>
      <c r="F6" s="177"/>
      <c r="G6" s="177"/>
      <c r="H6" s="177"/>
      <c r="I6" s="177"/>
    </row>
    <row r="7" spans="1:10">
      <c r="A7" s="177"/>
      <c r="B7" s="178"/>
      <c r="C7" s="178"/>
      <c r="D7" s="177"/>
      <c r="E7" s="177"/>
      <c r="F7" s="177"/>
      <c r="G7" s="177"/>
      <c r="H7" s="177"/>
      <c r="I7" s="177"/>
    </row>
    <row r="8" spans="1:10" ht="24" customHeight="1">
      <c r="A8" s="148" t="s">
        <v>221</v>
      </c>
      <c r="B8" s="182" t="s">
        <v>55</v>
      </c>
      <c r="C8" s="95" t="s">
        <v>245</v>
      </c>
      <c r="D8" s="286" t="s">
        <v>15</v>
      </c>
      <c r="E8" s="287"/>
      <c r="F8" s="148" t="s">
        <v>1</v>
      </c>
      <c r="G8" s="148" t="s">
        <v>88</v>
      </c>
      <c r="H8" s="188"/>
      <c r="I8" s="188" t="s">
        <v>210</v>
      </c>
    </row>
    <row r="9" spans="1:10" ht="32.25" customHeight="1">
      <c r="A9" s="180"/>
      <c r="B9" s="180"/>
      <c r="C9" s="183"/>
      <c r="D9" s="185"/>
      <c r="E9" s="186"/>
      <c r="F9" s="180"/>
      <c r="G9" s="180"/>
      <c r="H9" s="189">
        <f>4*F9/4</f>
        <v>0</v>
      </c>
      <c r="I9" s="189">
        <f t="shared" ref="I9:I23" si="0">ROUNDUP(H9,0)</f>
        <v>0</v>
      </c>
      <c r="J9" s="88">
        <v>1</v>
      </c>
    </row>
    <row r="10" spans="1:10" ht="32.25" customHeight="1">
      <c r="A10" s="180"/>
      <c r="B10" s="180"/>
      <c r="C10" s="183"/>
      <c r="D10" s="185"/>
      <c r="E10" s="186"/>
      <c r="F10" s="180"/>
      <c r="G10" s="180"/>
      <c r="H10" s="189">
        <f>3*F10/4</f>
        <v>0</v>
      </c>
      <c r="I10" s="189">
        <f t="shared" si="0"/>
        <v>0</v>
      </c>
      <c r="J10" s="88">
        <v>2</v>
      </c>
    </row>
    <row r="11" spans="1:10" ht="32.25" customHeight="1">
      <c r="A11" s="180"/>
      <c r="B11" s="180"/>
      <c r="C11" s="183"/>
      <c r="D11" s="185"/>
      <c r="E11" s="186"/>
      <c r="F11" s="180"/>
      <c r="G11" s="180"/>
      <c r="H11" s="189">
        <f>2*F11/4</f>
        <v>0</v>
      </c>
      <c r="I11" s="189">
        <f t="shared" si="0"/>
        <v>0</v>
      </c>
      <c r="J11" s="88">
        <v>3</v>
      </c>
    </row>
    <row r="12" spans="1:10" ht="32.25" customHeight="1">
      <c r="A12" s="180"/>
      <c r="B12" s="180"/>
      <c r="C12" s="183"/>
      <c r="D12" s="185"/>
      <c r="E12" s="186"/>
      <c r="F12" s="180"/>
      <c r="G12" s="180"/>
      <c r="H12" s="189">
        <f t="shared" ref="H12:H23" si="1">1*F12/4</f>
        <v>0</v>
      </c>
      <c r="I12" s="189">
        <f t="shared" si="0"/>
        <v>0</v>
      </c>
      <c r="J12" s="88">
        <v>4</v>
      </c>
    </row>
    <row r="13" spans="1:10" ht="32.25" customHeight="1">
      <c r="A13" s="180"/>
      <c r="B13" s="180"/>
      <c r="C13" s="183"/>
      <c r="D13" s="185"/>
      <c r="E13" s="186"/>
      <c r="F13" s="180"/>
      <c r="G13" s="180"/>
      <c r="H13" s="189">
        <f t="shared" si="1"/>
        <v>0</v>
      </c>
      <c r="I13" s="189">
        <f t="shared" si="0"/>
        <v>0</v>
      </c>
      <c r="J13" s="88">
        <v>5</v>
      </c>
    </row>
    <row r="14" spans="1:10" ht="24" hidden="1" customHeight="1">
      <c r="A14" s="180"/>
      <c r="B14" s="180"/>
      <c r="C14" s="183"/>
      <c r="D14" s="185"/>
      <c r="E14" s="186"/>
      <c r="F14" s="180"/>
      <c r="G14" s="180"/>
      <c r="H14" s="189">
        <f t="shared" si="1"/>
        <v>0</v>
      </c>
      <c r="I14" s="189">
        <f t="shared" si="0"/>
        <v>0</v>
      </c>
      <c r="J14" s="88">
        <v>6</v>
      </c>
    </row>
    <row r="15" spans="1:10" ht="24" hidden="1" customHeight="1">
      <c r="A15" s="180"/>
      <c r="B15" s="180"/>
      <c r="C15" s="183"/>
      <c r="D15" s="185"/>
      <c r="E15" s="186"/>
      <c r="F15" s="180"/>
      <c r="G15" s="180"/>
      <c r="H15" s="189">
        <f t="shared" si="1"/>
        <v>0</v>
      </c>
      <c r="I15" s="189">
        <f t="shared" si="0"/>
        <v>0</v>
      </c>
      <c r="J15" s="88">
        <v>7</v>
      </c>
    </row>
    <row r="16" spans="1:10" ht="24" hidden="1" customHeight="1">
      <c r="A16" s="180"/>
      <c r="B16" s="180"/>
      <c r="C16" s="183"/>
      <c r="D16" s="185"/>
      <c r="E16" s="186"/>
      <c r="F16" s="180"/>
      <c r="G16" s="180"/>
      <c r="H16" s="189">
        <f t="shared" si="1"/>
        <v>0</v>
      </c>
      <c r="I16" s="189">
        <f t="shared" si="0"/>
        <v>0</v>
      </c>
      <c r="J16" s="88">
        <v>8</v>
      </c>
    </row>
    <row r="17" spans="1:10" ht="24" hidden="1" customHeight="1">
      <c r="A17" s="180"/>
      <c r="B17" s="180"/>
      <c r="C17" s="183"/>
      <c r="D17" s="185"/>
      <c r="E17" s="186"/>
      <c r="F17" s="180"/>
      <c r="G17" s="180"/>
      <c r="H17" s="189">
        <f t="shared" si="1"/>
        <v>0</v>
      </c>
      <c r="I17" s="189">
        <f t="shared" si="0"/>
        <v>0</v>
      </c>
      <c r="J17" s="88">
        <v>9</v>
      </c>
    </row>
    <row r="18" spans="1:10" ht="24" hidden="1" customHeight="1">
      <c r="A18" s="180"/>
      <c r="B18" s="180"/>
      <c r="C18" s="183"/>
      <c r="D18" s="185"/>
      <c r="E18" s="186"/>
      <c r="F18" s="180"/>
      <c r="G18" s="180"/>
      <c r="H18" s="189">
        <f t="shared" si="1"/>
        <v>0</v>
      </c>
      <c r="I18" s="189">
        <f t="shared" si="0"/>
        <v>0</v>
      </c>
      <c r="J18" s="88">
        <v>10</v>
      </c>
    </row>
    <row r="19" spans="1:10" ht="24" hidden="1" customHeight="1">
      <c r="A19" s="180"/>
      <c r="B19" s="180"/>
      <c r="C19" s="183"/>
      <c r="D19" s="185"/>
      <c r="E19" s="186"/>
      <c r="F19" s="180"/>
      <c r="G19" s="180"/>
      <c r="H19" s="189">
        <f t="shared" si="1"/>
        <v>0</v>
      </c>
      <c r="I19" s="189">
        <f t="shared" si="0"/>
        <v>0</v>
      </c>
      <c r="J19" s="88">
        <v>11</v>
      </c>
    </row>
    <row r="20" spans="1:10" ht="24" hidden="1" customHeight="1">
      <c r="A20" s="180"/>
      <c r="B20" s="180"/>
      <c r="C20" s="183"/>
      <c r="D20" s="185"/>
      <c r="E20" s="186"/>
      <c r="F20" s="180"/>
      <c r="G20" s="180"/>
      <c r="H20" s="189">
        <f t="shared" si="1"/>
        <v>0</v>
      </c>
      <c r="I20" s="189">
        <f t="shared" si="0"/>
        <v>0</v>
      </c>
      <c r="J20" s="88">
        <v>12</v>
      </c>
    </row>
    <row r="21" spans="1:10" ht="24" hidden="1" customHeight="1">
      <c r="A21" s="180"/>
      <c r="B21" s="180"/>
      <c r="C21" s="183"/>
      <c r="D21" s="185"/>
      <c r="E21" s="186"/>
      <c r="F21" s="180"/>
      <c r="G21" s="180"/>
      <c r="H21" s="189">
        <f t="shared" si="1"/>
        <v>0</v>
      </c>
      <c r="I21" s="189">
        <f t="shared" si="0"/>
        <v>0</v>
      </c>
      <c r="J21" s="88">
        <v>13</v>
      </c>
    </row>
    <row r="22" spans="1:10" ht="24" hidden="1" customHeight="1">
      <c r="A22" s="180"/>
      <c r="B22" s="180"/>
      <c r="C22" s="183"/>
      <c r="D22" s="185"/>
      <c r="E22" s="186"/>
      <c r="F22" s="180"/>
      <c r="G22" s="180"/>
      <c r="H22" s="189">
        <f t="shared" si="1"/>
        <v>0</v>
      </c>
      <c r="I22" s="189">
        <f t="shared" si="0"/>
        <v>0</v>
      </c>
      <c r="J22" s="88">
        <v>14</v>
      </c>
    </row>
    <row r="23" spans="1:10" ht="24" hidden="1" customHeight="1">
      <c r="A23" s="181"/>
      <c r="B23" s="181"/>
      <c r="C23" s="184"/>
      <c r="D23" s="185"/>
      <c r="E23" s="186"/>
      <c r="F23" s="181"/>
      <c r="G23" s="181"/>
      <c r="H23" s="189">
        <f t="shared" si="1"/>
        <v>0</v>
      </c>
      <c r="I23" s="189">
        <f t="shared" si="0"/>
        <v>0</v>
      </c>
      <c r="J23" s="88">
        <v>15</v>
      </c>
    </row>
    <row r="24" spans="1:10" ht="24" customHeight="1">
      <c r="A24" s="288" t="s">
        <v>57</v>
      </c>
      <c r="B24" s="289"/>
      <c r="C24" s="289"/>
      <c r="D24" s="289"/>
      <c r="E24" s="290"/>
      <c r="F24" s="187">
        <f>+SUM(F9:F13)</f>
        <v>0</v>
      </c>
      <c r="G24" s="187"/>
      <c r="H24" s="189"/>
      <c r="I24" s="189"/>
    </row>
    <row r="25" spans="1:10" ht="24" customHeight="1">
      <c r="A25" s="88" t="s">
        <v>9</v>
      </c>
    </row>
    <row r="26" spans="1:10" ht="48.75" customHeight="1">
      <c r="A26" s="291" t="s">
        <v>350</v>
      </c>
      <c r="B26" s="291"/>
      <c r="C26" s="291"/>
      <c r="D26" s="291"/>
      <c r="E26" s="291"/>
      <c r="F26" s="291"/>
      <c r="G26" s="291"/>
    </row>
    <row r="27" spans="1:10" ht="24" customHeight="1">
      <c r="A27" s="88" t="s">
        <v>335</v>
      </c>
    </row>
  </sheetData>
  <mergeCells count="4">
    <mergeCell ref="A4:G4"/>
    <mergeCell ref="D8:E8"/>
    <mergeCell ref="A24:E24"/>
    <mergeCell ref="A26:G26"/>
  </mergeCells>
  <phoneticPr fontId="27"/>
  <pageMargins left="0.70866141732283472" right="0.31496062992125984" top="0.74803149606299213" bottom="0.55118110236220474" header="0.31496062992125984" footer="0.31496062992125984"/>
  <pageSetup paperSize="9" scale="96"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topLeftCell="A12" zoomScaleNormal="100" workbookViewId="0">
      <selection activeCell="E29" sqref="E29"/>
    </sheetView>
  </sheetViews>
  <sheetFormatPr defaultRowHeight="13.5"/>
  <cols>
    <col min="1" max="1" width="22.5" style="190" customWidth="1"/>
    <col min="2" max="2" width="15.625" style="190" customWidth="1"/>
    <col min="3" max="3" width="5.875" style="190" customWidth="1"/>
    <col min="4" max="4" width="22.5" style="190" customWidth="1"/>
    <col min="5" max="5" width="15.625" style="190" customWidth="1"/>
    <col min="6" max="6" width="5.875" style="190" customWidth="1"/>
    <col min="7" max="7" width="9" style="190" customWidth="1"/>
    <col min="8" max="16384" width="9" style="190"/>
  </cols>
  <sheetData>
    <row r="1" spans="1:6">
      <c r="A1" s="88" t="s">
        <v>337</v>
      </c>
    </row>
    <row r="2" spans="1:6">
      <c r="A2" s="88"/>
    </row>
    <row r="3" spans="1:6" s="191" customFormat="1" ht="40.5" customHeight="1">
      <c r="A3" s="293" t="s">
        <v>332</v>
      </c>
      <c r="B3" s="293"/>
      <c r="C3" s="293"/>
      <c r="D3" s="293"/>
      <c r="E3" s="293"/>
      <c r="F3" s="293"/>
    </row>
    <row r="4" spans="1:6" ht="27.75" customHeight="1">
      <c r="A4" s="192"/>
      <c r="B4" s="192"/>
      <c r="C4" s="192"/>
      <c r="D4" s="192"/>
      <c r="E4" s="192"/>
      <c r="F4" s="192"/>
    </row>
    <row r="5" spans="1:6" ht="27.75" customHeight="1">
      <c r="A5" s="294" t="s">
        <v>317</v>
      </c>
      <c r="B5" s="295"/>
      <c r="C5" s="296"/>
      <c r="D5" s="295" t="s">
        <v>236</v>
      </c>
      <c r="E5" s="295"/>
      <c r="F5" s="297"/>
    </row>
    <row r="6" spans="1:6" ht="27.75" customHeight="1">
      <c r="A6" s="193"/>
      <c r="B6" s="198"/>
      <c r="C6" s="202"/>
      <c r="D6" s="207"/>
      <c r="E6" s="198"/>
      <c r="F6" s="217"/>
    </row>
    <row r="7" spans="1:6" ht="27.75" customHeight="1">
      <c r="A7" s="194" t="s">
        <v>321</v>
      </c>
      <c r="B7" s="199">
        <f>B19-B9</f>
        <v>0</v>
      </c>
      <c r="C7" s="203" t="s">
        <v>320</v>
      </c>
      <c r="D7" s="208" t="s">
        <v>146</v>
      </c>
      <c r="E7" s="199">
        <f>SUM(E8:E9)</f>
        <v>0</v>
      </c>
      <c r="F7" s="218" t="s">
        <v>320</v>
      </c>
    </row>
    <row r="8" spans="1:6" ht="27.75" customHeight="1">
      <c r="A8" s="194"/>
      <c r="B8" s="199"/>
      <c r="C8" s="203"/>
      <c r="D8" s="209" t="s">
        <v>324</v>
      </c>
      <c r="E8" s="214">
        <f>第１号!D18</f>
        <v>0</v>
      </c>
      <c r="F8" s="219" t="s">
        <v>320</v>
      </c>
    </row>
    <row r="9" spans="1:6" ht="27.75" customHeight="1">
      <c r="A9" s="194" t="s">
        <v>323</v>
      </c>
      <c r="B9" s="199">
        <f>B10</f>
        <v>0</v>
      </c>
      <c r="C9" s="203" t="s">
        <v>320</v>
      </c>
      <c r="D9" s="209" t="s">
        <v>203</v>
      </c>
      <c r="E9" s="214">
        <f>第１号!D19</f>
        <v>0</v>
      </c>
      <c r="F9" s="219" t="s">
        <v>320</v>
      </c>
    </row>
    <row r="10" spans="1:6" ht="27.75" customHeight="1">
      <c r="A10" s="195" t="s">
        <v>41</v>
      </c>
      <c r="B10" s="200">
        <f>第１号!G9</f>
        <v>0</v>
      </c>
      <c r="C10" s="204" t="s">
        <v>320</v>
      </c>
      <c r="D10" s="210"/>
      <c r="E10" s="215"/>
      <c r="F10" s="220"/>
    </row>
    <row r="11" spans="1:6" ht="27.75" customHeight="1">
      <c r="A11" s="194"/>
      <c r="B11" s="199"/>
      <c r="C11" s="203"/>
      <c r="D11" s="211" t="s">
        <v>325</v>
      </c>
      <c r="E11" s="215">
        <f>第１号!D23</f>
        <v>0</v>
      </c>
      <c r="F11" s="220" t="s">
        <v>320</v>
      </c>
    </row>
    <row r="12" spans="1:6" ht="27.75" customHeight="1">
      <c r="A12" s="196"/>
      <c r="B12" s="199"/>
      <c r="C12" s="203"/>
      <c r="D12" s="210"/>
      <c r="E12" s="215"/>
      <c r="F12" s="220"/>
    </row>
    <row r="13" spans="1:6" ht="27.75" customHeight="1">
      <c r="A13" s="196"/>
      <c r="B13" s="199"/>
      <c r="C13" s="203"/>
      <c r="D13" s="211" t="s">
        <v>270</v>
      </c>
      <c r="E13" s="215">
        <f>第１号!D26</f>
        <v>0</v>
      </c>
      <c r="F13" s="220" t="s">
        <v>320</v>
      </c>
    </row>
    <row r="14" spans="1:6" ht="27.75" customHeight="1">
      <c r="A14" s="196"/>
      <c r="B14" s="199"/>
      <c r="C14" s="203"/>
      <c r="D14" s="210"/>
      <c r="E14" s="215"/>
      <c r="F14" s="220"/>
    </row>
    <row r="15" spans="1:6" ht="27.75" customHeight="1">
      <c r="A15" s="196"/>
      <c r="B15" s="199"/>
      <c r="C15" s="203"/>
      <c r="D15" s="208" t="s">
        <v>326</v>
      </c>
      <c r="E15" s="199">
        <f>第１号!D30</f>
        <v>0</v>
      </c>
      <c r="F15" s="218" t="s">
        <v>320</v>
      </c>
    </row>
    <row r="16" spans="1:6" ht="27.75" customHeight="1">
      <c r="A16" s="196"/>
      <c r="B16" s="199"/>
      <c r="C16" s="203"/>
      <c r="D16" s="212"/>
      <c r="E16" s="199"/>
      <c r="F16" s="218"/>
    </row>
    <row r="17" spans="1:6" ht="27.75" customHeight="1">
      <c r="A17" s="196"/>
      <c r="B17" s="199"/>
      <c r="C17" s="203"/>
      <c r="D17" s="212"/>
      <c r="E17" s="199"/>
      <c r="F17" s="218"/>
    </row>
    <row r="18" spans="1:6" ht="27.75" customHeight="1">
      <c r="A18" s="196"/>
      <c r="B18" s="199"/>
      <c r="C18" s="203"/>
      <c r="D18" s="212"/>
      <c r="E18" s="199"/>
      <c r="F18" s="218"/>
    </row>
    <row r="19" spans="1:6" ht="27.75" customHeight="1">
      <c r="A19" s="197" t="s">
        <v>59</v>
      </c>
      <c r="B19" s="201">
        <f>E19</f>
        <v>0</v>
      </c>
      <c r="C19" s="205" t="s">
        <v>7</v>
      </c>
      <c r="D19" s="213" t="s">
        <v>59</v>
      </c>
      <c r="E19" s="216">
        <f>E7+E11+E13+E15</f>
        <v>0</v>
      </c>
      <c r="F19" s="221" t="s">
        <v>7</v>
      </c>
    </row>
    <row r="20" spans="1:6" ht="27.75" customHeight="1">
      <c r="A20" s="192"/>
      <c r="B20" s="192"/>
      <c r="C20" s="192"/>
      <c r="D20" s="192"/>
      <c r="E20" s="192"/>
      <c r="F20" s="192"/>
    </row>
    <row r="21" spans="1:6" ht="27.75" customHeight="1">
      <c r="A21" s="192" t="s">
        <v>319</v>
      </c>
      <c r="B21" s="192"/>
      <c r="C21" s="192"/>
      <c r="D21" s="192"/>
      <c r="E21" s="192"/>
      <c r="F21" s="192"/>
    </row>
    <row r="22" spans="1:6" ht="27.75" customHeight="1">
      <c r="A22" s="192"/>
      <c r="B22" s="192"/>
      <c r="E22" s="192"/>
      <c r="F22" s="192"/>
    </row>
    <row r="23" spans="1:6" ht="27.75" customHeight="1">
      <c r="A23" s="192"/>
      <c r="B23" s="192"/>
      <c r="C23" s="298" t="s">
        <v>344</v>
      </c>
      <c r="D23" s="298"/>
      <c r="F23" s="192"/>
    </row>
    <row r="24" spans="1:6" ht="27.75" customHeight="1">
      <c r="A24" s="192"/>
      <c r="B24" s="192"/>
      <c r="C24" s="206" t="s">
        <v>120</v>
      </c>
      <c r="D24" s="292"/>
      <c r="E24" s="292"/>
      <c r="F24" s="292"/>
    </row>
    <row r="25" spans="1:6" ht="27.75" customHeight="1">
      <c r="A25" s="192"/>
      <c r="B25" s="192"/>
      <c r="C25" s="206" t="s">
        <v>79</v>
      </c>
      <c r="D25" s="292"/>
      <c r="E25" s="292"/>
      <c r="F25" s="292"/>
    </row>
    <row r="26" spans="1:6" ht="27.75" customHeight="1">
      <c r="A26" s="192"/>
      <c r="B26" s="192"/>
      <c r="C26" s="192"/>
      <c r="D26" s="192"/>
      <c r="E26" s="192"/>
      <c r="F26" s="192"/>
    </row>
    <row r="27" spans="1:6" ht="27.75" customHeight="1"/>
    <row r="28" spans="1:6" ht="27.75" customHeight="1"/>
    <row r="29" spans="1:6" ht="27.75" customHeight="1"/>
    <row r="30" spans="1:6" ht="27.75" customHeight="1"/>
    <row r="31" spans="1:6" ht="27.75" customHeight="1"/>
  </sheetData>
  <mergeCells count="6">
    <mergeCell ref="D25:F25"/>
    <mergeCell ref="A3:F3"/>
    <mergeCell ref="A5:C5"/>
    <mergeCell ref="D5:F5"/>
    <mergeCell ref="C23:D23"/>
    <mergeCell ref="D24:F24"/>
  </mergeCells>
  <phoneticPr fontId="42" type="Hiragana"/>
  <pageMargins left="0.70866141732283472" right="0.31496062992125984" top="0.74803149606299213" bottom="0.5511811023622047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3"/>
  <sheetViews>
    <sheetView view="pageBreakPreview" zoomScale="80" zoomScaleSheetLayoutView="80" workbookViewId="0">
      <selection activeCell="D13" sqref="D13"/>
    </sheetView>
  </sheetViews>
  <sheetFormatPr defaultColWidth="10" defaultRowHeight="12.75"/>
  <cols>
    <col min="1" max="7" width="16.25" style="87" customWidth="1"/>
    <col min="8" max="8" width="5.125" style="87" customWidth="1"/>
    <col min="9" max="9" width="16.375" style="87" customWidth="1"/>
    <col min="10" max="10" width="1.5" style="87" customWidth="1"/>
    <col min="11" max="16384" width="10" style="87"/>
  </cols>
  <sheetData>
    <row r="1" spans="1:9" ht="18.75" customHeight="1">
      <c r="A1" s="89" t="s">
        <v>338</v>
      </c>
    </row>
    <row r="2" spans="1:9" ht="18.75" customHeight="1">
      <c r="A2" s="244" t="s">
        <v>330</v>
      </c>
      <c r="B2" s="244"/>
      <c r="C2" s="244"/>
      <c r="D2" s="244"/>
      <c r="E2" s="244"/>
      <c r="F2" s="244"/>
      <c r="G2" s="244"/>
      <c r="H2" s="244"/>
      <c r="I2" s="244"/>
    </row>
    <row r="3" spans="1:9" ht="10.5" customHeight="1">
      <c r="A3" s="90"/>
      <c r="B3" s="90"/>
      <c r="C3" s="90"/>
      <c r="D3" s="90"/>
      <c r="E3" s="90"/>
      <c r="F3" s="90"/>
      <c r="G3" s="90"/>
      <c r="H3" s="90"/>
    </row>
    <row r="4" spans="1:9" ht="18.75" customHeight="1">
      <c r="G4" s="169" t="s">
        <v>303</v>
      </c>
      <c r="H4" s="245"/>
      <c r="I4" s="245"/>
    </row>
    <row r="5" spans="1:9" ht="10.5" customHeight="1">
      <c r="F5" s="169"/>
    </row>
    <row r="6" spans="1:9" ht="33.75" customHeight="1">
      <c r="A6" s="91" t="s">
        <v>121</v>
      </c>
      <c r="B6" s="91" t="s">
        <v>307</v>
      </c>
      <c r="C6" s="91" t="s">
        <v>156</v>
      </c>
      <c r="D6" s="91" t="s">
        <v>339</v>
      </c>
      <c r="E6" s="91" t="s">
        <v>304</v>
      </c>
      <c r="F6" s="91" t="s">
        <v>25</v>
      </c>
      <c r="G6" s="91" t="s">
        <v>74</v>
      </c>
      <c r="H6" s="281" t="s">
        <v>305</v>
      </c>
      <c r="I6" s="282"/>
    </row>
    <row r="7" spans="1:9" ht="12" customHeight="1">
      <c r="A7" s="92" t="s">
        <v>308</v>
      </c>
      <c r="B7" s="92" t="s">
        <v>310</v>
      </c>
      <c r="C7" s="92" t="s">
        <v>311</v>
      </c>
      <c r="D7" s="92" t="s">
        <v>260</v>
      </c>
      <c r="E7" s="92" t="s">
        <v>309</v>
      </c>
      <c r="F7" s="92" t="s">
        <v>115</v>
      </c>
      <c r="G7" s="92" t="s">
        <v>312</v>
      </c>
      <c r="H7" s="283"/>
      <c r="I7" s="284"/>
    </row>
    <row r="8" spans="1:9" ht="22.5" customHeight="1">
      <c r="A8" s="93" t="s">
        <v>7</v>
      </c>
      <c r="B8" s="93" t="s">
        <v>7</v>
      </c>
      <c r="C8" s="93" t="s">
        <v>7</v>
      </c>
      <c r="D8" s="93" t="s">
        <v>7</v>
      </c>
      <c r="E8" s="93" t="s">
        <v>7</v>
      </c>
      <c r="F8" s="93" t="s">
        <v>7</v>
      </c>
      <c r="G8" s="93" t="s">
        <v>7</v>
      </c>
      <c r="H8" s="246"/>
      <c r="I8" s="247"/>
    </row>
    <row r="9" spans="1:9" ht="35.25" customHeight="1">
      <c r="A9" s="113"/>
      <c r="B9" s="113"/>
      <c r="C9" s="113"/>
      <c r="D9" s="113"/>
      <c r="E9" s="113"/>
      <c r="F9" s="113"/>
      <c r="G9" s="113"/>
      <c r="H9" s="248"/>
      <c r="I9" s="249"/>
    </row>
    <row r="10" spans="1:9" ht="10.5" customHeight="1"/>
    <row r="11" spans="1:9" ht="18.75" customHeight="1">
      <c r="A11" s="87" t="s">
        <v>354</v>
      </c>
    </row>
    <row r="12" spans="1:9" ht="18.75" customHeight="1">
      <c r="A12" s="87" t="s">
        <v>352</v>
      </c>
    </row>
    <row r="13" spans="1:9" ht="18.75" customHeight="1"/>
    <row r="14" spans="1:9" ht="19.5" customHeight="1">
      <c r="A14" s="94" t="s">
        <v>314</v>
      </c>
      <c r="B14" s="94"/>
      <c r="C14" s="94"/>
      <c r="D14" s="94"/>
      <c r="E14" s="161"/>
      <c r="F14" s="161"/>
      <c r="G14" s="161"/>
      <c r="H14" s="161"/>
    </row>
    <row r="15" spans="1:9" ht="19.5" customHeight="1">
      <c r="A15" s="250" t="s">
        <v>8</v>
      </c>
      <c r="B15" s="251"/>
      <c r="C15" s="252"/>
      <c r="D15" s="148" t="s">
        <v>340</v>
      </c>
      <c r="E15" s="143" t="s">
        <v>194</v>
      </c>
      <c r="F15" s="143" t="s">
        <v>103</v>
      </c>
      <c r="G15" s="250" t="s">
        <v>105</v>
      </c>
      <c r="H15" s="251"/>
      <c r="I15" s="252"/>
    </row>
    <row r="16" spans="1:9" ht="19.5" customHeight="1">
      <c r="A16" s="96"/>
      <c r="B16" s="115"/>
      <c r="C16" s="133"/>
      <c r="D16" s="149" t="s">
        <v>7</v>
      </c>
      <c r="E16" s="149" t="s">
        <v>7</v>
      </c>
      <c r="F16" s="149" t="s">
        <v>7</v>
      </c>
      <c r="G16" s="261"/>
      <c r="H16" s="262"/>
      <c r="I16" s="263"/>
    </row>
    <row r="17" spans="1:9" ht="19.5" customHeight="1">
      <c r="A17" s="97" t="s">
        <v>294</v>
      </c>
      <c r="B17" s="116"/>
      <c r="C17" s="134"/>
      <c r="D17" s="150"/>
      <c r="E17" s="150"/>
      <c r="F17" s="150"/>
      <c r="G17" s="264"/>
      <c r="H17" s="265"/>
      <c r="I17" s="266"/>
    </row>
    <row r="18" spans="1:9" ht="19.5" customHeight="1">
      <c r="A18" s="98" t="s">
        <v>31</v>
      </c>
      <c r="B18" s="117"/>
      <c r="C18" s="135"/>
      <c r="D18" s="151"/>
      <c r="E18" s="150"/>
      <c r="F18" s="150"/>
      <c r="G18" s="256"/>
      <c r="H18" s="245"/>
      <c r="I18" s="257"/>
    </row>
    <row r="19" spans="1:9" ht="19.5" customHeight="1">
      <c r="A19" s="267" t="s">
        <v>295</v>
      </c>
      <c r="B19" s="268"/>
      <c r="C19" s="136"/>
      <c r="D19" s="151"/>
      <c r="E19" s="150"/>
      <c r="F19" s="150"/>
      <c r="G19" s="269"/>
      <c r="H19" s="270"/>
      <c r="I19" s="271"/>
    </row>
    <row r="20" spans="1:9" ht="19.5" customHeight="1">
      <c r="A20" s="95" t="s">
        <v>5</v>
      </c>
      <c r="B20" s="114"/>
      <c r="C20" s="132"/>
      <c r="D20" s="152">
        <f>SUM(D18:D19)</f>
        <v>0</v>
      </c>
      <c r="E20" s="152">
        <f>I37+I39+I40</f>
        <v>0</v>
      </c>
      <c r="F20" s="152">
        <f>MIN(D20,E20)</f>
        <v>0</v>
      </c>
      <c r="G20" s="258"/>
      <c r="H20" s="259"/>
      <c r="I20" s="260"/>
    </row>
    <row r="21" spans="1:9" ht="19.5" customHeight="1">
      <c r="A21" s="99" t="s">
        <v>296</v>
      </c>
      <c r="B21" s="118"/>
      <c r="C21" s="137"/>
      <c r="D21" s="150"/>
      <c r="E21" s="150"/>
      <c r="F21" s="150"/>
      <c r="G21" s="264"/>
      <c r="H21" s="265"/>
      <c r="I21" s="266"/>
    </row>
    <row r="22" spans="1:9" ht="19.5" customHeight="1">
      <c r="A22" s="253" t="s">
        <v>204</v>
      </c>
      <c r="B22" s="254"/>
      <c r="C22" s="255"/>
      <c r="D22" s="151"/>
      <c r="E22" s="150"/>
      <c r="F22" s="150"/>
      <c r="G22" s="256"/>
      <c r="H22" s="245"/>
      <c r="I22" s="257"/>
    </row>
    <row r="23" spans="1:9" ht="19.5" customHeight="1">
      <c r="A23" s="95" t="s">
        <v>5</v>
      </c>
      <c r="B23" s="114"/>
      <c r="C23" s="132"/>
      <c r="D23" s="152">
        <f>SUM(D22:D22)</f>
        <v>0</v>
      </c>
      <c r="E23" s="152">
        <f>I44</f>
        <v>0</v>
      </c>
      <c r="F23" s="152">
        <f>MIN(D23,E23)</f>
        <v>0</v>
      </c>
      <c r="G23" s="258"/>
      <c r="H23" s="259"/>
      <c r="I23" s="260"/>
    </row>
    <row r="24" spans="1:9" ht="19.5" customHeight="1">
      <c r="A24" s="100" t="s">
        <v>152</v>
      </c>
      <c r="B24" s="119"/>
      <c r="C24" s="138"/>
      <c r="D24" s="153"/>
      <c r="E24" s="153"/>
      <c r="F24" s="153"/>
      <c r="G24" s="261"/>
      <c r="H24" s="262"/>
      <c r="I24" s="263"/>
    </row>
    <row r="25" spans="1:9" ht="19.5" customHeight="1">
      <c r="A25" s="101" t="s">
        <v>31</v>
      </c>
      <c r="B25" s="120"/>
      <c r="C25" s="139"/>
      <c r="D25" s="151"/>
      <c r="E25" s="150"/>
      <c r="F25" s="150"/>
      <c r="G25" s="269"/>
      <c r="H25" s="270"/>
      <c r="I25" s="271"/>
    </row>
    <row r="26" spans="1:9" ht="19.5" customHeight="1">
      <c r="A26" s="95" t="s">
        <v>5</v>
      </c>
      <c r="B26" s="114"/>
      <c r="C26" s="132"/>
      <c r="D26" s="152">
        <f>SUM(D25:D25)</f>
        <v>0</v>
      </c>
      <c r="E26" s="152">
        <f>I48+I49</f>
        <v>0</v>
      </c>
      <c r="F26" s="152">
        <f>MIN(D26,E26)</f>
        <v>0</v>
      </c>
      <c r="G26" s="264"/>
      <c r="H26" s="265"/>
      <c r="I26" s="266"/>
    </row>
    <row r="27" spans="1:9" ht="19.5" customHeight="1">
      <c r="A27" s="102" t="s">
        <v>52</v>
      </c>
      <c r="B27" s="121"/>
      <c r="C27" s="140"/>
      <c r="D27" s="154">
        <f>D20+D23+D26</f>
        <v>0</v>
      </c>
      <c r="E27" s="154">
        <f>+SUM(E17:E26)</f>
        <v>0</v>
      </c>
      <c r="F27" s="170">
        <f>MIN(D27,E27)</f>
        <v>0</v>
      </c>
      <c r="G27" s="258"/>
      <c r="H27" s="259"/>
      <c r="I27" s="260"/>
    </row>
    <row r="28" spans="1:9" s="88" customFormat="1" ht="19.5" customHeight="1">
      <c r="A28" s="103" t="s">
        <v>71</v>
      </c>
      <c r="B28" s="122"/>
      <c r="C28" s="141"/>
      <c r="D28" s="155"/>
      <c r="E28" s="162"/>
      <c r="F28" s="162"/>
      <c r="G28" s="272"/>
      <c r="H28" s="273"/>
      <c r="I28" s="274"/>
    </row>
    <row r="29" spans="1:9" s="88" customFormat="1" ht="19.5" customHeight="1">
      <c r="A29" s="104"/>
      <c r="B29" s="123"/>
      <c r="C29" s="142"/>
      <c r="D29" s="156"/>
      <c r="E29" s="158"/>
      <c r="F29" s="158"/>
      <c r="G29" s="272"/>
      <c r="H29" s="273"/>
      <c r="I29" s="274"/>
    </row>
    <row r="30" spans="1:9" s="88" customFormat="1" ht="19.5" customHeight="1">
      <c r="A30" s="105" t="s">
        <v>322</v>
      </c>
      <c r="B30" s="124"/>
      <c r="C30" s="143"/>
      <c r="D30" s="157">
        <f>SUM(D28:D29)</f>
        <v>0</v>
      </c>
      <c r="E30" s="157"/>
      <c r="F30" s="157"/>
      <c r="G30" s="275"/>
      <c r="H30" s="276"/>
      <c r="I30" s="277"/>
    </row>
    <row r="31" spans="1:9" s="88" customFormat="1" ht="19.5" customHeight="1">
      <c r="A31" s="106" t="s">
        <v>121</v>
      </c>
      <c r="B31" s="125"/>
      <c r="C31" s="144"/>
      <c r="D31" s="158">
        <f>SUM(D27,D30)</f>
        <v>0</v>
      </c>
      <c r="E31" s="158"/>
      <c r="F31" s="158"/>
      <c r="G31" s="278"/>
      <c r="H31" s="279"/>
      <c r="I31" s="280"/>
    </row>
    <row r="32" spans="1:9" s="88" customFormat="1" ht="19.5" customHeight="1">
      <c r="A32" s="107" t="s">
        <v>265</v>
      </c>
      <c r="B32" s="107"/>
      <c r="C32" s="107"/>
      <c r="D32" s="107"/>
      <c r="E32" s="163"/>
      <c r="F32" s="163"/>
      <c r="G32" s="163"/>
    </row>
    <row r="33" spans="1:9" s="88" customFormat="1" ht="19.5" customHeight="1">
      <c r="A33" s="107"/>
      <c r="B33" s="107"/>
      <c r="C33" s="107"/>
      <c r="D33" s="107"/>
      <c r="E33" s="163"/>
      <c r="F33" s="163"/>
      <c r="G33" s="163"/>
    </row>
    <row r="34" spans="1:9" ht="19.5" customHeight="1">
      <c r="A34" s="108" t="s">
        <v>315</v>
      </c>
      <c r="B34" s="108"/>
      <c r="C34" s="108"/>
      <c r="D34" s="108"/>
      <c r="E34" s="108"/>
      <c r="F34" s="108"/>
      <c r="G34" s="108"/>
      <c r="H34" s="108"/>
      <c r="I34" s="108"/>
    </row>
    <row r="35" spans="1:9" ht="19.5" customHeight="1">
      <c r="A35" s="109" t="s">
        <v>69</v>
      </c>
      <c r="B35" s="127"/>
      <c r="C35" s="88"/>
      <c r="D35" s="88"/>
      <c r="E35" s="165"/>
      <c r="F35" s="88"/>
      <c r="G35" s="165"/>
      <c r="H35" s="88"/>
      <c r="I35" s="171"/>
    </row>
    <row r="36" spans="1:9" ht="19.5" customHeight="1">
      <c r="A36" s="110"/>
      <c r="B36" s="127"/>
      <c r="C36" s="88"/>
      <c r="D36" s="88"/>
      <c r="E36" s="165" t="s">
        <v>1</v>
      </c>
      <c r="F36" s="88"/>
      <c r="G36" s="165" t="s">
        <v>76</v>
      </c>
      <c r="H36" s="88"/>
      <c r="I36" s="172"/>
    </row>
    <row r="37" spans="1:9" ht="19.5" customHeight="1">
      <c r="A37" s="111" t="s">
        <v>188</v>
      </c>
      <c r="B37" s="127"/>
      <c r="C37" s="145">
        <v>10000</v>
      </c>
      <c r="D37" s="159" t="s">
        <v>136</v>
      </c>
      <c r="E37" s="166"/>
      <c r="F37" s="159" t="s">
        <v>136</v>
      </c>
      <c r="G37" s="166"/>
      <c r="H37" s="159" t="s">
        <v>193</v>
      </c>
      <c r="I37" s="173">
        <f>C37*E37*G37</f>
        <v>0</v>
      </c>
    </row>
    <row r="38" spans="1:9" ht="19.5" customHeight="1">
      <c r="A38" s="110"/>
      <c r="B38" s="127"/>
      <c r="C38" s="88"/>
      <c r="D38" s="159"/>
      <c r="E38" s="165" t="s">
        <v>1</v>
      </c>
      <c r="F38" s="159"/>
      <c r="G38" s="165" t="s">
        <v>76</v>
      </c>
      <c r="H38" s="159"/>
      <c r="I38" s="172"/>
    </row>
    <row r="39" spans="1:9" ht="19.5" customHeight="1">
      <c r="A39" s="111" t="s">
        <v>31</v>
      </c>
      <c r="B39" s="128" t="s">
        <v>197</v>
      </c>
      <c r="C39" s="145">
        <v>2000</v>
      </c>
      <c r="D39" s="159" t="s">
        <v>136</v>
      </c>
      <c r="E39" s="167"/>
      <c r="F39" s="159" t="s">
        <v>136</v>
      </c>
      <c r="G39" s="166"/>
      <c r="H39" s="159" t="s">
        <v>193</v>
      </c>
      <c r="I39" s="173">
        <f>C39*E39*G39</f>
        <v>0</v>
      </c>
    </row>
    <row r="40" spans="1:9" ht="19.5" customHeight="1">
      <c r="A40" s="111"/>
      <c r="B40" s="128" t="s">
        <v>297</v>
      </c>
      <c r="C40" s="145">
        <v>12000</v>
      </c>
      <c r="D40" s="159" t="s">
        <v>136</v>
      </c>
      <c r="E40" s="166"/>
      <c r="F40" s="159" t="s">
        <v>136</v>
      </c>
      <c r="G40" s="166"/>
      <c r="H40" s="159" t="s">
        <v>193</v>
      </c>
      <c r="I40" s="173">
        <f>C40*E40*G40</f>
        <v>0</v>
      </c>
    </row>
    <row r="41" spans="1:9" ht="19.5" customHeight="1">
      <c r="A41" s="112"/>
      <c r="B41" s="129"/>
      <c r="C41" s="146"/>
      <c r="D41" s="125"/>
      <c r="E41" s="108"/>
      <c r="F41" s="125"/>
      <c r="G41" s="108"/>
      <c r="H41" s="125"/>
      <c r="I41" s="174"/>
    </row>
    <row r="42" spans="1:9" ht="19.5" customHeight="1">
      <c r="A42" s="109" t="s">
        <v>298</v>
      </c>
      <c r="B42" s="130"/>
      <c r="C42" s="147"/>
      <c r="D42" s="160"/>
      <c r="E42" s="168"/>
      <c r="F42" s="160"/>
      <c r="G42" s="168"/>
      <c r="H42" s="160"/>
      <c r="I42" s="175"/>
    </row>
    <row r="43" spans="1:9" ht="19.5" customHeight="1">
      <c r="A43" s="110"/>
      <c r="B43" s="128"/>
      <c r="C43" s="88"/>
      <c r="D43" s="159"/>
      <c r="E43" s="165"/>
      <c r="F43" s="159"/>
      <c r="G43" s="165" t="s">
        <v>76</v>
      </c>
      <c r="H43" s="159"/>
      <c r="I43" s="172"/>
    </row>
    <row r="44" spans="1:9" ht="19.5" customHeight="1">
      <c r="A44" s="110"/>
      <c r="B44" s="128"/>
      <c r="C44" s="145"/>
      <c r="D44" s="159"/>
      <c r="E44" s="145">
        <v>54000</v>
      </c>
      <c r="F44" s="159" t="s">
        <v>136</v>
      </c>
      <c r="G44" s="166"/>
      <c r="H44" s="159" t="s">
        <v>193</v>
      </c>
      <c r="I44" s="173">
        <f>E44*G44</f>
        <v>0</v>
      </c>
    </row>
    <row r="45" spans="1:9" ht="19.5" customHeight="1">
      <c r="A45" s="112"/>
      <c r="B45" s="129"/>
      <c r="C45" s="146"/>
      <c r="D45" s="125"/>
      <c r="E45" s="108"/>
      <c r="F45" s="125"/>
      <c r="G45" s="108"/>
      <c r="H45" s="125"/>
      <c r="I45" s="174"/>
    </row>
    <row r="46" spans="1:9" ht="19.5" customHeight="1">
      <c r="A46" s="110" t="s">
        <v>299</v>
      </c>
      <c r="B46" s="128"/>
      <c r="C46" s="145"/>
      <c r="D46" s="159"/>
      <c r="E46" s="88"/>
      <c r="F46" s="159"/>
      <c r="G46" s="88"/>
      <c r="H46" s="159"/>
      <c r="I46" s="171"/>
    </row>
    <row r="47" spans="1:9" ht="19.5" customHeight="1">
      <c r="A47" s="110"/>
      <c r="B47" s="128"/>
      <c r="C47" s="88"/>
      <c r="D47" s="159"/>
      <c r="E47" s="165" t="s">
        <v>1</v>
      </c>
      <c r="F47" s="159"/>
      <c r="G47" s="165" t="s">
        <v>76</v>
      </c>
      <c r="H47" s="159"/>
      <c r="I47" s="172"/>
    </row>
    <row r="48" spans="1:9" ht="19.5" customHeight="1">
      <c r="A48" s="110"/>
      <c r="B48" s="128" t="s">
        <v>197</v>
      </c>
      <c r="C48" s="145">
        <v>4000</v>
      </c>
      <c r="D48" s="159" t="s">
        <v>136</v>
      </c>
      <c r="E48" s="167"/>
      <c r="F48" s="159" t="s">
        <v>136</v>
      </c>
      <c r="G48" s="166"/>
      <c r="H48" s="159" t="s">
        <v>193</v>
      </c>
      <c r="I48" s="173">
        <f>C48*E48*G48</f>
        <v>0</v>
      </c>
    </row>
    <row r="49" spans="1:9" ht="19.5" customHeight="1">
      <c r="A49" s="110"/>
      <c r="B49" s="128" t="s">
        <v>297</v>
      </c>
      <c r="C49" s="145">
        <v>24000</v>
      </c>
      <c r="D49" s="159" t="s">
        <v>136</v>
      </c>
      <c r="E49" s="166"/>
      <c r="F49" s="159" t="s">
        <v>136</v>
      </c>
      <c r="G49" s="166"/>
      <c r="H49" s="159" t="s">
        <v>193</v>
      </c>
      <c r="I49" s="173">
        <f>C49*E49*G49</f>
        <v>0</v>
      </c>
    </row>
    <row r="50" spans="1:9" ht="19.5" customHeight="1">
      <c r="A50" s="112"/>
      <c r="B50" s="131"/>
      <c r="C50" s="108"/>
      <c r="D50" s="108"/>
      <c r="E50" s="108"/>
      <c r="F50" s="108"/>
      <c r="G50" s="108"/>
      <c r="H50" s="108"/>
      <c r="I50" s="176"/>
    </row>
    <row r="51" spans="1:9" ht="19.5" customHeight="1"/>
    <row r="52" spans="1:9" ht="19.5" customHeight="1"/>
    <row r="53" spans="1:9" ht="19.5" customHeight="1"/>
  </sheetData>
  <mergeCells count="25">
    <mergeCell ref="G29:I29"/>
    <mergeCell ref="G30:I30"/>
    <mergeCell ref="G31:I31"/>
    <mergeCell ref="H6:I7"/>
    <mergeCell ref="G24:I24"/>
    <mergeCell ref="G25:I25"/>
    <mergeCell ref="G26:I26"/>
    <mergeCell ref="G27:I27"/>
    <mergeCell ref="G28:I28"/>
    <mergeCell ref="G20:I20"/>
    <mergeCell ref="G21:I21"/>
    <mergeCell ref="A22:C22"/>
    <mergeCell ref="G22:I22"/>
    <mergeCell ref="G23:I23"/>
    <mergeCell ref="G16:I16"/>
    <mergeCell ref="G17:I17"/>
    <mergeCell ref="G18:I18"/>
    <mergeCell ref="A19:B19"/>
    <mergeCell ref="G19:I19"/>
    <mergeCell ref="A2:I2"/>
    <mergeCell ref="H4:I4"/>
    <mergeCell ref="H8:I8"/>
    <mergeCell ref="H9:I9"/>
    <mergeCell ref="A15:C15"/>
    <mergeCell ref="G15:I15"/>
  </mergeCells>
  <phoneticPr fontId="27"/>
  <pageMargins left="0.70866141732283472" right="0.31496062992125984" top="0.74803149606299213" bottom="0.55118110236220474" header="0.31496062992125984" footer="0.31496062992125984"/>
  <pageSetup paperSize="9" scale="68"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D13" sqref="D13"/>
    </sheetView>
  </sheetViews>
  <sheetFormatPr defaultColWidth="9" defaultRowHeight="12.75"/>
  <cols>
    <col min="1" max="1" width="4.875" style="88" bestFit="1" customWidth="1"/>
    <col min="2" max="2" width="9.5" style="88" customWidth="1"/>
    <col min="3" max="3" width="16.875" style="88" customWidth="1"/>
    <col min="4" max="5" width="18.25" style="88" customWidth="1"/>
    <col min="6" max="7" width="15.125" style="88" customWidth="1"/>
    <col min="8" max="9" width="10.5" style="88" customWidth="1"/>
    <col min="10" max="16384" width="9" style="88"/>
  </cols>
  <sheetData>
    <row r="1" spans="1:10">
      <c r="A1" s="177"/>
      <c r="B1" s="177"/>
      <c r="C1" s="177"/>
      <c r="D1" s="177"/>
      <c r="E1" s="177"/>
      <c r="F1" s="177"/>
      <c r="G1" s="177"/>
      <c r="H1" s="177"/>
      <c r="I1" s="177"/>
    </row>
    <row r="2" spans="1:10">
      <c r="A2" s="178" t="s">
        <v>341</v>
      </c>
      <c r="B2" s="177"/>
      <c r="C2" s="177"/>
      <c r="D2" s="177"/>
      <c r="E2" s="177"/>
      <c r="F2" s="177"/>
      <c r="G2" s="177"/>
      <c r="H2" s="177"/>
      <c r="I2" s="177"/>
    </row>
    <row r="3" spans="1:10">
      <c r="A3" s="178"/>
      <c r="B3" s="177"/>
      <c r="C3" s="177"/>
      <c r="D3" s="177"/>
      <c r="E3" s="177"/>
      <c r="F3" s="177"/>
      <c r="G3" s="177"/>
      <c r="H3" s="177"/>
      <c r="I3" s="177"/>
    </row>
    <row r="4" spans="1:10" ht="14.25">
      <c r="A4" s="285" t="s">
        <v>331</v>
      </c>
      <c r="B4" s="285"/>
      <c r="C4" s="285"/>
      <c r="D4" s="285"/>
      <c r="E4" s="285"/>
      <c r="F4" s="285"/>
      <c r="G4" s="285"/>
      <c r="H4" s="177"/>
      <c r="I4" s="177"/>
    </row>
    <row r="5" spans="1:10">
      <c r="A5" s="178"/>
      <c r="B5" s="177"/>
      <c r="C5" s="177"/>
      <c r="D5" s="177"/>
      <c r="E5" s="177"/>
      <c r="F5" s="177"/>
      <c r="G5" s="177"/>
      <c r="H5" s="177"/>
      <c r="I5" s="177"/>
    </row>
    <row r="6" spans="1:10">
      <c r="A6" s="179" t="s">
        <v>313</v>
      </c>
      <c r="B6" s="177"/>
      <c r="C6" s="177"/>
      <c r="D6" s="177"/>
      <c r="E6" s="177"/>
      <c r="F6" s="177"/>
      <c r="G6" s="177"/>
      <c r="H6" s="177"/>
      <c r="I6" s="177"/>
    </row>
    <row r="7" spans="1:10">
      <c r="A7" s="177"/>
      <c r="B7" s="178"/>
      <c r="C7" s="178"/>
      <c r="D7" s="177"/>
      <c r="E7" s="177"/>
      <c r="F7" s="177"/>
      <c r="G7" s="177"/>
      <c r="H7" s="177"/>
      <c r="I7" s="177"/>
    </row>
    <row r="8" spans="1:10" ht="24" customHeight="1">
      <c r="A8" s="148" t="s">
        <v>221</v>
      </c>
      <c r="B8" s="182" t="s">
        <v>55</v>
      </c>
      <c r="C8" s="95" t="s">
        <v>245</v>
      </c>
      <c r="D8" s="286" t="s">
        <v>15</v>
      </c>
      <c r="E8" s="287"/>
      <c r="F8" s="148" t="s">
        <v>1</v>
      </c>
      <c r="G8" s="148" t="s">
        <v>88</v>
      </c>
      <c r="H8" s="188"/>
      <c r="I8" s="188" t="s">
        <v>210</v>
      </c>
    </row>
    <row r="9" spans="1:10" ht="32.25" customHeight="1">
      <c r="A9" s="180"/>
      <c r="B9" s="180"/>
      <c r="C9" s="183"/>
      <c r="D9" s="185"/>
      <c r="E9" s="186"/>
      <c r="F9" s="180"/>
      <c r="G9" s="180"/>
      <c r="H9" s="189">
        <f>4*F9/4</f>
        <v>0</v>
      </c>
      <c r="I9" s="189">
        <f t="shared" ref="I9:I23" si="0">ROUNDUP(H9,0)</f>
        <v>0</v>
      </c>
      <c r="J9" s="88">
        <v>1</v>
      </c>
    </row>
    <row r="10" spans="1:10" ht="32.25" customHeight="1">
      <c r="A10" s="180"/>
      <c r="B10" s="180"/>
      <c r="C10" s="183"/>
      <c r="D10" s="185"/>
      <c r="E10" s="186"/>
      <c r="F10" s="180"/>
      <c r="G10" s="180"/>
      <c r="H10" s="189">
        <f>3*F10/4</f>
        <v>0</v>
      </c>
      <c r="I10" s="189">
        <f t="shared" si="0"/>
        <v>0</v>
      </c>
      <c r="J10" s="88">
        <v>2</v>
      </c>
    </row>
    <row r="11" spans="1:10" ht="32.25" customHeight="1">
      <c r="A11" s="180"/>
      <c r="B11" s="180"/>
      <c r="C11" s="183"/>
      <c r="D11" s="185"/>
      <c r="E11" s="186"/>
      <c r="F11" s="180"/>
      <c r="G11" s="180"/>
      <c r="H11" s="189">
        <f>2*F11/4</f>
        <v>0</v>
      </c>
      <c r="I11" s="189">
        <f t="shared" si="0"/>
        <v>0</v>
      </c>
      <c r="J11" s="88">
        <v>3</v>
      </c>
    </row>
    <row r="12" spans="1:10" ht="32.25" customHeight="1">
      <c r="A12" s="180"/>
      <c r="B12" s="180"/>
      <c r="C12" s="183"/>
      <c r="D12" s="185"/>
      <c r="E12" s="186"/>
      <c r="F12" s="180"/>
      <c r="G12" s="180"/>
      <c r="H12" s="189">
        <f t="shared" ref="H12:H23" si="1">1*F12/4</f>
        <v>0</v>
      </c>
      <c r="I12" s="189">
        <f t="shared" si="0"/>
        <v>0</v>
      </c>
      <c r="J12" s="88">
        <v>4</v>
      </c>
    </row>
    <row r="13" spans="1:10" ht="32.25" customHeight="1">
      <c r="A13" s="180"/>
      <c r="B13" s="180"/>
      <c r="C13" s="183"/>
      <c r="D13" s="185"/>
      <c r="E13" s="186"/>
      <c r="F13" s="180"/>
      <c r="G13" s="180"/>
      <c r="H13" s="189">
        <f t="shared" si="1"/>
        <v>0</v>
      </c>
      <c r="I13" s="189">
        <f t="shared" si="0"/>
        <v>0</v>
      </c>
      <c r="J13" s="88">
        <v>5</v>
      </c>
    </row>
    <row r="14" spans="1:10" ht="24" hidden="1" customHeight="1">
      <c r="A14" s="180"/>
      <c r="B14" s="180"/>
      <c r="C14" s="183"/>
      <c r="D14" s="185"/>
      <c r="E14" s="186"/>
      <c r="F14" s="180"/>
      <c r="G14" s="180"/>
      <c r="H14" s="189">
        <f t="shared" si="1"/>
        <v>0</v>
      </c>
      <c r="I14" s="189">
        <f t="shared" si="0"/>
        <v>0</v>
      </c>
      <c r="J14" s="88">
        <v>6</v>
      </c>
    </row>
    <row r="15" spans="1:10" ht="24" hidden="1" customHeight="1">
      <c r="A15" s="180"/>
      <c r="B15" s="180"/>
      <c r="C15" s="183"/>
      <c r="D15" s="185"/>
      <c r="E15" s="186"/>
      <c r="F15" s="180"/>
      <c r="G15" s="180"/>
      <c r="H15" s="189">
        <f t="shared" si="1"/>
        <v>0</v>
      </c>
      <c r="I15" s="189">
        <f t="shared" si="0"/>
        <v>0</v>
      </c>
      <c r="J15" s="88">
        <v>7</v>
      </c>
    </row>
    <row r="16" spans="1:10" ht="24" hidden="1" customHeight="1">
      <c r="A16" s="180"/>
      <c r="B16" s="180"/>
      <c r="C16" s="183"/>
      <c r="D16" s="185"/>
      <c r="E16" s="186"/>
      <c r="F16" s="180"/>
      <c r="G16" s="180"/>
      <c r="H16" s="189">
        <f t="shared" si="1"/>
        <v>0</v>
      </c>
      <c r="I16" s="189">
        <f t="shared" si="0"/>
        <v>0</v>
      </c>
      <c r="J16" s="88">
        <v>8</v>
      </c>
    </row>
    <row r="17" spans="1:10" ht="24" hidden="1" customHeight="1">
      <c r="A17" s="180"/>
      <c r="B17" s="180"/>
      <c r="C17" s="183"/>
      <c r="D17" s="185"/>
      <c r="E17" s="186"/>
      <c r="F17" s="180"/>
      <c r="G17" s="180"/>
      <c r="H17" s="189">
        <f t="shared" si="1"/>
        <v>0</v>
      </c>
      <c r="I17" s="189">
        <f t="shared" si="0"/>
        <v>0</v>
      </c>
      <c r="J17" s="88">
        <v>9</v>
      </c>
    </row>
    <row r="18" spans="1:10" ht="24" hidden="1" customHeight="1">
      <c r="A18" s="180"/>
      <c r="B18" s="180"/>
      <c r="C18" s="183"/>
      <c r="D18" s="185"/>
      <c r="E18" s="186"/>
      <c r="F18" s="180"/>
      <c r="G18" s="180"/>
      <c r="H18" s="189">
        <f t="shared" si="1"/>
        <v>0</v>
      </c>
      <c r="I18" s="189">
        <f t="shared" si="0"/>
        <v>0</v>
      </c>
      <c r="J18" s="88">
        <v>10</v>
      </c>
    </row>
    <row r="19" spans="1:10" ht="24" hidden="1" customHeight="1">
      <c r="A19" s="180"/>
      <c r="B19" s="180"/>
      <c r="C19" s="183"/>
      <c r="D19" s="185"/>
      <c r="E19" s="186"/>
      <c r="F19" s="180"/>
      <c r="G19" s="180"/>
      <c r="H19" s="189">
        <f t="shared" si="1"/>
        <v>0</v>
      </c>
      <c r="I19" s="189">
        <f t="shared" si="0"/>
        <v>0</v>
      </c>
      <c r="J19" s="88">
        <v>11</v>
      </c>
    </row>
    <row r="20" spans="1:10" ht="24" hidden="1" customHeight="1">
      <c r="A20" s="180"/>
      <c r="B20" s="180"/>
      <c r="C20" s="183"/>
      <c r="D20" s="185"/>
      <c r="E20" s="186"/>
      <c r="F20" s="180"/>
      <c r="G20" s="180"/>
      <c r="H20" s="189">
        <f t="shared" si="1"/>
        <v>0</v>
      </c>
      <c r="I20" s="189">
        <f t="shared" si="0"/>
        <v>0</v>
      </c>
      <c r="J20" s="88">
        <v>12</v>
      </c>
    </row>
    <row r="21" spans="1:10" ht="24" hidden="1" customHeight="1">
      <c r="A21" s="180"/>
      <c r="B21" s="180"/>
      <c r="C21" s="183"/>
      <c r="D21" s="185"/>
      <c r="E21" s="186"/>
      <c r="F21" s="180"/>
      <c r="G21" s="180"/>
      <c r="H21" s="189">
        <f t="shared" si="1"/>
        <v>0</v>
      </c>
      <c r="I21" s="189">
        <f t="shared" si="0"/>
        <v>0</v>
      </c>
      <c r="J21" s="88">
        <v>13</v>
      </c>
    </row>
    <row r="22" spans="1:10" ht="24" hidden="1" customHeight="1">
      <c r="A22" s="180"/>
      <c r="B22" s="180"/>
      <c r="C22" s="183"/>
      <c r="D22" s="185"/>
      <c r="E22" s="186"/>
      <c r="F22" s="180"/>
      <c r="G22" s="180"/>
      <c r="H22" s="189">
        <f t="shared" si="1"/>
        <v>0</v>
      </c>
      <c r="I22" s="189">
        <f t="shared" si="0"/>
        <v>0</v>
      </c>
      <c r="J22" s="88">
        <v>14</v>
      </c>
    </row>
    <row r="23" spans="1:10" ht="24" hidden="1" customHeight="1">
      <c r="A23" s="181"/>
      <c r="B23" s="181"/>
      <c r="C23" s="184"/>
      <c r="D23" s="185"/>
      <c r="E23" s="186"/>
      <c r="F23" s="181"/>
      <c r="G23" s="181"/>
      <c r="H23" s="189">
        <f t="shared" si="1"/>
        <v>0</v>
      </c>
      <c r="I23" s="189">
        <f t="shared" si="0"/>
        <v>0</v>
      </c>
      <c r="J23" s="88">
        <v>15</v>
      </c>
    </row>
    <row r="24" spans="1:10" ht="24" customHeight="1">
      <c r="A24" s="288" t="s">
        <v>57</v>
      </c>
      <c r="B24" s="289"/>
      <c r="C24" s="289"/>
      <c r="D24" s="289"/>
      <c r="E24" s="290"/>
      <c r="F24" s="187">
        <f>+SUM(F9:F13)</f>
        <v>0</v>
      </c>
      <c r="G24" s="187"/>
      <c r="H24" s="189"/>
      <c r="I24" s="189"/>
    </row>
    <row r="25" spans="1:10" ht="24" customHeight="1">
      <c r="A25" s="88" t="s">
        <v>44</v>
      </c>
    </row>
    <row r="26" spans="1:10" ht="48" customHeight="1">
      <c r="A26" s="291" t="s">
        <v>351</v>
      </c>
      <c r="B26" s="291"/>
      <c r="C26" s="291"/>
      <c r="D26" s="291"/>
      <c r="E26" s="291"/>
      <c r="F26" s="291"/>
      <c r="G26" s="291"/>
    </row>
    <row r="27" spans="1:10" ht="24" customHeight="1"/>
  </sheetData>
  <mergeCells count="4">
    <mergeCell ref="A4:G4"/>
    <mergeCell ref="D8:E8"/>
    <mergeCell ref="A24:E24"/>
    <mergeCell ref="A26:G26"/>
  </mergeCells>
  <phoneticPr fontId="27"/>
  <pageMargins left="0.70866141732283472" right="0.31496062992125984" top="0.74803149606299213" bottom="0.55118110236220474" header="0.31496062992125984" footer="0.31496062992125984"/>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election activeCell="D13" sqref="D13"/>
    </sheetView>
  </sheetViews>
  <sheetFormatPr defaultRowHeight="13.5"/>
  <cols>
    <col min="1" max="1" width="22.5" style="190" customWidth="1"/>
    <col min="2" max="2" width="15.625" style="190" customWidth="1"/>
    <col min="3" max="3" width="5.875" style="190" customWidth="1"/>
    <col min="4" max="4" width="22.5" style="190" customWidth="1"/>
    <col min="5" max="5" width="15.625" style="190" customWidth="1"/>
    <col min="6" max="6" width="5.875" style="190" customWidth="1"/>
    <col min="7" max="7" width="9" style="190" customWidth="1"/>
    <col min="8" max="16384" width="9" style="190"/>
  </cols>
  <sheetData>
    <row r="1" spans="1:6">
      <c r="A1" s="88" t="s">
        <v>342</v>
      </c>
    </row>
    <row r="2" spans="1:6">
      <c r="A2" s="88"/>
    </row>
    <row r="3" spans="1:6" s="191" customFormat="1" ht="40.5" customHeight="1">
      <c r="A3" s="293" t="s">
        <v>355</v>
      </c>
      <c r="B3" s="293"/>
      <c r="C3" s="293"/>
      <c r="D3" s="293"/>
      <c r="E3" s="293"/>
      <c r="F3" s="293"/>
    </row>
    <row r="4" spans="1:6" ht="27.75" customHeight="1">
      <c r="A4" s="192"/>
      <c r="B4" s="192"/>
      <c r="C4" s="192"/>
      <c r="D4" s="192"/>
      <c r="E4" s="192"/>
      <c r="F4" s="192"/>
    </row>
    <row r="5" spans="1:6" ht="27.75" customHeight="1">
      <c r="A5" s="294" t="s">
        <v>317</v>
      </c>
      <c r="B5" s="295"/>
      <c r="C5" s="296"/>
      <c r="D5" s="295" t="s">
        <v>236</v>
      </c>
      <c r="E5" s="295"/>
      <c r="F5" s="297"/>
    </row>
    <row r="6" spans="1:6" ht="27.75" customHeight="1">
      <c r="A6" s="193"/>
      <c r="B6" s="198"/>
      <c r="C6" s="202"/>
      <c r="D6" s="207"/>
      <c r="E6" s="198"/>
      <c r="F6" s="217"/>
    </row>
    <row r="7" spans="1:6" ht="27.75" customHeight="1">
      <c r="A7" s="194" t="s">
        <v>321</v>
      </c>
      <c r="B7" s="199">
        <f>B19-B9</f>
        <v>0</v>
      </c>
      <c r="C7" s="203" t="s">
        <v>320</v>
      </c>
      <c r="D7" s="208" t="s">
        <v>146</v>
      </c>
      <c r="E7" s="199">
        <f>SUM(E8:E9)</f>
        <v>0</v>
      </c>
      <c r="F7" s="218" t="s">
        <v>320</v>
      </c>
    </row>
    <row r="8" spans="1:6" ht="27.75" customHeight="1">
      <c r="A8" s="194"/>
      <c r="B8" s="199"/>
      <c r="C8" s="203"/>
      <c r="D8" s="209" t="s">
        <v>324</v>
      </c>
      <c r="E8" s="214">
        <f>第４号!D18</f>
        <v>0</v>
      </c>
      <c r="F8" s="219" t="s">
        <v>320</v>
      </c>
    </row>
    <row r="9" spans="1:6" ht="27.75" customHeight="1">
      <c r="A9" s="194" t="s">
        <v>323</v>
      </c>
      <c r="B9" s="199">
        <f>B10</f>
        <v>0</v>
      </c>
      <c r="C9" s="203" t="s">
        <v>320</v>
      </c>
      <c r="D9" s="209" t="s">
        <v>203</v>
      </c>
      <c r="E9" s="214">
        <f>第４号!D19</f>
        <v>0</v>
      </c>
      <c r="F9" s="219" t="s">
        <v>320</v>
      </c>
    </row>
    <row r="10" spans="1:6" ht="27.75" customHeight="1">
      <c r="A10" s="195" t="s">
        <v>41</v>
      </c>
      <c r="B10" s="200">
        <f>第４号!G9</f>
        <v>0</v>
      </c>
      <c r="C10" s="204" t="s">
        <v>320</v>
      </c>
      <c r="D10" s="210"/>
      <c r="E10" s="215"/>
      <c r="F10" s="220"/>
    </row>
    <row r="11" spans="1:6" ht="27.75" customHeight="1">
      <c r="A11" s="194"/>
      <c r="B11" s="199"/>
      <c r="C11" s="203"/>
      <c r="D11" s="211" t="s">
        <v>325</v>
      </c>
      <c r="E11" s="215">
        <f>第４号!D22</f>
        <v>0</v>
      </c>
      <c r="F11" s="220" t="s">
        <v>320</v>
      </c>
    </row>
    <row r="12" spans="1:6" ht="27.75" customHeight="1">
      <c r="A12" s="196"/>
      <c r="B12" s="199"/>
      <c r="C12" s="203"/>
      <c r="D12" s="210"/>
      <c r="E12" s="215"/>
      <c r="F12" s="220"/>
    </row>
    <row r="13" spans="1:6" ht="27.75" customHeight="1">
      <c r="A13" s="196"/>
      <c r="B13" s="199"/>
      <c r="C13" s="203"/>
      <c r="D13" s="211" t="s">
        <v>270</v>
      </c>
      <c r="E13" s="215">
        <f>第４号!D25</f>
        <v>0</v>
      </c>
      <c r="F13" s="220" t="s">
        <v>320</v>
      </c>
    </row>
    <row r="14" spans="1:6" ht="27.75" customHeight="1">
      <c r="A14" s="196"/>
      <c r="B14" s="199"/>
      <c r="C14" s="203"/>
      <c r="D14" s="210"/>
      <c r="E14" s="215"/>
      <c r="F14" s="220"/>
    </row>
    <row r="15" spans="1:6" ht="27.75" customHeight="1">
      <c r="A15" s="196"/>
      <c r="B15" s="199"/>
      <c r="C15" s="203"/>
      <c r="D15" s="208" t="s">
        <v>326</v>
      </c>
      <c r="E15" s="199">
        <f>第４号!D30</f>
        <v>0</v>
      </c>
      <c r="F15" s="218" t="s">
        <v>320</v>
      </c>
    </row>
    <row r="16" spans="1:6" ht="27.75" customHeight="1">
      <c r="A16" s="196"/>
      <c r="B16" s="199"/>
      <c r="C16" s="203"/>
      <c r="D16" s="212"/>
      <c r="E16" s="199"/>
      <c r="F16" s="218"/>
    </row>
    <row r="17" spans="1:6" ht="27.75" customHeight="1">
      <c r="A17" s="196"/>
      <c r="B17" s="199"/>
      <c r="C17" s="203"/>
      <c r="D17" s="212"/>
      <c r="E17" s="199"/>
      <c r="F17" s="218"/>
    </row>
    <row r="18" spans="1:6" ht="27.75" customHeight="1">
      <c r="A18" s="196"/>
      <c r="B18" s="199"/>
      <c r="C18" s="203"/>
      <c r="D18" s="212"/>
      <c r="E18" s="199"/>
      <c r="F18" s="218"/>
    </row>
    <row r="19" spans="1:6" ht="27.75" customHeight="1">
      <c r="A19" s="197" t="s">
        <v>59</v>
      </c>
      <c r="B19" s="201">
        <f>E19</f>
        <v>0</v>
      </c>
      <c r="C19" s="205" t="s">
        <v>7</v>
      </c>
      <c r="D19" s="213" t="s">
        <v>59</v>
      </c>
      <c r="E19" s="216">
        <f>SUM(E6:E18)</f>
        <v>0</v>
      </c>
      <c r="F19" s="221" t="s">
        <v>7</v>
      </c>
    </row>
    <row r="20" spans="1:6" ht="27.75" customHeight="1">
      <c r="A20" s="192"/>
      <c r="B20" s="192"/>
      <c r="C20" s="192"/>
      <c r="D20" s="192"/>
      <c r="E20" s="192"/>
      <c r="F20" s="192"/>
    </row>
    <row r="21" spans="1:6" ht="27.75" customHeight="1">
      <c r="A21" s="192" t="s">
        <v>319</v>
      </c>
      <c r="B21" s="192"/>
      <c r="C21" s="192"/>
      <c r="D21" s="192"/>
      <c r="E21" s="192"/>
      <c r="F21" s="192"/>
    </row>
    <row r="22" spans="1:6" ht="27.75" customHeight="1">
      <c r="A22" s="192"/>
      <c r="B22" s="192"/>
      <c r="E22" s="192"/>
      <c r="F22" s="192"/>
    </row>
    <row r="23" spans="1:6" ht="27.75" customHeight="1">
      <c r="A23" s="192"/>
      <c r="B23" s="192"/>
      <c r="C23" s="299" t="s">
        <v>343</v>
      </c>
      <c r="D23" s="299"/>
      <c r="F23" s="192"/>
    </row>
    <row r="24" spans="1:6" ht="27.75" customHeight="1">
      <c r="A24" s="192"/>
      <c r="B24" s="192"/>
      <c r="C24" s="206" t="s">
        <v>120</v>
      </c>
      <c r="D24" s="292"/>
      <c r="E24" s="292"/>
      <c r="F24" s="292"/>
    </row>
    <row r="25" spans="1:6" ht="27.75" customHeight="1">
      <c r="A25" s="192"/>
      <c r="B25" s="192"/>
      <c r="C25" s="206" t="s">
        <v>79</v>
      </c>
      <c r="D25" s="292"/>
      <c r="E25" s="292"/>
      <c r="F25" s="292"/>
    </row>
    <row r="26" spans="1:6" ht="27.75" customHeight="1">
      <c r="A26" s="192"/>
      <c r="B26" s="192"/>
      <c r="C26" s="192"/>
      <c r="D26" s="192"/>
      <c r="E26" s="192"/>
      <c r="F26" s="192"/>
    </row>
    <row r="27" spans="1:6" ht="27.75" customHeight="1"/>
    <row r="28" spans="1:6" ht="27.75" customHeight="1"/>
    <row r="29" spans="1:6" ht="27.75" customHeight="1"/>
    <row r="30" spans="1:6" ht="27.75" customHeight="1"/>
    <row r="31" spans="1:6" ht="27.75" customHeight="1"/>
  </sheetData>
  <mergeCells count="6">
    <mergeCell ref="D25:F25"/>
    <mergeCell ref="A3:F3"/>
    <mergeCell ref="A5:C5"/>
    <mergeCell ref="D5:F5"/>
    <mergeCell ref="C23:D23"/>
    <mergeCell ref="D24:F24"/>
  </mergeCells>
  <phoneticPr fontId="42" type="Hiragana"/>
  <pageMargins left="0.70866141732283472" right="0.31496062992125984" top="0.74803149606299213" bottom="0.5511811023622047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1"/>
  <sheetViews>
    <sheetView view="pageBreakPreview" zoomScaleSheetLayoutView="100" workbookViewId="0">
      <selection activeCell="D13" sqref="D13"/>
    </sheetView>
  </sheetViews>
  <sheetFormatPr defaultColWidth="9" defaultRowHeight="12.75"/>
  <cols>
    <col min="1" max="1" width="14.625" style="82" customWidth="1"/>
    <col min="2" max="8" width="10.5" style="82" customWidth="1"/>
    <col min="9" max="9" width="4.125" style="82" customWidth="1"/>
    <col min="10" max="12" width="9" style="82"/>
    <col min="13" max="13" width="20" style="82" customWidth="1"/>
    <col min="14" max="16384" width="9" style="82"/>
  </cols>
  <sheetData>
    <row r="1" spans="1:9">
      <c r="A1" s="83"/>
    </row>
    <row r="2" spans="1:9">
      <c r="A2" s="83"/>
    </row>
    <row r="4" spans="1:9">
      <c r="A4" s="300" t="s">
        <v>345</v>
      </c>
      <c r="B4" s="300"/>
      <c r="C4" s="300"/>
      <c r="D4" s="300"/>
      <c r="E4" s="300"/>
      <c r="F4" s="300"/>
      <c r="G4" s="300"/>
      <c r="H4" s="300"/>
      <c r="I4" s="300"/>
    </row>
    <row r="5" spans="1:9">
      <c r="A5" s="85"/>
      <c r="B5" s="85"/>
      <c r="C5" s="85"/>
      <c r="D5" s="85"/>
      <c r="E5" s="85"/>
      <c r="F5" s="85"/>
      <c r="G5" s="85"/>
      <c r="H5" s="85"/>
      <c r="I5" s="85"/>
    </row>
    <row r="6" spans="1:9" ht="15" customHeight="1">
      <c r="G6" s="301" t="s">
        <v>253</v>
      </c>
      <c r="H6" s="301"/>
      <c r="I6" s="301"/>
    </row>
    <row r="7" spans="1:9" ht="15" customHeight="1">
      <c r="G7" s="301" t="s">
        <v>346</v>
      </c>
      <c r="H7" s="301"/>
      <c r="I7" s="301"/>
    </row>
    <row r="8" spans="1:9">
      <c r="A8" s="83"/>
    </row>
    <row r="9" spans="1:9">
      <c r="A9" s="86" t="s">
        <v>329</v>
      </c>
      <c r="B9" s="86"/>
      <c r="C9" s="85"/>
      <c r="D9" s="85"/>
    </row>
    <row r="10" spans="1:9">
      <c r="A10" s="83"/>
    </row>
    <row r="11" spans="1:9">
      <c r="A11" s="83"/>
    </row>
    <row r="12" spans="1:9" ht="29.25" customHeight="1">
      <c r="E12" s="83" t="s">
        <v>300</v>
      </c>
      <c r="F12" s="300"/>
      <c r="G12" s="300"/>
      <c r="H12" s="300"/>
    </row>
    <row r="13" spans="1:9" ht="29.25" customHeight="1">
      <c r="A13" s="83"/>
      <c r="E13" s="82" t="s">
        <v>79</v>
      </c>
      <c r="F13" s="302"/>
      <c r="G13" s="302"/>
      <c r="H13" s="302"/>
    </row>
    <row r="14" spans="1:9">
      <c r="A14" s="83" t="s">
        <v>301</v>
      </c>
    </row>
    <row r="15" spans="1:9">
      <c r="A15" s="83"/>
    </row>
    <row r="16" spans="1:9">
      <c r="A16" s="83"/>
    </row>
    <row r="17" spans="1:9" ht="14.25" customHeight="1">
      <c r="A17" s="305" t="s">
        <v>347</v>
      </c>
      <c r="B17" s="305"/>
      <c r="C17" s="305"/>
      <c r="D17" s="305"/>
      <c r="E17" s="305"/>
      <c r="F17" s="305"/>
      <c r="G17" s="305"/>
      <c r="H17" s="305"/>
      <c r="I17" s="305"/>
    </row>
    <row r="18" spans="1:9">
      <c r="A18" s="83"/>
    </row>
    <row r="19" spans="1:9" ht="57.75" customHeight="1">
      <c r="A19" s="306" t="s">
        <v>348</v>
      </c>
      <c r="B19" s="306"/>
      <c r="C19" s="306"/>
      <c r="D19" s="306"/>
      <c r="E19" s="306"/>
      <c r="F19" s="306"/>
      <c r="G19" s="306"/>
      <c r="H19" s="306"/>
      <c r="I19" s="306"/>
    </row>
    <row r="20" spans="1:9" ht="26.25" customHeight="1">
      <c r="A20" s="307" t="s">
        <v>98</v>
      </c>
      <c r="B20" s="307"/>
      <c r="C20" s="307"/>
      <c r="D20" s="307"/>
      <c r="E20" s="307"/>
      <c r="F20" s="307"/>
      <c r="G20" s="307"/>
      <c r="H20" s="307"/>
      <c r="I20" s="307"/>
    </row>
    <row r="21" spans="1:9" ht="39" customHeight="1">
      <c r="A21" s="308" t="s">
        <v>349</v>
      </c>
      <c r="B21" s="308"/>
      <c r="C21" s="308"/>
      <c r="D21" s="308"/>
      <c r="E21" s="308"/>
      <c r="F21" s="308"/>
      <c r="G21" s="308"/>
      <c r="H21" s="308"/>
      <c r="I21" s="308"/>
    </row>
    <row r="22" spans="1:9" ht="26.25" customHeight="1">
      <c r="A22" s="222"/>
      <c r="B22" s="222"/>
      <c r="G22" s="222"/>
      <c r="H22" s="222"/>
      <c r="I22" s="222"/>
    </row>
    <row r="23" spans="1:9" ht="26.25" customHeight="1">
      <c r="C23" s="223" t="s">
        <v>302</v>
      </c>
      <c r="D23" s="304"/>
      <c r="E23" s="304"/>
      <c r="F23" s="84" t="s">
        <v>7</v>
      </c>
      <c r="G23" s="84"/>
      <c r="H23" s="84"/>
    </row>
    <row r="24" spans="1:9" ht="26.25" customHeight="1">
      <c r="A24" s="83"/>
    </row>
    <row r="25" spans="1:9" ht="39" customHeight="1">
      <c r="A25" s="303" t="s">
        <v>318</v>
      </c>
      <c r="B25" s="300"/>
      <c r="C25" s="300"/>
      <c r="D25" s="300"/>
      <c r="E25" s="300"/>
      <c r="F25" s="300"/>
      <c r="G25" s="300"/>
      <c r="H25" s="300"/>
      <c r="I25" s="300"/>
    </row>
    <row r="26" spans="1:9" ht="26.25" customHeight="1">
      <c r="A26" s="300"/>
      <c r="B26" s="300"/>
      <c r="C26" s="300"/>
      <c r="D26" s="300"/>
      <c r="E26" s="300"/>
      <c r="F26" s="300"/>
      <c r="G26" s="300"/>
      <c r="H26" s="300"/>
    </row>
    <row r="27" spans="1:9" ht="26.25" customHeight="1">
      <c r="C27" s="223" t="s">
        <v>302</v>
      </c>
      <c r="D27" s="304"/>
      <c r="E27" s="304"/>
      <c r="F27" s="84" t="s">
        <v>7</v>
      </c>
    </row>
    <row r="28" spans="1:9" ht="26.25" customHeight="1">
      <c r="A28" s="300"/>
      <c r="B28" s="300"/>
      <c r="C28" s="300"/>
      <c r="D28" s="300"/>
      <c r="E28" s="300"/>
      <c r="F28" s="300"/>
      <c r="G28" s="300"/>
      <c r="H28" s="300"/>
    </row>
    <row r="29" spans="1:9" ht="26.25" customHeight="1"/>
    <row r="30" spans="1:9" ht="26.25" customHeight="1">
      <c r="A30" s="82" t="s">
        <v>316</v>
      </c>
    </row>
    <row r="31" spans="1:9" ht="26.25" customHeight="1"/>
  </sheetData>
  <mergeCells count="14">
    <mergeCell ref="A25:I25"/>
    <mergeCell ref="A26:H26"/>
    <mergeCell ref="D27:E27"/>
    <mergeCell ref="A28:H28"/>
    <mergeCell ref="A17:I17"/>
    <mergeCell ref="A19:I19"/>
    <mergeCell ref="A20:I20"/>
    <mergeCell ref="A21:I21"/>
    <mergeCell ref="D23:E23"/>
    <mergeCell ref="A4:I4"/>
    <mergeCell ref="G6:I6"/>
    <mergeCell ref="G7:I7"/>
    <mergeCell ref="F12:H12"/>
    <mergeCell ref="F13:H13"/>
  </mergeCells>
  <phoneticPr fontId="27"/>
  <pageMargins left="0.70866141732283472" right="0.31496062992125984" top="0.74803149606299213" bottom="0.55118110236220474" header="0.31496062992125984" footer="0.31496062992125984"/>
  <pageSetup paperSize="9" fitToHeight="0"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9E8B2D9-5B5B-40B2-BC61-ABE58535F0DD}">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AF18E954-69D0-4DB7-B7A7-094707BB7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プルダウン</vt:lpstr>
      <vt:lpstr>計算方法早見表</vt:lpstr>
      <vt:lpstr>数式用</vt:lpstr>
      <vt:lpstr>事業リスト（ＢＤ１）</vt:lpstr>
      <vt:lpstr>第１号</vt:lpstr>
      <vt:lpstr>第２号</vt:lpstr>
      <vt:lpstr>第３号</vt:lpstr>
      <vt:lpstr>第４号</vt:lpstr>
      <vt:lpstr>第５号</vt:lpstr>
      <vt:lpstr>第６号</vt:lpstr>
      <vt:lpstr>第７号様式（仕入控除）</vt:lpstr>
      <vt:lpstr>計算方法早見表!Print_Area</vt:lpstr>
      <vt:lpstr>'事業リスト（ＢＤ１）'!Print_Area</vt:lpstr>
      <vt:lpstr>数式用!Print_Area</vt:lpstr>
      <vt:lpstr>第１号!Print_Area</vt:lpstr>
      <vt:lpstr>第２号!Print_Area</vt:lpstr>
      <vt:lpstr>第４号!Print_Area</vt:lpstr>
      <vt:lpstr>第５号!Print_Area</vt:lpstr>
      <vt:lpstr>'第７号様式（仕入控除）'!Print_Area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148148</cp:lastModifiedBy>
  <cp:lastPrinted>2023-09-22T04:35:11Z</cp:lastPrinted>
  <dcterms:created xsi:type="dcterms:W3CDTF">2010-02-15T11:36:04Z</dcterms:created>
  <dcterms:modified xsi:type="dcterms:W3CDTF">2024-05-29T11:43:48Z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2022-10-05T02:40:47Z</vt:filetime>
  </property>
</Properties>
</file>