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地域医療班\02 小児救急・周産期医療\02 周産期医療\08　アクセス支援\■要綱\05 決裁\"/>
    </mc:Choice>
  </mc:AlternateContent>
  <bookViews>
    <workbookView xWindow="120" yWindow="30" windowWidth="14955" windowHeight="8325" firstSheet="1" activeTab="1"/>
  </bookViews>
  <sheets>
    <sheet name="申請内訳 " sheetId="11" r:id="rId1"/>
    <sheet name="変更申請内訳" sheetId="19" r:id="rId2"/>
    <sheet name="実績報告内訳" sheetId="18" r:id="rId3"/>
    <sheet name="明細表【県】交通費" sheetId="14" r:id="rId4"/>
    <sheet name="明細表【県】出産以外交通費" sheetId="13" r:id="rId5"/>
    <sheet name="明細表【国】出産交通費" sheetId="8" r:id="rId6"/>
    <sheet name="明細表【国】宿泊費" sheetId="15" r:id="rId7"/>
    <sheet name="参考" sheetId="12" r:id="rId8"/>
  </sheets>
  <definedNames>
    <definedName name="_xlnm._FilterDatabase" localSheetId="5" hidden="1">明細表【国】出産交通費!#REF!</definedName>
    <definedName name="_xlnm.Print_Area" localSheetId="2">実績報告内訳!$A$1:$P$27</definedName>
    <definedName name="_xlnm.Print_Area" localSheetId="0">'申請内訳 '!$A$1:$P$36</definedName>
    <definedName name="_xlnm.Print_Area" localSheetId="1">変更申請内訳!$A$1:$P$36</definedName>
    <definedName name="_xlnm.Print_Area" localSheetId="3">明細表【県】交通費!$A$1:$T$69</definedName>
    <definedName name="_xlnm.Print_Area" localSheetId="4">明細表【県】出産以外交通費!$A$1:$T$69</definedName>
    <definedName name="_xlnm.Print_Area" localSheetId="6">明細表【国】宿泊費!$A$1:$O$66</definedName>
    <definedName name="_xlnm.Print_Area" localSheetId="5">明細表【国】出産交通費!$A$1:$N$67</definedName>
  </definedNames>
  <calcPr calcId="162913"/>
</workbook>
</file>

<file path=xl/calcChain.xml><?xml version="1.0" encoding="utf-8"?>
<calcChain xmlns="http://schemas.openxmlformats.org/spreadsheetml/2006/main">
  <c r="O11" i="18" l="1"/>
  <c r="K28" i="15" l="1"/>
  <c r="K27" i="15"/>
  <c r="K26" i="15"/>
  <c r="K25" i="15"/>
  <c r="K24" i="15"/>
  <c r="K23" i="15"/>
  <c r="K22" i="15"/>
  <c r="K21" i="15"/>
  <c r="K20" i="15"/>
  <c r="K19" i="15"/>
  <c r="K18" i="15"/>
  <c r="K17" i="15"/>
  <c r="K16" i="15"/>
  <c r="K15" i="15"/>
  <c r="K14" i="15"/>
  <c r="K13" i="15"/>
  <c r="K12" i="15"/>
  <c r="K11" i="15"/>
  <c r="K10" i="15"/>
  <c r="K9" i="15"/>
  <c r="J58" i="8"/>
  <c r="J57" i="8"/>
  <c r="J56" i="8"/>
  <c r="J55" i="8"/>
  <c r="J54" i="8"/>
  <c r="J53" i="8"/>
  <c r="J52" i="8"/>
  <c r="J51" i="8"/>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K8" i="15"/>
  <c r="J8" i="8"/>
  <c r="K8" i="8" s="1"/>
  <c r="G16" i="19" l="1"/>
  <c r="J16" i="19" s="1"/>
  <c r="L16" i="19" s="1"/>
  <c r="M16" i="19" s="1"/>
  <c r="G13" i="19"/>
  <c r="J13" i="19" s="1"/>
  <c r="I11" i="19"/>
  <c r="G11" i="19"/>
  <c r="J11" i="19" s="1"/>
  <c r="L11" i="19" s="1"/>
  <c r="M11" i="19" s="1"/>
  <c r="I10" i="19"/>
  <c r="G10" i="19"/>
  <c r="J10" i="19" s="1"/>
  <c r="L10" i="19" s="1"/>
  <c r="M10" i="19" s="1"/>
  <c r="O10" i="19" s="1"/>
  <c r="K9" i="19"/>
  <c r="K18" i="19" s="1"/>
  <c r="H9" i="19"/>
  <c r="F9" i="19"/>
  <c r="E9" i="19"/>
  <c r="J16" i="11"/>
  <c r="J13" i="11"/>
  <c r="I59" i="8"/>
  <c r="J9" i="19" l="1"/>
  <c r="L13" i="19"/>
  <c r="N16" i="19"/>
  <c r="O16" i="19" s="1"/>
  <c r="G9" i="19"/>
  <c r="Q8" i="14"/>
  <c r="M13" i="19" l="1"/>
  <c r="L9" i="19"/>
  <c r="L18" i="19" s="1"/>
  <c r="P8" i="13"/>
  <c r="P8" i="14"/>
  <c r="M9" i="19" l="1"/>
  <c r="M18" i="19" s="1"/>
  <c r="N13" i="19"/>
  <c r="N9" i="19" s="1"/>
  <c r="N18" i="19" s="1"/>
  <c r="M16" i="18"/>
  <c r="M11" i="18"/>
  <c r="M10" i="18"/>
  <c r="O10" i="18" s="1"/>
  <c r="K9" i="18"/>
  <c r="K18" i="18" s="1"/>
  <c r="H9" i="18"/>
  <c r="F9" i="18"/>
  <c r="E9" i="18"/>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N58" i="13"/>
  <c r="N57" i="13"/>
  <c r="N56" i="13"/>
  <c r="N55" i="13"/>
  <c r="N54" i="13"/>
  <c r="N53" i="13"/>
  <c r="N52" i="13"/>
  <c r="N51" i="13"/>
  <c r="N50" i="13"/>
  <c r="N49" i="13"/>
  <c r="N48" i="13"/>
  <c r="N47" i="13"/>
  <c r="N46" i="13"/>
  <c r="N45" i="13"/>
  <c r="N44" i="13"/>
  <c r="N43" i="13"/>
  <c r="N42" i="13"/>
  <c r="N41" i="13"/>
  <c r="N40" i="13"/>
  <c r="N39" i="13"/>
  <c r="N38" i="13"/>
  <c r="N37" i="13"/>
  <c r="N36" i="13"/>
  <c r="N35" i="13"/>
  <c r="N34" i="13"/>
  <c r="N33" i="13"/>
  <c r="N32" i="13"/>
  <c r="N31" i="13"/>
  <c r="N30" i="13"/>
  <c r="N29" i="13"/>
  <c r="N28" i="13"/>
  <c r="N27" i="13"/>
  <c r="N26" i="13"/>
  <c r="N25" i="13"/>
  <c r="N24" i="13"/>
  <c r="N23" i="13"/>
  <c r="N22" i="13"/>
  <c r="N21" i="13"/>
  <c r="N20" i="13"/>
  <c r="N19" i="13"/>
  <c r="N18" i="13"/>
  <c r="N17" i="13"/>
  <c r="N16" i="13"/>
  <c r="N15" i="13"/>
  <c r="N14" i="13"/>
  <c r="N13" i="13"/>
  <c r="N12" i="13"/>
  <c r="N11" i="13"/>
  <c r="N10" i="13"/>
  <c r="N9" i="13"/>
  <c r="N8" i="13"/>
  <c r="R59" i="13"/>
  <c r="L13" i="11"/>
  <c r="M13" i="11" s="1"/>
  <c r="L11" i="11"/>
  <c r="L10" i="11"/>
  <c r="J9" i="11"/>
  <c r="H9" i="11"/>
  <c r="G9" i="11"/>
  <c r="F9" i="11"/>
  <c r="E9" i="11"/>
  <c r="J11" i="11"/>
  <c r="J10" i="11"/>
  <c r="G16" i="11"/>
  <c r="G13" i="11"/>
  <c r="G11" i="11"/>
  <c r="G10" i="11"/>
  <c r="K9" i="11"/>
  <c r="K18" i="11" s="1"/>
  <c r="M11" i="11"/>
  <c r="M10" i="11"/>
  <c r="I10" i="11"/>
  <c r="I11" i="11"/>
  <c r="L16" i="11"/>
  <c r="O13" i="19" l="1"/>
  <c r="O9" i="19" s="1"/>
  <c r="O18" i="19" s="1"/>
  <c r="J9" i="18"/>
  <c r="N16" i="18"/>
  <c r="O16" i="18" s="1"/>
  <c r="G9" i="18"/>
  <c r="L9" i="11"/>
  <c r="L18" i="11" s="1"/>
  <c r="M59" i="15"/>
  <c r="M13" i="18" l="1"/>
  <c r="L9" i="18"/>
  <c r="L18" i="18" s="1"/>
  <c r="N13" i="18" l="1"/>
  <c r="N9" i="18" s="1"/>
  <c r="N18" i="18" s="1"/>
  <c r="M9" i="18"/>
  <c r="M18" i="18" s="1"/>
  <c r="O13" i="18" l="1"/>
  <c r="O9" i="18" s="1"/>
  <c r="O18" i="18" s="1"/>
  <c r="M16" i="11" l="1"/>
  <c r="A2" i="14" l="1"/>
  <c r="N16" i="11" l="1"/>
  <c r="O16" i="11" s="1"/>
  <c r="J58" i="15"/>
  <c r="K58" i="15" s="1"/>
  <c r="J57" i="15"/>
  <c r="K57" i="15" s="1"/>
  <c r="J56" i="15"/>
  <c r="K56" i="15" s="1"/>
  <c r="J55" i="15"/>
  <c r="K55" i="15" s="1"/>
  <c r="J54" i="15"/>
  <c r="K54" i="15" s="1"/>
  <c r="J53" i="15"/>
  <c r="K53" i="15" s="1"/>
  <c r="J52" i="15"/>
  <c r="K52" i="15" s="1"/>
  <c r="J51" i="15"/>
  <c r="K51" i="15" s="1"/>
  <c r="J50" i="15"/>
  <c r="K50" i="15" s="1"/>
  <c r="J49" i="15"/>
  <c r="K49" i="15" s="1"/>
  <c r="J48" i="15"/>
  <c r="K48" i="15" s="1"/>
  <c r="J47" i="15"/>
  <c r="K47" i="15" s="1"/>
  <c r="J46" i="15"/>
  <c r="K46" i="15" s="1"/>
  <c r="J45" i="15"/>
  <c r="K45" i="15" s="1"/>
  <c r="J44" i="15"/>
  <c r="K44" i="15" s="1"/>
  <c r="J43" i="15"/>
  <c r="K43" i="15" s="1"/>
  <c r="J42" i="15"/>
  <c r="K42" i="15" s="1"/>
  <c r="J41" i="15"/>
  <c r="K41" i="15" s="1"/>
  <c r="J40" i="15"/>
  <c r="K40" i="15" s="1"/>
  <c r="J39" i="15"/>
  <c r="K39" i="15" s="1"/>
  <c r="J38" i="15"/>
  <c r="K38" i="15" s="1"/>
  <c r="J37" i="15"/>
  <c r="K37" i="15" s="1"/>
  <c r="J36" i="15"/>
  <c r="K36" i="15" s="1"/>
  <c r="J35" i="15"/>
  <c r="K35" i="15" s="1"/>
  <c r="J34" i="15"/>
  <c r="K34" i="15" s="1"/>
  <c r="J33" i="15"/>
  <c r="K33" i="15" s="1"/>
  <c r="J32" i="15"/>
  <c r="K32" i="15" s="1"/>
  <c r="J31" i="15"/>
  <c r="K31" i="15" s="1"/>
  <c r="J30" i="15"/>
  <c r="K30" i="15" s="1"/>
  <c r="J29" i="15"/>
  <c r="K29" i="15" s="1"/>
  <c r="J28" i="15"/>
  <c r="J27" i="15"/>
  <c r="J26" i="15"/>
  <c r="J25" i="15"/>
  <c r="J24" i="15"/>
  <c r="J23" i="15"/>
  <c r="J22" i="15"/>
  <c r="J21" i="15"/>
  <c r="J20" i="15"/>
  <c r="J19" i="15"/>
  <c r="J18" i="15"/>
  <c r="J17" i="15"/>
  <c r="J16" i="15"/>
  <c r="J15" i="15"/>
  <c r="J14" i="15"/>
  <c r="J13" i="15"/>
  <c r="J12" i="15"/>
  <c r="J11" i="15"/>
  <c r="J10" i="15"/>
  <c r="J9" i="15"/>
  <c r="K59" i="15" l="1"/>
  <c r="N13" i="11"/>
  <c r="H15" i="8"/>
  <c r="K15" i="8" s="1"/>
  <c r="M15" i="8" s="1"/>
  <c r="H16" i="8"/>
  <c r="K16" i="8" s="1"/>
  <c r="M16" i="8" s="1"/>
  <c r="H14" i="8"/>
  <c r="K14" i="8" s="1"/>
  <c r="M14" i="8" s="1"/>
  <c r="H13" i="8"/>
  <c r="K13" i="8" s="1"/>
  <c r="M13" i="8" s="1"/>
  <c r="H12" i="8"/>
  <c r="K12" i="8" s="1"/>
  <c r="M12" i="8" s="1"/>
  <c r="H11" i="8"/>
  <c r="K11" i="8" s="1"/>
  <c r="M11" i="8" s="1"/>
  <c r="H10" i="8"/>
  <c r="K10" i="8" s="1"/>
  <c r="M10" i="8" s="1"/>
  <c r="H9" i="8"/>
  <c r="J9" i="14"/>
  <c r="J10" i="14"/>
  <c r="J11" i="14"/>
  <c r="J12" i="14"/>
  <c r="J13" i="14"/>
  <c r="J14" i="14"/>
  <c r="J15" i="14"/>
  <c r="J16" i="14"/>
  <c r="J17" i="14"/>
  <c r="J18" i="14"/>
  <c r="N9" i="11" l="1"/>
  <c r="N18" i="11" s="1"/>
  <c r="O13" i="11"/>
  <c r="M9" i="11"/>
  <c r="M18" i="11" s="1"/>
  <c r="K9" i="8"/>
  <c r="M9" i="8" s="1"/>
  <c r="O10" i="11" l="1"/>
  <c r="J59" i="8"/>
  <c r="J8" i="15"/>
  <c r="O9" i="11" l="1"/>
  <c r="O18" i="11" s="1"/>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N13" i="14"/>
  <c r="N12" i="14"/>
  <c r="N11" i="14"/>
  <c r="N10" i="14"/>
  <c r="N9" i="14"/>
  <c r="L58" i="14"/>
  <c r="L57" i="14"/>
  <c r="L56" i="14"/>
  <c r="L55" i="14"/>
  <c r="L54" i="14"/>
  <c r="L53" i="14"/>
  <c r="L52" i="14"/>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F101" i="8" l="1"/>
  <c r="F102" i="8"/>
  <c r="F103" i="8"/>
  <c r="N8" i="14" l="1"/>
  <c r="L8" i="14"/>
  <c r="F59" i="15"/>
  <c r="E59" i="15"/>
  <c r="G58" i="15"/>
  <c r="L58" i="15" s="1"/>
  <c r="N58" i="15" s="1"/>
  <c r="G57" i="15"/>
  <c r="L57" i="15" s="1"/>
  <c r="N57" i="15" s="1"/>
  <c r="G56" i="15"/>
  <c r="L56" i="15" s="1"/>
  <c r="N56" i="15" s="1"/>
  <c r="G55" i="15"/>
  <c r="L55" i="15" s="1"/>
  <c r="N55" i="15" s="1"/>
  <c r="G54" i="15"/>
  <c r="L54" i="15" s="1"/>
  <c r="N54" i="15" s="1"/>
  <c r="G53" i="15"/>
  <c r="L53" i="15" s="1"/>
  <c r="N53" i="15" s="1"/>
  <c r="G52" i="15"/>
  <c r="L52" i="15" s="1"/>
  <c r="N52" i="15" s="1"/>
  <c r="G51" i="15"/>
  <c r="L51" i="15" s="1"/>
  <c r="N51" i="15" s="1"/>
  <c r="G50" i="15"/>
  <c r="L50" i="15" s="1"/>
  <c r="N50" i="15" s="1"/>
  <c r="G49" i="15"/>
  <c r="L49" i="15" s="1"/>
  <c r="N49" i="15" s="1"/>
  <c r="G48" i="15"/>
  <c r="L48" i="15" s="1"/>
  <c r="N48" i="15" s="1"/>
  <c r="G47" i="15"/>
  <c r="L47" i="15" s="1"/>
  <c r="N47" i="15" s="1"/>
  <c r="G46" i="15"/>
  <c r="L46" i="15" s="1"/>
  <c r="N46" i="15" s="1"/>
  <c r="G45" i="15"/>
  <c r="L45" i="15" s="1"/>
  <c r="N45" i="15" s="1"/>
  <c r="G44" i="15"/>
  <c r="L44" i="15" s="1"/>
  <c r="N44" i="15" s="1"/>
  <c r="G43" i="15"/>
  <c r="L43" i="15" s="1"/>
  <c r="N43" i="15" s="1"/>
  <c r="G42" i="15"/>
  <c r="L42" i="15" s="1"/>
  <c r="N42" i="15" s="1"/>
  <c r="G41" i="15"/>
  <c r="L41" i="15" s="1"/>
  <c r="N41" i="15" s="1"/>
  <c r="G40" i="15"/>
  <c r="L40" i="15" s="1"/>
  <c r="N40" i="15" s="1"/>
  <c r="G39" i="15"/>
  <c r="L39" i="15" s="1"/>
  <c r="N39" i="15" s="1"/>
  <c r="G38" i="15"/>
  <c r="L38" i="15" s="1"/>
  <c r="N38" i="15" s="1"/>
  <c r="G37" i="15"/>
  <c r="L37" i="15" s="1"/>
  <c r="N37" i="15" s="1"/>
  <c r="G36" i="15"/>
  <c r="L36" i="15" s="1"/>
  <c r="N36" i="15" s="1"/>
  <c r="G35" i="15"/>
  <c r="L35" i="15" s="1"/>
  <c r="N35" i="15" s="1"/>
  <c r="G34" i="15"/>
  <c r="L34" i="15" s="1"/>
  <c r="N34" i="15" s="1"/>
  <c r="G33" i="15"/>
  <c r="L33" i="15" s="1"/>
  <c r="N33" i="15" s="1"/>
  <c r="G32" i="15"/>
  <c r="L32" i="15" s="1"/>
  <c r="N32" i="15" s="1"/>
  <c r="G31" i="15"/>
  <c r="L31" i="15" s="1"/>
  <c r="N31" i="15" s="1"/>
  <c r="G30" i="15"/>
  <c r="L30" i="15" s="1"/>
  <c r="N30" i="15" s="1"/>
  <c r="G29" i="15"/>
  <c r="L29" i="15" s="1"/>
  <c r="G28" i="15"/>
  <c r="L28" i="15" s="1"/>
  <c r="N28" i="15" s="1"/>
  <c r="G27" i="15"/>
  <c r="L27" i="15" s="1"/>
  <c r="N27" i="15" s="1"/>
  <c r="G26" i="15"/>
  <c r="L26" i="15" s="1"/>
  <c r="N26" i="15" s="1"/>
  <c r="G25" i="15"/>
  <c r="L25" i="15" s="1"/>
  <c r="N25" i="15" s="1"/>
  <c r="G24" i="15"/>
  <c r="L24" i="15" s="1"/>
  <c r="N24" i="15" s="1"/>
  <c r="G23" i="15"/>
  <c r="L23" i="15" s="1"/>
  <c r="N23" i="15" s="1"/>
  <c r="G22" i="15"/>
  <c r="L22" i="15" s="1"/>
  <c r="N22" i="15" s="1"/>
  <c r="G21" i="15"/>
  <c r="L21" i="15" s="1"/>
  <c r="N21" i="15" s="1"/>
  <c r="G20" i="15"/>
  <c r="L20" i="15" s="1"/>
  <c r="N20" i="15" s="1"/>
  <c r="G19" i="15"/>
  <c r="L19" i="15" s="1"/>
  <c r="N19" i="15" s="1"/>
  <c r="G18" i="15"/>
  <c r="L18" i="15" s="1"/>
  <c r="N18" i="15" s="1"/>
  <c r="G17" i="15"/>
  <c r="L17" i="15" s="1"/>
  <c r="N17" i="15" s="1"/>
  <c r="G16" i="15"/>
  <c r="L16" i="15" s="1"/>
  <c r="N16" i="15" s="1"/>
  <c r="G15" i="15"/>
  <c r="L15" i="15" s="1"/>
  <c r="N15" i="15" s="1"/>
  <c r="G14" i="15"/>
  <c r="L14" i="15" s="1"/>
  <c r="N14" i="15" s="1"/>
  <c r="G13" i="15"/>
  <c r="L13" i="15" s="1"/>
  <c r="N13" i="15" s="1"/>
  <c r="G12" i="15"/>
  <c r="L12" i="15" s="1"/>
  <c r="N12" i="15" s="1"/>
  <c r="G11" i="15"/>
  <c r="L11" i="15" s="1"/>
  <c r="N11" i="15" s="1"/>
  <c r="G10" i="15"/>
  <c r="L10" i="15" s="1"/>
  <c r="N10" i="15" s="1"/>
  <c r="G9" i="15"/>
  <c r="L9" i="15" s="1"/>
  <c r="N9" i="15" s="1"/>
  <c r="G8" i="15"/>
  <c r="R59" i="14"/>
  <c r="I59" i="14"/>
  <c r="H59" i="14"/>
  <c r="W58" i="14"/>
  <c r="V58" i="14"/>
  <c r="O58" i="14"/>
  <c r="P58" i="14" s="1"/>
  <c r="J58" i="14"/>
  <c r="Q58" i="14" s="1"/>
  <c r="S58" i="14" s="1"/>
  <c r="W57" i="14"/>
  <c r="V57" i="14"/>
  <c r="J57" i="14"/>
  <c r="W56" i="14"/>
  <c r="V56" i="14"/>
  <c r="J56" i="14"/>
  <c r="W55" i="14"/>
  <c r="V55" i="14"/>
  <c r="O55" i="14"/>
  <c r="P55" i="14" s="1"/>
  <c r="J55" i="14"/>
  <c r="Q55" i="14" s="1"/>
  <c r="S55" i="14" s="1"/>
  <c r="W54" i="14"/>
  <c r="V54" i="14"/>
  <c r="J54" i="14"/>
  <c r="W53" i="14"/>
  <c r="V53" i="14"/>
  <c r="J53" i="14"/>
  <c r="W52" i="14"/>
  <c r="V52" i="14"/>
  <c r="J52" i="14"/>
  <c r="W51" i="14"/>
  <c r="V51" i="14"/>
  <c r="J51" i="14"/>
  <c r="W50" i="14"/>
  <c r="V50" i="14"/>
  <c r="O50" i="14"/>
  <c r="P50" i="14" s="1"/>
  <c r="J50" i="14"/>
  <c r="Q50" i="14" s="1"/>
  <c r="S50" i="14" s="1"/>
  <c r="W49" i="14"/>
  <c r="V49" i="14"/>
  <c r="O49" i="14"/>
  <c r="P49" i="14" s="1"/>
  <c r="J49" i="14"/>
  <c r="W48" i="14"/>
  <c r="V48" i="14"/>
  <c r="J48" i="14"/>
  <c r="W47" i="14"/>
  <c r="V47" i="14"/>
  <c r="J47" i="14"/>
  <c r="W46" i="14"/>
  <c r="V46" i="14"/>
  <c r="J46" i="14"/>
  <c r="W45" i="14"/>
  <c r="V45" i="14"/>
  <c r="O45" i="14"/>
  <c r="P45" i="14" s="1"/>
  <c r="J45" i="14"/>
  <c r="Q45" i="14" s="1"/>
  <c r="S45" i="14" s="1"/>
  <c r="W44" i="14"/>
  <c r="V44" i="14"/>
  <c r="J44" i="14"/>
  <c r="W43" i="14"/>
  <c r="V43" i="14"/>
  <c r="J43" i="14"/>
  <c r="W42" i="14"/>
  <c r="V42" i="14"/>
  <c r="J42" i="14"/>
  <c r="W41" i="14"/>
  <c r="V41" i="14"/>
  <c r="O41" i="14"/>
  <c r="P41" i="14" s="1"/>
  <c r="J41" i="14"/>
  <c r="W40" i="14"/>
  <c r="V40" i="14"/>
  <c r="Y40" i="14" s="1"/>
  <c r="J40" i="14"/>
  <c r="W39" i="14"/>
  <c r="V39" i="14"/>
  <c r="J39" i="14"/>
  <c r="W38" i="14"/>
  <c r="V38" i="14"/>
  <c r="J38" i="14"/>
  <c r="W37" i="14"/>
  <c r="V37" i="14"/>
  <c r="O37" i="14"/>
  <c r="P37" i="14" s="1"/>
  <c r="J37" i="14"/>
  <c r="W36" i="14"/>
  <c r="V36" i="14"/>
  <c r="O36" i="14"/>
  <c r="P36" i="14" s="1"/>
  <c r="J36" i="14"/>
  <c r="Q36" i="14" s="1"/>
  <c r="S36" i="14" s="1"/>
  <c r="W35" i="14"/>
  <c r="V35" i="14"/>
  <c r="J35" i="14"/>
  <c r="W34" i="14"/>
  <c r="V34" i="14"/>
  <c r="J34" i="14"/>
  <c r="W33" i="14"/>
  <c r="V33" i="14"/>
  <c r="J33" i="14"/>
  <c r="W32" i="14"/>
  <c r="V32" i="14"/>
  <c r="O32" i="14"/>
  <c r="P32" i="14" s="1"/>
  <c r="J32" i="14"/>
  <c r="Q32" i="14" s="1"/>
  <c r="S32" i="14" s="1"/>
  <c r="W31" i="14"/>
  <c r="V31" i="14"/>
  <c r="Y31" i="14" s="1"/>
  <c r="J31" i="14"/>
  <c r="W30" i="14"/>
  <c r="V30" i="14"/>
  <c r="J30" i="14"/>
  <c r="W29" i="14"/>
  <c r="V29" i="14"/>
  <c r="J29" i="14"/>
  <c r="W28" i="14"/>
  <c r="V28" i="14"/>
  <c r="Y28" i="14" s="1"/>
  <c r="O28" i="14"/>
  <c r="J28" i="14"/>
  <c r="W27" i="14"/>
  <c r="V27" i="14"/>
  <c r="X27" i="14" s="1"/>
  <c r="O27" i="14"/>
  <c r="J27" i="14"/>
  <c r="W26" i="14"/>
  <c r="V26" i="14"/>
  <c r="O26" i="14"/>
  <c r="J26" i="14"/>
  <c r="W25" i="14"/>
  <c r="V25" i="14"/>
  <c r="Y25" i="14" s="1"/>
  <c r="O25" i="14"/>
  <c r="J25" i="14"/>
  <c r="W24" i="14"/>
  <c r="V24" i="14"/>
  <c r="O24" i="14"/>
  <c r="J24" i="14"/>
  <c r="W23" i="14"/>
  <c r="V23" i="14"/>
  <c r="Y23" i="14" s="1"/>
  <c r="O23" i="14"/>
  <c r="J23" i="14"/>
  <c r="W22" i="14"/>
  <c r="V22" i="14"/>
  <c r="X22" i="14" s="1"/>
  <c r="O22" i="14"/>
  <c r="J22" i="14"/>
  <c r="W21" i="14"/>
  <c r="V21" i="14"/>
  <c r="O21" i="14"/>
  <c r="J21" i="14"/>
  <c r="W20" i="14"/>
  <c r="V20" i="14"/>
  <c r="O20" i="14"/>
  <c r="J20" i="14"/>
  <c r="W19" i="14"/>
  <c r="V19" i="14"/>
  <c r="Y19" i="14" s="1"/>
  <c r="O19" i="14"/>
  <c r="J19" i="14"/>
  <c r="W18" i="14"/>
  <c r="V18" i="14"/>
  <c r="O18" i="14"/>
  <c r="W17" i="14"/>
  <c r="V17" i="14"/>
  <c r="O17" i="14"/>
  <c r="W16" i="14"/>
  <c r="V16" i="14"/>
  <c r="X16" i="14" s="1"/>
  <c r="W15" i="14"/>
  <c r="V15" i="14"/>
  <c r="X15" i="14" s="1"/>
  <c r="O15" i="14"/>
  <c r="W14" i="14"/>
  <c r="V14" i="14"/>
  <c r="X14" i="14" s="1"/>
  <c r="W13" i="14"/>
  <c r="V13" i="14"/>
  <c r="O13" i="14"/>
  <c r="W12" i="14"/>
  <c r="V12" i="14"/>
  <c r="W11" i="14"/>
  <c r="V11" i="14"/>
  <c r="O11" i="14"/>
  <c r="W10" i="14"/>
  <c r="V10" i="14"/>
  <c r="O10" i="14"/>
  <c r="W9" i="14"/>
  <c r="V9" i="14"/>
  <c r="O9" i="14"/>
  <c r="W8" i="14"/>
  <c r="V8" i="14"/>
  <c r="O8" i="14"/>
  <c r="S8" i="14" s="1"/>
  <c r="J8" i="14"/>
  <c r="L8" i="15" l="1"/>
  <c r="N8" i="15" s="1"/>
  <c r="P11" i="14"/>
  <c r="Q11" i="14" s="1"/>
  <c r="S11" i="14" s="1"/>
  <c r="P26" i="14"/>
  <c r="Q26" i="14" s="1"/>
  <c r="S26" i="14" s="1"/>
  <c r="P24" i="14"/>
  <c r="Q24" i="14" s="1"/>
  <c r="S24" i="14" s="1"/>
  <c r="P25" i="14"/>
  <c r="Q25" i="14" s="1"/>
  <c r="S25" i="14" s="1"/>
  <c r="P13" i="14"/>
  <c r="Q13" i="14" s="1"/>
  <c r="S13" i="14" s="1"/>
  <c r="P28" i="14"/>
  <c r="Q28" i="14" s="1"/>
  <c r="S28" i="14" s="1"/>
  <c r="P17" i="14"/>
  <c r="Q17" i="14" s="1"/>
  <c r="S17" i="14" s="1"/>
  <c r="P23" i="14"/>
  <c r="Q23" i="14" s="1"/>
  <c r="S23" i="14" s="1"/>
  <c r="P19" i="14"/>
  <c r="Q19" i="14" s="1"/>
  <c r="S19" i="14" s="1"/>
  <c r="P15" i="14"/>
  <c r="Q15" i="14" s="1"/>
  <c r="S15" i="14" s="1"/>
  <c r="P22" i="14"/>
  <c r="Q22" i="14" s="1"/>
  <c r="S22" i="14" s="1"/>
  <c r="P27" i="14"/>
  <c r="Q27" i="14" s="1"/>
  <c r="S27" i="14" s="1"/>
  <c r="P20" i="14"/>
  <c r="Q20" i="14" s="1"/>
  <c r="S20" i="14" s="1"/>
  <c r="P21" i="14"/>
  <c r="Q21" i="14" s="1"/>
  <c r="S21" i="14" s="1"/>
  <c r="P18" i="14"/>
  <c r="Q18" i="14" s="1"/>
  <c r="S18" i="14" s="1"/>
  <c r="P10" i="14"/>
  <c r="Q10" i="14" s="1"/>
  <c r="S10" i="14" s="1"/>
  <c r="Q41" i="14"/>
  <c r="S41" i="14" s="1"/>
  <c r="P9" i="14"/>
  <c r="Q9" i="14" s="1"/>
  <c r="S9" i="14" s="1"/>
  <c r="Q37" i="14"/>
  <c r="S37" i="14" s="1"/>
  <c r="Q49" i="14"/>
  <c r="S49" i="14" s="1"/>
  <c r="Q31" i="14"/>
  <c r="S31" i="14" s="1"/>
  <c r="Q48" i="14"/>
  <c r="S48" i="14" s="1"/>
  <c r="Q29" i="14"/>
  <c r="S29" i="14" s="1"/>
  <c r="Q56" i="14"/>
  <c r="S56" i="14" s="1"/>
  <c r="N29" i="15"/>
  <c r="N59" i="15" s="1"/>
  <c r="Y49" i="14"/>
  <c r="Y41" i="14"/>
  <c r="Y42" i="14"/>
  <c r="Y20" i="14"/>
  <c r="X8" i="14"/>
  <c r="X24" i="14"/>
  <c r="Y11" i="14"/>
  <c r="Y17" i="14"/>
  <c r="X18" i="14"/>
  <c r="Y9" i="14"/>
  <c r="Y10" i="14"/>
  <c r="Y12" i="14"/>
  <c r="X13" i="14"/>
  <c r="J59" i="15"/>
  <c r="G59" i="15"/>
  <c r="X36" i="14"/>
  <c r="Y32" i="14"/>
  <c r="Y47" i="14"/>
  <c r="Y54" i="14"/>
  <c r="O30" i="14"/>
  <c r="Y34" i="14"/>
  <c r="O16" i="14"/>
  <c r="O12" i="14"/>
  <c r="O47" i="14"/>
  <c r="Y38" i="14"/>
  <c r="O35" i="14"/>
  <c r="O57" i="14"/>
  <c r="O52" i="14"/>
  <c r="O48" i="14"/>
  <c r="P48" i="14" s="1"/>
  <c r="Y52" i="14"/>
  <c r="Y48" i="14"/>
  <c r="O31" i="14"/>
  <c r="P31" i="14" s="1"/>
  <c r="Y35" i="14"/>
  <c r="O53" i="14"/>
  <c r="Y57" i="14"/>
  <c r="O40" i="14"/>
  <c r="Y53" i="14"/>
  <c r="O34" i="14"/>
  <c r="Y58" i="14"/>
  <c r="Y45" i="14"/>
  <c r="Y43" i="14"/>
  <c r="O46" i="14"/>
  <c r="O44" i="14"/>
  <c r="Y46" i="14"/>
  <c r="Y33" i="14"/>
  <c r="Y56" i="14"/>
  <c r="O33" i="14"/>
  <c r="X37" i="14"/>
  <c r="O54" i="14"/>
  <c r="Y18" i="14"/>
  <c r="O29" i="14"/>
  <c r="P29" i="14" s="1"/>
  <c r="X58" i="14"/>
  <c r="X45" i="14"/>
  <c r="Y29" i="14"/>
  <c r="O38" i="14"/>
  <c r="O42" i="14"/>
  <c r="Y50" i="14"/>
  <c r="Y44" i="14"/>
  <c r="J59" i="14"/>
  <c r="X55" i="14"/>
  <c r="X40" i="14"/>
  <c r="Y37" i="14"/>
  <c r="Y21" i="14"/>
  <c r="O51" i="14"/>
  <c r="N59" i="14"/>
  <c r="X30" i="14"/>
  <c r="O39" i="14"/>
  <c r="O43" i="14"/>
  <c r="Y51" i="14"/>
  <c r="Y55" i="14"/>
  <c r="Y15" i="14"/>
  <c r="O14" i="14"/>
  <c r="X26" i="14"/>
  <c r="Y39" i="14"/>
  <c r="O56" i="14"/>
  <c r="P56" i="14" s="1"/>
  <c r="I59" i="15"/>
  <c r="X21" i="14"/>
  <c r="X43" i="14"/>
  <c r="X46" i="14"/>
  <c r="X49" i="14"/>
  <c r="X52" i="14"/>
  <c r="Y24" i="14"/>
  <c r="Y30" i="14"/>
  <c r="X33" i="14"/>
  <c r="Y27" i="14"/>
  <c r="X17" i="14"/>
  <c r="Y36" i="14"/>
  <c r="X39" i="14"/>
  <c r="X42" i="14"/>
  <c r="X11" i="14"/>
  <c r="X48" i="14"/>
  <c r="X20" i="14"/>
  <c r="Y26" i="14"/>
  <c r="X29" i="14"/>
  <c r="X51" i="14"/>
  <c r="Y8" i="14"/>
  <c r="X10" i="14"/>
  <c r="X32" i="14"/>
  <c r="X54" i="14"/>
  <c r="L59" i="14"/>
  <c r="X35" i="14"/>
  <c r="X57" i="14"/>
  <c r="Y14" i="14"/>
  <c r="X38" i="14"/>
  <c r="Y16" i="14"/>
  <c r="X41" i="14"/>
  <c r="X19" i="14"/>
  <c r="X44" i="14"/>
  <c r="Y22" i="14"/>
  <c r="X25" i="14"/>
  <c r="X47" i="14"/>
  <c r="X23" i="14"/>
  <c r="Y13" i="14"/>
  <c r="X28" i="14"/>
  <c r="X50" i="14"/>
  <c r="X9" i="14"/>
  <c r="X31" i="14"/>
  <c r="X53" i="14"/>
  <c r="X34" i="14"/>
  <c r="X56" i="14"/>
  <c r="X12" i="14"/>
  <c r="P44" i="14" l="1"/>
  <c r="Q44" i="14" s="1"/>
  <c r="S44" i="14" s="1"/>
  <c r="P51" i="14"/>
  <c r="Q51" i="14" s="1"/>
  <c r="S51" i="14" s="1"/>
  <c r="Q30" i="14"/>
  <c r="S30" i="14" s="1"/>
  <c r="P30" i="14"/>
  <c r="P39" i="14"/>
  <c r="Q39" i="14" s="1"/>
  <c r="S39" i="14" s="1"/>
  <c r="P42" i="14"/>
  <c r="Q42" i="14" s="1"/>
  <c r="S42" i="14" s="1"/>
  <c r="P53" i="14"/>
  <c r="Q53" i="14" s="1"/>
  <c r="S53" i="14" s="1"/>
  <c r="P38" i="14"/>
  <c r="Q38" i="14" s="1"/>
  <c r="S38" i="14" s="1"/>
  <c r="P33" i="14"/>
  <c r="Q33" i="14" s="1"/>
  <c r="S33" i="14" s="1"/>
  <c r="P34" i="14"/>
  <c r="Q34" i="14" s="1"/>
  <c r="S34" i="14" s="1"/>
  <c r="P46" i="14"/>
  <c r="Q46" i="14" s="1"/>
  <c r="S46" i="14" s="1"/>
  <c r="P43" i="14"/>
  <c r="Q43" i="14" s="1"/>
  <c r="S43" i="14" s="1"/>
  <c r="P47" i="14"/>
  <c r="Q47" i="14" s="1"/>
  <c r="S47" i="14" s="1"/>
  <c r="P12" i="14"/>
  <c r="Q12" i="14" s="1"/>
  <c r="P16" i="14"/>
  <c r="Q16" i="14" s="1"/>
  <c r="S16" i="14" s="1"/>
  <c r="P14" i="14"/>
  <c r="Q14" i="14" s="1"/>
  <c r="S14" i="14" s="1"/>
  <c r="P52" i="14"/>
  <c r="Q52" i="14" s="1"/>
  <c r="S52" i="14" s="1"/>
  <c r="P54" i="14"/>
  <c r="Q54" i="14" s="1"/>
  <c r="S54" i="14" s="1"/>
  <c r="P57" i="14"/>
  <c r="Q57" i="14" s="1"/>
  <c r="S57" i="14" s="1"/>
  <c r="P40" i="14"/>
  <c r="Q40" i="14" s="1"/>
  <c r="S40" i="14" s="1"/>
  <c r="P35" i="14"/>
  <c r="Q35" i="14" s="1"/>
  <c r="S35" i="14" s="1"/>
  <c r="O59" i="14"/>
  <c r="P59" i="14"/>
  <c r="S12" i="14" l="1"/>
  <c r="Q59" i="14"/>
  <c r="L59" i="15"/>
  <c r="S59" i="14" l="1"/>
  <c r="E102" i="8" l="1"/>
  <c r="E103" i="8"/>
  <c r="E101" i="8"/>
  <c r="D107" i="8"/>
  <c r="I59" i="13"/>
  <c r="H59" i="13"/>
  <c r="W58" i="13"/>
  <c r="V58" i="13"/>
  <c r="J58" i="13"/>
  <c r="W57" i="13"/>
  <c r="V57" i="13"/>
  <c r="J57" i="13"/>
  <c r="W56" i="13"/>
  <c r="V56" i="13"/>
  <c r="J56" i="13"/>
  <c r="W55" i="13"/>
  <c r="V55" i="13"/>
  <c r="J55" i="13"/>
  <c r="W54" i="13"/>
  <c r="V54" i="13"/>
  <c r="J54" i="13"/>
  <c r="W53" i="13"/>
  <c r="V53" i="13"/>
  <c r="J53" i="13"/>
  <c r="W52" i="13"/>
  <c r="V52" i="13"/>
  <c r="J52" i="13"/>
  <c r="W51" i="13"/>
  <c r="V51" i="13"/>
  <c r="J51" i="13"/>
  <c r="W50" i="13"/>
  <c r="V50" i="13"/>
  <c r="J50" i="13"/>
  <c r="W49" i="13"/>
  <c r="V49" i="13"/>
  <c r="J49" i="13"/>
  <c r="W48" i="13"/>
  <c r="V48" i="13"/>
  <c r="J48" i="13"/>
  <c r="W47" i="13"/>
  <c r="V47" i="13"/>
  <c r="J47" i="13"/>
  <c r="W46" i="13"/>
  <c r="V46" i="13"/>
  <c r="J46" i="13"/>
  <c r="W45" i="13"/>
  <c r="V45" i="13"/>
  <c r="J45" i="13"/>
  <c r="W44" i="13"/>
  <c r="V44" i="13"/>
  <c r="J44" i="13"/>
  <c r="W43" i="13"/>
  <c r="V43" i="13"/>
  <c r="J43" i="13"/>
  <c r="W42" i="13"/>
  <c r="V42" i="13"/>
  <c r="J42" i="13"/>
  <c r="W41" i="13"/>
  <c r="V41" i="13"/>
  <c r="J41" i="13"/>
  <c r="W40" i="13"/>
  <c r="V40" i="13"/>
  <c r="J40" i="13"/>
  <c r="W39" i="13"/>
  <c r="V39" i="13"/>
  <c r="J39" i="13"/>
  <c r="W38" i="13"/>
  <c r="V38" i="13"/>
  <c r="J38" i="13"/>
  <c r="W37" i="13"/>
  <c r="V37" i="13"/>
  <c r="J37" i="13"/>
  <c r="W36" i="13"/>
  <c r="V36" i="13"/>
  <c r="J36" i="13"/>
  <c r="W35" i="13"/>
  <c r="V35" i="13"/>
  <c r="J35" i="13"/>
  <c r="W34" i="13"/>
  <c r="V34" i="13"/>
  <c r="J34" i="13"/>
  <c r="W33" i="13"/>
  <c r="V33" i="13"/>
  <c r="J33" i="13"/>
  <c r="W32" i="13"/>
  <c r="V32" i="13"/>
  <c r="O32" i="13"/>
  <c r="P32" i="13" s="1"/>
  <c r="J32" i="13"/>
  <c r="W31" i="13"/>
  <c r="V31" i="13"/>
  <c r="J31" i="13"/>
  <c r="W30" i="13"/>
  <c r="V30" i="13"/>
  <c r="J30" i="13"/>
  <c r="W29" i="13"/>
  <c r="V29" i="13"/>
  <c r="J29" i="13"/>
  <c r="W28" i="13"/>
  <c r="V28" i="13"/>
  <c r="J28" i="13"/>
  <c r="W27" i="13"/>
  <c r="V27" i="13"/>
  <c r="J27" i="13"/>
  <c r="W26" i="13"/>
  <c r="V26" i="13"/>
  <c r="J26" i="13"/>
  <c r="W25" i="13"/>
  <c r="V25" i="13"/>
  <c r="O25" i="13"/>
  <c r="J25" i="13"/>
  <c r="W24" i="13"/>
  <c r="V24" i="13"/>
  <c r="J24" i="13"/>
  <c r="W23" i="13"/>
  <c r="V23" i="13"/>
  <c r="J23" i="13"/>
  <c r="W22" i="13"/>
  <c r="V22" i="13"/>
  <c r="J22" i="13"/>
  <c r="W21" i="13"/>
  <c r="V21" i="13"/>
  <c r="J21" i="13"/>
  <c r="W20" i="13"/>
  <c r="V20" i="13"/>
  <c r="J20" i="13"/>
  <c r="W19" i="13"/>
  <c r="V19" i="13"/>
  <c r="J19" i="13"/>
  <c r="W18" i="13"/>
  <c r="V18" i="13"/>
  <c r="J18" i="13"/>
  <c r="W17" i="13"/>
  <c r="V17" i="13"/>
  <c r="J17" i="13"/>
  <c r="W16" i="13"/>
  <c r="V16" i="13"/>
  <c r="J16" i="13"/>
  <c r="W15" i="13"/>
  <c r="V15" i="13"/>
  <c r="J15" i="13"/>
  <c r="W14" i="13"/>
  <c r="V14" i="13"/>
  <c r="X14" i="13" s="1"/>
  <c r="J14" i="13"/>
  <c r="W13" i="13"/>
  <c r="V13" i="13"/>
  <c r="J13" i="13"/>
  <c r="W12" i="13"/>
  <c r="V12" i="13"/>
  <c r="J12" i="13"/>
  <c r="W11" i="13"/>
  <c r="V11" i="13"/>
  <c r="J11" i="13"/>
  <c r="W10" i="13"/>
  <c r="V10" i="13"/>
  <c r="O10" i="13"/>
  <c r="J10" i="13"/>
  <c r="W9" i="13"/>
  <c r="V9" i="13"/>
  <c r="O9" i="13"/>
  <c r="P9" i="13" s="1"/>
  <c r="J9" i="13"/>
  <c r="W8" i="13"/>
  <c r="V8" i="13"/>
  <c r="O8" i="13"/>
  <c r="Q8" i="13" s="1"/>
  <c r="S8" i="13" s="1"/>
  <c r="J8" i="13"/>
  <c r="A2" i="13"/>
  <c r="A2" i="15" s="1"/>
  <c r="Q25" i="13" l="1"/>
  <c r="S25" i="13" s="1"/>
  <c r="P25" i="13"/>
  <c r="P10" i="13"/>
  <c r="Q10" i="13" s="1"/>
  <c r="S10" i="13" s="1"/>
  <c r="Q32" i="13"/>
  <c r="S32" i="13" s="1"/>
  <c r="X36" i="13"/>
  <c r="Q9" i="13"/>
  <c r="O30" i="13"/>
  <c r="O26" i="13"/>
  <c r="O12" i="13"/>
  <c r="Y16" i="13"/>
  <c r="O34" i="13"/>
  <c r="Y38" i="13"/>
  <c r="O56" i="13"/>
  <c r="Y13" i="13"/>
  <c r="O31" i="13"/>
  <c r="X35" i="13"/>
  <c r="O53" i="13"/>
  <c r="Y57" i="13"/>
  <c r="Y9" i="13"/>
  <c r="O19" i="13"/>
  <c r="O22" i="13"/>
  <c r="Y26" i="13"/>
  <c r="O44" i="13"/>
  <c r="O18" i="13"/>
  <c r="Y22" i="13"/>
  <c r="Y50" i="13"/>
  <c r="O14" i="13"/>
  <c r="O36" i="13"/>
  <c r="O58" i="13"/>
  <c r="O28" i="13"/>
  <c r="Y32" i="13"/>
  <c r="Y42" i="13"/>
  <c r="X8" i="13"/>
  <c r="O50" i="13"/>
  <c r="Y29" i="13"/>
  <c r="O52" i="13"/>
  <c r="Y56" i="13"/>
  <c r="Y30" i="13"/>
  <c r="Y45" i="13"/>
  <c r="O47" i="13"/>
  <c r="Y44" i="13"/>
  <c r="O54" i="13"/>
  <c r="Y58" i="13"/>
  <c r="Y37" i="13"/>
  <c r="O48" i="13"/>
  <c r="X11" i="13"/>
  <c r="X25" i="13"/>
  <c r="O43" i="13"/>
  <c r="O17" i="13"/>
  <c r="O39" i="13"/>
  <c r="O13" i="13"/>
  <c r="O35" i="13"/>
  <c r="Y39" i="13"/>
  <c r="O57" i="13"/>
  <c r="O21" i="13"/>
  <c r="O41" i="13"/>
  <c r="O38" i="13"/>
  <c r="O27" i="13"/>
  <c r="O23" i="13"/>
  <c r="O45" i="13"/>
  <c r="O29" i="13"/>
  <c r="Y54" i="13"/>
  <c r="O15" i="13"/>
  <c r="O11" i="13"/>
  <c r="Y21" i="13"/>
  <c r="O40" i="13"/>
  <c r="N59" i="13"/>
  <c r="Y40" i="13"/>
  <c r="O49" i="13"/>
  <c r="Y53" i="13"/>
  <c r="O51" i="13"/>
  <c r="Y10" i="13"/>
  <c r="Y49" i="13"/>
  <c r="X43" i="13"/>
  <c r="O24" i="13"/>
  <c r="O37" i="13"/>
  <c r="Y15" i="13"/>
  <c r="O20" i="13"/>
  <c r="O33" i="13"/>
  <c r="O46" i="13"/>
  <c r="J59" i="13"/>
  <c r="X18" i="13"/>
  <c r="O16" i="13"/>
  <c r="Y20" i="13"/>
  <c r="O42" i="13"/>
  <c r="O55" i="13"/>
  <c r="Y31" i="13"/>
  <c r="Y17" i="13"/>
  <c r="Y52" i="13"/>
  <c r="X15" i="13"/>
  <c r="Y33" i="13"/>
  <c r="Y28" i="13"/>
  <c r="Y34" i="13"/>
  <c r="Y12" i="13"/>
  <c r="Y51" i="13"/>
  <c r="X24" i="13"/>
  <c r="Y48" i="13"/>
  <c r="Y19" i="13"/>
  <c r="X37" i="13"/>
  <c r="X40" i="13"/>
  <c r="Y47" i="13"/>
  <c r="Y41" i="13"/>
  <c r="Y18" i="13"/>
  <c r="Y23" i="13"/>
  <c r="Y46" i="13"/>
  <c r="Y27" i="13"/>
  <c r="Y55" i="13"/>
  <c r="Y43" i="13"/>
  <c r="X46" i="13"/>
  <c r="X21" i="13"/>
  <c r="X49" i="13"/>
  <c r="X30" i="13"/>
  <c r="X52" i="13"/>
  <c r="X55" i="13"/>
  <c r="Y24" i="13"/>
  <c r="X33" i="13"/>
  <c r="X58" i="13"/>
  <c r="Y36" i="13"/>
  <c r="X39" i="13"/>
  <c r="X17" i="13"/>
  <c r="X20" i="13"/>
  <c r="Y14" i="13"/>
  <c r="X23" i="13"/>
  <c r="X45" i="13"/>
  <c r="X42" i="13"/>
  <c r="X48" i="13"/>
  <c r="X51" i="13"/>
  <c r="X27" i="13"/>
  <c r="Y8" i="13"/>
  <c r="X29" i="13"/>
  <c r="X32" i="13"/>
  <c r="X54" i="13"/>
  <c r="L59" i="13"/>
  <c r="Y11" i="13"/>
  <c r="X57" i="13"/>
  <c r="X16" i="13"/>
  <c r="Y35" i="13"/>
  <c r="X38" i="13"/>
  <c r="X10" i="13"/>
  <c r="X13" i="13"/>
  <c r="X41" i="13"/>
  <c r="X26" i="13"/>
  <c r="X19" i="13"/>
  <c r="X44" i="13"/>
  <c r="X22" i="13"/>
  <c r="X47" i="13"/>
  <c r="Y25" i="13"/>
  <c r="X28" i="13"/>
  <c r="X50" i="13"/>
  <c r="X31" i="13"/>
  <c r="X53" i="13"/>
  <c r="X9" i="13"/>
  <c r="X12" i="13"/>
  <c r="X34" i="13"/>
  <c r="X56" i="13"/>
  <c r="H8" i="8"/>
  <c r="M8" i="8" s="1"/>
  <c r="P22" i="13" l="1"/>
  <c r="Q22" i="13" s="1"/>
  <c r="S22" i="13" s="1"/>
  <c r="P55" i="13"/>
  <c r="Q55" i="13" s="1"/>
  <c r="S55" i="13" s="1"/>
  <c r="P16" i="13"/>
  <c r="Q16" i="13" s="1"/>
  <c r="S16" i="13" s="1"/>
  <c r="P12" i="13"/>
  <c r="Q12" i="13" s="1"/>
  <c r="S12" i="13" s="1"/>
  <c r="P15" i="13"/>
  <c r="Q15" i="13" s="1"/>
  <c r="S15" i="13" s="1"/>
  <c r="P29" i="13"/>
  <c r="Q29" i="13" s="1"/>
  <c r="S29" i="13" s="1"/>
  <c r="Q31" i="13"/>
  <c r="S31" i="13" s="1"/>
  <c r="P31" i="13"/>
  <c r="P46" i="13"/>
  <c r="Q46" i="13" s="1"/>
  <c r="S46" i="13" s="1"/>
  <c r="P33" i="13"/>
  <c r="Q33" i="13" s="1"/>
  <c r="S33" i="13" s="1"/>
  <c r="P26" i="13"/>
  <c r="Q26" i="13" s="1"/>
  <c r="S26" i="13" s="1"/>
  <c r="P56" i="13"/>
  <c r="Q56" i="13" s="1"/>
  <c r="S56" i="13" s="1"/>
  <c r="P13" i="13"/>
  <c r="Q13" i="13" s="1"/>
  <c r="S13" i="13" s="1"/>
  <c r="P58" i="13"/>
  <c r="Q58" i="13" s="1"/>
  <c r="S58" i="13" s="1"/>
  <c r="P30" i="13"/>
  <c r="Q30" i="13" s="1"/>
  <c r="S30" i="13" s="1"/>
  <c r="P54" i="13"/>
  <c r="Q54" i="13" s="1"/>
  <c r="S54" i="13" s="1"/>
  <c r="P47" i="13"/>
  <c r="Q47" i="13" s="1"/>
  <c r="S47" i="13" s="1"/>
  <c r="P39" i="13"/>
  <c r="Q39" i="13" s="1"/>
  <c r="S39" i="13" s="1"/>
  <c r="P36" i="13"/>
  <c r="Q36" i="13" s="1"/>
  <c r="S36" i="13" s="1"/>
  <c r="P19" i="13"/>
  <c r="Q19" i="13" s="1"/>
  <c r="S19" i="13" s="1"/>
  <c r="P53" i="13"/>
  <c r="Q53" i="13" s="1"/>
  <c r="S53" i="13" s="1"/>
  <c r="Q23" i="13"/>
  <c r="S23" i="13" s="1"/>
  <c r="P23" i="13"/>
  <c r="P27" i="13"/>
  <c r="Q27" i="13" s="1"/>
  <c r="S27" i="13" s="1"/>
  <c r="P38" i="13"/>
  <c r="Q38" i="13" s="1"/>
  <c r="S38" i="13" s="1"/>
  <c r="P20" i="13"/>
  <c r="Q20" i="13" s="1"/>
  <c r="S20" i="13" s="1"/>
  <c r="P24" i="13"/>
  <c r="Q24" i="13" s="1"/>
  <c r="S24" i="13" s="1"/>
  <c r="P51" i="13"/>
  <c r="Q51" i="13" s="1"/>
  <c r="S51" i="13" s="1"/>
  <c r="P17" i="13"/>
  <c r="Q17" i="13" s="1"/>
  <c r="S17" i="13" s="1"/>
  <c r="Q14" i="13"/>
  <c r="S14" i="13" s="1"/>
  <c r="P14" i="13"/>
  <c r="P11" i="13"/>
  <c r="P59" i="13" s="1"/>
  <c r="P42" i="13"/>
  <c r="Q42" i="13" s="1"/>
  <c r="S42" i="13" s="1"/>
  <c r="P52" i="13"/>
  <c r="Q52" i="13" s="1"/>
  <c r="S52" i="13" s="1"/>
  <c r="P34" i="13"/>
  <c r="Q34" i="13" s="1"/>
  <c r="S34" i="13" s="1"/>
  <c r="P43" i="13"/>
  <c r="Q43" i="13" s="1"/>
  <c r="S43" i="13" s="1"/>
  <c r="P50" i="13"/>
  <c r="Q50" i="13" s="1"/>
  <c r="S50" i="13" s="1"/>
  <c r="P21" i="13"/>
  <c r="Q21" i="13" s="1"/>
  <c r="S21" i="13" s="1"/>
  <c r="P57" i="13"/>
  <c r="Q57" i="13" s="1"/>
  <c r="S57" i="13" s="1"/>
  <c r="P35" i="13"/>
  <c r="Q35" i="13" s="1"/>
  <c r="S35" i="13" s="1"/>
  <c r="P49" i="13"/>
  <c r="Q49" i="13" s="1"/>
  <c r="S49" i="13" s="1"/>
  <c r="P41" i="13"/>
  <c r="Q41" i="13" s="1"/>
  <c r="S41" i="13" s="1"/>
  <c r="P37" i="13"/>
  <c r="Q37" i="13" s="1"/>
  <c r="S37" i="13" s="1"/>
  <c r="P28" i="13"/>
  <c r="Q28" i="13" s="1"/>
  <c r="S28" i="13" s="1"/>
  <c r="P18" i="13"/>
  <c r="Q18" i="13" s="1"/>
  <c r="S18" i="13" s="1"/>
  <c r="P45" i="13"/>
  <c r="Q45" i="13" s="1"/>
  <c r="S45" i="13" s="1"/>
  <c r="P48" i="13"/>
  <c r="Q48" i="13" s="1"/>
  <c r="S48" i="13" s="1"/>
  <c r="P44" i="13"/>
  <c r="Q44" i="13" s="1"/>
  <c r="S44" i="13" s="1"/>
  <c r="P40" i="13"/>
  <c r="Q40" i="13" s="1"/>
  <c r="S40" i="13" s="1"/>
  <c r="S9" i="13"/>
  <c r="O59" i="13"/>
  <c r="Q11" i="13" l="1"/>
  <c r="A2" i="8"/>
  <c r="S11" i="13" l="1"/>
  <c r="Q59" i="13"/>
  <c r="S59" i="13"/>
  <c r="L59" i="8"/>
  <c r="G59" i="8"/>
  <c r="F59" i="8"/>
  <c r="H17" i="8"/>
  <c r="K17" i="8" s="1"/>
  <c r="M17" i="8" s="1"/>
  <c r="H18" i="8"/>
  <c r="K18" i="8" s="1"/>
  <c r="M18" i="8" s="1"/>
  <c r="H19" i="8"/>
  <c r="K19" i="8" s="1"/>
  <c r="M19" i="8" s="1"/>
  <c r="H20" i="8"/>
  <c r="K20" i="8" s="1"/>
  <c r="M20" i="8" s="1"/>
  <c r="H21" i="8"/>
  <c r="K21" i="8" s="1"/>
  <c r="M21" i="8" s="1"/>
  <c r="H22" i="8"/>
  <c r="K22" i="8" s="1"/>
  <c r="M22" i="8" s="1"/>
  <c r="H23" i="8"/>
  <c r="K23" i="8" s="1"/>
  <c r="M23" i="8" s="1"/>
  <c r="H24" i="8"/>
  <c r="K24" i="8" s="1"/>
  <c r="M24" i="8" s="1"/>
  <c r="H25" i="8"/>
  <c r="K25" i="8" s="1"/>
  <c r="M25" i="8" s="1"/>
  <c r="H26" i="8"/>
  <c r="K26" i="8" s="1"/>
  <c r="M26" i="8" s="1"/>
  <c r="H27" i="8"/>
  <c r="K27" i="8" s="1"/>
  <c r="M27" i="8" s="1"/>
  <c r="H28" i="8"/>
  <c r="K28" i="8" s="1"/>
  <c r="M28" i="8" s="1"/>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K52" i="8" l="1"/>
  <c r="M52" i="8" s="1"/>
  <c r="K32" i="8"/>
  <c r="M32" i="8" s="1"/>
  <c r="K53" i="8"/>
  <c r="M53" i="8" s="1"/>
  <c r="K29" i="8"/>
  <c r="M29" i="8" s="1"/>
  <c r="K49" i="8"/>
  <c r="M49" i="8" s="1"/>
  <c r="K47" i="8"/>
  <c r="M47" i="8" s="1"/>
  <c r="K43" i="8"/>
  <c r="M43" i="8" s="1"/>
  <c r="K31" i="8"/>
  <c r="M31" i="8" s="1"/>
  <c r="K51" i="8"/>
  <c r="M51" i="8" s="1"/>
  <c r="K50" i="8"/>
  <c r="M50" i="8" s="1"/>
  <c r="K46" i="8"/>
  <c r="M46" i="8" s="1"/>
  <c r="K42" i="8"/>
  <c r="M42" i="8" s="1"/>
  <c r="K54" i="8"/>
  <c r="M54" i="8" s="1"/>
  <c r="K30" i="8"/>
  <c r="M30" i="8" s="1"/>
  <c r="K48" i="8"/>
  <c r="M48" i="8" s="1"/>
  <c r="K45" i="8"/>
  <c r="M45" i="8" s="1"/>
  <c r="K44" i="8"/>
  <c r="M44" i="8" s="1"/>
  <c r="K41" i="8"/>
  <c r="M41" i="8" s="1"/>
  <c r="K40" i="8"/>
  <c r="M40" i="8" s="1"/>
  <c r="K39" i="8"/>
  <c r="M39" i="8" s="1"/>
  <c r="K38" i="8"/>
  <c r="M38" i="8" s="1"/>
  <c r="K37" i="8"/>
  <c r="K58" i="8"/>
  <c r="M58" i="8" s="1"/>
  <c r="K36" i="8"/>
  <c r="M36" i="8" s="1"/>
  <c r="K57" i="8"/>
  <c r="M57" i="8" s="1"/>
  <c r="K35" i="8"/>
  <c r="M35" i="8" s="1"/>
  <c r="K56" i="8"/>
  <c r="M56" i="8" s="1"/>
  <c r="K34" i="8"/>
  <c r="M34" i="8" s="1"/>
  <c r="K55" i="8"/>
  <c r="M55" i="8" s="1"/>
  <c r="K33" i="8"/>
  <c r="M33" i="8" s="1"/>
  <c r="H59" i="8"/>
  <c r="K59" i="8" l="1"/>
  <c r="M37" i="8"/>
  <c r="M59" i="8" s="1"/>
</calcChain>
</file>

<file path=xl/comments1.xml><?xml version="1.0" encoding="utf-8"?>
<comments xmlns="http://schemas.openxmlformats.org/spreadsheetml/2006/main">
  <authors>
    <author>118575</author>
  </authors>
  <commentList>
    <comment ref="I7" authorId="0" shapeId="0">
      <text>
        <r>
          <rPr>
            <sz val="9"/>
            <color indexed="81"/>
            <rFont val="MS P ゴシック"/>
            <family val="3"/>
            <charset val="128"/>
          </rPr>
          <t>⑤がタクシーの場合は空白とすること。
※0を入力すると計算式が反映しない</t>
        </r>
      </text>
    </comment>
    <comment ref="J7" authorId="0" shapeId="0">
      <text>
        <r>
          <rPr>
            <sz val="9"/>
            <color indexed="81"/>
            <rFont val="MS P ゴシック"/>
            <family val="3"/>
            <charset val="128"/>
          </rPr>
          <t>⑨=（⑤がタクシーの場合）⑤×0.8
⑨=（⑤がタクシー以外の場合）⑤と⑧の小さい額×0.8</t>
        </r>
      </text>
    </comment>
  </commentList>
</comments>
</file>

<file path=xl/sharedStrings.xml><?xml version="1.0" encoding="utf-8"?>
<sst xmlns="http://schemas.openxmlformats.org/spreadsheetml/2006/main" count="607" uniqueCount="258">
  <si>
    <t>区分</t>
    <rPh sb="0" eb="2">
      <t>クブン</t>
    </rPh>
    <phoneticPr fontId="2"/>
  </si>
  <si>
    <t>④</t>
    <phoneticPr fontId="2"/>
  </si>
  <si>
    <t>　</t>
    <phoneticPr fontId="2"/>
  </si>
  <si>
    <t>①</t>
    <phoneticPr fontId="2"/>
  </si>
  <si>
    <t>②</t>
    <phoneticPr fontId="2"/>
  </si>
  <si>
    <t>③</t>
    <phoneticPr fontId="2"/>
  </si>
  <si>
    <t>⑤</t>
    <phoneticPr fontId="2"/>
  </si>
  <si>
    <t>⑥</t>
    <phoneticPr fontId="2"/>
  </si>
  <si>
    <t>　</t>
    <phoneticPr fontId="2"/>
  </si>
  <si>
    <t>市町村名</t>
    <rPh sb="0" eb="1">
      <t>シ</t>
    </rPh>
    <rPh sb="1" eb="2">
      <t>マチ</t>
    </rPh>
    <rPh sb="2" eb="3">
      <t>ムラ</t>
    </rPh>
    <rPh sb="3" eb="4">
      <t>ナ</t>
    </rPh>
    <phoneticPr fontId="2"/>
  </si>
  <si>
    <t>　</t>
    <phoneticPr fontId="2"/>
  </si>
  <si>
    <t>交通費支援</t>
    <rPh sb="0" eb="3">
      <t>コウツウヒ</t>
    </rPh>
    <rPh sb="3" eb="5">
      <t>シエン</t>
    </rPh>
    <phoneticPr fontId="2"/>
  </si>
  <si>
    <t>宿泊費支援</t>
    <rPh sb="0" eb="3">
      <t>シュクハクヒ</t>
    </rPh>
    <rPh sb="3" eb="5">
      <t>シエン</t>
    </rPh>
    <phoneticPr fontId="2"/>
  </si>
  <si>
    <t>助成対象
予定者数</t>
    <rPh sb="0" eb="2">
      <t>ジョセイ</t>
    </rPh>
    <rPh sb="2" eb="4">
      <t>タイショウ</t>
    </rPh>
    <rPh sb="5" eb="8">
      <t>ヨテイシャ</t>
    </rPh>
    <rPh sb="8" eb="9">
      <t>スウ</t>
    </rPh>
    <phoneticPr fontId="2"/>
  </si>
  <si>
    <t>補助基準額</t>
    <rPh sb="0" eb="2">
      <t>ホジョ</t>
    </rPh>
    <rPh sb="2" eb="4">
      <t>キジュン</t>
    </rPh>
    <rPh sb="4" eb="5">
      <t>ガク</t>
    </rPh>
    <phoneticPr fontId="2"/>
  </si>
  <si>
    <t>選定額</t>
    <rPh sb="0" eb="2">
      <t>センテイ</t>
    </rPh>
    <rPh sb="2" eb="3">
      <t>ガク</t>
    </rPh>
    <phoneticPr fontId="2"/>
  </si>
  <si>
    <t>補助所要額</t>
    <rPh sb="0" eb="2">
      <t>ホジョ</t>
    </rPh>
    <rPh sb="2" eb="4">
      <t>ショヨウ</t>
    </rPh>
    <rPh sb="4" eb="5">
      <t>ガク</t>
    </rPh>
    <phoneticPr fontId="2"/>
  </si>
  <si>
    <t>備考</t>
    <rPh sb="0" eb="2">
      <t>ビコウ</t>
    </rPh>
    <phoneticPr fontId="2"/>
  </si>
  <si>
    <t>寄附金その他の収入額</t>
    <rPh sb="0" eb="3">
      <t>キフキン</t>
    </rPh>
    <rPh sb="5" eb="6">
      <t>タ</t>
    </rPh>
    <rPh sb="7" eb="9">
      <t>シュウニュウ</t>
    </rPh>
    <rPh sb="9" eb="10">
      <t>ガク</t>
    </rPh>
    <phoneticPr fontId="2"/>
  </si>
  <si>
    <t>⑦</t>
    <phoneticPr fontId="2"/>
  </si>
  <si>
    <t>⑧</t>
    <phoneticPr fontId="2"/>
  </si>
  <si>
    <t>別記第１号様式（第3関係）</t>
    <rPh sb="0" eb="2">
      <t>ベッキ</t>
    </rPh>
    <rPh sb="2" eb="3">
      <t>ダイ</t>
    </rPh>
    <rPh sb="4" eb="5">
      <t>ゴウ</t>
    </rPh>
    <rPh sb="5" eb="7">
      <t>ヨウシキ</t>
    </rPh>
    <rPh sb="8" eb="9">
      <t>ダイ</t>
    </rPh>
    <rPh sb="10" eb="12">
      <t>カンケイ</t>
    </rPh>
    <phoneticPr fontId="2"/>
  </si>
  <si>
    <t>距離</t>
    <rPh sb="0" eb="2">
      <t>キョリ</t>
    </rPh>
    <phoneticPr fontId="2"/>
  </si>
  <si>
    <t>自家用車</t>
    <rPh sb="0" eb="4">
      <t>ジカヨウシャ</t>
    </rPh>
    <phoneticPr fontId="2"/>
  </si>
  <si>
    <t>回数</t>
    <rPh sb="0" eb="2">
      <t>カイスウ</t>
    </rPh>
    <phoneticPr fontId="2"/>
  </si>
  <si>
    <t>公共交通</t>
    <rPh sb="0" eb="2">
      <t>コウキョウ</t>
    </rPh>
    <rPh sb="2" eb="4">
      <t>コウツウ</t>
    </rPh>
    <phoneticPr fontId="2"/>
  </si>
  <si>
    <t>金額</t>
    <rPh sb="0" eb="2">
      <t>キンガク</t>
    </rPh>
    <phoneticPr fontId="2"/>
  </si>
  <si>
    <t>申請額</t>
    <rPh sb="0" eb="3">
      <t>シンセイガク</t>
    </rPh>
    <phoneticPr fontId="2"/>
  </si>
  <si>
    <t>寄附金等</t>
    <rPh sb="0" eb="3">
      <t>キフキン</t>
    </rPh>
    <rPh sb="3" eb="4">
      <t>ナド</t>
    </rPh>
    <phoneticPr fontId="2"/>
  </si>
  <si>
    <t>泊数</t>
    <rPh sb="0" eb="1">
      <t>ハク</t>
    </rPh>
    <rPh sb="1" eb="2">
      <t>スウ</t>
    </rPh>
    <phoneticPr fontId="2"/>
  </si>
  <si>
    <t>20km以上40km未満</t>
    <rPh sb="4" eb="6">
      <t>イジョウ</t>
    </rPh>
    <rPh sb="10" eb="12">
      <t>ミマン</t>
    </rPh>
    <phoneticPr fontId="2"/>
  </si>
  <si>
    <t>40km以上60km未満</t>
    <rPh sb="4" eb="6">
      <t>イジョウ</t>
    </rPh>
    <rPh sb="10" eb="12">
      <t>ミマン</t>
    </rPh>
    <phoneticPr fontId="2"/>
  </si>
  <si>
    <t>km</t>
    <phoneticPr fontId="2"/>
  </si>
  <si>
    <t>単位：円</t>
    <rPh sb="0" eb="2">
      <t>タンイ</t>
    </rPh>
    <rPh sb="3" eb="4">
      <t>エン</t>
    </rPh>
    <phoneticPr fontId="2"/>
  </si>
  <si>
    <t>市町村
助成額</t>
    <rPh sb="0" eb="3">
      <t>シチョウソン</t>
    </rPh>
    <rPh sb="4" eb="7">
      <t>ジョセイガク</t>
    </rPh>
    <phoneticPr fontId="2"/>
  </si>
  <si>
    <t>整理
番号</t>
    <rPh sb="0" eb="2">
      <t>セイリ</t>
    </rPh>
    <rPh sb="3" eb="5">
      <t>バンゴウ</t>
    </rPh>
    <phoneticPr fontId="2"/>
  </si>
  <si>
    <t>差引額</t>
    <rPh sb="0" eb="1">
      <t>サ</t>
    </rPh>
    <rPh sb="1" eb="2">
      <t>ヒ</t>
    </rPh>
    <rPh sb="2" eb="3">
      <t>ガク</t>
    </rPh>
    <phoneticPr fontId="2"/>
  </si>
  <si>
    <t>A</t>
    <phoneticPr fontId="2"/>
  </si>
  <si>
    <t>2/3</t>
    <phoneticPr fontId="2"/>
  </si>
  <si>
    <t>60km以上80km未満</t>
    <rPh sb="4" eb="6">
      <t>イジョウ</t>
    </rPh>
    <rPh sb="10" eb="12">
      <t>ミマン</t>
    </rPh>
    <phoneticPr fontId="2"/>
  </si>
  <si>
    <t>80km以上100km未満</t>
    <rPh sb="4" eb="6">
      <t>イジョウ</t>
    </rPh>
    <rPh sb="11" eb="13">
      <t>ミマン</t>
    </rPh>
    <phoneticPr fontId="2"/>
  </si>
  <si>
    <t>100km以上</t>
    <rPh sb="5" eb="7">
      <t>イジョウ</t>
    </rPh>
    <phoneticPr fontId="2"/>
  </si>
  <si>
    <t>公共</t>
    <rPh sb="0" eb="2">
      <t>コウキョウ</t>
    </rPh>
    <phoneticPr fontId="2"/>
  </si>
  <si>
    <t>自家用</t>
    <rPh sb="0" eb="3">
      <t>ジカヨウ</t>
    </rPh>
    <phoneticPr fontId="2"/>
  </si>
  <si>
    <t>妊娠初期～２３週</t>
    <rPh sb="0" eb="2">
      <t>ニンシン</t>
    </rPh>
    <rPh sb="2" eb="4">
      <t>ショキ</t>
    </rPh>
    <rPh sb="7" eb="8">
      <t>シュウ</t>
    </rPh>
    <phoneticPr fontId="2"/>
  </si>
  <si>
    <t>妊娠２４週～３５週</t>
    <rPh sb="0" eb="2">
      <t>ニンシン</t>
    </rPh>
    <rPh sb="4" eb="5">
      <t>シュウ</t>
    </rPh>
    <rPh sb="8" eb="9">
      <t>シュウ</t>
    </rPh>
    <phoneticPr fontId="2"/>
  </si>
  <si>
    <t>妊娠３６週～</t>
    <rPh sb="0" eb="2">
      <t>ニンシン</t>
    </rPh>
    <rPh sb="4" eb="5">
      <t>シュウ</t>
    </rPh>
    <phoneticPr fontId="2"/>
  </si>
  <si>
    <t>回</t>
    <rPh sb="0" eb="1">
      <t>カイ</t>
    </rPh>
    <phoneticPr fontId="2"/>
  </si>
  <si>
    <t>分娩医療
機関名</t>
    <rPh sb="0" eb="2">
      <t>ブンベン</t>
    </rPh>
    <rPh sb="2" eb="4">
      <t>イリョウ</t>
    </rPh>
    <rPh sb="5" eb="7">
      <t>キカン</t>
    </rPh>
    <rPh sb="7" eb="8">
      <t>メイ</t>
    </rPh>
    <phoneticPr fontId="2"/>
  </si>
  <si>
    <t>B</t>
    <phoneticPr fontId="2"/>
  </si>
  <si>
    <t>C</t>
    <phoneticPr fontId="2"/>
  </si>
  <si>
    <t>時期</t>
    <rPh sb="0" eb="2">
      <t>ジキ</t>
    </rPh>
    <phoneticPr fontId="2"/>
  </si>
  <si>
    <t>多胎児</t>
    <rPh sb="0" eb="3">
      <t>タタイジ</t>
    </rPh>
    <phoneticPr fontId="2"/>
  </si>
  <si>
    <t>通院回数</t>
    <rPh sb="0" eb="2">
      <t>ツウイン</t>
    </rPh>
    <rPh sb="2" eb="4">
      <t>カイスウ</t>
    </rPh>
    <phoneticPr fontId="2"/>
  </si>
  <si>
    <t>基準回数</t>
    <rPh sb="0" eb="2">
      <t>キジュン</t>
    </rPh>
    <rPh sb="2" eb="4">
      <t>カイスウ</t>
    </rPh>
    <phoneticPr fontId="2"/>
  </si>
  <si>
    <t>エラー
チェック
（回数）</t>
    <rPh sb="10" eb="12">
      <t>カイスウ</t>
    </rPh>
    <phoneticPr fontId="2"/>
  </si>
  <si>
    <t>該当</t>
    <rPh sb="0" eb="2">
      <t>ガイトウ</t>
    </rPh>
    <phoneticPr fontId="2"/>
  </si>
  <si>
    <t>○</t>
    <phoneticPr fontId="2"/>
  </si>
  <si>
    <t>×</t>
    <phoneticPr fontId="2"/>
  </si>
  <si>
    <t>多胎児
加味</t>
    <rPh sb="0" eb="3">
      <t>タタイジ</t>
    </rPh>
    <rPh sb="4" eb="6">
      <t>カミ</t>
    </rPh>
    <phoneticPr fontId="2"/>
  </si>
  <si>
    <t>合　　計</t>
    <rPh sb="0" eb="1">
      <t>ゴウ</t>
    </rPh>
    <rPh sb="3" eb="4">
      <t>ケイ</t>
    </rPh>
    <phoneticPr fontId="2"/>
  </si>
  <si>
    <t>⑨=⑦-⑧</t>
    <phoneticPr fontId="2"/>
  </si>
  <si>
    <t>⑩</t>
    <phoneticPr fontId="2"/>
  </si>
  <si>
    <t>⑪</t>
    <phoneticPr fontId="2"/>
  </si>
  <si>
    <t>【留意事項】</t>
    <rPh sb="1" eb="3">
      <t>リュウイ</t>
    </rPh>
    <rPh sb="3" eb="5">
      <t>ジコウ</t>
    </rPh>
    <phoneticPr fontId="2"/>
  </si>
  <si>
    <t>■距離区分</t>
    <rPh sb="1" eb="3">
      <t>キョリ</t>
    </rPh>
    <rPh sb="3" eb="5">
      <t>クブン</t>
    </rPh>
    <phoneticPr fontId="2"/>
  </si>
  <si>
    <t>■対象となった時期</t>
    <rPh sb="1" eb="3">
      <t>タイショウ</t>
    </rPh>
    <rPh sb="7" eb="9">
      <t>ジキ</t>
    </rPh>
    <phoneticPr fontId="2"/>
  </si>
  <si>
    <t>■分娩医療機関一覧</t>
    <rPh sb="1" eb="3">
      <t>ブンベン</t>
    </rPh>
    <rPh sb="3" eb="5">
      <t>イリョウ</t>
    </rPh>
    <rPh sb="5" eb="7">
      <t>キカン</t>
    </rPh>
    <rPh sb="7" eb="9">
      <t>イチラン</t>
    </rPh>
    <phoneticPr fontId="2"/>
  </si>
  <si>
    <t>県立医科大学附属病院</t>
    <rPh sb="0" eb="2">
      <t>ケンリツ</t>
    </rPh>
    <rPh sb="2" eb="4">
      <t>イカ</t>
    </rPh>
    <rPh sb="4" eb="6">
      <t>ダイガク</t>
    </rPh>
    <rPh sb="6" eb="8">
      <t>フゾク</t>
    </rPh>
    <rPh sb="8" eb="10">
      <t>ビョウイン</t>
    </rPh>
    <phoneticPr fontId="2"/>
  </si>
  <si>
    <t>日赤和歌山医療センター</t>
    <rPh sb="0" eb="2">
      <t>ニッセキ</t>
    </rPh>
    <rPh sb="2" eb="5">
      <t>ワカヤマ</t>
    </rPh>
    <rPh sb="5" eb="7">
      <t>イリョウ</t>
    </rPh>
    <phoneticPr fontId="2"/>
  </si>
  <si>
    <t>和歌山労災病院</t>
    <rPh sb="0" eb="3">
      <t>ワカヤマ</t>
    </rPh>
    <rPh sb="3" eb="5">
      <t>ロウサイ</t>
    </rPh>
    <rPh sb="5" eb="7">
      <t>ビョウイン</t>
    </rPh>
    <phoneticPr fontId="2"/>
  </si>
  <si>
    <t>花山ママクリニック</t>
    <rPh sb="0" eb="2">
      <t>ハナヤマ</t>
    </rPh>
    <phoneticPr fontId="2"/>
  </si>
  <si>
    <t>稲田クリニック</t>
    <rPh sb="0" eb="2">
      <t>イナダ</t>
    </rPh>
    <phoneticPr fontId="2"/>
  </si>
  <si>
    <t>はまだ産婦人科</t>
    <rPh sb="3" eb="7">
      <t>サンフジンカ</t>
    </rPh>
    <phoneticPr fontId="2"/>
  </si>
  <si>
    <t>しこねクリニック</t>
    <phoneticPr fontId="2"/>
  </si>
  <si>
    <t>橋本市民病院</t>
    <rPh sb="0" eb="2">
      <t>ハシモト</t>
    </rPh>
    <rPh sb="2" eb="4">
      <t>シミン</t>
    </rPh>
    <rPh sb="4" eb="6">
      <t>ビョウイン</t>
    </rPh>
    <phoneticPr fontId="2"/>
  </si>
  <si>
    <t>奥村マタニティクリニック</t>
    <rPh sb="0" eb="2">
      <t>オクムラ</t>
    </rPh>
    <phoneticPr fontId="2"/>
  </si>
  <si>
    <t>ファミール産院ありだ</t>
    <rPh sb="5" eb="7">
      <t>サンイン</t>
    </rPh>
    <phoneticPr fontId="2"/>
  </si>
  <si>
    <t>ひだか病院</t>
    <rPh sb="3" eb="5">
      <t>ビョウイン</t>
    </rPh>
    <phoneticPr fontId="2"/>
  </si>
  <si>
    <t>紀南病院</t>
    <rPh sb="0" eb="2">
      <t>キナン</t>
    </rPh>
    <rPh sb="2" eb="4">
      <t>ビョウイン</t>
    </rPh>
    <phoneticPr fontId="2"/>
  </si>
  <si>
    <t>榎本産婦人科</t>
    <rPh sb="0" eb="2">
      <t>エノモト</t>
    </rPh>
    <rPh sb="2" eb="6">
      <t>サンフジンカ</t>
    </rPh>
    <phoneticPr fontId="2"/>
  </si>
  <si>
    <t>新宮市立医療センター</t>
    <rPh sb="0" eb="2">
      <t>シングウ</t>
    </rPh>
    <rPh sb="2" eb="4">
      <t>シリツ</t>
    </rPh>
    <rPh sb="4" eb="6">
      <t>イリョウ</t>
    </rPh>
    <phoneticPr fontId="2"/>
  </si>
  <si>
    <t>いずみウィメンズクリニック</t>
    <phoneticPr fontId="2"/>
  </si>
  <si>
    <t>大阪母子医療センター</t>
    <rPh sb="0" eb="2">
      <t>オオサカ</t>
    </rPh>
    <rPh sb="2" eb="4">
      <t>ボシ</t>
    </rPh>
    <rPh sb="4" eb="6">
      <t>イリョウ</t>
    </rPh>
    <phoneticPr fontId="2"/>
  </si>
  <si>
    <t>その他</t>
    <rPh sb="2" eb="3">
      <t>タ</t>
    </rPh>
    <phoneticPr fontId="2"/>
  </si>
  <si>
    <t>１．</t>
    <phoneticPr fontId="2"/>
  </si>
  <si>
    <t>２．</t>
  </si>
  <si>
    <t>３．</t>
  </si>
  <si>
    <t>４．</t>
  </si>
  <si>
    <t>５．</t>
  </si>
  <si>
    <t>６．</t>
  </si>
  <si>
    <t>７．</t>
  </si>
  <si>
    <t>８．</t>
  </si>
  <si>
    <t>９．</t>
  </si>
  <si>
    <t>20km以上40km未満</t>
    <rPh sb="4" eb="6">
      <t>イジョウ</t>
    </rPh>
    <rPh sb="10" eb="12">
      <t>ミマン</t>
    </rPh>
    <phoneticPr fontId="7"/>
  </si>
  <si>
    <t>40km以上60km未満</t>
    <rPh sb="4" eb="6">
      <t>イジョウ</t>
    </rPh>
    <phoneticPr fontId="7"/>
  </si>
  <si>
    <t>60km以上80km未満</t>
    <rPh sb="4" eb="6">
      <t>イジョウ</t>
    </rPh>
    <phoneticPr fontId="7"/>
  </si>
  <si>
    <t>80km以上100km未満</t>
    <rPh sb="4" eb="6">
      <t>イジョウ</t>
    </rPh>
    <phoneticPr fontId="7"/>
  </si>
  <si>
    <t>100km以上</t>
    <rPh sb="5" eb="7">
      <t>イジョウ</t>
    </rPh>
    <phoneticPr fontId="7"/>
  </si>
  <si>
    <t>距離区分</t>
    <rPh sb="0" eb="2">
      <t>キョリ</t>
    </rPh>
    <rPh sb="2" eb="4">
      <t>クブン</t>
    </rPh>
    <phoneticPr fontId="7"/>
  </si>
  <si>
    <t>選択肢</t>
    <rPh sb="0" eb="3">
      <t>センタクシ</t>
    </rPh>
    <phoneticPr fontId="2"/>
  </si>
  <si>
    <t>時期区分</t>
    <rPh sb="0" eb="2">
      <t>ジキ</t>
    </rPh>
    <rPh sb="2" eb="4">
      <t>クブン</t>
    </rPh>
    <phoneticPr fontId="7"/>
  </si>
  <si>
    <t>妊娠初期～２３週</t>
    <rPh sb="0" eb="2">
      <t>ニンシン</t>
    </rPh>
    <rPh sb="2" eb="4">
      <t>ショキ</t>
    </rPh>
    <rPh sb="7" eb="8">
      <t>シュウ</t>
    </rPh>
    <phoneticPr fontId="7"/>
  </si>
  <si>
    <t>妊娠２４週～３５週</t>
    <rPh sb="0" eb="2">
      <t>ニンシン</t>
    </rPh>
    <rPh sb="4" eb="5">
      <t>シュウ</t>
    </rPh>
    <rPh sb="8" eb="9">
      <t>シュウ</t>
    </rPh>
    <phoneticPr fontId="7"/>
  </si>
  <si>
    <t>妊娠３６週～</t>
    <rPh sb="0" eb="2">
      <t>ニンシン</t>
    </rPh>
    <rPh sb="4" eb="5">
      <t>シュウ</t>
    </rPh>
    <phoneticPr fontId="7"/>
  </si>
  <si>
    <t>Ａ</t>
    <phoneticPr fontId="2"/>
  </si>
  <si>
    <t>Ｂ</t>
    <phoneticPr fontId="2"/>
  </si>
  <si>
    <t>Ｃ</t>
    <phoneticPr fontId="2"/>
  </si>
  <si>
    <t>表１</t>
    <rPh sb="0" eb="1">
      <t>ヒョウ</t>
    </rPh>
    <phoneticPr fontId="2"/>
  </si>
  <si>
    <t>表２</t>
    <rPh sb="0" eb="1">
      <t>ヒョウ</t>
    </rPh>
    <phoneticPr fontId="2"/>
  </si>
  <si>
    <t>多胎
出産</t>
    <rPh sb="0" eb="2">
      <t>タタイ</t>
    </rPh>
    <rPh sb="3" eb="5">
      <t>シュッサン</t>
    </rPh>
    <phoneticPr fontId="2"/>
  </si>
  <si>
    <t>　分娩医療機関名はリストより選択すること。その他を選択した場合は医療機関名を備考欄に記入すること。</t>
    <rPh sb="1" eb="3">
      <t>ブンベン</t>
    </rPh>
    <rPh sb="3" eb="5">
      <t>イリョウ</t>
    </rPh>
    <rPh sb="5" eb="7">
      <t>キカン</t>
    </rPh>
    <rPh sb="7" eb="8">
      <t>メイ</t>
    </rPh>
    <rPh sb="14" eb="16">
      <t>センタク</t>
    </rPh>
    <rPh sb="23" eb="24">
      <t>タ</t>
    </rPh>
    <rPh sb="25" eb="27">
      <t>センタク</t>
    </rPh>
    <rPh sb="29" eb="31">
      <t>バアイ</t>
    </rPh>
    <rPh sb="32" eb="34">
      <t>イリョウ</t>
    </rPh>
    <rPh sb="34" eb="36">
      <t>キカン</t>
    </rPh>
    <rPh sb="36" eb="37">
      <t>メイ</t>
    </rPh>
    <rPh sb="38" eb="40">
      <t>ビコウ</t>
    </rPh>
    <rPh sb="40" eb="41">
      <t>ラン</t>
    </rPh>
    <rPh sb="42" eb="44">
      <t>キニュウ</t>
    </rPh>
    <phoneticPr fontId="2"/>
  </si>
  <si>
    <t>　多胎出産該当⑥は、多胎出産の場合は「〇」を、そうでない場合は「×」をリストから選択すること。</t>
    <rPh sb="1" eb="3">
      <t>タタイ</t>
    </rPh>
    <rPh sb="3" eb="5">
      <t>シュッサン</t>
    </rPh>
    <rPh sb="5" eb="7">
      <t>ガイトウ</t>
    </rPh>
    <rPh sb="10" eb="12">
      <t>タタイ</t>
    </rPh>
    <rPh sb="12" eb="14">
      <t>シュッサン</t>
    </rPh>
    <rPh sb="15" eb="17">
      <t>バアイ</t>
    </rPh>
    <rPh sb="28" eb="30">
      <t>バアイ</t>
    </rPh>
    <rPh sb="40" eb="42">
      <t>センタク</t>
    </rPh>
    <phoneticPr fontId="2"/>
  </si>
  <si>
    <t>　　　　和歌山県妊産婦アクセス支援事業費補助金実績額内訳書</t>
    <rPh sb="4" eb="8">
      <t>ワカヤマケン</t>
    </rPh>
    <rPh sb="8" eb="11">
      <t>ニンサンプ</t>
    </rPh>
    <rPh sb="15" eb="17">
      <t>シエン</t>
    </rPh>
    <rPh sb="17" eb="20">
      <t>ジギョウヒ</t>
    </rPh>
    <rPh sb="20" eb="23">
      <t>ホジョキン</t>
    </rPh>
    <rPh sb="23" eb="26">
      <t>ジッセキガク</t>
    </rPh>
    <rPh sb="26" eb="28">
      <t>ウチワケ</t>
    </rPh>
    <rPh sb="28" eb="29">
      <t>ショ</t>
    </rPh>
    <phoneticPr fontId="2"/>
  </si>
  <si>
    <t>　　　　年度</t>
    <rPh sb="4" eb="6">
      <t>ネンド</t>
    </rPh>
    <phoneticPr fontId="2"/>
  </si>
  <si>
    <t>１．①の合計欄には今年度に補助見込み妊産婦の数を記入すること。交通費支援、宿泊費支援欄にはそれぞれ補助を受ける妊産婦の数を記入し、合計欄は合計値とならないこと。</t>
    <rPh sb="4" eb="6">
      <t>ゴウケイ</t>
    </rPh>
    <rPh sb="6" eb="7">
      <t>ラン</t>
    </rPh>
    <rPh sb="9" eb="12">
      <t>コンネンド</t>
    </rPh>
    <rPh sb="12" eb="14">
      <t>トウネンド</t>
    </rPh>
    <rPh sb="13" eb="15">
      <t>ホジョ</t>
    </rPh>
    <rPh sb="15" eb="17">
      <t>ミコ</t>
    </rPh>
    <rPh sb="18" eb="21">
      <t>ニンサンプ</t>
    </rPh>
    <rPh sb="22" eb="23">
      <t>カズ</t>
    </rPh>
    <rPh sb="24" eb="26">
      <t>キニュウ</t>
    </rPh>
    <rPh sb="31" eb="34">
      <t>コウツウヒ</t>
    </rPh>
    <rPh sb="34" eb="36">
      <t>シエン</t>
    </rPh>
    <rPh sb="37" eb="40">
      <t>シュクハクヒ</t>
    </rPh>
    <rPh sb="40" eb="42">
      <t>シエン</t>
    </rPh>
    <rPh sb="42" eb="43">
      <t>ラン</t>
    </rPh>
    <rPh sb="49" eb="51">
      <t>ホジョ</t>
    </rPh>
    <rPh sb="52" eb="53">
      <t>ウ</t>
    </rPh>
    <rPh sb="55" eb="58">
      <t>ニンサンプ</t>
    </rPh>
    <rPh sb="59" eb="60">
      <t>カズ</t>
    </rPh>
    <rPh sb="61" eb="63">
      <t>キニュウ</t>
    </rPh>
    <rPh sb="65" eb="67">
      <t>ゴウケイ</t>
    </rPh>
    <rPh sb="67" eb="68">
      <t>ラン</t>
    </rPh>
    <rPh sb="69" eb="72">
      <t>ゴウケイチ</t>
    </rPh>
    <phoneticPr fontId="2"/>
  </si>
  <si>
    <t>　　　　和歌山県妊産婦アクセス支援事業費補助金申請額内訳書</t>
    <rPh sb="4" eb="8">
      <t>ワカヤマケン</t>
    </rPh>
    <rPh sb="8" eb="11">
      <t>ニンサンプ</t>
    </rPh>
    <rPh sb="15" eb="17">
      <t>シエン</t>
    </rPh>
    <rPh sb="17" eb="20">
      <t>ジギョウヒ</t>
    </rPh>
    <rPh sb="20" eb="23">
      <t>ホジョキン</t>
    </rPh>
    <rPh sb="23" eb="25">
      <t>シンセイ</t>
    </rPh>
    <rPh sb="25" eb="26">
      <t>ガク</t>
    </rPh>
    <rPh sb="26" eb="28">
      <t>ウチワケ</t>
    </rPh>
    <rPh sb="28" eb="29">
      <t>ショ</t>
    </rPh>
    <phoneticPr fontId="2"/>
  </si>
  <si>
    <t>　　　　和歌山県妊産婦アクセス支援事業費補助金変更申請額内訳書</t>
    <rPh sb="4" eb="8">
      <t>ワカヤマケン</t>
    </rPh>
    <rPh sb="8" eb="11">
      <t>ニンサンプ</t>
    </rPh>
    <rPh sb="15" eb="17">
      <t>シエン</t>
    </rPh>
    <rPh sb="17" eb="20">
      <t>ジギョウヒ</t>
    </rPh>
    <rPh sb="20" eb="23">
      <t>ホジョキン</t>
    </rPh>
    <rPh sb="23" eb="25">
      <t>ヘンコウ</t>
    </rPh>
    <rPh sb="25" eb="27">
      <t>シンセイ</t>
    </rPh>
    <rPh sb="27" eb="28">
      <t>ガク</t>
    </rPh>
    <rPh sb="28" eb="30">
      <t>ウチワケ</t>
    </rPh>
    <rPh sb="30" eb="31">
      <t>ショ</t>
    </rPh>
    <phoneticPr fontId="2"/>
  </si>
  <si>
    <t>例</t>
    <rPh sb="0" eb="1">
      <t>レイ</t>
    </rPh>
    <phoneticPr fontId="2"/>
  </si>
  <si>
    <t>A</t>
  </si>
  <si>
    <t>　交通費支援において、自家用車、公共交通それぞれ利用した回数を記入すること。ただし、回数は往復で１回と数えることとし、往復で交通手段が違う場合は自家用車として計上すること。</t>
    <rPh sb="1" eb="4">
      <t>コウツウヒ</t>
    </rPh>
    <rPh sb="4" eb="6">
      <t>シエン</t>
    </rPh>
    <rPh sb="11" eb="15">
      <t>ジカヨウシャ</t>
    </rPh>
    <rPh sb="16" eb="18">
      <t>コウキョウ</t>
    </rPh>
    <rPh sb="18" eb="20">
      <t>コウツウ</t>
    </rPh>
    <rPh sb="24" eb="26">
      <t>リヨウ</t>
    </rPh>
    <rPh sb="28" eb="30">
      <t>カイスウ</t>
    </rPh>
    <rPh sb="31" eb="33">
      <t>キニュウ</t>
    </rPh>
    <rPh sb="42" eb="44">
      <t>カイスウ</t>
    </rPh>
    <rPh sb="45" eb="47">
      <t>オウフク</t>
    </rPh>
    <rPh sb="49" eb="50">
      <t>カイ</t>
    </rPh>
    <rPh sb="51" eb="52">
      <t>カゾ</t>
    </rPh>
    <rPh sb="59" eb="61">
      <t>オウフク</t>
    </rPh>
    <rPh sb="62" eb="64">
      <t>コウツウ</t>
    </rPh>
    <rPh sb="64" eb="66">
      <t>シュダン</t>
    </rPh>
    <rPh sb="67" eb="68">
      <t>チガ</t>
    </rPh>
    <rPh sb="69" eb="71">
      <t>バアイ</t>
    </rPh>
    <rPh sb="72" eb="76">
      <t>ジカヨウシャ</t>
    </rPh>
    <rPh sb="79" eb="81">
      <t>ケイジョウ</t>
    </rPh>
    <phoneticPr fontId="2"/>
  </si>
  <si>
    <t>　時期区分⑤は、本補助金の対象要件を満たすこととなった時期について、リストの「A」～「C」を選択すること。なお、時期区分については表２を参照のこと。</t>
    <rPh sb="1" eb="3">
      <t>ジキ</t>
    </rPh>
    <rPh sb="3" eb="5">
      <t>クブン</t>
    </rPh>
    <rPh sb="8" eb="9">
      <t>ホン</t>
    </rPh>
    <rPh sb="9" eb="12">
      <t>ホジョキン</t>
    </rPh>
    <rPh sb="13" eb="15">
      <t>タイショウ</t>
    </rPh>
    <rPh sb="15" eb="17">
      <t>ヨウケン</t>
    </rPh>
    <rPh sb="18" eb="19">
      <t>ミ</t>
    </rPh>
    <rPh sb="27" eb="29">
      <t>ジキ</t>
    </rPh>
    <rPh sb="46" eb="48">
      <t>センタク</t>
    </rPh>
    <rPh sb="56" eb="58">
      <t>ジキ</t>
    </rPh>
    <rPh sb="58" eb="60">
      <t>クブン</t>
    </rPh>
    <rPh sb="65" eb="66">
      <t>ヒョウ</t>
    </rPh>
    <rPh sb="68" eb="70">
      <t>サンショウ</t>
    </rPh>
    <phoneticPr fontId="2"/>
  </si>
  <si>
    <t>　行数が不足する場合は、28行目以降を非表示としているので、表示し、利用のこと。</t>
    <rPh sb="1" eb="3">
      <t>ギョウスウ</t>
    </rPh>
    <rPh sb="4" eb="6">
      <t>フソク</t>
    </rPh>
    <rPh sb="8" eb="10">
      <t>バアイ</t>
    </rPh>
    <rPh sb="14" eb="16">
      <t>ギョウメ</t>
    </rPh>
    <rPh sb="16" eb="18">
      <t>イコウ</t>
    </rPh>
    <rPh sb="19" eb="22">
      <t>ヒヒョウジ</t>
    </rPh>
    <rPh sb="30" eb="32">
      <t>ヒョウジ</t>
    </rPh>
    <rPh sb="34" eb="36">
      <t>リヨウ</t>
    </rPh>
    <phoneticPr fontId="2"/>
  </si>
  <si>
    <t>○</t>
  </si>
  <si>
    <t>別記第4号様式（第5 関係）</t>
    <rPh sb="0" eb="2">
      <t>ベッキ</t>
    </rPh>
    <rPh sb="2" eb="3">
      <t>ダイ</t>
    </rPh>
    <rPh sb="4" eb="5">
      <t>ゴウ</t>
    </rPh>
    <rPh sb="5" eb="7">
      <t>ヨウシキ</t>
    </rPh>
    <rPh sb="8" eb="9">
      <t>ダイ</t>
    </rPh>
    <rPh sb="11" eb="13">
      <t>カンケイ</t>
    </rPh>
    <phoneticPr fontId="2"/>
  </si>
  <si>
    <t>別記第6号様式（第6 関係）</t>
    <rPh sb="0" eb="2">
      <t>ベッキ</t>
    </rPh>
    <rPh sb="2" eb="3">
      <t>ダイ</t>
    </rPh>
    <rPh sb="4" eb="5">
      <t>ゴウ</t>
    </rPh>
    <rPh sb="5" eb="7">
      <t>ヨウシキ</t>
    </rPh>
    <rPh sb="8" eb="9">
      <t>ダイ</t>
    </rPh>
    <rPh sb="11" eb="13">
      <t>カンケイ</t>
    </rPh>
    <phoneticPr fontId="2"/>
  </si>
  <si>
    <t>年齢</t>
    <rPh sb="0" eb="2">
      <t>ネンレイ</t>
    </rPh>
    <phoneticPr fontId="2"/>
  </si>
  <si>
    <t>交通手段</t>
    <rPh sb="0" eb="2">
      <t>コウツウ</t>
    </rPh>
    <rPh sb="2" eb="4">
      <t>シュダン</t>
    </rPh>
    <phoneticPr fontId="2"/>
  </si>
  <si>
    <t>■交通手段</t>
    <rPh sb="1" eb="3">
      <t>コウツウ</t>
    </rPh>
    <rPh sb="3" eb="5">
      <t>シュダン</t>
    </rPh>
    <phoneticPr fontId="2"/>
  </si>
  <si>
    <t>補助率</t>
    <rPh sb="0" eb="3">
      <t>ホジョリツ</t>
    </rPh>
    <phoneticPr fontId="2"/>
  </si>
  <si>
    <t>　和歌山県妊産婦アクセス支援事業費補助金実績額明細表【宿泊費】</t>
    <rPh sb="1" eb="5">
      <t>ワカヤマケン</t>
    </rPh>
    <rPh sb="5" eb="8">
      <t>ニンサンプ</t>
    </rPh>
    <rPh sb="12" eb="14">
      <t>シエン</t>
    </rPh>
    <rPh sb="14" eb="17">
      <t>ジギョウヒ</t>
    </rPh>
    <rPh sb="17" eb="20">
      <t>ホジョキン</t>
    </rPh>
    <rPh sb="20" eb="22">
      <t>ジッセキ</t>
    </rPh>
    <rPh sb="22" eb="23">
      <t>ガク</t>
    </rPh>
    <rPh sb="23" eb="25">
      <t>メイサイ</t>
    </rPh>
    <rPh sb="25" eb="26">
      <t>オモテ</t>
    </rPh>
    <rPh sb="27" eb="30">
      <t>シュクハクヒ</t>
    </rPh>
    <phoneticPr fontId="2"/>
  </si>
  <si>
    <t>×</t>
  </si>
  <si>
    <t>　本様式入力後、様式外のエラーチェック欄がOKとなっていることを確認すること。ただし、多胎出産に該当する場合はエラーチェック（回数）がNGとなり、多胎児加味欄がOKとなっていればよいこと。</t>
    <rPh sb="1" eb="2">
      <t>ホン</t>
    </rPh>
    <rPh sb="2" eb="4">
      <t>ヨウシキ</t>
    </rPh>
    <rPh sb="4" eb="7">
      <t>ニュウリョクゴ</t>
    </rPh>
    <rPh sb="8" eb="10">
      <t>ヨウシキ</t>
    </rPh>
    <rPh sb="10" eb="11">
      <t>ガイ</t>
    </rPh>
    <rPh sb="19" eb="20">
      <t>ラン</t>
    </rPh>
    <rPh sb="32" eb="34">
      <t>カクニン</t>
    </rPh>
    <rPh sb="43" eb="45">
      <t>タタイ</t>
    </rPh>
    <rPh sb="45" eb="47">
      <t>シュッサン</t>
    </rPh>
    <rPh sb="48" eb="50">
      <t>ガイトウ</t>
    </rPh>
    <rPh sb="52" eb="54">
      <t>バアイ</t>
    </rPh>
    <rPh sb="63" eb="65">
      <t>カイスウ</t>
    </rPh>
    <rPh sb="73" eb="76">
      <t>タタイジ</t>
    </rPh>
    <rPh sb="76" eb="78">
      <t>カミ</t>
    </rPh>
    <rPh sb="78" eb="79">
      <t>ラン</t>
    </rPh>
    <phoneticPr fontId="2"/>
  </si>
  <si>
    <t>　和歌山県妊産婦アクセス支援事業費補助金実績額明細表【60km未満（距離区分1,2）の交通費　】</t>
    <rPh sb="1" eb="5">
      <t>ワカヤマケン</t>
    </rPh>
    <rPh sb="5" eb="8">
      <t>ニンサンプ</t>
    </rPh>
    <rPh sb="12" eb="14">
      <t>シエン</t>
    </rPh>
    <rPh sb="14" eb="17">
      <t>ジギョウヒ</t>
    </rPh>
    <rPh sb="17" eb="20">
      <t>ホジョキン</t>
    </rPh>
    <rPh sb="20" eb="22">
      <t>ジッセキ</t>
    </rPh>
    <rPh sb="22" eb="23">
      <t>ガク</t>
    </rPh>
    <rPh sb="23" eb="25">
      <t>メイサイ</t>
    </rPh>
    <rPh sb="25" eb="26">
      <t>オモテ</t>
    </rPh>
    <rPh sb="43" eb="46">
      <t>コウツウヒ</t>
    </rPh>
    <phoneticPr fontId="2"/>
  </si>
  <si>
    <t>　距離km③については、地図サイトを利用し車が通常利用すると判断できる経路の距離とし、小数点第2位を四捨五入すること。　また、当該距離に該当する区分④をリスト（「1」「2」）から選択すること。なお、距離区分については表１を参照のこと。</t>
    <rPh sb="1" eb="3">
      <t>キョリ</t>
    </rPh>
    <rPh sb="12" eb="14">
      <t>チズ</t>
    </rPh>
    <rPh sb="18" eb="20">
      <t>リヨウ</t>
    </rPh>
    <rPh sb="21" eb="22">
      <t>クルマ</t>
    </rPh>
    <rPh sb="23" eb="25">
      <t>ツウジョウ</t>
    </rPh>
    <rPh sb="25" eb="27">
      <t>リヨウ</t>
    </rPh>
    <rPh sb="30" eb="32">
      <t>ハンダン</t>
    </rPh>
    <rPh sb="35" eb="37">
      <t>ケイロ</t>
    </rPh>
    <rPh sb="38" eb="40">
      <t>キョリ</t>
    </rPh>
    <rPh sb="46" eb="47">
      <t>ダイ</t>
    </rPh>
    <rPh sb="48" eb="49">
      <t>イ</t>
    </rPh>
    <rPh sb="50" eb="54">
      <t>シシャゴニュウ</t>
    </rPh>
    <rPh sb="63" eb="65">
      <t>トウガイ</t>
    </rPh>
    <rPh sb="65" eb="67">
      <t>キョリ</t>
    </rPh>
    <rPh sb="68" eb="70">
      <t>ガイトウ</t>
    </rPh>
    <rPh sb="72" eb="74">
      <t>クブン</t>
    </rPh>
    <rPh sb="89" eb="91">
      <t>センタク</t>
    </rPh>
    <rPh sb="99" eb="101">
      <t>キョリ</t>
    </rPh>
    <rPh sb="101" eb="103">
      <t>クブン</t>
    </rPh>
    <rPh sb="111" eb="113">
      <t>サンショウ</t>
    </rPh>
    <phoneticPr fontId="2"/>
  </si>
  <si>
    <t>　距離km③については、地図サイトを利用し車が通常利用すると判断できる経路の距離とし、小数点第2位を四捨五入すること。　また、当該距離に該当する区分④をリスト（「1」～「5」）から選択すること。なお、距離区分については表１を参照のこと。</t>
    <rPh sb="1" eb="3">
      <t>キョリ</t>
    </rPh>
    <rPh sb="12" eb="14">
      <t>チズ</t>
    </rPh>
    <rPh sb="18" eb="20">
      <t>リヨウ</t>
    </rPh>
    <rPh sb="21" eb="22">
      <t>クルマ</t>
    </rPh>
    <rPh sb="23" eb="25">
      <t>ツウジョウ</t>
    </rPh>
    <rPh sb="25" eb="27">
      <t>リヨウ</t>
    </rPh>
    <rPh sb="30" eb="32">
      <t>ハンダン</t>
    </rPh>
    <rPh sb="35" eb="37">
      <t>ケイロ</t>
    </rPh>
    <rPh sb="38" eb="40">
      <t>キョリ</t>
    </rPh>
    <rPh sb="46" eb="47">
      <t>ダイ</t>
    </rPh>
    <rPh sb="48" eb="49">
      <t>イ</t>
    </rPh>
    <rPh sb="50" eb="54">
      <t>シシャゴニュウ</t>
    </rPh>
    <rPh sb="63" eb="65">
      <t>トウガイ</t>
    </rPh>
    <rPh sb="65" eb="67">
      <t>キョリ</t>
    </rPh>
    <rPh sb="68" eb="70">
      <t>ガイトウ</t>
    </rPh>
    <rPh sb="72" eb="74">
      <t>クブン</t>
    </rPh>
    <rPh sb="90" eb="92">
      <t>センタク</t>
    </rPh>
    <rPh sb="100" eb="102">
      <t>キョリ</t>
    </rPh>
    <rPh sb="102" eb="104">
      <t>クブン</t>
    </rPh>
    <rPh sb="112" eb="114">
      <t>サンショウ</t>
    </rPh>
    <phoneticPr fontId="2"/>
  </si>
  <si>
    <t>　本様式入力後、様式外のエラーチェック欄がOKとなっていることを確認すること。ただし、多胎出産に該当する場合はエラーチェックがNGとなり、多胎児加味欄がOKとなっていればよいこと。</t>
    <rPh sb="1" eb="2">
      <t>ホン</t>
    </rPh>
    <rPh sb="2" eb="4">
      <t>ヨウシキ</t>
    </rPh>
    <rPh sb="4" eb="7">
      <t>ニュウリョクゴ</t>
    </rPh>
    <rPh sb="8" eb="10">
      <t>ヨウシキ</t>
    </rPh>
    <rPh sb="10" eb="11">
      <t>ガイ</t>
    </rPh>
    <rPh sb="19" eb="20">
      <t>ラン</t>
    </rPh>
    <rPh sb="32" eb="34">
      <t>カクニン</t>
    </rPh>
    <rPh sb="43" eb="45">
      <t>タタイ</t>
    </rPh>
    <rPh sb="45" eb="47">
      <t>シュッサン</t>
    </rPh>
    <rPh sb="48" eb="50">
      <t>ガイトウ</t>
    </rPh>
    <rPh sb="52" eb="54">
      <t>バアイ</t>
    </rPh>
    <rPh sb="69" eb="72">
      <t>タタイジ</t>
    </rPh>
    <rPh sb="72" eb="74">
      <t>カミ</t>
    </rPh>
    <rPh sb="74" eb="75">
      <t>ラン</t>
    </rPh>
    <phoneticPr fontId="2"/>
  </si>
  <si>
    <t>B</t>
  </si>
  <si>
    <t>別記第7-2号様式（第6 関係）</t>
    <rPh sb="0" eb="2">
      <t>ベッキ</t>
    </rPh>
    <rPh sb="2" eb="3">
      <t>ダイ</t>
    </rPh>
    <rPh sb="6" eb="7">
      <t>ゴウ</t>
    </rPh>
    <rPh sb="7" eb="9">
      <t>ヨウシキ</t>
    </rPh>
    <rPh sb="10" eb="11">
      <t>ダイ</t>
    </rPh>
    <rPh sb="13" eb="15">
      <t>カンケイ</t>
    </rPh>
    <phoneticPr fontId="2"/>
  </si>
  <si>
    <t>自己負担額</t>
    <rPh sb="0" eb="2">
      <t>ジコ</t>
    </rPh>
    <rPh sb="2" eb="4">
      <t>フタン</t>
    </rPh>
    <rPh sb="4" eb="5">
      <t>ガク</t>
    </rPh>
    <phoneticPr fontId="2"/>
  </si>
  <si>
    <t>10泊まで</t>
    <rPh sb="2" eb="3">
      <t>ハク</t>
    </rPh>
    <phoneticPr fontId="2"/>
  </si>
  <si>
    <t>11泊以上</t>
    <rPh sb="2" eb="3">
      <t>ハク</t>
    </rPh>
    <rPh sb="3" eb="5">
      <t>イジョウ</t>
    </rPh>
    <phoneticPr fontId="2"/>
  </si>
  <si>
    <t>⑦=⑤-⑥</t>
    <phoneticPr fontId="2"/>
  </si>
  <si>
    <t>【参考】国費
所要額</t>
    <rPh sb="1" eb="3">
      <t>サンコウ</t>
    </rPh>
    <rPh sb="4" eb="6">
      <t>コクヒ</t>
    </rPh>
    <rPh sb="7" eb="9">
      <t>ショヨウ</t>
    </rPh>
    <rPh sb="9" eb="10">
      <t>ガク</t>
    </rPh>
    <phoneticPr fontId="2"/>
  </si>
  <si>
    <t>【参考】県費
所要額</t>
    <rPh sb="1" eb="3">
      <t>サンコウ</t>
    </rPh>
    <rPh sb="4" eb="6">
      <t>ケンピ</t>
    </rPh>
    <rPh sb="7" eb="9">
      <t>ショヨウ</t>
    </rPh>
    <rPh sb="9" eb="10">
      <t>ガク</t>
    </rPh>
    <phoneticPr fontId="2"/>
  </si>
  <si>
    <t>１．①の合計欄には今年度に補助を受けた妊産婦の数を記入すること(別記第7-1～4号の整理番号の最大値と同数となることに留意)。交通費支援、宿泊費支援欄にはそれぞれ補助を受けた妊産婦の数を記入するため、合計欄は合計値とならないこと。</t>
    <rPh sb="4" eb="6">
      <t>ゴウケイ</t>
    </rPh>
    <rPh sb="6" eb="7">
      <t>ラン</t>
    </rPh>
    <rPh sb="9" eb="12">
      <t>コンネンド</t>
    </rPh>
    <rPh sb="12" eb="14">
      <t>トウネンド</t>
    </rPh>
    <rPh sb="13" eb="15">
      <t>ホジョ</t>
    </rPh>
    <rPh sb="16" eb="17">
      <t>ウ</t>
    </rPh>
    <rPh sb="19" eb="22">
      <t>ニンサンプ</t>
    </rPh>
    <rPh sb="23" eb="24">
      <t>カズ</t>
    </rPh>
    <rPh sb="25" eb="27">
      <t>キニュウ</t>
    </rPh>
    <rPh sb="32" eb="34">
      <t>ベッキ</t>
    </rPh>
    <rPh sb="34" eb="35">
      <t>ダイ</t>
    </rPh>
    <rPh sb="40" eb="41">
      <t>ゴウ</t>
    </rPh>
    <rPh sb="42" eb="44">
      <t>セイリ</t>
    </rPh>
    <rPh sb="44" eb="46">
      <t>バンゴウ</t>
    </rPh>
    <rPh sb="47" eb="50">
      <t>サイダイチ</t>
    </rPh>
    <rPh sb="51" eb="53">
      <t>ドウスウ</t>
    </rPh>
    <rPh sb="59" eb="61">
      <t>リュウイ</t>
    </rPh>
    <rPh sb="63" eb="66">
      <t>コウツウヒ</t>
    </rPh>
    <rPh sb="66" eb="68">
      <t>シエン</t>
    </rPh>
    <rPh sb="69" eb="72">
      <t>シュクハクヒ</t>
    </rPh>
    <rPh sb="72" eb="74">
      <t>シエン</t>
    </rPh>
    <rPh sb="74" eb="75">
      <t>ラン</t>
    </rPh>
    <rPh sb="81" eb="83">
      <t>ホジョ</t>
    </rPh>
    <rPh sb="84" eb="85">
      <t>ウ</t>
    </rPh>
    <rPh sb="87" eb="90">
      <t>ニンサンプ</t>
    </rPh>
    <rPh sb="91" eb="92">
      <t>カズ</t>
    </rPh>
    <rPh sb="93" eb="95">
      <t>キニュウ</t>
    </rPh>
    <rPh sb="100" eb="102">
      <t>ゴウケイ</t>
    </rPh>
    <rPh sb="102" eb="103">
      <t>ラン</t>
    </rPh>
    <rPh sb="104" eb="107">
      <t>ゴウケイチ</t>
    </rPh>
    <phoneticPr fontId="2"/>
  </si>
  <si>
    <t>別記第7-4号様式（第6 関係）</t>
    <rPh sb="0" eb="2">
      <t>ベッキ</t>
    </rPh>
    <rPh sb="2" eb="3">
      <t>ダイ</t>
    </rPh>
    <rPh sb="6" eb="7">
      <t>ゴウ</t>
    </rPh>
    <rPh sb="7" eb="9">
      <t>ヨウシキ</t>
    </rPh>
    <rPh sb="10" eb="11">
      <t>ダイ</t>
    </rPh>
    <rPh sb="13" eb="15">
      <t>カンケイ</t>
    </rPh>
    <phoneticPr fontId="2"/>
  </si>
  <si>
    <t>別記第7-3号様式（第6 関係）</t>
    <rPh sb="0" eb="2">
      <t>ベッキ</t>
    </rPh>
    <rPh sb="2" eb="3">
      <t>ダイ</t>
    </rPh>
    <rPh sb="6" eb="7">
      <t>ゴウ</t>
    </rPh>
    <rPh sb="7" eb="9">
      <t>ヨウシキ</t>
    </rPh>
    <rPh sb="10" eb="11">
      <t>ダイ</t>
    </rPh>
    <rPh sb="13" eb="15">
      <t>カンケイ</t>
    </rPh>
    <phoneticPr fontId="2"/>
  </si>
  <si>
    <t>別記第7-1号様式（第6 関係）</t>
    <rPh sb="0" eb="2">
      <t>ベッキ</t>
    </rPh>
    <rPh sb="2" eb="3">
      <t>ダイ</t>
    </rPh>
    <rPh sb="6" eb="7">
      <t>ゴウ</t>
    </rPh>
    <rPh sb="7" eb="9">
      <t>ヨウシキ</t>
    </rPh>
    <rPh sb="10" eb="11">
      <t>ダイ</t>
    </rPh>
    <rPh sb="13" eb="15">
      <t>カンケイ</t>
    </rPh>
    <phoneticPr fontId="2"/>
  </si>
  <si>
    <t>60㎞未満
（第7-1号様式）</t>
    <rPh sb="3" eb="5">
      <t>ミマン</t>
    </rPh>
    <rPh sb="7" eb="8">
      <t>ダイ</t>
    </rPh>
    <rPh sb="11" eb="12">
      <t>ゴウ</t>
    </rPh>
    <rPh sb="12" eb="14">
      <t>ヨウシキ</t>
    </rPh>
    <phoneticPr fontId="2"/>
  </si>
  <si>
    <r>
      <rPr>
        <sz val="11"/>
        <rFont val="ＭＳ Ｐゴシック"/>
        <family val="3"/>
        <charset val="128"/>
      </rPr>
      <t>60㎞以上分娩のみ
（第</t>
    </r>
    <r>
      <rPr>
        <sz val="11"/>
        <rFont val="ＭＳ Ｐゴシック"/>
        <family val="3"/>
        <charset val="128"/>
      </rPr>
      <t>7-3</t>
    </r>
    <r>
      <rPr>
        <sz val="11"/>
        <rFont val="ＭＳ Ｐゴシック"/>
        <family val="3"/>
        <charset val="128"/>
      </rPr>
      <t>号様式）</t>
    </r>
    <rPh sb="3" eb="5">
      <t>イジョウ</t>
    </rPh>
    <rPh sb="5" eb="7">
      <t>ブンベン</t>
    </rPh>
    <phoneticPr fontId="2"/>
  </si>
  <si>
    <t>宿泊費支援</t>
    <rPh sb="0" eb="3">
      <t>シュクハクヒ</t>
    </rPh>
    <rPh sb="3" eb="5">
      <t>シエン</t>
    </rPh>
    <phoneticPr fontId="2"/>
  </si>
  <si>
    <t>合　計</t>
    <rPh sb="0" eb="1">
      <t>ゴウ</t>
    </rPh>
    <rPh sb="2" eb="3">
      <t>ケイ</t>
    </rPh>
    <phoneticPr fontId="2"/>
  </si>
  <si>
    <t>60km未満</t>
    <rPh sb="4" eb="6">
      <t>ミマン</t>
    </rPh>
    <phoneticPr fontId="2"/>
  </si>
  <si>
    <t>60km以上分娩以外</t>
    <rPh sb="4" eb="6">
      <t>イジョウ</t>
    </rPh>
    <rPh sb="6" eb="8">
      <t>ブンベン</t>
    </rPh>
    <rPh sb="8" eb="10">
      <t>イガイ</t>
    </rPh>
    <phoneticPr fontId="2"/>
  </si>
  <si>
    <t>60km以上分娩のみ</t>
    <rPh sb="4" eb="6">
      <t>イジョウ</t>
    </rPh>
    <rPh sb="6" eb="8">
      <t>ブンベン</t>
    </rPh>
    <phoneticPr fontId="2"/>
  </si>
  <si>
    <t>A</t>
    <phoneticPr fontId="2"/>
  </si>
  <si>
    <t>B</t>
    <phoneticPr fontId="2"/>
  </si>
  <si>
    <t>C</t>
    <phoneticPr fontId="2"/>
  </si>
  <si>
    <t>①（人）</t>
  </si>
  <si>
    <t>②（円）</t>
  </si>
  <si>
    <t>③（円）</t>
  </si>
  <si>
    <t>④（円）</t>
  </si>
  <si>
    <t>⑤（円）</t>
  </si>
  <si>
    <t>⑥（円）</t>
  </si>
  <si>
    <t>⑦（円）</t>
  </si>
  <si>
    <t>⑧（円）</t>
  </si>
  <si>
    <t>⑨（円）</t>
  </si>
  <si>
    <t>⑩（円）</t>
  </si>
  <si>
    <t>⑪（円）</t>
  </si>
  <si>
    <t>区　分</t>
    <rPh sb="0" eb="1">
      <t>ク</t>
    </rPh>
    <rPh sb="2" eb="3">
      <t>ブン</t>
    </rPh>
    <phoneticPr fontId="2"/>
  </si>
  <si>
    <t>【交通費支援】</t>
    <rPh sb="1" eb="4">
      <t>コウツウヒ</t>
    </rPh>
    <rPh sb="4" eb="6">
      <t>シエン</t>
    </rPh>
    <phoneticPr fontId="2"/>
  </si>
  <si>
    <t>【共通】</t>
    <rPh sb="1" eb="3">
      <t>キョウツウ</t>
    </rPh>
    <phoneticPr fontId="2"/>
  </si>
  <si>
    <t>５．区分は自宅（里帰り先）から最寄りの分娩取扱施設までの距離及び国庫補助事業の対象（60km以上）により区分すること</t>
    <rPh sb="2" eb="4">
      <t>クブン</t>
    </rPh>
    <rPh sb="5" eb="7">
      <t>ジタク</t>
    </rPh>
    <rPh sb="8" eb="10">
      <t>サトガエ</t>
    </rPh>
    <rPh sb="11" eb="12">
      <t>サキ</t>
    </rPh>
    <rPh sb="15" eb="17">
      <t>モヨ</t>
    </rPh>
    <rPh sb="19" eb="21">
      <t>ブンベン</t>
    </rPh>
    <rPh sb="21" eb="23">
      <t>トリアツカ</t>
    </rPh>
    <rPh sb="23" eb="25">
      <t>シセツ</t>
    </rPh>
    <rPh sb="28" eb="30">
      <t>キョリ</t>
    </rPh>
    <rPh sb="30" eb="31">
      <t>オヨ</t>
    </rPh>
    <rPh sb="32" eb="34">
      <t>コッコ</t>
    </rPh>
    <rPh sb="34" eb="36">
      <t>ホジョ</t>
    </rPh>
    <rPh sb="36" eb="38">
      <t>ジギョウ</t>
    </rPh>
    <rPh sb="39" eb="41">
      <t>タイショウ</t>
    </rPh>
    <rPh sb="46" eb="48">
      <t>イジョウ</t>
    </rPh>
    <rPh sb="52" eb="54">
      <t>クブン</t>
    </rPh>
    <phoneticPr fontId="2"/>
  </si>
  <si>
    <t>【宿泊費支援】</t>
    <rPh sb="1" eb="4">
      <t>シュクハクヒ</t>
    </rPh>
    <rPh sb="4" eb="6">
      <t>シエン</t>
    </rPh>
    <phoneticPr fontId="2"/>
  </si>
  <si>
    <t>⑫</t>
    <phoneticPr fontId="2"/>
  </si>
  <si>
    <t>補助基本額</t>
    <rPh sb="0" eb="2">
      <t>ホジョ</t>
    </rPh>
    <rPh sb="2" eb="4">
      <t>キホン</t>
    </rPh>
    <rPh sb="4" eb="5">
      <t>ガク</t>
    </rPh>
    <phoneticPr fontId="2"/>
  </si>
  <si>
    <t>助成対象からの申請予定額</t>
    <rPh sb="0" eb="2">
      <t>ジョセイ</t>
    </rPh>
    <rPh sb="2" eb="4">
      <t>タイショウ</t>
    </rPh>
    <rPh sb="7" eb="9">
      <t>シンセイ</t>
    </rPh>
    <rPh sb="9" eb="11">
      <t>ヨテイ</t>
    </rPh>
    <rPh sb="11" eb="12">
      <t>ガク</t>
    </rPh>
    <phoneticPr fontId="2"/>
  </si>
  <si>
    <t>（⑤×2/3）</t>
    <phoneticPr fontId="2"/>
  </si>
  <si>
    <t>選定額</t>
    <rPh sb="0" eb="2">
      <t>センテイ</t>
    </rPh>
    <rPh sb="2" eb="3">
      <t>ガク</t>
    </rPh>
    <phoneticPr fontId="2"/>
  </si>
  <si>
    <t>市町村助成
支出予定額</t>
    <rPh sb="0" eb="3">
      <t>シチョウソン</t>
    </rPh>
    <rPh sb="3" eb="5">
      <t>ジョセイ</t>
    </rPh>
    <rPh sb="6" eb="8">
      <t>シシュツ</t>
    </rPh>
    <rPh sb="8" eb="10">
      <t>ヨテイ</t>
    </rPh>
    <rPh sb="10" eb="11">
      <t>ガク</t>
    </rPh>
    <phoneticPr fontId="2"/>
  </si>
  <si>
    <t>⑫（円）</t>
    <phoneticPr fontId="2"/>
  </si>
  <si>
    <t>国事業対象分</t>
    <rPh sb="0" eb="1">
      <t>クニ</t>
    </rPh>
    <rPh sb="1" eb="3">
      <t>ジギョウ</t>
    </rPh>
    <rPh sb="3" eb="5">
      <t>タイショウ</t>
    </rPh>
    <rPh sb="5" eb="6">
      <t>ブン</t>
    </rPh>
    <phoneticPr fontId="2"/>
  </si>
  <si>
    <t>⑦,⑧の低い額</t>
    <rPh sb="4" eb="5">
      <t>ヒク</t>
    </rPh>
    <rPh sb="6" eb="7">
      <t>ガク</t>
    </rPh>
    <phoneticPr fontId="2"/>
  </si>
  <si>
    <t>県事業対象分</t>
    <rPh sb="0" eb="1">
      <t>ケン</t>
    </rPh>
    <rPh sb="1" eb="3">
      <t>ジギョウ</t>
    </rPh>
    <rPh sb="3" eb="5">
      <t>タイショウ</t>
    </rPh>
    <rPh sb="5" eb="6">
      <t>ブン</t>
    </rPh>
    <phoneticPr fontId="2"/>
  </si>
  <si>
    <t>２．②は⑧以上となっていることに留意。</t>
    <rPh sb="5" eb="7">
      <t>イジョウ</t>
    </rPh>
    <rPh sb="16" eb="18">
      <t>リュウイ</t>
    </rPh>
    <phoneticPr fontId="2"/>
  </si>
  <si>
    <t>４．⑤の補助基準額には、助成対象予定者の基準額合計をそれぞれ記入すること。またその算定方法について備考欄に記入すること。</t>
    <rPh sb="4" eb="6">
      <t>ホジョ</t>
    </rPh>
    <rPh sb="6" eb="8">
      <t>キジュン</t>
    </rPh>
    <rPh sb="8" eb="9">
      <t>ガク</t>
    </rPh>
    <rPh sb="12" eb="14">
      <t>ジョセイ</t>
    </rPh>
    <rPh sb="14" eb="16">
      <t>タイショウ</t>
    </rPh>
    <rPh sb="16" eb="19">
      <t>ヨテイシャ</t>
    </rPh>
    <rPh sb="20" eb="22">
      <t>キジュン</t>
    </rPh>
    <rPh sb="22" eb="23">
      <t>ガク</t>
    </rPh>
    <rPh sb="23" eb="25">
      <t>ゴウケイ</t>
    </rPh>
    <rPh sb="30" eb="32">
      <t>キニュウ</t>
    </rPh>
    <rPh sb="41" eb="43">
      <t>サンテイ</t>
    </rPh>
    <rPh sb="43" eb="45">
      <t>ホウホウ</t>
    </rPh>
    <rPh sb="49" eb="51">
      <t>ビコウ</t>
    </rPh>
    <rPh sb="51" eb="52">
      <t>ラン</t>
    </rPh>
    <rPh sb="53" eb="55">
      <t>キニュウ</t>
    </rPh>
    <phoneticPr fontId="2"/>
  </si>
  <si>
    <t>６．⑥の補助基準額は県事業のみ対象分（Ａ60km未満，Ｂ60km以上分娩以外）について記入すること。</t>
    <rPh sb="4" eb="6">
      <t>ホジョ</t>
    </rPh>
    <rPh sb="6" eb="8">
      <t>キジュン</t>
    </rPh>
    <rPh sb="8" eb="9">
      <t>ガク</t>
    </rPh>
    <rPh sb="10" eb="11">
      <t>ケン</t>
    </rPh>
    <rPh sb="11" eb="13">
      <t>ジギョウ</t>
    </rPh>
    <rPh sb="15" eb="17">
      <t>タイショウ</t>
    </rPh>
    <rPh sb="17" eb="18">
      <t>ブン</t>
    </rPh>
    <rPh sb="24" eb="26">
      <t>ミマン</t>
    </rPh>
    <rPh sb="32" eb="34">
      <t>イジョウ</t>
    </rPh>
    <rPh sb="34" eb="36">
      <t>ブンベン</t>
    </rPh>
    <rPh sb="36" eb="38">
      <t>イガイ</t>
    </rPh>
    <rPh sb="43" eb="45">
      <t>キニュウ</t>
    </rPh>
    <phoneticPr fontId="2"/>
  </si>
  <si>
    <t>④,⑤の低い額</t>
    <rPh sb="4" eb="5">
      <t>ヒク</t>
    </rPh>
    <rPh sb="6" eb="7">
      <t>ガク</t>
    </rPh>
    <phoneticPr fontId="2"/>
  </si>
  <si>
    <t>⑦,⑧の低い額</t>
    <phoneticPr fontId="2"/>
  </si>
  <si>
    <t>９．⑩の補助所要額は、A,B区分は⑧に1/2を乗じた額を、C区分は⑧に3/4を乗じた額を記入すること。その際、千円未満の額が生じた場合は切り捨てること。</t>
    <rPh sb="4" eb="6">
      <t>ホジョ</t>
    </rPh>
    <rPh sb="6" eb="8">
      <t>ショヨウ</t>
    </rPh>
    <rPh sb="8" eb="9">
      <t>ガク</t>
    </rPh>
    <rPh sb="14" eb="16">
      <t>クブン</t>
    </rPh>
    <rPh sb="23" eb="24">
      <t>ジョウ</t>
    </rPh>
    <rPh sb="26" eb="27">
      <t>ガク</t>
    </rPh>
    <rPh sb="30" eb="32">
      <t>クブン</t>
    </rPh>
    <rPh sb="39" eb="40">
      <t>ジョウ</t>
    </rPh>
    <rPh sb="42" eb="43">
      <t>ガク</t>
    </rPh>
    <rPh sb="44" eb="46">
      <t>キニュウ</t>
    </rPh>
    <rPh sb="53" eb="54">
      <t>サイ</t>
    </rPh>
    <rPh sb="55" eb="57">
      <t>センエン</t>
    </rPh>
    <rPh sb="57" eb="59">
      <t>ミマン</t>
    </rPh>
    <rPh sb="60" eb="61">
      <t>ガク</t>
    </rPh>
    <rPh sb="62" eb="63">
      <t>ショウ</t>
    </rPh>
    <rPh sb="65" eb="67">
      <t>バアイ</t>
    </rPh>
    <rPh sb="68" eb="69">
      <t>キ</t>
    </rPh>
    <rPh sb="70" eb="71">
      <t>ス</t>
    </rPh>
    <phoneticPr fontId="2"/>
  </si>
  <si>
    <t>８．⑨の補助基本額は、⑦,⑧の低い額を記入すること。</t>
    <rPh sb="4" eb="6">
      <t>ホジョ</t>
    </rPh>
    <rPh sb="6" eb="8">
      <t>キホン</t>
    </rPh>
    <rPh sb="8" eb="9">
      <t>ガク</t>
    </rPh>
    <rPh sb="15" eb="16">
      <t>ヒク</t>
    </rPh>
    <rPh sb="17" eb="18">
      <t>ガク</t>
    </rPh>
    <rPh sb="19" eb="21">
      <t>キニュウ</t>
    </rPh>
    <phoneticPr fontId="2"/>
  </si>
  <si>
    <t>12．⑨の補助基本額は、⑦と⑧を比較して低い額を記入すること。</t>
    <rPh sb="5" eb="7">
      <t>ホジョ</t>
    </rPh>
    <rPh sb="7" eb="9">
      <t>キホン</t>
    </rPh>
    <rPh sb="9" eb="10">
      <t>ガク</t>
    </rPh>
    <rPh sb="16" eb="18">
      <t>ヒカク</t>
    </rPh>
    <rPh sb="20" eb="21">
      <t>ヒク</t>
    </rPh>
    <rPh sb="22" eb="23">
      <t>ガク</t>
    </rPh>
    <rPh sb="24" eb="26">
      <t>キニュウ</t>
    </rPh>
    <phoneticPr fontId="2"/>
  </si>
  <si>
    <t>13．⑩の補助所要額は、⑨に3/4を乗じた額を記入すること。その際、千円未満の額が生じた場合は切り捨てること。</t>
    <rPh sb="5" eb="7">
      <t>ホジョ</t>
    </rPh>
    <rPh sb="7" eb="9">
      <t>ショヨウ</t>
    </rPh>
    <rPh sb="9" eb="10">
      <t>ガク</t>
    </rPh>
    <rPh sb="18" eb="19">
      <t>ジョウ</t>
    </rPh>
    <rPh sb="21" eb="22">
      <t>ガク</t>
    </rPh>
    <rPh sb="23" eb="25">
      <t>キニュウ</t>
    </rPh>
    <rPh sb="32" eb="33">
      <t>サイ</t>
    </rPh>
    <rPh sb="34" eb="36">
      <t>センエン</t>
    </rPh>
    <rPh sb="36" eb="38">
      <t>ミマン</t>
    </rPh>
    <rPh sb="39" eb="40">
      <t>ガク</t>
    </rPh>
    <rPh sb="41" eb="42">
      <t>ショウ</t>
    </rPh>
    <rPh sb="44" eb="46">
      <t>バアイ</t>
    </rPh>
    <rPh sb="47" eb="48">
      <t>キ</t>
    </rPh>
    <rPh sb="49" eb="50">
      <t>ス</t>
    </rPh>
    <phoneticPr fontId="2"/>
  </si>
  <si>
    <t>差引額
②-③</t>
    <rPh sb="0" eb="1">
      <t>サ</t>
    </rPh>
    <rPh sb="1" eb="2">
      <t>ヒ</t>
    </rPh>
    <rPh sb="2" eb="3">
      <t>ガク</t>
    </rPh>
    <phoneticPr fontId="2"/>
  </si>
  <si>
    <t>⑪=距離区分×⑩</t>
    <rPh sb="2" eb="4">
      <t>キョリ</t>
    </rPh>
    <rPh sb="4" eb="6">
      <t>クブン</t>
    </rPh>
    <phoneticPr fontId="2"/>
  </si>
  <si>
    <t>⑬=距離区分×⑫</t>
    <rPh sb="2" eb="4">
      <t>キョリ</t>
    </rPh>
    <rPh sb="4" eb="6">
      <t>クブン</t>
    </rPh>
    <phoneticPr fontId="2"/>
  </si>
  <si>
    <t>⑭=⑪+⑬</t>
    <phoneticPr fontId="2"/>
  </si>
  <si>
    <t>⑮=⑭*2/3</t>
    <phoneticPr fontId="2"/>
  </si>
  <si>
    <t>⑯=⑨と⑮の低い額</t>
    <rPh sb="5" eb="6">
      <t>ヒク</t>
    </rPh>
    <rPh sb="7" eb="8">
      <t>ガク</t>
    </rPh>
    <phoneticPr fontId="2"/>
  </si>
  <si>
    <t>⑰</t>
    <phoneticPr fontId="2"/>
  </si>
  <si>
    <t>⑱=⑯と⑰の低い額</t>
    <rPh sb="6" eb="7">
      <t>ヒク</t>
    </rPh>
    <rPh sb="8" eb="9">
      <t>ガク</t>
    </rPh>
    <phoneticPr fontId="2"/>
  </si>
  <si>
    <t>助成対象者</t>
    <rPh sb="0" eb="2">
      <t>ジョセイ</t>
    </rPh>
    <rPh sb="2" eb="4">
      <t>タイショウ</t>
    </rPh>
    <rPh sb="4" eb="5">
      <t>シャ</t>
    </rPh>
    <phoneticPr fontId="2"/>
  </si>
  <si>
    <t>助成対象からの申請額</t>
    <rPh sb="0" eb="2">
      <t>ジョセイ</t>
    </rPh>
    <rPh sb="2" eb="4">
      <t>タイショウ</t>
    </rPh>
    <rPh sb="7" eb="9">
      <t>シンセイ</t>
    </rPh>
    <rPh sb="9" eb="10">
      <t>ガク</t>
    </rPh>
    <phoneticPr fontId="2"/>
  </si>
  <si>
    <t>60㎞以上分娩以外
（第7-2号様式）</t>
  </si>
  <si>
    <t>宿泊費支援（第7-4号様式）</t>
    <rPh sb="0" eb="3">
      <t>シュクハクヒ</t>
    </rPh>
    <rPh sb="3" eb="5">
      <t>シエン</t>
    </rPh>
    <phoneticPr fontId="2"/>
  </si>
  <si>
    <t>補助基準額
×2/3</t>
    <rPh sb="0" eb="2">
      <t>ホジョ</t>
    </rPh>
    <rPh sb="2" eb="4">
      <t>キジュン</t>
    </rPh>
    <rPh sb="4" eb="5">
      <t>ガク</t>
    </rPh>
    <phoneticPr fontId="2"/>
  </si>
  <si>
    <t>４．⑥欄はそれぞれ別記第7-1,2号様式の⑮の合計値と同じであること。</t>
    <rPh sb="3" eb="4">
      <t>ラン</t>
    </rPh>
    <rPh sb="9" eb="11">
      <t>ベッキ</t>
    </rPh>
    <rPh sb="27" eb="28">
      <t>オナ</t>
    </rPh>
    <phoneticPr fontId="2"/>
  </si>
  <si>
    <t>７．備考の合計欄には当該市町村における当該年度の出生数を記入すること</t>
    <rPh sb="2" eb="4">
      <t>ビコウ</t>
    </rPh>
    <rPh sb="5" eb="7">
      <t>ゴウケイ</t>
    </rPh>
    <rPh sb="7" eb="8">
      <t>ラン</t>
    </rPh>
    <rPh sb="10" eb="12">
      <t>トウガイ</t>
    </rPh>
    <rPh sb="12" eb="15">
      <t>シチョウソン</t>
    </rPh>
    <rPh sb="19" eb="21">
      <t>トウガイ</t>
    </rPh>
    <rPh sb="21" eb="23">
      <t>ネンド</t>
    </rPh>
    <rPh sb="24" eb="27">
      <t>シュッショウスウ</t>
    </rPh>
    <rPh sb="28" eb="30">
      <t>キニュウ</t>
    </rPh>
    <phoneticPr fontId="2"/>
  </si>
  <si>
    <t>自宅から当該分娩取扱施設までの距離</t>
    <phoneticPr fontId="2"/>
  </si>
  <si>
    <t>１．20km以上40km未満</t>
    <rPh sb="6" eb="8">
      <t>イジョウ</t>
    </rPh>
    <rPh sb="12" eb="14">
      <t>ミマン</t>
    </rPh>
    <phoneticPr fontId="2"/>
  </si>
  <si>
    <t>２．40km以上60km未満</t>
    <rPh sb="6" eb="8">
      <t>イジョウ</t>
    </rPh>
    <rPh sb="12" eb="14">
      <t>ミマン</t>
    </rPh>
    <phoneticPr fontId="2"/>
  </si>
  <si>
    <t>３．60km以上80km未満</t>
    <rPh sb="6" eb="8">
      <t>イジョウ</t>
    </rPh>
    <rPh sb="12" eb="14">
      <t>ミマン</t>
    </rPh>
    <phoneticPr fontId="2"/>
  </si>
  <si>
    <t>４．80km以上100km未満</t>
    <rPh sb="6" eb="8">
      <t>イジョウ</t>
    </rPh>
    <rPh sb="13" eb="15">
      <t>ミマン</t>
    </rPh>
    <phoneticPr fontId="2"/>
  </si>
  <si>
    <t>５．100km以上</t>
    <rPh sb="7" eb="9">
      <t>イジョウ</t>
    </rPh>
    <phoneticPr fontId="2"/>
  </si>
  <si>
    <t>自家用車</t>
    <rPh sb="0" eb="4">
      <t>ジカヨウシャ</t>
    </rPh>
    <phoneticPr fontId="2"/>
  </si>
  <si>
    <t>公共交通</t>
    <rPh sb="0" eb="2">
      <t>コウキョウ</t>
    </rPh>
    <rPh sb="2" eb="4">
      <t>コウツウ</t>
    </rPh>
    <phoneticPr fontId="2"/>
  </si>
  <si>
    <t>旅費規程</t>
    <rPh sb="0" eb="2">
      <t>リョヒ</t>
    </rPh>
    <rPh sb="2" eb="4">
      <t>キテイ</t>
    </rPh>
    <phoneticPr fontId="2"/>
  </si>
  <si>
    <t>⑥=④-⑤</t>
    <phoneticPr fontId="2"/>
  </si>
  <si>
    <t>⑧=旅費規程単価×⑦</t>
    <rPh sb="2" eb="4">
      <t>リョヒ</t>
    </rPh>
    <rPh sb="4" eb="6">
      <t>キテイ</t>
    </rPh>
    <rPh sb="6" eb="8">
      <t>タンカ</t>
    </rPh>
    <phoneticPr fontId="2"/>
  </si>
  <si>
    <t>⑨=⑦×2千円</t>
    <rPh sb="5" eb="7">
      <t>センエン</t>
    </rPh>
    <phoneticPr fontId="2"/>
  </si>
  <si>
    <t>⑪＝⑥,⑩の低い額</t>
    <rPh sb="6" eb="7">
      <t>ヒク</t>
    </rPh>
    <rPh sb="8" eb="9">
      <t>ガク</t>
    </rPh>
    <phoneticPr fontId="2"/>
  </si>
  <si>
    <t>⑫＝⑩,⑪の低い額</t>
    <rPh sb="6" eb="7">
      <t>ヒク</t>
    </rPh>
    <rPh sb="8" eb="9">
      <t>ガク</t>
    </rPh>
    <phoneticPr fontId="2"/>
  </si>
  <si>
    <t>　距離km③については、地図サイトを利用し車が通常利用すると判断できる経路の距離とし、小数点第2位を四捨五入すること。</t>
    <rPh sb="1" eb="3">
      <t>キョリ</t>
    </rPh>
    <rPh sb="12" eb="14">
      <t>チズ</t>
    </rPh>
    <rPh sb="18" eb="20">
      <t>リヨウ</t>
    </rPh>
    <rPh sb="21" eb="22">
      <t>クルマ</t>
    </rPh>
    <rPh sb="23" eb="25">
      <t>ツウジョウ</t>
    </rPh>
    <rPh sb="25" eb="27">
      <t>リヨウ</t>
    </rPh>
    <rPh sb="30" eb="32">
      <t>ハンダン</t>
    </rPh>
    <rPh sb="35" eb="37">
      <t>ケイロ</t>
    </rPh>
    <rPh sb="38" eb="40">
      <t>キョリ</t>
    </rPh>
    <rPh sb="46" eb="47">
      <t>ダイ</t>
    </rPh>
    <rPh sb="48" eb="49">
      <t>イ</t>
    </rPh>
    <rPh sb="50" eb="54">
      <t>シシャゴニュウ</t>
    </rPh>
    <phoneticPr fontId="2"/>
  </si>
  <si>
    <t>　宿泊支援の旅費規程については各市町村が定める旅費単価を用いて算出すること。</t>
    <rPh sb="1" eb="3">
      <t>シュクハク</t>
    </rPh>
    <rPh sb="3" eb="5">
      <t>シエン</t>
    </rPh>
    <rPh sb="6" eb="8">
      <t>リョヒ</t>
    </rPh>
    <rPh sb="8" eb="10">
      <t>キテイ</t>
    </rPh>
    <rPh sb="15" eb="16">
      <t>カク</t>
    </rPh>
    <rPh sb="16" eb="19">
      <t>シチョウソン</t>
    </rPh>
    <rPh sb="20" eb="21">
      <t>サダ</t>
    </rPh>
    <rPh sb="23" eb="25">
      <t>リョヒ</t>
    </rPh>
    <rPh sb="25" eb="27">
      <t>タンカ</t>
    </rPh>
    <rPh sb="28" eb="29">
      <t>モチ</t>
    </rPh>
    <rPh sb="31" eb="33">
      <t>サンシュツ</t>
    </rPh>
    <phoneticPr fontId="2"/>
  </si>
  <si>
    <t>　市町村助成額⑪には対象の妊産婦に対し、市町村が支給した金額全額を記入すること。</t>
    <rPh sb="1" eb="4">
      <t>シチョウソン</t>
    </rPh>
    <rPh sb="4" eb="7">
      <t>ジョセイガク</t>
    </rPh>
    <rPh sb="10" eb="12">
      <t>タイショウ</t>
    </rPh>
    <rPh sb="13" eb="16">
      <t>ニンサンプ</t>
    </rPh>
    <rPh sb="17" eb="18">
      <t>タイ</t>
    </rPh>
    <rPh sb="20" eb="23">
      <t>シチョウソン</t>
    </rPh>
    <rPh sb="24" eb="26">
      <t>シキュウ</t>
    </rPh>
    <rPh sb="28" eb="30">
      <t>キンガク</t>
    </rPh>
    <rPh sb="30" eb="32">
      <t>ゼンガク</t>
    </rPh>
    <rPh sb="33" eb="35">
      <t>キニュウ</t>
    </rPh>
    <phoneticPr fontId="2"/>
  </si>
  <si>
    <t>タクシー</t>
    <phoneticPr fontId="2"/>
  </si>
  <si>
    <t>旅費規程</t>
    <rPh sb="0" eb="2">
      <t>リョヒ</t>
    </rPh>
    <rPh sb="2" eb="4">
      <t>キテイ</t>
    </rPh>
    <phoneticPr fontId="2"/>
  </si>
  <si>
    <t>⑧</t>
    <phoneticPr fontId="2"/>
  </si>
  <si>
    <t>⑩=⑦,⑨の低い額</t>
    <rPh sb="6" eb="7">
      <t>ヒク</t>
    </rPh>
    <rPh sb="8" eb="9">
      <t>ガク</t>
    </rPh>
    <phoneticPr fontId="2"/>
  </si>
  <si>
    <t>⑫=⑩、⑪の低い額</t>
    <rPh sb="6" eb="7">
      <t>ヒク</t>
    </rPh>
    <rPh sb="8" eb="9">
      <t>ガク</t>
    </rPh>
    <phoneticPr fontId="2"/>
  </si>
  <si>
    <t>市町村助成額</t>
    <rPh sb="0" eb="3">
      <t>シチョウソン</t>
    </rPh>
    <rPh sb="3" eb="6">
      <t>ジョセイガク</t>
    </rPh>
    <phoneticPr fontId="2"/>
  </si>
  <si>
    <t>　距離km③については、地図サイトを利用し車が通常利用すると判断できる経路の距離とし、小数点第2位を四捨五入すること。距離60km以上を概ね60分以上の目安とする　</t>
    <rPh sb="1" eb="3">
      <t>キョリ</t>
    </rPh>
    <rPh sb="12" eb="14">
      <t>チズ</t>
    </rPh>
    <rPh sb="18" eb="20">
      <t>リヨウ</t>
    </rPh>
    <rPh sb="21" eb="22">
      <t>クルマ</t>
    </rPh>
    <rPh sb="23" eb="25">
      <t>ツウジョウ</t>
    </rPh>
    <rPh sb="25" eb="27">
      <t>リヨウ</t>
    </rPh>
    <rPh sb="30" eb="32">
      <t>ハンダン</t>
    </rPh>
    <rPh sb="35" eb="37">
      <t>ケイロ</t>
    </rPh>
    <rPh sb="38" eb="40">
      <t>キョリ</t>
    </rPh>
    <rPh sb="46" eb="47">
      <t>ダイ</t>
    </rPh>
    <rPh sb="48" eb="49">
      <t>イ</t>
    </rPh>
    <rPh sb="50" eb="54">
      <t>シシャゴニュウ</t>
    </rPh>
    <rPh sb="59" eb="61">
      <t>キョリ</t>
    </rPh>
    <rPh sb="65" eb="67">
      <t>イジョウ</t>
    </rPh>
    <rPh sb="68" eb="69">
      <t>オオム</t>
    </rPh>
    <rPh sb="72" eb="73">
      <t>フン</t>
    </rPh>
    <rPh sb="73" eb="75">
      <t>イジョウ</t>
    </rPh>
    <rPh sb="76" eb="78">
      <t>メヤス</t>
    </rPh>
    <phoneticPr fontId="2"/>
  </si>
  <si>
    <t>　交通手段区分④は、自家用車あるいは公共交通、タクシーから選択すること。</t>
    <rPh sb="1" eb="3">
      <t>コウツウ</t>
    </rPh>
    <rPh sb="3" eb="5">
      <t>シュダン</t>
    </rPh>
    <rPh sb="5" eb="7">
      <t>クブン</t>
    </rPh>
    <rPh sb="10" eb="14">
      <t>ジカヨウシャ</t>
    </rPh>
    <rPh sb="18" eb="20">
      <t>コウキョウ</t>
    </rPh>
    <rPh sb="20" eb="22">
      <t>コウツウ</t>
    </rPh>
    <rPh sb="29" eb="31">
      <t>センタク</t>
    </rPh>
    <phoneticPr fontId="2"/>
  </si>
  <si>
    <t>県旅費単価</t>
    <rPh sb="0" eb="1">
      <t>ケン</t>
    </rPh>
    <rPh sb="1" eb="3">
      <t>リョヒ</t>
    </rPh>
    <rPh sb="3" eb="5">
      <t>タンカ</t>
    </rPh>
    <phoneticPr fontId="2"/>
  </si>
  <si>
    <t>　市町村助成額⑪には対象の妊産婦に対し、市町村が支給した金額全額を記入すること。またクーポンなどを配布した場合はこれにかかった費用を記入すること</t>
    <rPh sb="1" eb="4">
      <t>シチョウソン</t>
    </rPh>
    <rPh sb="4" eb="7">
      <t>ジョセイガク</t>
    </rPh>
    <rPh sb="10" eb="12">
      <t>タイショウ</t>
    </rPh>
    <rPh sb="13" eb="16">
      <t>ニンサンプ</t>
    </rPh>
    <rPh sb="17" eb="18">
      <t>タイ</t>
    </rPh>
    <rPh sb="20" eb="23">
      <t>シチョウソン</t>
    </rPh>
    <rPh sb="24" eb="26">
      <t>シキュウ</t>
    </rPh>
    <rPh sb="28" eb="30">
      <t>キンガク</t>
    </rPh>
    <rPh sb="30" eb="31">
      <t>ゼン</t>
    </rPh>
    <rPh sb="31" eb="32">
      <t>ヒタイ</t>
    </rPh>
    <rPh sb="33" eb="35">
      <t>キニュウ</t>
    </rPh>
    <rPh sb="49" eb="51">
      <t>ハイフ</t>
    </rPh>
    <rPh sb="53" eb="55">
      <t>バアイ</t>
    </rPh>
    <rPh sb="63" eb="65">
      <t>ヒヨウ</t>
    </rPh>
    <rPh sb="66" eb="68">
      <t>キニュウ</t>
    </rPh>
    <phoneticPr fontId="2"/>
  </si>
  <si>
    <t>　和歌山県妊産婦アクセス支援事業費補助金実績額明細表【概ね60分以上出産にかかる交通費】</t>
    <rPh sb="1" eb="5">
      <t>ワカヤマケン</t>
    </rPh>
    <rPh sb="5" eb="8">
      <t>ニンサンプ</t>
    </rPh>
    <rPh sb="12" eb="14">
      <t>シエン</t>
    </rPh>
    <rPh sb="14" eb="17">
      <t>ジギョウヒ</t>
    </rPh>
    <rPh sb="17" eb="20">
      <t>ホジョキン</t>
    </rPh>
    <rPh sb="20" eb="22">
      <t>ジッセキ</t>
    </rPh>
    <rPh sb="22" eb="23">
      <t>ガク</t>
    </rPh>
    <rPh sb="23" eb="25">
      <t>メイサイ</t>
    </rPh>
    <rPh sb="25" eb="26">
      <t>オモテ</t>
    </rPh>
    <rPh sb="27" eb="28">
      <t>オオム</t>
    </rPh>
    <rPh sb="31" eb="32">
      <t>フン</t>
    </rPh>
    <rPh sb="32" eb="34">
      <t>イジョウ</t>
    </rPh>
    <rPh sb="34" eb="36">
      <t>シュッサン</t>
    </rPh>
    <rPh sb="40" eb="43">
      <t>コウツウヒ</t>
    </rPh>
    <phoneticPr fontId="2"/>
  </si>
  <si>
    <t>　和歌山県妊産婦アクセス支援事業費補助金実績額明細表【 60km以上（距離区分3,4,5）の交通費＜出産以外＞】</t>
    <rPh sb="1" eb="5">
      <t>ワカヤマケン</t>
    </rPh>
    <rPh sb="5" eb="8">
      <t>ニンサンプ</t>
    </rPh>
    <rPh sb="12" eb="14">
      <t>シエン</t>
    </rPh>
    <rPh sb="14" eb="17">
      <t>ジギョウヒ</t>
    </rPh>
    <rPh sb="17" eb="20">
      <t>ホジョキン</t>
    </rPh>
    <rPh sb="20" eb="22">
      <t>ジッセキ</t>
    </rPh>
    <rPh sb="22" eb="23">
      <t>ガク</t>
    </rPh>
    <rPh sb="23" eb="25">
      <t>メイサイ</t>
    </rPh>
    <rPh sb="25" eb="26">
      <t>オモテ</t>
    </rPh>
    <rPh sb="32" eb="34">
      <t>イジョウ</t>
    </rPh>
    <rPh sb="35" eb="37">
      <t>キョリ</t>
    </rPh>
    <rPh sb="37" eb="39">
      <t>クブン</t>
    </rPh>
    <rPh sb="46" eb="49">
      <t>コウツウヒ</t>
    </rPh>
    <rPh sb="50" eb="52">
      <t>シュッサン</t>
    </rPh>
    <rPh sb="52" eb="54">
      <t>イガイ</t>
    </rPh>
    <phoneticPr fontId="2"/>
  </si>
  <si>
    <t>２．②、③、④欄はそれぞれ別記第7-1,2号様式の⑦、⑧、⑨の合計値、別記第7-3号様式の⑤、⑥、⑦の合計値、別記第7-4号様式の④、⑤、⑥の合計値と同じであること。</t>
    <rPh sb="7" eb="8">
      <t>ラン</t>
    </rPh>
    <rPh sb="13" eb="15">
      <t>ベッキ</t>
    </rPh>
    <rPh sb="15" eb="16">
      <t>ダイ</t>
    </rPh>
    <rPh sb="21" eb="22">
      <t>ゴウ</t>
    </rPh>
    <rPh sb="22" eb="24">
      <t>ヨウシキ</t>
    </rPh>
    <rPh sb="31" eb="34">
      <t>ゴウケイチ</t>
    </rPh>
    <rPh sb="35" eb="37">
      <t>ベッキ</t>
    </rPh>
    <rPh sb="37" eb="38">
      <t>ダイ</t>
    </rPh>
    <rPh sb="41" eb="42">
      <t>ゴウ</t>
    </rPh>
    <rPh sb="42" eb="44">
      <t>ヨウシキ</t>
    </rPh>
    <rPh sb="51" eb="54">
      <t>ゴウケイチ</t>
    </rPh>
    <rPh sb="75" eb="76">
      <t>オナ</t>
    </rPh>
    <phoneticPr fontId="2"/>
  </si>
  <si>
    <t>３．⑤、⑦欄はそれぞれ別記第7-1,2号様式の⑭、⑯の合計値、別記第7-3号様式の⑨、⑩の合計値、別記第7-4号様式の⑩、⑪の合計値と同じであること。</t>
    <rPh sb="5" eb="6">
      <t>ラン</t>
    </rPh>
    <rPh sb="11" eb="13">
      <t>ベッキ</t>
    </rPh>
    <rPh sb="13" eb="14">
      <t>ダイ</t>
    </rPh>
    <rPh sb="19" eb="20">
      <t>ゴウ</t>
    </rPh>
    <rPh sb="20" eb="22">
      <t>ヨウシキ</t>
    </rPh>
    <rPh sb="27" eb="30">
      <t>ゴウケイチ</t>
    </rPh>
    <rPh sb="31" eb="33">
      <t>ベッキ</t>
    </rPh>
    <rPh sb="33" eb="34">
      <t>ダイ</t>
    </rPh>
    <rPh sb="37" eb="38">
      <t>ゴウ</t>
    </rPh>
    <rPh sb="38" eb="40">
      <t>ヨウシキ</t>
    </rPh>
    <rPh sb="45" eb="48">
      <t>ゴウケイチ</t>
    </rPh>
    <rPh sb="67" eb="68">
      <t>オナ</t>
    </rPh>
    <phoneticPr fontId="2"/>
  </si>
  <si>
    <t>５．⑧欄はそれぞれ別記第7-1,2号様式の⑰の合計値、別記第7-3,4号様式の⑪の合計値と同じであること。</t>
    <phoneticPr fontId="2"/>
  </si>
  <si>
    <t>６．⑨欄はそれぞれ別記第7-1,2号様式の⑱の合計値、別記第7-3,4号様式の⑫の合計値と同じであること。</t>
    <phoneticPr fontId="2"/>
  </si>
  <si>
    <t>④,⑥の低い額</t>
    <rPh sb="4" eb="5">
      <t>ヒク</t>
    </rPh>
    <rPh sb="6" eb="7">
      <t>ガク</t>
    </rPh>
    <phoneticPr fontId="2"/>
  </si>
  <si>
    <t>７．⑦の選定額は、A,B区分は④と⑥を比較して低い額を、Ｃ区分は④と⑤を比較して低い額を記入すること。その際、千円未満の額が生じた場合は切り捨てること。</t>
    <rPh sb="4" eb="6">
      <t>センテイ</t>
    </rPh>
    <rPh sb="6" eb="7">
      <t>ガク</t>
    </rPh>
    <rPh sb="12" eb="14">
      <t>クブン</t>
    </rPh>
    <rPh sb="19" eb="21">
      <t>ヒカク</t>
    </rPh>
    <rPh sb="23" eb="24">
      <t>ヒク</t>
    </rPh>
    <rPh sb="25" eb="26">
      <t>ガク</t>
    </rPh>
    <rPh sb="29" eb="31">
      <t>クブン</t>
    </rPh>
    <rPh sb="36" eb="38">
      <t>ヒカク</t>
    </rPh>
    <rPh sb="40" eb="41">
      <t>ヒク</t>
    </rPh>
    <rPh sb="42" eb="43">
      <t>ガク</t>
    </rPh>
    <rPh sb="44" eb="46">
      <t>キニュウ</t>
    </rPh>
    <phoneticPr fontId="2"/>
  </si>
  <si>
    <r>
      <t>備考欄　記入例：（交通費支援）　「基準単価」×「回数」×「対象者数」＝</t>
    </r>
    <r>
      <rPr>
        <u/>
        <sz val="11"/>
        <rFont val="ＭＳ Ｐゴシック"/>
        <family val="3"/>
        <charset val="128"/>
      </rPr>
      <t>2,000円×17回×10人</t>
    </r>
    <r>
      <rPr>
        <sz val="11"/>
        <rFont val="ＭＳ Ｐゴシック"/>
        <family val="3"/>
        <charset val="128"/>
      </rPr>
      <t>　　（宿泊支援）「旅費単価」×「泊数」×「人数」＝</t>
    </r>
    <r>
      <rPr>
        <u/>
        <sz val="11"/>
        <rFont val="ＭＳ Ｐゴシック"/>
        <family val="3"/>
        <charset val="128"/>
      </rPr>
      <t>14,400円×5泊×2人</t>
    </r>
    <rPh sb="0" eb="2">
      <t>ビコウ</t>
    </rPh>
    <rPh sb="2" eb="3">
      <t>ラン</t>
    </rPh>
    <rPh sb="4" eb="6">
      <t>キニュウ</t>
    </rPh>
    <rPh sb="6" eb="7">
      <t>レイ</t>
    </rPh>
    <rPh sb="9" eb="12">
      <t>コウツウヒ</t>
    </rPh>
    <rPh sb="12" eb="14">
      <t>シエン</t>
    </rPh>
    <rPh sb="17" eb="19">
      <t>キジュン</t>
    </rPh>
    <rPh sb="19" eb="21">
      <t>タンカ</t>
    </rPh>
    <rPh sb="24" eb="25">
      <t>カイ</t>
    </rPh>
    <rPh sb="25" eb="26">
      <t>スウ</t>
    </rPh>
    <rPh sb="29" eb="32">
      <t>タイショウシャ</t>
    </rPh>
    <rPh sb="32" eb="33">
      <t>スウ</t>
    </rPh>
    <rPh sb="40" eb="41">
      <t>エン</t>
    </rPh>
    <rPh sb="44" eb="45">
      <t>カイ</t>
    </rPh>
    <rPh sb="48" eb="49">
      <t>ニン</t>
    </rPh>
    <rPh sb="52" eb="54">
      <t>シュクハク</t>
    </rPh>
    <rPh sb="54" eb="56">
      <t>シエン</t>
    </rPh>
    <rPh sb="58" eb="60">
      <t>リョヒ</t>
    </rPh>
    <rPh sb="60" eb="62">
      <t>タンカ</t>
    </rPh>
    <rPh sb="65" eb="66">
      <t>ハク</t>
    </rPh>
    <rPh sb="66" eb="67">
      <t>スウ</t>
    </rPh>
    <rPh sb="70" eb="72">
      <t>ニンズ</t>
    </rPh>
    <rPh sb="80" eb="81">
      <t>エン</t>
    </rPh>
    <rPh sb="83" eb="84">
      <t>ハク</t>
    </rPh>
    <rPh sb="86" eb="87">
      <t>ニン</t>
    </rPh>
    <phoneticPr fontId="2"/>
  </si>
  <si>
    <t>10．⑤の自己負担区分は「泊数」×「人数」×2,000円とし、⑥の補助基準額の積算根拠と同数とすること。また、⑥は旅費規程単価をもとに積算すること</t>
    <rPh sb="5" eb="7">
      <t>ジコ</t>
    </rPh>
    <rPh sb="7" eb="9">
      <t>フタン</t>
    </rPh>
    <rPh sb="9" eb="11">
      <t>クブン</t>
    </rPh>
    <rPh sb="13" eb="14">
      <t>ハク</t>
    </rPh>
    <rPh sb="14" eb="15">
      <t>スウ</t>
    </rPh>
    <rPh sb="18" eb="20">
      <t>ニンズウ</t>
    </rPh>
    <rPh sb="27" eb="28">
      <t>エン</t>
    </rPh>
    <rPh sb="33" eb="35">
      <t>ホジョ</t>
    </rPh>
    <rPh sb="35" eb="37">
      <t>キジュン</t>
    </rPh>
    <rPh sb="37" eb="38">
      <t>ガク</t>
    </rPh>
    <rPh sb="39" eb="41">
      <t>セキサン</t>
    </rPh>
    <rPh sb="41" eb="43">
      <t>コンキョ</t>
    </rPh>
    <rPh sb="44" eb="46">
      <t>ドウスウ</t>
    </rPh>
    <rPh sb="57" eb="59">
      <t>リョヒ</t>
    </rPh>
    <rPh sb="59" eb="61">
      <t>キテイ</t>
    </rPh>
    <rPh sb="61" eb="63">
      <t>タンカ</t>
    </rPh>
    <rPh sb="67" eb="69">
      <t>セキサン</t>
    </rPh>
    <phoneticPr fontId="2"/>
  </si>
  <si>
    <t>11．⑦の選定額は、④と⑥を比較して低い額を記入すること。</t>
    <rPh sb="5" eb="7">
      <t>センテイ</t>
    </rPh>
    <rPh sb="7" eb="8">
      <t>ガク</t>
    </rPh>
    <rPh sb="14" eb="16">
      <t>ヒカク</t>
    </rPh>
    <rPh sb="18" eb="19">
      <t>ヒク</t>
    </rPh>
    <rPh sb="20" eb="21">
      <t>ガク</t>
    </rPh>
    <rPh sb="22" eb="24">
      <t>キニュウ</t>
    </rPh>
    <phoneticPr fontId="2"/>
  </si>
  <si>
    <t>市町村
助成額</t>
    <rPh sb="0" eb="3">
      <t>シチョウソン</t>
    </rPh>
    <rPh sb="4" eb="6">
      <t>ジョセイ</t>
    </rPh>
    <rPh sb="6" eb="7">
      <t>ガク</t>
    </rPh>
    <phoneticPr fontId="2"/>
  </si>
  <si>
    <t>申請額
実費額</t>
    <rPh sb="0" eb="3">
      <t>シンセイガク</t>
    </rPh>
    <rPh sb="4" eb="6">
      <t>ジッピ</t>
    </rPh>
    <rPh sb="6" eb="7">
      <t>ガク</t>
    </rPh>
    <phoneticPr fontId="2"/>
  </si>
  <si>
    <t>タクシー</t>
  </si>
  <si>
    <t>⑨</t>
    <phoneticPr fontId="2"/>
  </si>
  <si>
    <t>⑩=④,⑧の小さい額-⑨</t>
    <rPh sb="6" eb="7">
      <t>チイ</t>
    </rPh>
    <rPh sb="9" eb="10">
      <t>ガク</t>
    </rPh>
    <phoneticPr fontId="2"/>
  </si>
  <si>
    <t>　交通費支援旅費規程欄には往復の交通費を記入し、交通手段がタクシーの場合は実費額を、その他の場合は市町村の旅費規程に基づき算出された額
　（実費を上限）を記入すること。　ただし、旅費規程に定めがない場合は県単価（別表）の利用可</t>
    <rPh sb="1" eb="4">
      <t>コウツウヒ</t>
    </rPh>
    <rPh sb="4" eb="6">
      <t>シエン</t>
    </rPh>
    <rPh sb="6" eb="8">
      <t>リョヒ</t>
    </rPh>
    <rPh sb="8" eb="10">
      <t>キテイ</t>
    </rPh>
    <rPh sb="10" eb="11">
      <t>ラン</t>
    </rPh>
    <rPh sb="13" eb="15">
      <t>オウフク</t>
    </rPh>
    <rPh sb="16" eb="19">
      <t>コウツウヒ</t>
    </rPh>
    <rPh sb="20" eb="22">
      <t>キニュウ</t>
    </rPh>
    <rPh sb="24" eb="26">
      <t>コウツウ</t>
    </rPh>
    <rPh sb="26" eb="28">
      <t>シュダン</t>
    </rPh>
    <rPh sb="34" eb="36">
      <t>バアイ</t>
    </rPh>
    <rPh sb="37" eb="39">
      <t>ジッピ</t>
    </rPh>
    <rPh sb="39" eb="40">
      <t>ガク</t>
    </rPh>
    <rPh sb="44" eb="45">
      <t>タ</t>
    </rPh>
    <rPh sb="46" eb="48">
      <t>バアイ</t>
    </rPh>
    <rPh sb="49" eb="52">
      <t>シチョウソン</t>
    </rPh>
    <rPh sb="53" eb="55">
      <t>リョヒ</t>
    </rPh>
    <rPh sb="55" eb="57">
      <t>キテイ</t>
    </rPh>
    <rPh sb="58" eb="59">
      <t>モト</t>
    </rPh>
    <rPh sb="61" eb="63">
      <t>サンシュツ</t>
    </rPh>
    <rPh sb="66" eb="67">
      <t>ガク</t>
    </rPh>
    <rPh sb="70" eb="72">
      <t>ジッピ</t>
    </rPh>
    <rPh sb="73" eb="75">
      <t>ジョウゲン</t>
    </rPh>
    <rPh sb="77" eb="79">
      <t>キニュウ</t>
    </rPh>
    <rPh sb="89" eb="91">
      <t>リョヒ</t>
    </rPh>
    <rPh sb="91" eb="93">
      <t>キテイ</t>
    </rPh>
    <rPh sb="94" eb="95">
      <t>サダ</t>
    </rPh>
    <rPh sb="99" eb="101">
      <t>バアイ</t>
    </rPh>
    <rPh sb="102" eb="103">
      <t>ケン</t>
    </rPh>
    <rPh sb="103" eb="105">
      <t>タンカ</t>
    </rPh>
    <rPh sb="106" eb="108">
      <t>ベッピョウ</t>
    </rPh>
    <rPh sb="110" eb="113">
      <t>リヨウカ</t>
    </rPh>
    <phoneticPr fontId="2"/>
  </si>
  <si>
    <t>　市町村助成額⑰には対象の妊産婦に対し、市町村が支給した金額を全額記入すること。</t>
    <rPh sb="1" eb="4">
      <t>シチョウソン</t>
    </rPh>
    <rPh sb="4" eb="7">
      <t>ジョセイガク</t>
    </rPh>
    <rPh sb="10" eb="12">
      <t>タイショウ</t>
    </rPh>
    <rPh sb="13" eb="16">
      <t>ニンサンプ</t>
    </rPh>
    <rPh sb="17" eb="18">
      <t>タイ</t>
    </rPh>
    <rPh sb="20" eb="23">
      <t>シチョウソン</t>
    </rPh>
    <rPh sb="24" eb="26">
      <t>シキュウ</t>
    </rPh>
    <rPh sb="28" eb="30">
      <t>キンガク</t>
    </rPh>
    <rPh sb="31" eb="33">
      <t>ゼンガク</t>
    </rPh>
    <rPh sb="33" eb="35">
      <t>キニュウ</t>
    </rPh>
    <phoneticPr fontId="2"/>
  </si>
  <si>
    <t>３．③には当該申請に充当する寄附金等の特定財源がある場合は記入すること。</t>
    <rPh sb="5" eb="7">
      <t>トウガイ</t>
    </rPh>
    <rPh sb="7" eb="9">
      <t>シンセイ</t>
    </rPh>
    <rPh sb="10" eb="12">
      <t>ジュウトウ</t>
    </rPh>
    <rPh sb="17" eb="18">
      <t>ナド</t>
    </rPh>
    <rPh sb="19" eb="21">
      <t>トクテイ</t>
    </rPh>
    <rPh sb="21" eb="23">
      <t>ザイゲン</t>
    </rPh>
    <rPh sb="26" eb="28">
      <t>バアイ</t>
    </rPh>
    <rPh sb="29" eb="31">
      <t>キニュウ</t>
    </rPh>
    <phoneticPr fontId="2"/>
  </si>
  <si>
    <t>　本事業において寄附金等の特定財源を充当している場合は、⑧に記入すること。</t>
    <rPh sb="1" eb="2">
      <t>ホン</t>
    </rPh>
    <rPh sb="2" eb="4">
      <t>ジギョウ</t>
    </rPh>
    <rPh sb="11" eb="12">
      <t>ナド</t>
    </rPh>
    <rPh sb="13" eb="15">
      <t>トクテイ</t>
    </rPh>
    <rPh sb="15" eb="17">
      <t>ザイゲン</t>
    </rPh>
    <rPh sb="18" eb="20">
      <t>ジュウトウ</t>
    </rPh>
    <rPh sb="24" eb="26">
      <t>バアイ</t>
    </rPh>
    <rPh sb="30" eb="32">
      <t>キニュウ</t>
    </rPh>
    <phoneticPr fontId="2"/>
  </si>
  <si>
    <t>　本事業において寄附金等の特定財源を充当している場合は、⑥に記入すること。</t>
    <rPh sb="1" eb="2">
      <t>ホン</t>
    </rPh>
    <rPh sb="2" eb="4">
      <t>ジギョウ</t>
    </rPh>
    <rPh sb="11" eb="12">
      <t>ナド</t>
    </rPh>
    <rPh sb="13" eb="15">
      <t>トクテイ</t>
    </rPh>
    <rPh sb="15" eb="17">
      <t>ザイゲン</t>
    </rPh>
    <rPh sb="18" eb="20">
      <t>ジュウトウ</t>
    </rPh>
    <rPh sb="24" eb="26">
      <t>バアイ</t>
    </rPh>
    <rPh sb="30" eb="32">
      <t>キニュウ</t>
    </rPh>
    <phoneticPr fontId="2"/>
  </si>
  <si>
    <t>　本事業において寄附金等の特定財源を充当している場合は、⑤に記入すること。</t>
    <rPh sb="1" eb="2">
      <t>ホン</t>
    </rPh>
    <rPh sb="2" eb="4">
      <t>ジギョウ</t>
    </rPh>
    <rPh sb="11" eb="12">
      <t>ナド</t>
    </rPh>
    <rPh sb="13" eb="15">
      <t>トクテイ</t>
    </rPh>
    <rPh sb="15" eb="17">
      <t>ザイゲン</t>
    </rPh>
    <rPh sb="18" eb="20">
      <t>ジュウトウ</t>
    </rPh>
    <rPh sb="24" eb="26">
      <t>バアイ</t>
    </rPh>
    <rPh sb="30" eb="3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</si>
</sst>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quot;歳&quot;"/>
    <numFmt numFmtId="179" formatCode="0_);[Red]\(0\)"/>
    <numFmt numFmtId="180" formatCode="#,##0&quot;円&quot;;\-#,##0"/>
  </numFmts>
  <fonts count="1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6"/>
      <name val="游ゴシック"/>
      <family val="3"/>
      <charset val="128"/>
      <scheme val="minor"/>
    </font>
    <font>
      <b/>
      <sz val="11"/>
      <name val="ＭＳ Ｐゴシック"/>
      <family val="3"/>
      <charset val="128"/>
    </font>
    <font>
      <sz val="14"/>
      <name val="ＭＳ Ｐゴシック"/>
      <family val="3"/>
      <charset val="128"/>
    </font>
    <font>
      <u/>
      <sz val="11"/>
      <name val="ＭＳ Ｐゴシック"/>
      <family val="3"/>
      <charset val="128"/>
    </font>
    <font>
      <sz val="9"/>
      <name val="ＭＳ Ｐゴシック"/>
      <family val="3"/>
      <charset val="128"/>
    </font>
    <font>
      <sz val="11"/>
      <name val="Meiryo UI"/>
      <family val="3"/>
      <charset val="128"/>
    </font>
    <font>
      <sz val="9"/>
      <color indexed="81"/>
      <name val="MS P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4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hair">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auto="1"/>
      </left>
      <right style="thin">
        <color auto="1"/>
      </right>
      <top style="thin">
        <color auto="1"/>
      </top>
      <bottom style="thin">
        <color auto="1"/>
      </bottom>
      <diagonal style="thin">
        <color auto="1"/>
      </diagonal>
    </border>
    <border diagonalDown="1">
      <left style="thin">
        <color indexed="64"/>
      </left>
      <right style="thin">
        <color indexed="64"/>
      </right>
      <top style="thin">
        <color indexed="64"/>
      </top>
      <bottom style="hair">
        <color indexed="64"/>
      </bottom>
      <diagonal style="thin">
        <color indexed="64"/>
      </diagonal>
    </border>
    <border>
      <left style="hair">
        <color auto="1"/>
      </left>
      <right style="thin">
        <color indexed="64"/>
      </right>
      <top style="hair">
        <color auto="1"/>
      </top>
      <bottom style="thin">
        <color auto="1"/>
      </bottom>
      <diagonal/>
    </border>
    <border diagonalDown="1">
      <left style="thin">
        <color indexed="64"/>
      </left>
      <right style="thin">
        <color indexed="64"/>
      </right>
      <top style="hair">
        <color indexed="64"/>
      </top>
      <bottom/>
      <diagonal style="thin">
        <color indexed="64"/>
      </diagonal>
    </border>
    <border>
      <left/>
      <right/>
      <top style="thin">
        <color indexed="64"/>
      </top>
      <bottom/>
      <diagonal/>
    </border>
    <border>
      <left style="thin">
        <color indexed="64"/>
      </left>
      <right/>
      <top style="hair">
        <color indexed="64"/>
      </top>
      <bottom style="thin">
        <color auto="1"/>
      </bottom>
      <diagonal/>
    </border>
    <border diagonalDown="1">
      <left style="thin">
        <color indexed="64"/>
      </left>
      <right style="thin">
        <color indexed="64"/>
      </right>
      <top style="double">
        <color indexed="64"/>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229">
    <xf numFmtId="0" fontId="0" fillId="0" borderId="0" xfId="0"/>
    <xf numFmtId="0" fontId="0" fillId="0" borderId="1" xfId="0" applyBorder="1"/>
    <xf numFmtId="0" fontId="0" fillId="0" borderId="1" xfId="0" applyBorder="1" applyAlignment="1">
      <alignment horizontal="right"/>
    </xf>
    <xf numFmtId="0" fontId="0" fillId="0" borderId="0" xfId="0" applyBorder="1" applyAlignment="1">
      <alignment horizontal="center" vertical="center" wrapText="1"/>
    </xf>
    <xf numFmtId="0" fontId="0" fillId="0" borderId="0" xfId="0" applyBorder="1"/>
    <xf numFmtId="0" fontId="0" fillId="0" borderId="0" xfId="0" applyBorder="1" applyAlignment="1">
      <alignment horizontal="right"/>
    </xf>
    <xf numFmtId="0" fontId="3" fillId="0" borderId="0" xfId="0" applyFont="1" applyBorder="1"/>
    <xf numFmtId="0" fontId="0" fillId="0" borderId="0" xfId="0" applyBorder="1" applyAlignment="1">
      <alignment horizontal="center" vertical="center"/>
    </xf>
    <xf numFmtId="177" fontId="0" fillId="0" borderId="0" xfId="0" applyNumberFormat="1" applyBorder="1"/>
    <xf numFmtId="0" fontId="0" fillId="0" borderId="0" xfId="0" applyAlignment="1">
      <alignment vertical="center"/>
    </xf>
    <xf numFmtId="0" fontId="0" fillId="0" borderId="0" xfId="0" applyBorder="1" applyAlignment="1">
      <alignment wrapText="1"/>
    </xf>
    <xf numFmtId="0" fontId="0" fillId="0" borderId="0" xfId="0" applyBorder="1" applyAlignment="1"/>
    <xf numFmtId="0" fontId="0" fillId="0" borderId="0" xfId="0" applyBorder="1" applyAlignment="1">
      <alignment vertical="center" wrapText="1"/>
    </xf>
    <xf numFmtId="0" fontId="0" fillId="0" borderId="0" xfId="0" applyBorder="1" applyAlignment="1">
      <alignment vertical="center"/>
    </xf>
    <xf numFmtId="0" fontId="6" fillId="0" borderId="0" xfId="0" applyFont="1"/>
    <xf numFmtId="0" fontId="0" fillId="0" borderId="4" xfId="0" applyBorder="1"/>
    <xf numFmtId="0" fontId="0" fillId="0" borderId="4" xfId="0" applyBorder="1" applyAlignment="1">
      <alignment horizontal="center"/>
    </xf>
    <xf numFmtId="0" fontId="0" fillId="0" borderId="11" xfId="0" applyBorder="1" applyAlignment="1">
      <alignment vertical="center"/>
    </xf>
    <xf numFmtId="56" fontId="0" fillId="0" borderId="4" xfId="0" quotePrefix="1" applyNumberFormat="1" applyBorder="1" applyAlignment="1">
      <alignment horizontal="center" vertical="center"/>
    </xf>
    <xf numFmtId="0" fontId="4" fillId="0" borderId="2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shrinkToFit="1"/>
    </xf>
    <xf numFmtId="56" fontId="0" fillId="0" borderId="2" xfId="0" quotePrefix="1" applyNumberFormat="1" applyBorder="1" applyAlignment="1">
      <alignment horizontal="center" vertical="center" shrinkToFit="1"/>
    </xf>
    <xf numFmtId="0" fontId="0" fillId="0" borderId="8" xfId="0" applyBorder="1" applyAlignment="1">
      <alignment horizontal="center"/>
    </xf>
    <xf numFmtId="0" fontId="0" fillId="0" borderId="22" xfId="0" applyBorder="1" applyAlignment="1">
      <alignment horizontal="center" vertical="center"/>
    </xf>
    <xf numFmtId="0" fontId="0" fillId="0" borderId="23" xfId="0" applyBorder="1" applyAlignment="1">
      <alignment horizontal="center"/>
    </xf>
    <xf numFmtId="0" fontId="0" fillId="0" borderId="24" xfId="0" applyBorder="1" applyAlignment="1">
      <alignment horizontal="center" vertical="center"/>
    </xf>
    <xf numFmtId="0" fontId="0" fillId="0" borderId="0" xfId="0" quotePrefix="1" applyAlignment="1">
      <alignment horizontal="center" vertical="center"/>
    </xf>
    <xf numFmtId="0" fontId="0" fillId="2" borderId="28" xfId="0" applyFill="1" applyBorder="1" applyAlignment="1">
      <alignment horizontal="center"/>
    </xf>
    <xf numFmtId="0" fontId="0" fillId="0" borderId="29" xfId="0" applyBorder="1"/>
    <xf numFmtId="0" fontId="0" fillId="0" borderId="29" xfId="0" applyBorder="1" applyAlignment="1">
      <alignment horizontal="center" vertical="center"/>
    </xf>
    <xf numFmtId="0" fontId="0" fillId="0" borderId="13" xfId="0" applyBorder="1"/>
    <xf numFmtId="0" fontId="0" fillId="0" borderId="13" xfId="0" applyBorder="1" applyAlignment="1">
      <alignment horizontal="center" vertical="center"/>
    </xf>
    <xf numFmtId="0" fontId="0" fillId="0" borderId="5" xfId="0" applyBorder="1"/>
    <xf numFmtId="0" fontId="0" fillId="0" borderId="5" xfId="0"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center"/>
    </xf>
    <xf numFmtId="38" fontId="0" fillId="0" borderId="0" xfId="1" applyFont="1" applyBorder="1" applyAlignment="1">
      <alignment shrinkToFit="1"/>
    </xf>
    <xf numFmtId="0" fontId="0" fillId="0" borderId="0" xfId="0" quotePrefix="1" applyAlignment="1">
      <alignment horizontal="center" vertical="top"/>
    </xf>
    <xf numFmtId="0" fontId="0" fillId="0" borderId="0" xfId="0" applyAlignment="1">
      <alignment vertical="top"/>
    </xf>
    <xf numFmtId="0" fontId="0" fillId="0" borderId="0" xfId="0" applyFont="1"/>
    <xf numFmtId="38" fontId="0" fillId="0" borderId="0" xfId="1" applyFont="1" applyBorder="1" applyAlignment="1">
      <alignment vertical="center"/>
    </xf>
    <xf numFmtId="38" fontId="0" fillId="0" borderId="0" xfId="1" applyFont="1" applyBorder="1" applyAlignment="1">
      <alignment horizontal="center" vertical="center" wrapText="1"/>
    </xf>
    <xf numFmtId="177" fontId="0" fillId="0" borderId="0" xfId="0" applyNumberFormat="1" applyBorder="1" applyAlignment="1">
      <alignment horizontal="center" vertical="center"/>
    </xf>
    <xf numFmtId="0" fontId="0" fillId="0" borderId="10" xfId="0" applyBorder="1" applyAlignment="1">
      <alignment vertical="center" shrinkToFit="1"/>
    </xf>
    <xf numFmtId="0" fontId="0" fillId="3" borderId="10" xfId="0" applyFill="1" applyBorder="1" applyAlignment="1">
      <alignment vertical="center" shrinkToFit="1"/>
    </xf>
    <xf numFmtId="0" fontId="0" fillId="0" borderId="11" xfId="0" applyBorder="1" applyAlignment="1">
      <alignment vertical="center" shrinkToFit="1"/>
    </xf>
    <xf numFmtId="0" fontId="0" fillId="3" borderId="25" xfId="0" applyFill="1" applyBorder="1" applyAlignment="1">
      <alignment horizontal="center" vertical="center" shrinkToFit="1"/>
    </xf>
    <xf numFmtId="0" fontId="0" fillId="3" borderId="10" xfId="0" applyFill="1" applyBorder="1" applyAlignment="1">
      <alignment horizontal="center" vertical="center" shrinkToFit="1"/>
    </xf>
    <xf numFmtId="38" fontId="0" fillId="0" borderId="10" xfId="1" applyFont="1" applyBorder="1" applyAlignment="1">
      <alignment vertical="center" shrinkToFit="1"/>
    </xf>
    <xf numFmtId="38" fontId="1" fillId="2" borderId="10" xfId="1" applyFont="1" applyFill="1" applyBorder="1" applyAlignment="1">
      <alignment vertical="center" shrinkToFit="1"/>
    </xf>
    <xf numFmtId="38" fontId="1" fillId="2" borderId="10" xfId="1" applyFont="1" applyFill="1" applyBorder="1" applyAlignment="1">
      <alignment horizontal="righ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3" borderId="13" xfId="0" applyFill="1" applyBorder="1" applyAlignment="1">
      <alignment vertical="center" shrinkToFit="1"/>
    </xf>
    <xf numFmtId="0" fontId="0" fillId="3" borderId="26" xfId="0" applyFill="1" applyBorder="1" applyAlignment="1">
      <alignment horizontal="center" vertical="center" shrinkToFit="1"/>
    </xf>
    <xf numFmtId="0" fontId="0" fillId="3" borderId="13" xfId="0" applyFill="1" applyBorder="1" applyAlignment="1">
      <alignment horizontal="center" vertical="center" shrinkToFit="1"/>
    </xf>
    <xf numFmtId="38" fontId="0" fillId="0" borderId="13" xfId="1" applyFont="1" applyBorder="1" applyAlignment="1">
      <alignment vertical="center" shrinkToFit="1"/>
    </xf>
    <xf numFmtId="38" fontId="1" fillId="2" borderId="13" xfId="1" applyFont="1" applyFill="1" applyBorder="1" applyAlignment="1">
      <alignment vertical="center" shrinkToFit="1"/>
    </xf>
    <xf numFmtId="38" fontId="1" fillId="2" borderId="13" xfId="1" applyFont="1" applyFill="1" applyBorder="1" applyAlignment="1">
      <alignment horizontal="righ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3" borderId="15" xfId="0" applyFill="1" applyBorder="1" applyAlignment="1">
      <alignment vertical="center" shrinkToFit="1"/>
    </xf>
    <xf numFmtId="0" fontId="0" fillId="3" borderId="23" xfId="0" applyFill="1" applyBorder="1" applyAlignment="1">
      <alignment horizontal="center" vertical="center" shrinkToFit="1"/>
    </xf>
    <xf numFmtId="0" fontId="0" fillId="3" borderId="15" xfId="0" applyFill="1" applyBorder="1" applyAlignment="1">
      <alignment horizontal="center" vertical="center" shrinkToFit="1"/>
    </xf>
    <xf numFmtId="38" fontId="0" fillId="0" borderId="15" xfId="1" applyFont="1" applyBorder="1" applyAlignment="1">
      <alignment vertical="center" shrinkToFit="1"/>
    </xf>
    <xf numFmtId="38" fontId="1" fillId="2" borderId="15" xfId="1" applyFont="1" applyFill="1" applyBorder="1" applyAlignment="1">
      <alignment vertical="center" shrinkToFit="1"/>
    </xf>
    <xf numFmtId="38" fontId="1" fillId="2" borderId="15" xfId="1" applyFont="1" applyFill="1" applyBorder="1" applyAlignment="1">
      <alignment horizontal="righ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3" borderId="21" xfId="0" applyFill="1" applyBorder="1" applyAlignment="1">
      <alignment vertical="center" shrinkToFit="1"/>
    </xf>
    <xf numFmtId="0" fontId="0" fillId="3" borderId="27" xfId="0" applyFill="1" applyBorder="1" applyAlignment="1">
      <alignment horizontal="center" vertical="center" shrinkToFit="1"/>
    </xf>
    <xf numFmtId="0" fontId="0" fillId="3" borderId="21" xfId="0" applyFill="1" applyBorder="1" applyAlignment="1">
      <alignment horizontal="center" vertical="center" shrinkToFit="1"/>
    </xf>
    <xf numFmtId="38" fontId="0" fillId="0" borderId="21" xfId="1" applyFont="1" applyBorder="1" applyAlignment="1">
      <alignment vertical="center" shrinkToFit="1"/>
    </xf>
    <xf numFmtId="38" fontId="1" fillId="2" borderId="21" xfId="1" applyFont="1" applyFill="1" applyBorder="1" applyAlignment="1">
      <alignment vertical="center" shrinkToFit="1"/>
    </xf>
    <xf numFmtId="38" fontId="1" fillId="2" borderId="21" xfId="1" applyFont="1" applyFill="1" applyBorder="1" applyAlignment="1">
      <alignment horizontal="right" vertical="center" shrinkToFit="1"/>
    </xf>
    <xf numFmtId="0" fontId="0" fillId="0" borderId="16" xfId="0" applyBorder="1" applyAlignment="1">
      <alignment shrinkToFit="1"/>
    </xf>
    <xf numFmtId="178" fontId="0" fillId="0" borderId="10" xfId="0" applyNumberFormat="1" applyBorder="1" applyAlignment="1">
      <alignment vertical="center" shrinkToFit="1"/>
    </xf>
    <xf numFmtId="178" fontId="0" fillId="0" borderId="13" xfId="0" applyNumberFormat="1" applyBorder="1" applyAlignment="1">
      <alignment vertical="center" shrinkToFit="1"/>
    </xf>
    <xf numFmtId="178" fontId="0" fillId="0" borderId="15" xfId="0" applyNumberFormat="1" applyBorder="1" applyAlignment="1">
      <alignment vertical="center" shrinkToFit="1"/>
    </xf>
    <xf numFmtId="178" fontId="0" fillId="0" borderId="21" xfId="0" applyNumberFormat="1" applyBorder="1" applyAlignment="1">
      <alignment vertical="center" shrinkToFit="1"/>
    </xf>
    <xf numFmtId="0" fontId="0" fillId="0" borderId="0" xfId="0"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0" fillId="0" borderId="30" xfId="0" applyBorder="1" applyAlignment="1">
      <alignment horizontal="center"/>
    </xf>
    <xf numFmtId="179" fontId="0" fillId="0" borderId="0" xfId="0" applyNumberFormat="1" applyBorder="1"/>
    <xf numFmtId="12" fontId="0" fillId="0" borderId="0" xfId="0" applyNumberFormat="1" applyBorder="1"/>
    <xf numFmtId="38" fontId="0" fillId="0" borderId="0" xfId="1" applyFont="1" applyBorder="1" applyAlignment="1"/>
    <xf numFmtId="0" fontId="0" fillId="0" borderId="30" xfId="0" applyBorder="1" applyAlignment="1">
      <alignment horizontal="center" vertical="center"/>
    </xf>
    <xf numFmtId="0" fontId="0" fillId="0" borderId="4" xfId="0" applyBorder="1" applyAlignment="1">
      <alignment horizontal="center" shrinkToFit="1"/>
    </xf>
    <xf numFmtId="178" fontId="0" fillId="0" borderId="30" xfId="0" applyNumberFormat="1" applyBorder="1" applyAlignment="1">
      <alignment vertical="center" shrinkToFit="1"/>
    </xf>
    <xf numFmtId="0" fontId="0" fillId="3" borderId="30" xfId="0" applyFill="1" applyBorder="1" applyAlignment="1">
      <alignment vertical="center" shrinkToFit="1"/>
    </xf>
    <xf numFmtId="0" fontId="0" fillId="0" borderId="6" xfId="0" applyBorder="1" applyAlignment="1">
      <alignment vertical="center" shrinkToFit="1"/>
    </xf>
    <xf numFmtId="0" fontId="0" fillId="3" borderId="30" xfId="0" applyFill="1" applyBorder="1" applyAlignment="1">
      <alignment horizontal="center" vertical="center" shrinkToFit="1"/>
    </xf>
    <xf numFmtId="38" fontId="0" fillId="0" borderId="30" xfId="1" applyFont="1" applyBorder="1" applyAlignment="1">
      <alignment vertical="center" shrinkToFit="1"/>
    </xf>
    <xf numFmtId="0" fontId="0" fillId="0" borderId="30" xfId="0" applyBorder="1" applyAlignment="1">
      <alignment vertical="center" shrinkToFit="1"/>
    </xf>
    <xf numFmtId="38" fontId="1" fillId="2" borderId="30" xfId="1" applyFont="1" applyFill="1" applyBorder="1" applyAlignment="1">
      <alignment vertical="center" shrinkToFit="1"/>
    </xf>
    <xf numFmtId="177" fontId="0" fillId="0" borderId="10" xfId="0" applyNumberFormat="1" applyFont="1" applyBorder="1" applyAlignment="1">
      <alignment vertical="center"/>
    </xf>
    <xf numFmtId="177" fontId="0" fillId="0" borderId="15" xfId="0" applyNumberFormat="1" applyFont="1" applyBorder="1" applyAlignment="1">
      <alignment vertical="center"/>
    </xf>
    <xf numFmtId="0" fontId="3" fillId="0" borderId="0" xfId="0" applyFont="1" applyAlignment="1"/>
    <xf numFmtId="0" fontId="0" fillId="0" borderId="4" xfId="0" applyBorder="1" applyAlignment="1">
      <alignment vertical="center" shrinkToFit="1"/>
    </xf>
    <xf numFmtId="38" fontId="8" fillId="2" borderId="16" xfId="0" applyNumberFormat="1" applyFont="1" applyFill="1" applyBorder="1" applyAlignment="1">
      <alignment shrinkToFit="1"/>
    </xf>
    <xf numFmtId="177" fontId="0" fillId="0" borderId="2" xfId="0" applyNumberFormat="1" applyFont="1" applyBorder="1" applyAlignment="1">
      <alignment vertical="center"/>
    </xf>
    <xf numFmtId="0" fontId="0" fillId="0" borderId="10" xfId="0" applyFont="1" applyBorder="1" applyAlignment="1">
      <alignment horizontal="left" vertical="center" wrapText="1"/>
    </xf>
    <xf numFmtId="0" fontId="0" fillId="0" borderId="15" xfId="0" applyFont="1" applyBorder="1" applyAlignment="1">
      <alignment horizontal="left" vertical="center" wrapText="1"/>
    </xf>
    <xf numFmtId="177" fontId="0" fillId="0" borderId="28" xfId="0" applyNumberFormat="1" applyFont="1" applyBorder="1" applyAlignment="1">
      <alignment vertical="center"/>
    </xf>
    <xf numFmtId="176" fontId="0" fillId="0" borderId="28" xfId="0" applyNumberFormat="1" applyFont="1" applyFill="1" applyBorder="1" applyAlignment="1">
      <alignment vertical="center"/>
    </xf>
    <xf numFmtId="176" fontId="0" fillId="0" borderId="13" xfId="0" applyNumberFormat="1" applyFont="1" applyFill="1" applyBorder="1" applyAlignment="1">
      <alignment vertical="center"/>
    </xf>
    <xf numFmtId="176" fontId="0" fillId="0" borderId="10" xfId="0" applyNumberFormat="1" applyFont="1" applyFill="1" applyBorder="1" applyAlignment="1">
      <alignment vertical="center"/>
    </xf>
    <xf numFmtId="176" fontId="0" fillId="0" borderId="10" xfId="0" applyNumberFormat="1" applyFont="1" applyBorder="1" applyAlignment="1">
      <alignment vertical="center"/>
    </xf>
    <xf numFmtId="176" fontId="0" fillId="0" borderId="28" xfId="0" applyNumberFormat="1" applyFont="1" applyBorder="1" applyAlignment="1">
      <alignment vertical="center"/>
    </xf>
    <xf numFmtId="176" fontId="0" fillId="0" borderId="2" xfId="0" applyNumberFormat="1" applyFont="1" applyBorder="1" applyAlignment="1">
      <alignment vertical="center"/>
    </xf>
    <xf numFmtId="0" fontId="0" fillId="0" borderId="4" xfId="0" applyFont="1" applyBorder="1" applyAlignment="1">
      <alignment horizontal="right" vertical="center" wrapText="1"/>
    </xf>
    <xf numFmtId="0" fontId="0" fillId="0" borderId="0" xfId="0" applyAlignment="1">
      <alignment horizontal="center"/>
    </xf>
    <xf numFmtId="0" fontId="0" fillId="0" borderId="0" xfId="0" applyAlignment="1">
      <alignment horizontal="right"/>
    </xf>
    <xf numFmtId="0" fontId="0" fillId="0" borderId="28" xfId="0" applyFont="1" applyFill="1" applyBorder="1" applyAlignment="1">
      <alignment vertical="center"/>
    </xf>
    <xf numFmtId="0" fontId="0" fillId="0" borderId="28" xfId="0" applyFont="1" applyBorder="1" applyAlignment="1">
      <alignment vertical="center"/>
    </xf>
    <xf numFmtId="0" fontId="0" fillId="0" borderId="33" xfId="0" applyFont="1" applyBorder="1" applyAlignment="1">
      <alignment horizontal="left" vertical="center" wrapText="1"/>
    </xf>
    <xf numFmtId="176" fontId="0" fillId="0" borderId="33" xfId="0" applyNumberFormat="1" applyFont="1" applyBorder="1" applyAlignment="1">
      <alignment vertical="center"/>
    </xf>
    <xf numFmtId="176" fontId="0" fillId="0" borderId="33" xfId="0" applyNumberFormat="1" applyFont="1" applyFill="1" applyBorder="1" applyAlignment="1">
      <alignment vertical="center"/>
    </xf>
    <xf numFmtId="177" fontId="0" fillId="0" borderId="33" xfId="0" applyNumberFormat="1" applyFont="1" applyBorder="1" applyAlignment="1">
      <alignment vertical="center"/>
    </xf>
    <xf numFmtId="176" fontId="0" fillId="0" borderId="15" xfId="0" applyNumberFormat="1" applyFont="1" applyBorder="1" applyAlignment="1">
      <alignment vertical="center"/>
    </xf>
    <xf numFmtId="176" fontId="0" fillId="0" borderId="15" xfId="0" applyNumberFormat="1" applyFont="1" applyFill="1" applyBorder="1" applyAlignment="1">
      <alignment vertical="center"/>
    </xf>
    <xf numFmtId="0" fontId="0" fillId="0" borderId="33" xfId="0" applyFont="1" applyFill="1" applyBorder="1" applyAlignment="1">
      <alignment horizontal="right" vertical="center" wrapText="1"/>
    </xf>
    <xf numFmtId="0" fontId="0" fillId="0" borderId="33" xfId="0" applyFont="1" applyFill="1" applyBorder="1" applyAlignment="1">
      <alignment horizontal="left" vertical="center" wrapText="1"/>
    </xf>
    <xf numFmtId="177" fontId="0" fillId="0" borderId="33" xfId="0" applyNumberFormat="1" applyFont="1" applyFill="1" applyBorder="1" applyAlignment="1">
      <alignment vertical="center"/>
    </xf>
    <xf numFmtId="176" fontId="0" fillId="2" borderId="28" xfId="0" applyNumberFormat="1" applyFont="1" applyFill="1" applyBorder="1" applyAlignment="1">
      <alignment vertical="center"/>
    </xf>
    <xf numFmtId="176" fontId="0" fillId="2" borderId="10" xfId="0" applyNumberFormat="1" applyFont="1" applyFill="1" applyBorder="1" applyAlignment="1">
      <alignment vertical="center"/>
    </xf>
    <xf numFmtId="176" fontId="0" fillId="2" borderId="13" xfId="0" applyNumberFormat="1" applyFont="1" applyFill="1" applyBorder="1" applyAlignment="1">
      <alignment vertical="center"/>
    </xf>
    <xf numFmtId="176" fontId="0" fillId="2" borderId="15" xfId="0" applyNumberFormat="1" applyFont="1" applyFill="1" applyBorder="1" applyAlignment="1">
      <alignment vertical="center"/>
    </xf>
    <xf numFmtId="176" fontId="0" fillId="2" borderId="2" xfId="0" applyNumberFormat="1" applyFont="1" applyFill="1" applyBorder="1" applyAlignment="1">
      <alignment vertical="center"/>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3" fillId="0" borderId="0" xfId="0" applyFont="1" applyAlignment="1">
      <alignment horizontal="left"/>
    </xf>
    <xf numFmtId="38" fontId="0" fillId="2" borderId="30" xfId="1" applyFont="1" applyFill="1" applyBorder="1" applyAlignment="1">
      <alignment vertical="center" shrinkToFit="1"/>
    </xf>
    <xf numFmtId="38" fontId="0" fillId="2" borderId="13" xfId="1" applyFont="1" applyFill="1" applyBorder="1" applyAlignment="1">
      <alignment vertical="center" shrinkToFit="1"/>
    </xf>
    <xf numFmtId="38" fontId="0" fillId="2" borderId="15" xfId="1" applyFont="1" applyFill="1" applyBorder="1" applyAlignment="1">
      <alignment vertical="center" shrinkToFit="1"/>
    </xf>
    <xf numFmtId="38" fontId="0" fillId="2" borderId="21" xfId="1" applyFont="1" applyFill="1" applyBorder="1" applyAlignment="1">
      <alignment vertical="center" shrinkToFit="1"/>
    </xf>
    <xf numFmtId="176" fontId="0" fillId="0" borderId="34" xfId="0" applyNumberFormat="1" applyFont="1" applyFill="1" applyBorder="1" applyAlignment="1">
      <alignment vertical="center"/>
    </xf>
    <xf numFmtId="176" fontId="0" fillId="0" borderId="35" xfId="0" applyNumberFormat="1" applyFont="1" applyFill="1" applyBorder="1" applyAlignment="1">
      <alignmen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22" xfId="0" applyBorder="1" applyAlignment="1">
      <alignment vertical="center" wrapText="1"/>
    </xf>
    <xf numFmtId="0" fontId="0" fillId="0" borderId="4" xfId="0" applyFont="1" applyBorder="1" applyAlignment="1">
      <alignment horizontal="left" vertical="center" wrapText="1"/>
    </xf>
    <xf numFmtId="0" fontId="0" fillId="0" borderId="5" xfId="0" applyBorder="1" applyAlignment="1">
      <alignment horizontal="center" vertical="center" wrapText="1"/>
    </xf>
    <xf numFmtId="176" fontId="0" fillId="0" borderId="37" xfId="0" applyNumberFormat="1" applyFont="1" applyFill="1" applyBorder="1" applyAlignment="1">
      <alignment vertical="center"/>
    </xf>
    <xf numFmtId="176" fontId="0" fillId="0" borderId="38" xfId="0" applyNumberFormat="1" applyFont="1" applyFill="1" applyBorder="1" applyAlignment="1">
      <alignment vertical="center"/>
    </xf>
    <xf numFmtId="0" fontId="0" fillId="4" borderId="36" xfId="0" applyFill="1" applyBorder="1" applyAlignment="1">
      <alignment horizontal="center" vertical="center" wrapText="1"/>
    </xf>
    <xf numFmtId="0" fontId="0" fillId="4" borderId="5" xfId="0" applyFill="1" applyBorder="1" applyAlignment="1">
      <alignment vertical="center" wrapText="1"/>
    </xf>
    <xf numFmtId="0" fontId="5" fillId="4" borderId="5" xfId="0" applyFont="1" applyFill="1" applyBorder="1" applyAlignment="1">
      <alignment vertical="center" wrapText="1"/>
    </xf>
    <xf numFmtId="0" fontId="0" fillId="4" borderId="5" xfId="0" applyFill="1" applyBorder="1" applyAlignment="1">
      <alignment horizontal="center" vertical="center" wrapText="1"/>
    </xf>
    <xf numFmtId="0" fontId="11" fillId="4" borderId="5" xfId="0" applyFont="1" applyFill="1" applyBorder="1" applyAlignment="1">
      <alignment horizontal="center" vertical="center" shrinkToFit="1"/>
    </xf>
    <xf numFmtId="0" fontId="11" fillId="4" borderId="5" xfId="0" applyFont="1" applyFill="1" applyBorder="1" applyAlignment="1">
      <alignment vertical="center" wrapText="1"/>
    </xf>
    <xf numFmtId="0" fontId="11" fillId="4" borderId="5" xfId="0" applyFont="1" applyFill="1" applyBorder="1" applyAlignment="1">
      <alignment horizontal="center" vertical="center" wrapText="1"/>
    </xf>
    <xf numFmtId="0" fontId="0" fillId="4" borderId="28" xfId="0"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5" xfId="0"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28" xfId="0" applyFont="1" applyFill="1" applyBorder="1" applyAlignment="1">
      <alignment horizontal="center" vertical="center" wrapText="1"/>
    </xf>
    <xf numFmtId="0" fontId="12" fillId="0" borderId="8" xfId="0" applyFont="1" applyBorder="1"/>
    <xf numFmtId="0" fontId="12" fillId="0" borderId="11" xfId="0" applyFont="1" applyBorder="1"/>
    <xf numFmtId="180" fontId="12" fillId="0" borderId="10" xfId="0" applyNumberFormat="1" applyFont="1" applyBorder="1"/>
    <xf numFmtId="0" fontId="12" fillId="0" borderId="12" xfId="0" applyFont="1" applyBorder="1"/>
    <xf numFmtId="180" fontId="12" fillId="0" borderId="13" xfId="0" applyNumberFormat="1" applyFont="1" applyBorder="1"/>
    <xf numFmtId="0" fontId="12" fillId="0" borderId="22" xfId="0" applyFont="1" applyBorder="1"/>
    <xf numFmtId="0" fontId="12" fillId="0" borderId="39" xfId="0" applyFont="1" applyBorder="1"/>
    <xf numFmtId="180" fontId="12" fillId="0" borderId="5" xfId="0" applyNumberFormat="1" applyFont="1" applyBorder="1"/>
    <xf numFmtId="0" fontId="12" fillId="0" borderId="30" xfId="0" applyFont="1" applyBorder="1" applyAlignment="1">
      <alignment horizontal="center" vertical="center"/>
    </xf>
    <xf numFmtId="0" fontId="12" fillId="0" borderId="6" xfId="0" applyFont="1" applyBorder="1" applyAlignment="1">
      <alignment vertical="center"/>
    </xf>
    <xf numFmtId="0" fontId="12" fillId="0" borderId="38" xfId="0" applyFont="1" applyBorder="1" applyAlignment="1">
      <alignment vertical="center"/>
    </xf>
    <xf numFmtId="38" fontId="8" fillId="0" borderId="40" xfId="0" applyNumberFormat="1" applyFont="1" applyFill="1" applyBorder="1" applyAlignment="1">
      <alignment shrinkToFit="1"/>
    </xf>
    <xf numFmtId="0" fontId="0" fillId="0" borderId="0" xfId="0" applyBorder="1" applyAlignment="1">
      <alignment horizontal="center" vertical="center" wrapText="1"/>
    </xf>
    <xf numFmtId="0" fontId="0" fillId="0" borderId="3" xfId="0" applyBorder="1" applyAlignment="1">
      <alignment horizontal="center" vertical="center" wrapText="1"/>
    </xf>
    <xf numFmtId="38" fontId="1" fillId="0" borderId="10" xfId="1" applyFont="1" applyFill="1" applyBorder="1" applyAlignment="1">
      <alignment vertical="center" shrinkToFit="1"/>
    </xf>
    <xf numFmtId="38" fontId="1" fillId="0" borderId="13" xfId="1" applyFont="1" applyFill="1" applyBorder="1" applyAlignment="1">
      <alignment vertical="center" shrinkToFit="1"/>
    </xf>
    <xf numFmtId="38" fontId="1" fillId="0" borderId="15" xfId="1" applyFont="1" applyFill="1" applyBorder="1" applyAlignment="1">
      <alignment vertical="center" shrinkToFit="1"/>
    </xf>
    <xf numFmtId="38" fontId="1" fillId="0" borderId="21" xfId="1" applyFont="1" applyFill="1" applyBorder="1" applyAlignment="1">
      <alignment vertical="center" shrinkToFit="1"/>
    </xf>
    <xf numFmtId="20" fontId="0" fillId="3" borderId="13" xfId="0" applyNumberFormat="1" applyFill="1" applyBorder="1" applyAlignment="1">
      <alignment vertical="center" shrinkToFit="1"/>
    </xf>
    <xf numFmtId="38" fontId="1" fillId="0" borderId="30" xfId="1" applyFont="1" applyFill="1" applyBorder="1" applyAlignment="1">
      <alignment vertical="center" shrinkToFi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30" xfId="0" applyBorder="1" applyAlignment="1">
      <alignment horizontal="center" vertical="center" wrapText="1"/>
    </xf>
    <xf numFmtId="0" fontId="0" fillId="0" borderId="32" xfId="0" applyFont="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6" xfId="0" applyFont="1" applyBorder="1" applyAlignment="1">
      <alignment horizontal="left" vertical="center"/>
    </xf>
    <xf numFmtId="0" fontId="0" fillId="0" borderId="7" xfId="0" applyFont="1" applyBorder="1" applyAlignment="1">
      <alignment horizontal="left" vertical="center"/>
    </xf>
    <xf numFmtId="0" fontId="9" fillId="0" borderId="0" xfId="0" applyFont="1" applyAlignment="1">
      <alignment horizontal="right"/>
    </xf>
    <xf numFmtId="0" fontId="9" fillId="0" borderId="0" xfId="0" applyFont="1" applyAlignment="1">
      <alignment horizontal="left"/>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5" fillId="0" borderId="30" xfId="0" applyFont="1" applyBorder="1" applyAlignment="1">
      <alignment horizontal="center" vertical="center" wrapText="1"/>
    </xf>
    <xf numFmtId="0" fontId="5" fillId="0" borderId="4" xfId="0" applyFont="1" applyBorder="1" applyAlignment="1">
      <alignment horizontal="center" vertical="center" wrapText="1"/>
    </xf>
    <xf numFmtId="0" fontId="0" fillId="0" borderId="32" xfId="0" applyFont="1" applyBorder="1" applyAlignment="1">
      <alignment horizontal="left" vertical="center" shrinkToFit="1"/>
    </xf>
    <xf numFmtId="0" fontId="0" fillId="0" borderId="31" xfId="0" applyFont="1" applyBorder="1" applyAlignment="1">
      <alignment horizontal="left" vertical="center" shrinkToFit="1"/>
    </xf>
    <xf numFmtId="0" fontId="0" fillId="0" borderId="0" xfId="0" applyFont="1" applyAlignment="1">
      <alignment wrapText="1"/>
    </xf>
    <xf numFmtId="0" fontId="0" fillId="0" borderId="0" xfId="0" applyAlignment="1">
      <alignment wrapText="1"/>
    </xf>
    <xf numFmtId="0" fontId="0" fillId="0" borderId="0" xfId="0" applyAlignment="1"/>
    <xf numFmtId="0" fontId="3" fillId="0" borderId="0" xfId="0" applyFont="1" applyAlignment="1">
      <alignment horizontal="right"/>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0" xfId="0" applyBorder="1" applyAlignment="1">
      <alignment horizontal="center" vertical="center" wrapText="1" shrinkToFit="1"/>
    </xf>
    <xf numFmtId="0" fontId="0" fillId="0" borderId="4" xfId="0" applyBorder="1" applyAlignment="1">
      <alignment horizontal="center" vertical="center" shrinkToFit="1"/>
    </xf>
    <xf numFmtId="0" fontId="0" fillId="0" borderId="0" xfId="0" applyAlignment="1">
      <alignment horizontal="center" vertical="center" wrapText="1"/>
    </xf>
    <xf numFmtId="0" fontId="0" fillId="0" borderId="0" xfId="0" applyAlignment="1">
      <alignment horizontal="center" vertical="center"/>
    </xf>
    <xf numFmtId="0" fontId="0" fillId="0" borderId="30" xfId="0" applyBorder="1" applyAlignment="1">
      <alignment horizontal="center"/>
    </xf>
    <xf numFmtId="0" fontId="0" fillId="0" borderId="0" xfId="0" applyAlignment="1">
      <alignment vertical="top" wrapTex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0" fillId="0" borderId="3" xfId="0" applyBorder="1" applyAlignment="1">
      <alignment horizontal="center" vertical="center"/>
    </xf>
    <xf numFmtId="0" fontId="0" fillId="0" borderId="3" xfId="0" applyBorder="1" applyAlignment="1">
      <alignment horizontal="center" vertical="center" wrapText="1" shrinkToFit="1"/>
    </xf>
    <xf numFmtId="0" fontId="0" fillId="0" borderId="3" xfId="0" applyBorder="1" applyAlignment="1">
      <alignment horizontal="center"/>
    </xf>
    <xf numFmtId="0" fontId="0" fillId="0" borderId="0" xfId="0" applyAlignment="1">
      <alignment horizontal="left" vertical="top" wrapText="1"/>
    </xf>
    <xf numFmtId="0" fontId="0" fillId="0" borderId="0" xfId="0" applyAlignment="1">
      <alignment horizontal="left" vertical="top"/>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30" xfId="0"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33619</xdr:colOff>
      <xdr:row>16</xdr:row>
      <xdr:rowOff>180414</xdr:rowOff>
    </xdr:from>
    <xdr:to>
      <xdr:col>19</xdr:col>
      <xdr:colOff>515471</xdr:colOff>
      <xdr:row>24</xdr:row>
      <xdr:rowOff>67235</xdr:rowOff>
    </xdr:to>
    <xdr:sp macro="" textlink="">
      <xdr:nvSpPr>
        <xdr:cNvPr id="2" name="正方形/長方形 1"/>
        <xdr:cNvSpPr/>
      </xdr:nvSpPr>
      <xdr:spPr>
        <a:xfrm>
          <a:off x="862854" y="3284443"/>
          <a:ext cx="12315264" cy="159011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2600"/>
            </a:lnSpc>
          </a:pPr>
          <a:r>
            <a:rPr kumimoji="1" lang="ja-JP" altLang="en-US" sz="1600"/>
            <a:t>着色セルへの入力には下記項目に留意ください</a:t>
          </a:r>
          <a:endParaRPr kumimoji="1" lang="en-US" altLang="ja-JP" sz="1600"/>
        </a:p>
        <a:p>
          <a:pPr algn="l">
            <a:lnSpc>
              <a:spcPts val="2600"/>
            </a:lnSpc>
          </a:pPr>
          <a:r>
            <a:rPr kumimoji="1" lang="ja-JP" altLang="en-US" sz="1600"/>
            <a:t>・水色セル　②、④～⑥　→　選択入力項目のため、プルダウンリストから該当するものを選択してください。</a:t>
          </a:r>
          <a:endParaRPr kumimoji="1" lang="en-US" altLang="ja-JP" sz="1600"/>
        </a:p>
        <a:p>
          <a:pPr algn="l">
            <a:lnSpc>
              <a:spcPts val="2600"/>
            </a:lnSpc>
          </a:pPr>
          <a:r>
            <a:rPr kumimoji="1" lang="ja-JP" altLang="en-US" sz="1600"/>
            <a:t>・灰色セル　⑨、⑪、⑬～⑯、⑱　→　関数をセットしているため、入力しないでください。</a:t>
          </a:r>
          <a:endParaRPr kumimoji="1" lang="en-US" altLang="ja-JP" sz="1600"/>
        </a:p>
        <a:p>
          <a:pPr algn="l">
            <a:lnSpc>
              <a:spcPts val="2500"/>
            </a:lnSpc>
          </a:pPr>
          <a:r>
            <a:rPr kumimoji="1" lang="ja-JP" altLang="en-US" sz="1600"/>
            <a:t>　</a:t>
          </a:r>
          <a:r>
            <a:rPr kumimoji="1" lang="en-US" altLang="ja-JP" sz="1600"/>
            <a:t>※</a:t>
          </a:r>
          <a:r>
            <a:rPr kumimoji="1" lang="ja-JP" altLang="en-US" sz="1600"/>
            <a:t>帳票作成時はこのテキストボックスを移動してください。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649941</xdr:colOff>
          <xdr:row>62</xdr:row>
          <xdr:rowOff>145678</xdr:rowOff>
        </xdr:from>
        <xdr:to>
          <xdr:col>18</xdr:col>
          <xdr:colOff>67235</xdr:colOff>
          <xdr:row>66</xdr:row>
          <xdr:rowOff>9527</xdr:rowOff>
        </xdr:to>
        <xdr:pic>
          <xdr:nvPicPr>
            <xdr:cNvPr id="4" name="図 3"/>
            <xdr:cNvPicPr>
              <a:picLocks noChangeAspect="1" noChangeArrowheads="1"/>
              <a:extLst>
                <a:ext uri="{84589F7E-364E-4C9E-8A38-B11213B215E9}">
                  <a14:cameraTool cellRange="参考!$D$8:$E$12" spid="_x0000_s7392"/>
                </a:ext>
              </a:extLst>
            </xdr:cNvPicPr>
          </xdr:nvPicPr>
          <xdr:blipFill>
            <a:blip xmlns:r="http://schemas.openxmlformats.org/officeDocument/2006/relationships" r:embed="rId1"/>
            <a:srcRect/>
            <a:stretch>
              <a:fillRect/>
            </a:stretch>
          </xdr:blipFill>
          <xdr:spPr bwMode="auto">
            <a:xfrm>
              <a:off x="12091147" y="7070913"/>
              <a:ext cx="2073088" cy="84996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13</xdr:col>
      <xdr:colOff>246530</xdr:colOff>
      <xdr:row>63</xdr:row>
      <xdr:rowOff>56030</xdr:rowOff>
    </xdr:from>
    <xdr:to>
      <xdr:col>15</xdr:col>
      <xdr:colOff>602878</xdr:colOff>
      <xdr:row>66</xdr:row>
      <xdr:rowOff>9525</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60324" y="7227795"/>
          <a:ext cx="2126877" cy="693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11</xdr:row>
      <xdr:rowOff>124383</xdr:rowOff>
    </xdr:from>
    <xdr:to>
      <xdr:col>19</xdr:col>
      <xdr:colOff>593912</xdr:colOff>
      <xdr:row>18</xdr:row>
      <xdr:rowOff>179294</xdr:rowOff>
    </xdr:to>
    <xdr:sp macro="" textlink="">
      <xdr:nvSpPr>
        <xdr:cNvPr id="2" name="正方形/長方形 1"/>
        <xdr:cNvSpPr/>
      </xdr:nvSpPr>
      <xdr:spPr>
        <a:xfrm>
          <a:off x="515471" y="2163854"/>
          <a:ext cx="11855823" cy="15452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2600"/>
            </a:lnSpc>
          </a:pPr>
          <a:r>
            <a:rPr kumimoji="1" lang="ja-JP" altLang="en-US" sz="1600"/>
            <a:t>着色セルへの入力には下記項目に留意ください</a:t>
          </a:r>
          <a:endParaRPr kumimoji="1" lang="en-US" altLang="ja-JP" sz="1600"/>
        </a:p>
        <a:p>
          <a:pPr algn="l">
            <a:lnSpc>
              <a:spcPts val="2600"/>
            </a:lnSpc>
          </a:pPr>
          <a:r>
            <a:rPr kumimoji="1" lang="ja-JP" altLang="en-US" sz="1600"/>
            <a:t>・水色セル　②、④～⑥　→　選択入力項目のため、プルダウンリストから該当するものを選択してください。</a:t>
          </a:r>
          <a:endParaRPr kumimoji="1" lang="en-US" altLang="ja-JP" sz="1600"/>
        </a:p>
        <a:p>
          <a:pPr algn="l">
            <a:lnSpc>
              <a:spcPts val="2600"/>
            </a:lnSpc>
          </a:pPr>
          <a:r>
            <a:rPr kumimoji="1" lang="ja-JP" altLang="en-US" sz="1600"/>
            <a:t>・灰色セル　</a:t>
          </a:r>
          <a:r>
            <a:rPr kumimoji="1" lang="ja-JP" altLang="ja-JP" sz="1600">
              <a:solidFill>
                <a:schemeClr val="dk1"/>
              </a:solidFill>
              <a:effectLst/>
              <a:latin typeface="+mn-lt"/>
              <a:ea typeface="+mn-ea"/>
              <a:cs typeface="+mn-cs"/>
            </a:rPr>
            <a:t>⑨、⑪、⑬～⑯、⑱</a:t>
          </a:r>
          <a:r>
            <a:rPr kumimoji="1" lang="ja-JP" altLang="en-US" sz="1600">
              <a:solidFill>
                <a:schemeClr val="dk1"/>
              </a:solidFill>
              <a:effectLst/>
              <a:latin typeface="+mn-lt"/>
              <a:ea typeface="+mn-ea"/>
              <a:cs typeface="+mn-cs"/>
            </a:rPr>
            <a:t>　</a:t>
          </a:r>
          <a:r>
            <a:rPr kumimoji="1" lang="ja-JP" altLang="en-US" sz="1600"/>
            <a:t>→　関数をセットしているため、入力しないでください。</a:t>
          </a:r>
          <a:endParaRPr kumimoji="1" lang="en-US" altLang="ja-JP" sz="1600"/>
        </a:p>
        <a:p>
          <a:pPr algn="l">
            <a:lnSpc>
              <a:spcPts val="2500"/>
            </a:lnSpc>
          </a:pPr>
          <a:r>
            <a:rPr kumimoji="1" lang="ja-JP" altLang="en-US" sz="1600"/>
            <a:t>　</a:t>
          </a:r>
          <a:r>
            <a:rPr kumimoji="1" lang="en-US" altLang="ja-JP" sz="1600"/>
            <a:t>※</a:t>
          </a:r>
          <a:r>
            <a:rPr kumimoji="1" lang="ja-JP" altLang="en-US" sz="1600"/>
            <a:t>帳票作成時はこのテキストボックスを移動してください。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179293</xdr:colOff>
          <xdr:row>62</xdr:row>
          <xdr:rowOff>153056</xdr:rowOff>
        </xdr:from>
        <xdr:to>
          <xdr:col>17</xdr:col>
          <xdr:colOff>416855</xdr:colOff>
          <xdr:row>65</xdr:row>
          <xdr:rowOff>233645</xdr:rowOff>
        </xdr:to>
        <xdr:pic>
          <xdr:nvPicPr>
            <xdr:cNvPr id="4" name="図 3"/>
            <xdr:cNvPicPr>
              <a:picLocks noChangeAspect="1" noChangeArrowheads="1"/>
              <a:extLst>
                <a:ext uri="{84589F7E-364E-4C9E-8A38-B11213B215E9}">
                  <a14:cameraTool cellRange="参考!$D$8:$E$12" spid="_x0000_s2273"/>
                </a:ext>
              </a:extLst>
            </xdr:cNvPicPr>
          </xdr:nvPicPr>
          <xdr:blipFill>
            <a:blip xmlns:r="http://schemas.openxmlformats.org/officeDocument/2006/relationships" r:embed="rId1"/>
            <a:srcRect/>
            <a:stretch>
              <a:fillRect/>
            </a:stretch>
          </xdr:blipFill>
          <xdr:spPr bwMode="auto">
            <a:xfrm>
              <a:off x="10589558" y="7078291"/>
              <a:ext cx="1851209" cy="8201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8</xdr:col>
      <xdr:colOff>481853</xdr:colOff>
      <xdr:row>96</xdr:row>
      <xdr:rowOff>18300</xdr:rowOff>
    </xdr:from>
    <xdr:to>
      <xdr:col>12</xdr:col>
      <xdr:colOff>84396</xdr:colOff>
      <xdr:row>104</xdr:row>
      <xdr:rowOff>80880</xdr:rowOff>
    </xdr:to>
    <xdr:pic>
      <xdr:nvPicPr>
        <xdr:cNvPr id="5" name="図 4"/>
        <xdr:cNvPicPr>
          <a:picLocks noChangeAspect="1"/>
        </xdr:cNvPicPr>
      </xdr:nvPicPr>
      <xdr:blipFill>
        <a:blip xmlns:r="http://schemas.openxmlformats.org/officeDocument/2006/relationships" r:embed="rId2"/>
        <a:stretch>
          <a:fillRect/>
        </a:stretch>
      </xdr:blipFill>
      <xdr:spPr>
        <a:xfrm>
          <a:off x="4863353" y="20009594"/>
          <a:ext cx="2448837" cy="1407286"/>
        </a:xfrm>
        <a:prstGeom prst="rect">
          <a:avLst/>
        </a:prstGeom>
      </xdr:spPr>
    </xdr:pic>
    <xdr:clientData/>
  </xdr:twoCellAnchor>
  <xdr:twoCellAnchor editAs="oneCell">
    <xdr:from>
      <xdr:col>11</xdr:col>
      <xdr:colOff>176936</xdr:colOff>
      <xdr:row>62</xdr:row>
      <xdr:rowOff>201706</xdr:rowOff>
    </xdr:from>
    <xdr:to>
      <xdr:col>14</xdr:col>
      <xdr:colOff>98613</xdr:colOff>
      <xdr:row>66</xdr:row>
      <xdr:rowOff>11206</xdr:rowOff>
    </xdr:to>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10701" y="7126941"/>
          <a:ext cx="1961147" cy="795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358589</xdr:colOff>
      <xdr:row>13</xdr:row>
      <xdr:rowOff>45943</xdr:rowOff>
    </xdr:from>
    <xdr:to>
      <xdr:col>13</xdr:col>
      <xdr:colOff>986118</xdr:colOff>
      <xdr:row>20</xdr:row>
      <xdr:rowOff>100854</xdr:rowOff>
    </xdr:to>
    <xdr:sp macro="" textlink="">
      <xdr:nvSpPr>
        <xdr:cNvPr id="2" name="正方形/長方形 1"/>
        <xdr:cNvSpPr/>
      </xdr:nvSpPr>
      <xdr:spPr>
        <a:xfrm>
          <a:off x="683560" y="2511237"/>
          <a:ext cx="11766176" cy="15452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2600"/>
            </a:lnSpc>
          </a:pPr>
          <a:r>
            <a:rPr kumimoji="1" lang="ja-JP" altLang="en-US" sz="1600"/>
            <a:t>着色セルへの入力には下記項目に留意ください</a:t>
          </a:r>
          <a:endParaRPr kumimoji="1" lang="en-US" altLang="ja-JP" sz="1600"/>
        </a:p>
        <a:p>
          <a:pPr algn="l">
            <a:lnSpc>
              <a:spcPts val="2600"/>
            </a:lnSpc>
          </a:pPr>
          <a:r>
            <a:rPr kumimoji="1" lang="ja-JP" altLang="en-US" sz="1600"/>
            <a:t>・水色セル　②、④　→　選択入力項目のため、プルダウンリストから該当するものを選択してください。</a:t>
          </a:r>
          <a:endParaRPr kumimoji="1" lang="en-US" altLang="ja-JP" sz="1600"/>
        </a:p>
        <a:p>
          <a:pPr algn="l">
            <a:lnSpc>
              <a:spcPts val="2600"/>
            </a:lnSpc>
          </a:pPr>
          <a:r>
            <a:rPr kumimoji="1" lang="ja-JP" altLang="en-US" sz="1600"/>
            <a:t>・灰色セル　⑦、⑨、⑩、⑫　→　関数をセットしているため、入力しないでください。</a:t>
          </a:r>
          <a:endParaRPr kumimoji="1" lang="en-US" altLang="ja-JP" sz="1600"/>
        </a:p>
        <a:p>
          <a:pPr algn="l">
            <a:lnSpc>
              <a:spcPts val="2500"/>
            </a:lnSpc>
          </a:pPr>
          <a:r>
            <a:rPr kumimoji="1" lang="ja-JP" altLang="en-US" sz="1600"/>
            <a:t>　</a:t>
          </a:r>
          <a:r>
            <a:rPr kumimoji="1" lang="en-US" altLang="ja-JP" sz="1600"/>
            <a:t>※</a:t>
          </a:r>
          <a:r>
            <a:rPr kumimoji="1" lang="ja-JP" altLang="en-US" sz="1600"/>
            <a:t>帳票作成時はこのテキストボックスを移動してください。</a:t>
          </a:r>
        </a:p>
      </xdr:txBody>
    </xdr:sp>
    <xdr:clientData/>
  </xdr:twoCellAnchor>
  <xdr:twoCellAnchor editAs="oneCell">
    <xdr:from>
      <xdr:col>11</xdr:col>
      <xdr:colOff>369793</xdr:colOff>
      <xdr:row>61</xdr:row>
      <xdr:rowOff>150701</xdr:rowOff>
    </xdr:from>
    <xdr:to>
      <xdr:col>13</xdr:col>
      <xdr:colOff>1221440</xdr:colOff>
      <xdr:row>66</xdr:row>
      <xdr:rowOff>219055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63617" y="6650113"/>
          <a:ext cx="2935941" cy="1457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33618</xdr:colOff>
      <xdr:row>11</xdr:row>
      <xdr:rowOff>135589</xdr:rowOff>
    </xdr:from>
    <xdr:to>
      <xdr:col>14</xdr:col>
      <xdr:colOff>627530</xdr:colOff>
      <xdr:row>18</xdr:row>
      <xdr:rowOff>190500</xdr:rowOff>
    </xdr:to>
    <xdr:sp macro="" textlink="">
      <xdr:nvSpPr>
        <xdr:cNvPr id="2" name="正方形/長方形 1"/>
        <xdr:cNvSpPr/>
      </xdr:nvSpPr>
      <xdr:spPr>
        <a:xfrm>
          <a:off x="358589" y="2175060"/>
          <a:ext cx="11822206" cy="15452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2600"/>
            </a:lnSpc>
          </a:pPr>
          <a:r>
            <a:rPr kumimoji="1" lang="ja-JP" altLang="en-US" sz="1600"/>
            <a:t>着色セルへの入力には下記項目に留意ください</a:t>
          </a:r>
          <a:endParaRPr kumimoji="1" lang="en-US" altLang="ja-JP" sz="1600"/>
        </a:p>
        <a:p>
          <a:pPr algn="l">
            <a:lnSpc>
              <a:spcPts val="2600"/>
            </a:lnSpc>
          </a:pPr>
          <a:r>
            <a:rPr kumimoji="1" lang="ja-JP" altLang="en-US" sz="1600"/>
            <a:t>・水色セル　②　→　選択入力項目のため、プルダウンリストから該当するものを選択してください。</a:t>
          </a:r>
          <a:endParaRPr kumimoji="1" lang="en-US" altLang="ja-JP" sz="1600"/>
        </a:p>
        <a:p>
          <a:pPr algn="l">
            <a:lnSpc>
              <a:spcPts val="2600"/>
            </a:lnSpc>
          </a:pPr>
          <a:r>
            <a:rPr kumimoji="1" lang="ja-JP" altLang="en-US" sz="1600"/>
            <a:t>・灰色セル　⑥、⑨～⑪、⑫　→　関数をセットしているため、入力しないでください。</a:t>
          </a:r>
          <a:endParaRPr kumimoji="1" lang="en-US" altLang="ja-JP" sz="1600"/>
        </a:p>
        <a:p>
          <a:pPr algn="l">
            <a:lnSpc>
              <a:spcPts val="2500"/>
            </a:lnSpc>
          </a:pPr>
          <a:r>
            <a:rPr kumimoji="1" lang="ja-JP" altLang="en-US" sz="1600"/>
            <a:t>　</a:t>
          </a:r>
          <a:r>
            <a:rPr kumimoji="1" lang="en-US" altLang="ja-JP" sz="1600"/>
            <a:t>※</a:t>
          </a:r>
          <a:r>
            <a:rPr kumimoji="1" lang="ja-JP" altLang="en-US" sz="1600"/>
            <a:t>帳票作成時はこのテキストボックスを移動してください。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AG36"/>
  <sheetViews>
    <sheetView view="pageBreakPreview" zoomScale="85" zoomScaleNormal="120" zoomScaleSheetLayoutView="85" workbookViewId="0">
      <selection activeCell="R24" sqref="R24"/>
    </sheetView>
  </sheetViews>
  <sheetFormatPr defaultRowHeight="13.5"/>
  <cols>
    <col min="1" max="1" width="1.75" customWidth="1"/>
    <col min="2" max="2" width="3.25" customWidth="1"/>
    <col min="3" max="3" width="18.75" customWidth="1"/>
    <col min="4" max="4" width="11.25" customWidth="1"/>
    <col min="5" max="15" width="12.625" customWidth="1"/>
    <col min="16" max="16" width="20.625" customWidth="1"/>
    <col min="22" max="22" width="12.75" customWidth="1"/>
    <col min="23" max="23" width="7.375" customWidth="1"/>
    <col min="24" max="24" width="12.875" customWidth="1"/>
    <col min="25" max="25" width="13.5" customWidth="1"/>
    <col min="26" max="26" width="13.625" customWidth="1"/>
    <col min="27" max="27" width="14" customWidth="1"/>
  </cols>
  <sheetData>
    <row r="1" spans="2:33">
      <c r="B1" t="s">
        <v>21</v>
      </c>
      <c r="R1" s="4"/>
      <c r="S1" s="4"/>
      <c r="T1" s="4"/>
      <c r="U1" s="4"/>
      <c r="V1" s="4"/>
      <c r="W1" s="4"/>
      <c r="X1" s="4"/>
      <c r="Y1" s="4"/>
      <c r="Z1" s="4"/>
      <c r="AA1" s="4"/>
      <c r="AB1" s="4"/>
    </row>
    <row r="2" spans="2:33" ht="21.75" customHeight="1">
      <c r="B2" s="190" t="s">
        <v>114</v>
      </c>
      <c r="C2" s="190"/>
      <c r="D2" s="190"/>
      <c r="E2" s="190"/>
      <c r="F2" s="191" t="s">
        <v>116</v>
      </c>
      <c r="G2" s="191"/>
      <c r="H2" s="191"/>
      <c r="I2" s="191"/>
      <c r="J2" s="191"/>
      <c r="K2" s="191"/>
      <c r="L2" s="191"/>
      <c r="M2" s="191"/>
      <c r="N2" s="191"/>
      <c r="O2" s="191"/>
      <c r="Q2" s="4"/>
      <c r="R2" s="6"/>
      <c r="S2" s="6"/>
      <c r="T2" s="4"/>
      <c r="U2" s="4"/>
      <c r="V2" s="4"/>
      <c r="W2" s="4"/>
      <c r="X2" s="4"/>
      <c r="Y2" s="4"/>
      <c r="Z2" s="4"/>
      <c r="AA2" s="4"/>
    </row>
    <row r="3" spans="2:33">
      <c r="O3" s="1" t="s">
        <v>9</v>
      </c>
      <c r="P3" s="2" t="s">
        <v>10</v>
      </c>
      <c r="R3" s="4"/>
      <c r="S3" s="4"/>
      <c r="T3" s="4"/>
      <c r="U3" s="4"/>
      <c r="V3" s="4"/>
      <c r="W3" s="4"/>
      <c r="X3" s="4"/>
      <c r="Y3" s="4"/>
      <c r="Z3" s="4"/>
      <c r="AA3" s="4"/>
      <c r="AB3" s="5"/>
      <c r="AC3" s="4"/>
      <c r="AD3" s="4"/>
      <c r="AE3" s="4"/>
      <c r="AF3" s="5"/>
      <c r="AG3" s="4"/>
    </row>
    <row r="4" spans="2:33">
      <c r="O4" s="4"/>
      <c r="P4" s="5"/>
      <c r="R4" s="4"/>
      <c r="S4" s="4"/>
      <c r="T4" s="4"/>
      <c r="U4" s="4"/>
      <c r="V4" s="4"/>
      <c r="W4" s="4"/>
      <c r="X4" s="4"/>
      <c r="Y4" s="4"/>
      <c r="Z4" s="4"/>
      <c r="AA4" s="4"/>
      <c r="AB4" s="5"/>
      <c r="AC4" s="4"/>
      <c r="AD4" s="4"/>
      <c r="AE4" s="4"/>
      <c r="AF4" s="5"/>
      <c r="AG4" s="4"/>
    </row>
    <row r="5" spans="2:33">
      <c r="D5" s="115" t="s">
        <v>159</v>
      </c>
      <c r="E5" s="115" t="s">
        <v>160</v>
      </c>
      <c r="F5" s="115" t="s">
        <v>161</v>
      </c>
      <c r="G5" s="115" t="s">
        <v>162</v>
      </c>
      <c r="H5" s="115" t="s">
        <v>163</v>
      </c>
      <c r="I5" s="115" t="s">
        <v>164</v>
      </c>
      <c r="J5" s="115" t="s">
        <v>165</v>
      </c>
      <c r="K5" s="115" t="s">
        <v>166</v>
      </c>
      <c r="L5" s="115" t="s">
        <v>167</v>
      </c>
      <c r="M5" s="115" t="s">
        <v>168</v>
      </c>
      <c r="N5" s="115" t="s">
        <v>169</v>
      </c>
      <c r="O5" s="115" t="s">
        <v>181</v>
      </c>
      <c r="P5" s="114"/>
      <c r="R5" s="4"/>
      <c r="S5" s="4"/>
      <c r="T5" s="4"/>
      <c r="U5" s="4"/>
      <c r="V5" s="4"/>
      <c r="W5" s="4"/>
      <c r="X5" s="4"/>
      <c r="Y5" s="4"/>
      <c r="Z5" s="4"/>
      <c r="AA5" s="4"/>
      <c r="AB5" s="4"/>
      <c r="AC5" s="4"/>
      <c r="AD5" s="4"/>
      <c r="AE5" s="4"/>
      <c r="AF5" s="4"/>
      <c r="AG5" s="4"/>
    </row>
    <row r="6" spans="2:33" ht="13.5" customHeight="1">
      <c r="B6" s="192" t="s">
        <v>170</v>
      </c>
      <c r="C6" s="193"/>
      <c r="D6" s="183" t="s">
        <v>13</v>
      </c>
      <c r="E6" s="196" t="s">
        <v>177</v>
      </c>
      <c r="F6" s="183" t="s">
        <v>18</v>
      </c>
      <c r="G6" s="183" t="s">
        <v>194</v>
      </c>
      <c r="H6" s="183" t="s">
        <v>14</v>
      </c>
      <c r="I6" s="183" t="s">
        <v>14</v>
      </c>
      <c r="J6" s="183" t="s">
        <v>179</v>
      </c>
      <c r="K6" s="183" t="s">
        <v>180</v>
      </c>
      <c r="L6" s="183" t="s">
        <v>176</v>
      </c>
      <c r="M6" s="183" t="s">
        <v>16</v>
      </c>
      <c r="N6" s="183" t="s">
        <v>143</v>
      </c>
      <c r="O6" s="183" t="s">
        <v>144</v>
      </c>
      <c r="P6" s="180" t="s">
        <v>17</v>
      </c>
      <c r="R6" s="4"/>
      <c r="S6" s="12"/>
      <c r="T6" s="12"/>
      <c r="U6" s="12"/>
      <c r="V6" s="12"/>
      <c r="W6" s="12"/>
      <c r="X6" s="13"/>
      <c r="Y6" s="13"/>
      <c r="Z6" s="13"/>
      <c r="AA6" s="182"/>
      <c r="AB6" s="182"/>
      <c r="AC6" s="182"/>
      <c r="AD6" s="182"/>
      <c r="AE6" s="182"/>
      <c r="AF6" s="182"/>
      <c r="AG6" s="4"/>
    </row>
    <row r="7" spans="2:33" ht="16.5" customHeight="1">
      <c r="B7" s="194"/>
      <c r="C7" s="195"/>
      <c r="D7" s="181"/>
      <c r="E7" s="197"/>
      <c r="F7" s="181"/>
      <c r="G7" s="181"/>
      <c r="H7" s="181"/>
      <c r="I7" s="181"/>
      <c r="J7" s="181"/>
      <c r="K7" s="181"/>
      <c r="L7" s="181"/>
      <c r="M7" s="181"/>
      <c r="N7" s="181"/>
      <c r="O7" s="181"/>
      <c r="P7" s="181"/>
      <c r="R7" s="4"/>
      <c r="S7" s="12"/>
      <c r="T7" s="12"/>
      <c r="U7" s="11"/>
      <c r="V7" s="10"/>
      <c r="W7" s="13"/>
      <c r="X7" s="13"/>
      <c r="Y7" s="13"/>
      <c r="Z7" s="13"/>
      <c r="AA7" s="182"/>
      <c r="AB7" s="182"/>
      <c r="AC7" s="182"/>
      <c r="AD7" s="182"/>
      <c r="AE7" s="182"/>
      <c r="AF7" s="182"/>
      <c r="AG7" s="4"/>
    </row>
    <row r="8" spans="2:33">
      <c r="B8" s="143"/>
      <c r="C8" s="148" t="s">
        <v>184</v>
      </c>
      <c r="D8" s="149"/>
      <c r="E8" s="150"/>
      <c r="F8" s="149"/>
      <c r="G8" s="151"/>
      <c r="H8" s="149"/>
      <c r="I8" s="152" t="s">
        <v>178</v>
      </c>
      <c r="J8" s="152" t="s">
        <v>242</v>
      </c>
      <c r="K8" s="153"/>
      <c r="L8" s="152" t="s">
        <v>189</v>
      </c>
      <c r="M8" s="149"/>
      <c r="N8" s="149"/>
      <c r="O8" s="149"/>
      <c r="P8" s="181"/>
      <c r="R8" s="4"/>
      <c r="S8" s="12"/>
      <c r="T8" s="12"/>
      <c r="U8" s="11"/>
      <c r="V8" s="10"/>
      <c r="W8" s="13"/>
      <c r="X8" s="13"/>
      <c r="Y8" s="12"/>
      <c r="Z8" s="12"/>
      <c r="AA8" s="182"/>
      <c r="AB8" s="182"/>
      <c r="AC8" s="5"/>
      <c r="AD8" s="5"/>
      <c r="AE8" s="5"/>
      <c r="AF8" s="5"/>
      <c r="AG8" s="4"/>
    </row>
    <row r="9" spans="2:33" ht="27.75" customHeight="1">
      <c r="B9" s="188" t="s">
        <v>11</v>
      </c>
      <c r="C9" s="189"/>
      <c r="D9" s="116"/>
      <c r="E9" s="127">
        <f>SUM(E10:E11)+E13</f>
        <v>0</v>
      </c>
      <c r="F9" s="127">
        <f>SUM(F10:F11)+F13</f>
        <v>0</v>
      </c>
      <c r="G9" s="127">
        <f>SUM(G10:G11)+G13</f>
        <v>0</v>
      </c>
      <c r="H9" s="127">
        <f>SUM(H10:H11)+H13</f>
        <v>0</v>
      </c>
      <c r="I9" s="139"/>
      <c r="J9" s="127">
        <f>SUM(J10:J11)+J13</f>
        <v>0</v>
      </c>
      <c r="K9" s="127">
        <f>SUM(K10:K11)+K13</f>
        <v>0</v>
      </c>
      <c r="L9" s="127">
        <f>SUM(L10:L11)+L13</f>
        <v>0</v>
      </c>
      <c r="M9" s="127">
        <f>SUM(M10:M11)+M13</f>
        <v>0</v>
      </c>
      <c r="N9" s="127">
        <f>N13</f>
        <v>0</v>
      </c>
      <c r="O9" s="127">
        <f>SUM(O10:O11)+O13</f>
        <v>0</v>
      </c>
      <c r="P9" s="117"/>
      <c r="R9" s="4"/>
      <c r="S9" s="4"/>
      <c r="T9" s="4"/>
      <c r="U9" s="4"/>
      <c r="V9" s="3"/>
      <c r="W9" s="4"/>
      <c r="X9" s="3"/>
      <c r="Y9" s="3"/>
      <c r="Z9" s="3"/>
      <c r="AA9" s="4"/>
      <c r="AB9" s="4"/>
    </row>
    <row r="10" spans="2:33" ht="30.75" customHeight="1">
      <c r="B10" s="113" t="s">
        <v>156</v>
      </c>
      <c r="C10" s="104" t="s">
        <v>153</v>
      </c>
      <c r="D10" s="110"/>
      <c r="E10" s="110"/>
      <c r="F10" s="110"/>
      <c r="G10" s="128">
        <f>E10-F10</f>
        <v>0</v>
      </c>
      <c r="H10" s="110"/>
      <c r="I10" s="128">
        <f>ROUNDDOWN(H10*2/3,-3)</f>
        <v>0</v>
      </c>
      <c r="J10" s="128">
        <f>MIN(G10,I10)</f>
        <v>0</v>
      </c>
      <c r="K10" s="109"/>
      <c r="L10" s="128">
        <f>MIN(J10,K10)</f>
        <v>0</v>
      </c>
      <c r="M10" s="128">
        <f>ROUNDDOWN(L10/2,-3)</f>
        <v>0</v>
      </c>
      <c r="N10" s="140"/>
      <c r="O10" s="128">
        <f>M10</f>
        <v>0</v>
      </c>
      <c r="P10" s="98"/>
      <c r="R10" s="41"/>
      <c r="S10" s="42"/>
      <c r="T10" s="42"/>
      <c r="U10" s="41"/>
      <c r="V10" s="43"/>
      <c r="W10" s="8"/>
      <c r="X10" s="8"/>
      <c r="Y10" s="8"/>
      <c r="Z10" s="8"/>
      <c r="AA10" s="8"/>
      <c r="AB10" s="8"/>
    </row>
    <row r="11" spans="2:33" ht="30.75" customHeight="1">
      <c r="B11" s="113" t="s">
        <v>157</v>
      </c>
      <c r="C11" s="105" t="s">
        <v>154</v>
      </c>
      <c r="D11" s="122"/>
      <c r="E11" s="122"/>
      <c r="F11" s="122"/>
      <c r="G11" s="130">
        <f>E11-F11</f>
        <v>0</v>
      </c>
      <c r="H11" s="122"/>
      <c r="I11" s="130">
        <f>ROUNDDOWN(H11*2/3,-3)</f>
        <v>0</v>
      </c>
      <c r="J11" s="129">
        <f>MIN(G11,I11)</f>
        <v>0</v>
      </c>
      <c r="K11" s="123"/>
      <c r="L11" s="130">
        <f>MIN(J11,K11)</f>
        <v>0</v>
      </c>
      <c r="M11" s="130">
        <f>ROUNDDOWN(L11/2,-3)</f>
        <v>0</v>
      </c>
      <c r="N11" s="146"/>
      <c r="O11" s="130">
        <v>0</v>
      </c>
      <c r="P11" s="99"/>
      <c r="R11" s="41"/>
      <c r="S11" s="42"/>
      <c r="T11" s="42"/>
      <c r="U11" s="41"/>
      <c r="V11" s="43"/>
      <c r="W11" s="8"/>
      <c r="X11" s="8"/>
      <c r="Y11" s="8"/>
      <c r="Z11" s="8"/>
      <c r="AA11" s="8"/>
      <c r="AB11" s="8"/>
    </row>
    <row r="12" spans="2:33" ht="13.5" customHeight="1">
      <c r="B12" s="142"/>
      <c r="C12" s="148" t="s">
        <v>182</v>
      </c>
      <c r="D12" s="151"/>
      <c r="E12" s="151"/>
      <c r="F12" s="151"/>
      <c r="G12" s="151"/>
      <c r="H12" s="151"/>
      <c r="I12" s="151"/>
      <c r="J12" s="157" t="s">
        <v>188</v>
      </c>
      <c r="K12" s="151"/>
      <c r="L12" s="154"/>
      <c r="M12" s="151"/>
      <c r="N12" s="151"/>
      <c r="O12" s="151"/>
      <c r="P12" s="145"/>
      <c r="R12" s="4"/>
      <c r="S12" s="12"/>
      <c r="T12" s="12"/>
      <c r="U12" s="12"/>
      <c r="V12" s="12"/>
      <c r="W12" s="12"/>
      <c r="X12" s="13"/>
      <c r="Y12" s="13"/>
      <c r="Z12" s="13"/>
      <c r="AA12" s="133"/>
      <c r="AB12" s="133"/>
      <c r="AC12" s="133"/>
      <c r="AD12" s="133"/>
      <c r="AE12" s="133"/>
      <c r="AF12" s="133"/>
      <c r="AG12" s="4"/>
    </row>
    <row r="13" spans="2:33" ht="30.75" customHeight="1">
      <c r="B13" s="113" t="s">
        <v>158</v>
      </c>
      <c r="C13" s="144" t="s">
        <v>155</v>
      </c>
      <c r="D13" s="111"/>
      <c r="E13" s="111"/>
      <c r="F13" s="111"/>
      <c r="G13" s="127">
        <f>E13-F13</f>
        <v>0</v>
      </c>
      <c r="H13" s="111"/>
      <c r="I13" s="139"/>
      <c r="J13" s="127">
        <f>ROUNDDOWN(MIN(H13,G13),-3)</f>
        <v>0</v>
      </c>
      <c r="K13" s="107"/>
      <c r="L13" s="127">
        <f>MIN(J13,K13)</f>
        <v>0</v>
      </c>
      <c r="M13" s="127">
        <f>ROUNDDOWN(L13*3/4,-3)</f>
        <v>0</v>
      </c>
      <c r="N13" s="127">
        <f>ROUNDDOWN(M13*2/3,-3)</f>
        <v>0</v>
      </c>
      <c r="O13" s="127">
        <f>M13-N13</f>
        <v>0</v>
      </c>
      <c r="P13" s="106"/>
      <c r="R13" s="41"/>
      <c r="S13" s="42"/>
      <c r="T13" s="42"/>
      <c r="U13" s="41"/>
      <c r="V13" s="43"/>
      <c r="W13" s="8"/>
      <c r="X13" s="8"/>
      <c r="Y13" s="8"/>
      <c r="Z13" s="8"/>
      <c r="AA13" s="8"/>
      <c r="AB13" s="8"/>
    </row>
    <row r="14" spans="2:33" ht="9.9499999999999993" customHeight="1">
      <c r="B14" s="124"/>
      <c r="C14" s="125"/>
      <c r="D14" s="120"/>
      <c r="E14" s="120"/>
      <c r="F14" s="120"/>
      <c r="G14" s="120"/>
      <c r="H14" s="120"/>
      <c r="I14" s="120"/>
      <c r="J14" s="120"/>
      <c r="K14" s="120"/>
      <c r="L14" s="120"/>
      <c r="M14" s="147"/>
      <c r="N14" s="147"/>
      <c r="O14" s="147"/>
      <c r="P14" s="126"/>
      <c r="R14" s="41"/>
      <c r="S14" s="42"/>
      <c r="T14" s="42"/>
      <c r="U14" s="41"/>
      <c r="V14" s="43"/>
      <c r="W14" s="8"/>
      <c r="X14" s="8"/>
      <c r="Y14" s="8"/>
      <c r="Z14" s="8"/>
      <c r="AA14" s="8"/>
      <c r="AB14" s="8"/>
    </row>
    <row r="15" spans="2:33">
      <c r="B15" s="141"/>
      <c r="C15" s="148" t="s">
        <v>182</v>
      </c>
      <c r="D15" s="155"/>
      <c r="E15" s="155"/>
      <c r="F15" s="155"/>
      <c r="G15" s="155"/>
      <c r="H15" s="156" t="s">
        <v>139</v>
      </c>
      <c r="I15" s="156"/>
      <c r="J15" s="158" t="s">
        <v>242</v>
      </c>
      <c r="K15" s="159"/>
      <c r="L15" s="158" t="s">
        <v>183</v>
      </c>
      <c r="M15" s="155"/>
      <c r="N15" s="155"/>
      <c r="O15" s="155"/>
      <c r="P15" s="132" t="s">
        <v>17</v>
      </c>
      <c r="R15" s="4"/>
      <c r="S15" s="12"/>
      <c r="T15" s="12"/>
      <c r="U15" s="12"/>
      <c r="V15" s="12"/>
      <c r="W15" s="12"/>
      <c r="X15" s="13"/>
      <c r="Y15" s="13"/>
      <c r="Z15" s="13"/>
      <c r="AA15" s="133"/>
      <c r="AB15" s="133"/>
      <c r="AC15" s="133"/>
      <c r="AD15" s="133"/>
      <c r="AE15" s="133"/>
      <c r="AF15" s="133"/>
      <c r="AG15" s="4"/>
    </row>
    <row r="16" spans="2:33" ht="30.75" customHeight="1">
      <c r="B16" s="184" t="s">
        <v>151</v>
      </c>
      <c r="C16" s="185"/>
      <c r="D16" s="111"/>
      <c r="E16" s="111"/>
      <c r="F16" s="111"/>
      <c r="G16" s="127">
        <f>E16-F16</f>
        <v>0</v>
      </c>
      <c r="H16" s="111"/>
      <c r="I16" s="107"/>
      <c r="J16" s="127">
        <f>MIN(G16,I16)</f>
        <v>0</v>
      </c>
      <c r="K16" s="107"/>
      <c r="L16" s="127">
        <f>MIN(J16,K16)</f>
        <v>0</v>
      </c>
      <c r="M16" s="127">
        <f>ROUNDDOWN(L16*3/4,-3)</f>
        <v>0</v>
      </c>
      <c r="N16" s="127">
        <f>ROUNDDOWN(M16*2/3,-3)</f>
        <v>0</v>
      </c>
      <c r="O16" s="127">
        <f>M16-N16</f>
        <v>0</v>
      </c>
      <c r="P16" s="106"/>
      <c r="R16" s="41"/>
      <c r="S16" s="42"/>
      <c r="T16" s="42"/>
      <c r="U16" s="41"/>
      <c r="V16" s="43"/>
      <c r="W16" s="8"/>
      <c r="X16" s="8"/>
      <c r="Y16" s="8"/>
      <c r="Z16" s="8"/>
      <c r="AA16" s="8"/>
      <c r="AB16" s="8"/>
    </row>
    <row r="17" spans="2:28" ht="9.9499999999999993" customHeight="1">
      <c r="B17" s="118"/>
      <c r="C17" s="118"/>
      <c r="D17" s="119"/>
      <c r="E17" s="119"/>
      <c r="F17" s="119"/>
      <c r="G17" s="119"/>
      <c r="H17" s="119"/>
      <c r="I17" s="120"/>
      <c r="J17" s="120"/>
      <c r="K17" s="120"/>
      <c r="L17" s="119"/>
      <c r="M17" s="119"/>
      <c r="N17" s="119"/>
      <c r="O17" s="119"/>
      <c r="P17" s="121"/>
      <c r="R17" s="41"/>
      <c r="S17" s="42"/>
      <c r="T17" s="42"/>
      <c r="U17" s="41"/>
      <c r="V17" s="43"/>
      <c r="W17" s="8"/>
      <c r="X17" s="8"/>
      <c r="Y17" s="8"/>
      <c r="Z17" s="8"/>
      <c r="AA17" s="8"/>
      <c r="AB17" s="8"/>
    </row>
    <row r="18" spans="2:28" ht="30.75" customHeight="1">
      <c r="B18" s="186" t="s">
        <v>152</v>
      </c>
      <c r="C18" s="187"/>
      <c r="D18" s="112"/>
      <c r="E18" s="139"/>
      <c r="F18" s="139"/>
      <c r="G18" s="139"/>
      <c r="H18" s="139"/>
      <c r="I18" s="139"/>
      <c r="J18" s="139"/>
      <c r="K18" s="131">
        <f>K9+K16</f>
        <v>0</v>
      </c>
      <c r="L18" s="131">
        <f>L9+L16</f>
        <v>0</v>
      </c>
      <c r="M18" s="131">
        <f>M9+M16</f>
        <v>0</v>
      </c>
      <c r="N18" s="131">
        <f>N9+N16</f>
        <v>0</v>
      </c>
      <c r="O18" s="131">
        <f>O9+O16</f>
        <v>0</v>
      </c>
      <c r="P18" s="103"/>
      <c r="R18" s="4"/>
      <c r="S18" s="3"/>
      <c r="T18" s="3"/>
      <c r="U18" s="4"/>
      <c r="V18" s="8"/>
      <c r="W18" s="8"/>
      <c r="X18" s="8"/>
      <c r="Y18" s="8"/>
      <c r="Z18" s="8"/>
      <c r="AA18" s="8"/>
      <c r="AB18" s="8"/>
    </row>
    <row r="19" spans="2:28">
      <c r="R19" s="4"/>
      <c r="S19" s="4"/>
      <c r="T19" s="4"/>
      <c r="U19" s="4"/>
      <c r="V19" s="4"/>
      <c r="W19" s="4"/>
      <c r="X19" s="4"/>
      <c r="Y19" s="4"/>
      <c r="Z19" s="4"/>
      <c r="AA19" s="4"/>
      <c r="AB19" s="4"/>
    </row>
    <row r="20" spans="2:28">
      <c r="B20" t="s">
        <v>172</v>
      </c>
      <c r="R20" s="4"/>
      <c r="S20" s="4"/>
      <c r="T20" s="4"/>
      <c r="U20" s="4"/>
      <c r="V20" s="4"/>
      <c r="W20" s="4"/>
      <c r="X20" s="4"/>
      <c r="Y20" s="4"/>
      <c r="Z20" s="4"/>
      <c r="AA20" s="4"/>
      <c r="AB20" s="4"/>
    </row>
    <row r="21" spans="2:28" ht="18" customHeight="1">
      <c r="B21" s="40" t="s">
        <v>115</v>
      </c>
      <c r="R21" s="4"/>
      <c r="S21" s="4"/>
      <c r="T21" s="4"/>
      <c r="U21" s="4"/>
      <c r="V21" s="4"/>
      <c r="W21" s="4"/>
      <c r="X21" s="4"/>
      <c r="Y21" s="4"/>
      <c r="Z21" s="4"/>
      <c r="AA21" s="4"/>
      <c r="AB21" s="4"/>
    </row>
    <row r="22" spans="2:28" ht="18" customHeight="1">
      <c r="B22" s="40" t="s">
        <v>185</v>
      </c>
      <c r="R22" s="4"/>
      <c r="S22" s="4"/>
      <c r="T22" s="4"/>
      <c r="U22" s="4"/>
      <c r="V22" s="4"/>
      <c r="W22" s="4"/>
      <c r="X22" s="4"/>
      <c r="Y22" s="4"/>
      <c r="Z22" s="4"/>
      <c r="AA22" s="4"/>
      <c r="AB22" s="4"/>
    </row>
    <row r="23" spans="2:28" ht="18" customHeight="1">
      <c r="B23" s="40" t="s">
        <v>254</v>
      </c>
      <c r="R23" s="4"/>
      <c r="S23" s="4"/>
      <c r="T23" s="4"/>
      <c r="U23" s="4"/>
      <c r="V23" s="4"/>
      <c r="W23" s="4"/>
      <c r="X23" s="4"/>
      <c r="Y23" s="4"/>
      <c r="Z23" s="4"/>
      <c r="AA23" s="4"/>
      <c r="AB23" s="4"/>
    </row>
    <row r="24" spans="2:28" ht="18" customHeight="1">
      <c r="B24" t="s">
        <v>186</v>
      </c>
    </row>
    <row r="25" spans="2:28" ht="18" customHeight="1">
      <c r="C25" t="s">
        <v>244</v>
      </c>
    </row>
    <row r="26" spans="2:28">
      <c r="B26" t="s">
        <v>171</v>
      </c>
      <c r="R26" s="4"/>
      <c r="S26" s="4"/>
      <c r="T26" s="4"/>
      <c r="U26" s="4"/>
      <c r="V26" s="4"/>
      <c r="W26" s="4"/>
      <c r="X26" s="4"/>
      <c r="Y26" s="4"/>
      <c r="Z26" s="4"/>
      <c r="AA26" s="4"/>
      <c r="AB26" s="4"/>
    </row>
    <row r="27" spans="2:28" ht="18" customHeight="1">
      <c r="B27" t="s">
        <v>173</v>
      </c>
      <c r="R27" s="4"/>
      <c r="S27" s="4"/>
      <c r="T27" s="4"/>
      <c r="U27" s="4"/>
      <c r="V27" s="4"/>
      <c r="W27" s="4"/>
      <c r="X27" s="4"/>
      <c r="Y27" s="4"/>
      <c r="Z27" s="4"/>
      <c r="AA27" s="4"/>
      <c r="AB27" s="4"/>
    </row>
    <row r="28" spans="2:28" ht="18" customHeight="1">
      <c r="B28" t="s">
        <v>187</v>
      </c>
    </row>
    <row r="29" spans="2:28" ht="18" customHeight="1">
      <c r="B29" t="s">
        <v>243</v>
      </c>
    </row>
    <row r="30" spans="2:28" ht="18" customHeight="1">
      <c r="B30" t="s">
        <v>191</v>
      </c>
    </row>
    <row r="31" spans="2:28" ht="18" customHeight="1">
      <c r="B31" t="s">
        <v>190</v>
      </c>
    </row>
    <row r="32" spans="2:28">
      <c r="B32" t="s">
        <v>174</v>
      </c>
      <c r="R32" s="4"/>
      <c r="S32" s="4"/>
      <c r="T32" s="4"/>
      <c r="U32" s="4"/>
      <c r="V32" s="4"/>
      <c r="W32" s="4"/>
      <c r="X32" s="4"/>
      <c r="Y32" s="4"/>
      <c r="Z32" s="4"/>
      <c r="AA32" s="4"/>
      <c r="AB32" s="4"/>
    </row>
    <row r="33" spans="2:28" ht="18" customHeight="1">
      <c r="B33" t="s">
        <v>245</v>
      </c>
      <c r="R33" s="4"/>
      <c r="S33" s="4"/>
      <c r="T33" s="4"/>
      <c r="U33" s="4"/>
      <c r="V33" s="4"/>
      <c r="W33" s="4"/>
      <c r="X33" s="4"/>
      <c r="Y33" s="4"/>
      <c r="Z33" s="4"/>
      <c r="AA33" s="4"/>
      <c r="AB33" s="4"/>
    </row>
    <row r="34" spans="2:28" ht="18" customHeight="1">
      <c r="B34" t="s">
        <v>246</v>
      </c>
    </row>
    <row r="35" spans="2:28" ht="18" customHeight="1">
      <c r="B35" t="s">
        <v>192</v>
      </c>
    </row>
    <row r="36" spans="2:28" ht="18" customHeight="1">
      <c r="B36" t="s">
        <v>193</v>
      </c>
    </row>
  </sheetData>
  <mergeCells count="25">
    <mergeCell ref="B16:C16"/>
    <mergeCell ref="B18:C18"/>
    <mergeCell ref="B9:C9"/>
    <mergeCell ref="B2:E2"/>
    <mergeCell ref="F2:O2"/>
    <mergeCell ref="M6:M7"/>
    <mergeCell ref="N6:N7"/>
    <mergeCell ref="O6:O7"/>
    <mergeCell ref="B6:C7"/>
    <mergeCell ref="D6:D7"/>
    <mergeCell ref="E6:E7"/>
    <mergeCell ref="F6:F7"/>
    <mergeCell ref="G6:G7"/>
    <mergeCell ref="AF6:AF7"/>
    <mergeCell ref="AA6:AA8"/>
    <mergeCell ref="AB6:AB8"/>
    <mergeCell ref="AE6:AE7"/>
    <mergeCell ref="AD6:AD7"/>
    <mergeCell ref="P6:P8"/>
    <mergeCell ref="AC6:AC7"/>
    <mergeCell ref="H6:H7"/>
    <mergeCell ref="I6:I7"/>
    <mergeCell ref="J6:J7"/>
    <mergeCell ref="L6:L7"/>
    <mergeCell ref="K6:K7"/>
  </mergeCells>
  <phoneticPr fontId="2"/>
  <printOptions horizontalCentered="1" verticalCentered="1"/>
  <pageMargins left="0.70866141732283472" right="0.35433070866141736" top="0.94488188976377963" bottom="0.23622047244094491" header="0.51181102362204722" footer="0.5118110236220472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AG36"/>
  <sheetViews>
    <sheetView tabSelected="1" view="pageBreakPreview" zoomScale="85" zoomScaleNormal="120" zoomScaleSheetLayoutView="85" workbookViewId="0">
      <selection activeCell="R24" sqref="R24"/>
    </sheetView>
  </sheetViews>
  <sheetFormatPr defaultRowHeight="13.5"/>
  <cols>
    <col min="1" max="1" width="1.75" customWidth="1"/>
    <col min="2" max="2" width="3.25" customWidth="1"/>
    <col min="3" max="3" width="18.75" customWidth="1"/>
    <col min="4" max="4" width="11.25" customWidth="1"/>
    <col min="5" max="15" width="12.625" customWidth="1"/>
    <col min="16" max="16" width="20.625" customWidth="1"/>
    <col min="22" max="22" width="12.75" customWidth="1"/>
    <col min="23" max="23" width="7.375" customWidth="1"/>
    <col min="24" max="24" width="12.875" customWidth="1"/>
    <col min="25" max="25" width="13.5" customWidth="1"/>
    <col min="26" max="26" width="13.625" customWidth="1"/>
    <col min="27" max="27" width="14" customWidth="1"/>
  </cols>
  <sheetData>
    <row r="1" spans="2:33">
      <c r="B1" t="s">
        <v>124</v>
      </c>
      <c r="R1" s="4"/>
      <c r="S1" s="4"/>
      <c r="T1" s="4"/>
      <c r="U1" s="4"/>
      <c r="V1" s="4"/>
      <c r="W1" s="4"/>
      <c r="X1" s="4"/>
      <c r="Y1" s="4"/>
      <c r="Z1" s="4"/>
      <c r="AA1" s="4"/>
      <c r="AB1" s="4"/>
    </row>
    <row r="2" spans="2:33" ht="21.75" customHeight="1">
      <c r="B2" s="190" t="s">
        <v>114</v>
      </c>
      <c r="C2" s="190"/>
      <c r="D2" s="190"/>
      <c r="E2" s="190"/>
      <c r="F2" s="191" t="s">
        <v>117</v>
      </c>
      <c r="G2" s="191"/>
      <c r="H2" s="191"/>
      <c r="I2" s="191"/>
      <c r="J2" s="191"/>
      <c r="K2" s="191"/>
      <c r="L2" s="191"/>
      <c r="M2" s="191"/>
      <c r="N2" s="191"/>
      <c r="O2" s="191"/>
      <c r="Q2" s="4"/>
      <c r="R2" s="6"/>
      <c r="S2" s="6"/>
      <c r="T2" s="4"/>
      <c r="U2" s="4"/>
      <c r="V2" s="4"/>
      <c r="W2" s="4"/>
      <c r="X2" s="4"/>
      <c r="Y2" s="4"/>
      <c r="Z2" s="4"/>
      <c r="AA2" s="4"/>
    </row>
    <row r="3" spans="2:33">
      <c r="O3" s="1" t="s">
        <v>9</v>
      </c>
      <c r="P3" s="2" t="s">
        <v>2</v>
      </c>
      <c r="R3" s="4"/>
      <c r="S3" s="4"/>
      <c r="T3" s="4"/>
      <c r="U3" s="4"/>
      <c r="V3" s="4"/>
      <c r="W3" s="4"/>
      <c r="X3" s="4"/>
      <c r="Y3" s="4"/>
      <c r="Z3" s="4"/>
      <c r="AA3" s="4"/>
      <c r="AB3" s="5"/>
      <c r="AC3" s="4"/>
      <c r="AD3" s="4"/>
      <c r="AE3" s="4"/>
      <c r="AF3" s="5"/>
      <c r="AG3" s="4"/>
    </row>
    <row r="4" spans="2:33">
      <c r="O4" s="4"/>
      <c r="P4" s="5"/>
      <c r="R4" s="4"/>
      <c r="S4" s="4"/>
      <c r="T4" s="4"/>
      <c r="U4" s="4"/>
      <c r="V4" s="4"/>
      <c r="W4" s="4"/>
      <c r="X4" s="4"/>
      <c r="Y4" s="4"/>
      <c r="Z4" s="4"/>
      <c r="AA4" s="4"/>
      <c r="AB4" s="5"/>
      <c r="AC4" s="4"/>
      <c r="AD4" s="4"/>
      <c r="AE4" s="4"/>
      <c r="AF4" s="5"/>
      <c r="AG4" s="4"/>
    </row>
    <row r="5" spans="2:33">
      <c r="D5" s="115" t="s">
        <v>159</v>
      </c>
      <c r="E5" s="115" t="s">
        <v>160</v>
      </c>
      <c r="F5" s="115" t="s">
        <v>161</v>
      </c>
      <c r="G5" s="115" t="s">
        <v>162</v>
      </c>
      <c r="H5" s="115" t="s">
        <v>163</v>
      </c>
      <c r="I5" s="115" t="s">
        <v>164</v>
      </c>
      <c r="J5" s="115" t="s">
        <v>165</v>
      </c>
      <c r="K5" s="115" t="s">
        <v>166</v>
      </c>
      <c r="L5" s="115" t="s">
        <v>167</v>
      </c>
      <c r="M5" s="115" t="s">
        <v>168</v>
      </c>
      <c r="N5" s="115" t="s">
        <v>169</v>
      </c>
      <c r="O5" s="115" t="s">
        <v>181</v>
      </c>
      <c r="P5" s="114"/>
      <c r="R5" s="4"/>
      <c r="S5" s="4"/>
      <c r="T5" s="4"/>
      <c r="U5" s="4"/>
      <c r="V5" s="4"/>
      <c r="W5" s="4"/>
      <c r="X5" s="4"/>
      <c r="Y5" s="4"/>
      <c r="Z5" s="4"/>
      <c r="AA5" s="4"/>
      <c r="AB5" s="4"/>
      <c r="AC5" s="4"/>
      <c r="AD5" s="4"/>
      <c r="AE5" s="4"/>
      <c r="AF5" s="4"/>
      <c r="AG5" s="4"/>
    </row>
    <row r="6" spans="2:33" ht="13.5" customHeight="1">
      <c r="B6" s="192" t="s">
        <v>170</v>
      </c>
      <c r="C6" s="193"/>
      <c r="D6" s="183" t="s">
        <v>13</v>
      </c>
      <c r="E6" s="196" t="s">
        <v>177</v>
      </c>
      <c r="F6" s="183" t="s">
        <v>18</v>
      </c>
      <c r="G6" s="183" t="s">
        <v>194</v>
      </c>
      <c r="H6" s="183" t="s">
        <v>14</v>
      </c>
      <c r="I6" s="183" t="s">
        <v>14</v>
      </c>
      <c r="J6" s="183" t="s">
        <v>15</v>
      </c>
      <c r="K6" s="183" t="s">
        <v>180</v>
      </c>
      <c r="L6" s="183" t="s">
        <v>176</v>
      </c>
      <c r="M6" s="183" t="s">
        <v>16</v>
      </c>
      <c r="N6" s="183" t="s">
        <v>143</v>
      </c>
      <c r="O6" s="183" t="s">
        <v>144</v>
      </c>
      <c r="P6" s="180" t="s">
        <v>17</v>
      </c>
      <c r="R6" s="4"/>
      <c r="S6" s="12"/>
      <c r="T6" s="12"/>
      <c r="U6" s="12"/>
      <c r="V6" s="12"/>
      <c r="W6" s="12"/>
      <c r="X6" s="13"/>
      <c r="Y6" s="13"/>
      <c r="Z6" s="13"/>
      <c r="AA6" s="182"/>
      <c r="AB6" s="182"/>
      <c r="AC6" s="182"/>
      <c r="AD6" s="182"/>
      <c r="AE6" s="182"/>
      <c r="AF6" s="182"/>
      <c r="AG6" s="4"/>
    </row>
    <row r="7" spans="2:33" ht="16.5" customHeight="1">
      <c r="B7" s="194"/>
      <c r="C7" s="195"/>
      <c r="D7" s="181"/>
      <c r="E7" s="197"/>
      <c r="F7" s="181"/>
      <c r="G7" s="181"/>
      <c r="H7" s="181"/>
      <c r="I7" s="181"/>
      <c r="J7" s="181"/>
      <c r="K7" s="181"/>
      <c r="L7" s="181"/>
      <c r="M7" s="181"/>
      <c r="N7" s="181"/>
      <c r="O7" s="181"/>
      <c r="P7" s="181"/>
      <c r="R7" s="4"/>
      <c r="S7" s="12"/>
      <c r="T7" s="12"/>
      <c r="U7" s="11"/>
      <c r="V7" s="10"/>
      <c r="W7" s="13"/>
      <c r="X7" s="13"/>
      <c r="Y7" s="13"/>
      <c r="Z7" s="13"/>
      <c r="AA7" s="182"/>
      <c r="AB7" s="182"/>
      <c r="AC7" s="182"/>
      <c r="AD7" s="182"/>
      <c r="AE7" s="182"/>
      <c r="AF7" s="182"/>
      <c r="AG7" s="4"/>
    </row>
    <row r="8" spans="2:33">
      <c r="B8" s="143"/>
      <c r="C8" s="148" t="s">
        <v>184</v>
      </c>
      <c r="D8" s="149"/>
      <c r="E8" s="150"/>
      <c r="F8" s="149"/>
      <c r="G8" s="151"/>
      <c r="H8" s="149"/>
      <c r="I8" s="152" t="s">
        <v>178</v>
      </c>
      <c r="J8" s="152" t="s">
        <v>242</v>
      </c>
      <c r="K8" s="153"/>
      <c r="L8" s="152" t="s">
        <v>189</v>
      </c>
      <c r="M8" s="149"/>
      <c r="N8" s="149"/>
      <c r="O8" s="149"/>
      <c r="P8" s="181"/>
      <c r="R8" s="4"/>
      <c r="S8" s="12"/>
      <c r="T8" s="12"/>
      <c r="U8" s="11"/>
      <c r="V8" s="10"/>
      <c r="W8" s="13"/>
      <c r="X8" s="13"/>
      <c r="Y8" s="12"/>
      <c r="Z8" s="12"/>
      <c r="AA8" s="182"/>
      <c r="AB8" s="182"/>
      <c r="AC8" s="5"/>
      <c r="AD8" s="5"/>
      <c r="AE8" s="5"/>
      <c r="AF8" s="5"/>
      <c r="AG8" s="4"/>
    </row>
    <row r="9" spans="2:33" ht="27.75" customHeight="1">
      <c r="B9" s="188" t="s">
        <v>11</v>
      </c>
      <c r="C9" s="189"/>
      <c r="D9" s="116"/>
      <c r="E9" s="127">
        <f>SUM(E10:E11)+E13</f>
        <v>0</v>
      </c>
      <c r="F9" s="127">
        <f>SUM(F10:F11)+F13</f>
        <v>0</v>
      </c>
      <c r="G9" s="127">
        <f>SUM(G10:G11)+G13</f>
        <v>0</v>
      </c>
      <c r="H9" s="127">
        <f>SUM(H10:H11)+H13</f>
        <v>0</v>
      </c>
      <c r="I9" s="139"/>
      <c r="J9" s="127">
        <f>SUM(J10:J11)+J13</f>
        <v>0</v>
      </c>
      <c r="K9" s="127">
        <f>SUM(K10:K11)+K13</f>
        <v>0</v>
      </c>
      <c r="L9" s="127">
        <f>SUM(L10:L11)+L13</f>
        <v>0</v>
      </c>
      <c r="M9" s="127">
        <f>SUM(M10:M11)+M13</f>
        <v>0</v>
      </c>
      <c r="N9" s="127">
        <f>N13</f>
        <v>0</v>
      </c>
      <c r="O9" s="127">
        <f>SUM(O10:O11)+O13</f>
        <v>0</v>
      </c>
      <c r="P9" s="117"/>
      <c r="R9" s="4"/>
      <c r="S9" s="4"/>
      <c r="T9" s="4"/>
      <c r="U9" s="4"/>
      <c r="V9" s="172"/>
      <c r="W9" s="4"/>
      <c r="X9" s="172"/>
      <c r="Y9" s="172"/>
      <c r="Z9" s="172"/>
      <c r="AA9" s="4"/>
      <c r="AB9" s="4"/>
    </row>
    <row r="10" spans="2:33" ht="30.75" customHeight="1">
      <c r="B10" s="113" t="s">
        <v>37</v>
      </c>
      <c r="C10" s="104" t="s">
        <v>153</v>
      </c>
      <c r="D10" s="110"/>
      <c r="E10" s="110"/>
      <c r="F10" s="110"/>
      <c r="G10" s="128">
        <f>E10-F10</f>
        <v>0</v>
      </c>
      <c r="H10" s="110"/>
      <c r="I10" s="128">
        <f>ROUNDDOWN(H10*2/3,-3)</f>
        <v>0</v>
      </c>
      <c r="J10" s="128">
        <f>MIN(G10,I10)</f>
        <v>0</v>
      </c>
      <c r="K10" s="109"/>
      <c r="L10" s="128">
        <f>MIN(J10,K10)</f>
        <v>0</v>
      </c>
      <c r="M10" s="128">
        <f>ROUNDDOWN(L10/2,-3)</f>
        <v>0</v>
      </c>
      <c r="N10" s="140"/>
      <c r="O10" s="128">
        <f>M10</f>
        <v>0</v>
      </c>
      <c r="P10" s="98"/>
      <c r="R10" s="41"/>
      <c r="S10" s="42"/>
      <c r="T10" s="42"/>
      <c r="U10" s="41"/>
      <c r="V10" s="43"/>
      <c r="W10" s="8"/>
      <c r="X10" s="8"/>
      <c r="Y10" s="8"/>
      <c r="Z10" s="8"/>
      <c r="AA10" s="8"/>
      <c r="AB10" s="8"/>
    </row>
    <row r="11" spans="2:33" ht="30.75" customHeight="1">
      <c r="B11" s="113" t="s">
        <v>49</v>
      </c>
      <c r="C11" s="105" t="s">
        <v>154</v>
      </c>
      <c r="D11" s="122"/>
      <c r="E11" s="122"/>
      <c r="F11" s="122"/>
      <c r="G11" s="130">
        <f>E11-F11</f>
        <v>0</v>
      </c>
      <c r="H11" s="122"/>
      <c r="I11" s="130">
        <f>ROUNDDOWN(H11*2/3,-3)</f>
        <v>0</v>
      </c>
      <c r="J11" s="129">
        <f>MIN(G11,I11)</f>
        <v>0</v>
      </c>
      <c r="K11" s="123"/>
      <c r="L11" s="130">
        <f>MIN(J11,K11)</f>
        <v>0</v>
      </c>
      <c r="M11" s="130">
        <f>ROUNDDOWN(L11/2,-3)</f>
        <v>0</v>
      </c>
      <c r="N11" s="146"/>
      <c r="O11" s="130">
        <v>0</v>
      </c>
      <c r="P11" s="99"/>
      <c r="R11" s="41"/>
      <c r="S11" s="42"/>
      <c r="T11" s="42"/>
      <c r="U11" s="41"/>
      <c r="V11" s="43"/>
      <c r="W11" s="8"/>
      <c r="X11" s="8"/>
      <c r="Y11" s="8"/>
      <c r="Z11" s="8"/>
      <c r="AA11" s="8"/>
      <c r="AB11" s="8"/>
    </row>
    <row r="12" spans="2:33" ht="13.5" customHeight="1">
      <c r="B12" s="142"/>
      <c r="C12" s="148" t="s">
        <v>182</v>
      </c>
      <c r="D12" s="151"/>
      <c r="E12" s="151"/>
      <c r="F12" s="151"/>
      <c r="G12" s="151"/>
      <c r="H12" s="151"/>
      <c r="I12" s="151"/>
      <c r="J12" s="157" t="s">
        <v>188</v>
      </c>
      <c r="K12" s="151"/>
      <c r="L12" s="154"/>
      <c r="M12" s="151"/>
      <c r="N12" s="151"/>
      <c r="O12" s="151"/>
      <c r="P12" s="145"/>
      <c r="R12" s="4"/>
      <c r="S12" s="12"/>
      <c r="T12" s="12"/>
      <c r="U12" s="12"/>
      <c r="V12" s="12"/>
      <c r="W12" s="12"/>
      <c r="X12" s="13"/>
      <c r="Y12" s="13"/>
      <c r="Z12" s="13"/>
      <c r="AA12" s="172"/>
      <c r="AB12" s="172"/>
      <c r="AC12" s="172"/>
      <c r="AD12" s="172"/>
      <c r="AE12" s="172"/>
      <c r="AF12" s="172"/>
      <c r="AG12" s="4"/>
    </row>
    <row r="13" spans="2:33" ht="30.75" customHeight="1">
      <c r="B13" s="113" t="s">
        <v>50</v>
      </c>
      <c r="C13" s="144" t="s">
        <v>155</v>
      </c>
      <c r="D13" s="111"/>
      <c r="E13" s="111"/>
      <c r="F13" s="111"/>
      <c r="G13" s="127">
        <f>E13-F13</f>
        <v>0</v>
      </c>
      <c r="H13" s="111"/>
      <c r="I13" s="139"/>
      <c r="J13" s="127">
        <f>ROUNDDOWN(MIN(H13,G13),-3)</f>
        <v>0</v>
      </c>
      <c r="K13" s="107"/>
      <c r="L13" s="127">
        <f>MIN(J13,K13)</f>
        <v>0</v>
      </c>
      <c r="M13" s="127">
        <f>ROUNDDOWN(L13*3/4,-3)</f>
        <v>0</v>
      </c>
      <c r="N13" s="127">
        <f>ROUNDDOWN(M13*2/3,-3)</f>
        <v>0</v>
      </c>
      <c r="O13" s="127">
        <f>M13-N13</f>
        <v>0</v>
      </c>
      <c r="P13" s="106"/>
      <c r="R13" s="41"/>
      <c r="S13" s="42"/>
      <c r="T13" s="42"/>
      <c r="U13" s="41"/>
      <c r="V13" s="43"/>
      <c r="W13" s="8"/>
      <c r="X13" s="8"/>
      <c r="Y13" s="8"/>
      <c r="Z13" s="8"/>
      <c r="AA13" s="8"/>
      <c r="AB13" s="8"/>
    </row>
    <row r="14" spans="2:33" ht="9.9499999999999993" customHeight="1">
      <c r="B14" s="124"/>
      <c r="C14" s="125"/>
      <c r="D14" s="120"/>
      <c r="E14" s="120"/>
      <c r="F14" s="120"/>
      <c r="G14" s="120"/>
      <c r="H14" s="120"/>
      <c r="I14" s="120"/>
      <c r="J14" s="120"/>
      <c r="K14" s="120"/>
      <c r="L14" s="120"/>
      <c r="M14" s="147"/>
      <c r="N14" s="147"/>
      <c r="O14" s="147"/>
      <c r="P14" s="126"/>
      <c r="R14" s="41"/>
      <c r="S14" s="42"/>
      <c r="T14" s="42"/>
      <c r="U14" s="41"/>
      <c r="V14" s="43"/>
      <c r="W14" s="8"/>
      <c r="X14" s="8"/>
      <c r="Y14" s="8"/>
      <c r="Z14" s="8"/>
      <c r="AA14" s="8"/>
      <c r="AB14" s="8"/>
    </row>
    <row r="15" spans="2:33">
      <c r="B15" s="141"/>
      <c r="C15" s="148" t="s">
        <v>182</v>
      </c>
      <c r="D15" s="155"/>
      <c r="E15" s="155"/>
      <c r="F15" s="155"/>
      <c r="G15" s="155"/>
      <c r="H15" s="156" t="s">
        <v>139</v>
      </c>
      <c r="I15" s="156"/>
      <c r="J15" s="158" t="s">
        <v>242</v>
      </c>
      <c r="K15" s="159"/>
      <c r="L15" s="158" t="s">
        <v>183</v>
      </c>
      <c r="M15" s="155"/>
      <c r="N15" s="155"/>
      <c r="O15" s="155"/>
      <c r="P15" s="173" t="s">
        <v>17</v>
      </c>
      <c r="R15" s="4"/>
      <c r="S15" s="12"/>
      <c r="T15" s="12"/>
      <c r="U15" s="12"/>
      <c r="V15" s="12"/>
      <c r="W15" s="12"/>
      <c r="X15" s="13"/>
      <c r="Y15" s="13"/>
      <c r="Z15" s="13"/>
      <c r="AA15" s="172"/>
      <c r="AB15" s="172"/>
      <c r="AC15" s="172"/>
      <c r="AD15" s="172"/>
      <c r="AE15" s="172"/>
      <c r="AF15" s="172"/>
      <c r="AG15" s="4"/>
    </row>
    <row r="16" spans="2:33" ht="30.75" customHeight="1">
      <c r="B16" s="184" t="s">
        <v>12</v>
      </c>
      <c r="C16" s="185"/>
      <c r="D16" s="111"/>
      <c r="E16" s="111"/>
      <c r="F16" s="111"/>
      <c r="G16" s="127">
        <f>E16-F16</f>
        <v>0</v>
      </c>
      <c r="H16" s="111"/>
      <c r="I16" s="107"/>
      <c r="J16" s="127">
        <f>MIN(G16,I16)</f>
        <v>0</v>
      </c>
      <c r="K16" s="107"/>
      <c r="L16" s="127">
        <f>MIN(J16,K16)</f>
        <v>0</v>
      </c>
      <c r="M16" s="127">
        <f>ROUNDDOWN(L16*3/4,-3)</f>
        <v>0</v>
      </c>
      <c r="N16" s="127">
        <f>ROUNDDOWN(M16*2/3,-3)</f>
        <v>0</v>
      </c>
      <c r="O16" s="127">
        <f>M16-N16</f>
        <v>0</v>
      </c>
      <c r="P16" s="106"/>
      <c r="R16" s="41"/>
      <c r="S16" s="42"/>
      <c r="T16" s="42"/>
      <c r="U16" s="41"/>
      <c r="V16" s="43"/>
      <c r="W16" s="8"/>
      <c r="X16" s="8"/>
      <c r="Y16" s="8"/>
      <c r="Z16" s="8"/>
      <c r="AA16" s="8"/>
      <c r="AB16" s="8"/>
    </row>
    <row r="17" spans="2:28" ht="9.9499999999999993" customHeight="1">
      <c r="B17" s="118"/>
      <c r="C17" s="118"/>
      <c r="D17" s="119"/>
      <c r="E17" s="119"/>
      <c r="F17" s="119"/>
      <c r="G17" s="119"/>
      <c r="H17" s="119"/>
      <c r="I17" s="120"/>
      <c r="J17" s="120"/>
      <c r="K17" s="120"/>
      <c r="L17" s="119"/>
      <c r="M17" s="119"/>
      <c r="N17" s="119"/>
      <c r="O17" s="119"/>
      <c r="P17" s="121"/>
      <c r="R17" s="41"/>
      <c r="S17" s="42"/>
      <c r="T17" s="42"/>
      <c r="U17" s="41"/>
      <c r="V17" s="43"/>
      <c r="W17" s="8"/>
      <c r="X17" s="8"/>
      <c r="Y17" s="8"/>
      <c r="Z17" s="8"/>
      <c r="AA17" s="8"/>
      <c r="AB17" s="8"/>
    </row>
    <row r="18" spans="2:28" ht="30.75" customHeight="1">
      <c r="B18" s="186" t="s">
        <v>152</v>
      </c>
      <c r="C18" s="187"/>
      <c r="D18" s="112"/>
      <c r="E18" s="139"/>
      <c r="F18" s="139"/>
      <c r="G18" s="139"/>
      <c r="H18" s="139"/>
      <c r="I18" s="139"/>
      <c r="J18" s="139"/>
      <c r="K18" s="131">
        <f>K9+K16</f>
        <v>0</v>
      </c>
      <c r="L18" s="131">
        <f>L9+L16</f>
        <v>0</v>
      </c>
      <c r="M18" s="131">
        <f>M9+M16</f>
        <v>0</v>
      </c>
      <c r="N18" s="131">
        <f>N9+N16</f>
        <v>0</v>
      </c>
      <c r="O18" s="131">
        <f>O9+O16</f>
        <v>0</v>
      </c>
      <c r="P18" s="103"/>
      <c r="R18" s="4"/>
      <c r="S18" s="172"/>
      <c r="T18" s="172"/>
      <c r="U18" s="4"/>
      <c r="V18" s="8"/>
      <c r="W18" s="8"/>
      <c r="X18" s="8"/>
      <c r="Y18" s="8"/>
      <c r="Z18" s="8"/>
      <c r="AA18" s="8"/>
      <c r="AB18" s="8"/>
    </row>
    <row r="19" spans="2:28">
      <c r="R19" s="4"/>
      <c r="S19" s="4"/>
      <c r="T19" s="4"/>
      <c r="U19" s="4"/>
      <c r="V19" s="4"/>
      <c r="W19" s="4"/>
      <c r="X19" s="4"/>
      <c r="Y19" s="4"/>
      <c r="Z19" s="4"/>
      <c r="AA19" s="4"/>
      <c r="AB19" s="4"/>
    </row>
    <row r="20" spans="2:28">
      <c r="B20" t="s">
        <v>172</v>
      </c>
      <c r="R20" s="4"/>
      <c r="S20" s="4"/>
      <c r="T20" s="4"/>
      <c r="U20" s="4"/>
      <c r="V20" s="4"/>
      <c r="W20" s="4"/>
      <c r="X20" s="4"/>
      <c r="Y20" s="4"/>
      <c r="Z20" s="4"/>
      <c r="AA20" s="4"/>
      <c r="AB20" s="4"/>
    </row>
    <row r="21" spans="2:28" ht="18" customHeight="1">
      <c r="B21" s="40" t="s">
        <v>115</v>
      </c>
      <c r="R21" s="4"/>
      <c r="S21" s="4"/>
      <c r="T21" s="4"/>
      <c r="U21" s="4"/>
      <c r="V21" s="4"/>
      <c r="W21" s="4"/>
      <c r="X21" s="4"/>
      <c r="Y21" s="4"/>
      <c r="Z21" s="4"/>
      <c r="AA21" s="4"/>
      <c r="AB21" s="4"/>
    </row>
    <row r="22" spans="2:28" ht="18" customHeight="1">
      <c r="B22" s="40" t="s">
        <v>185</v>
      </c>
      <c r="R22" s="4"/>
      <c r="S22" s="4"/>
      <c r="T22" s="4"/>
      <c r="U22" s="4"/>
      <c r="V22" s="4"/>
      <c r="W22" s="4"/>
      <c r="X22" s="4"/>
      <c r="Y22" s="4"/>
      <c r="Z22" s="4"/>
      <c r="AA22" s="4"/>
      <c r="AB22" s="4"/>
    </row>
    <row r="23" spans="2:28" ht="18" customHeight="1">
      <c r="B23" s="40" t="s">
        <v>254</v>
      </c>
      <c r="R23" s="4"/>
      <c r="S23" s="4"/>
      <c r="T23" s="4"/>
      <c r="U23" s="4"/>
      <c r="V23" s="4"/>
      <c r="W23" s="4"/>
      <c r="X23" s="4"/>
      <c r="Y23" s="4"/>
      <c r="Z23" s="4"/>
      <c r="AA23" s="4"/>
      <c r="AB23" s="4"/>
    </row>
    <row r="24" spans="2:28" ht="18" customHeight="1">
      <c r="B24" t="s">
        <v>186</v>
      </c>
    </row>
    <row r="25" spans="2:28" ht="18" customHeight="1">
      <c r="C25" t="s">
        <v>244</v>
      </c>
    </row>
    <row r="26" spans="2:28">
      <c r="B26" t="s">
        <v>171</v>
      </c>
      <c r="R26" s="4"/>
      <c r="S26" s="4"/>
      <c r="T26" s="4"/>
      <c r="U26" s="4"/>
      <c r="V26" s="4"/>
      <c r="W26" s="4"/>
      <c r="X26" s="4"/>
      <c r="Y26" s="4"/>
      <c r="Z26" s="4"/>
      <c r="AA26" s="4"/>
      <c r="AB26" s="4"/>
    </row>
    <row r="27" spans="2:28" ht="18" customHeight="1">
      <c r="B27" t="s">
        <v>173</v>
      </c>
      <c r="R27" s="4"/>
      <c r="S27" s="4"/>
      <c r="T27" s="4"/>
      <c r="U27" s="4"/>
      <c r="V27" s="4"/>
      <c r="W27" s="4"/>
      <c r="X27" s="4"/>
      <c r="Y27" s="4"/>
      <c r="Z27" s="4"/>
      <c r="AA27" s="4"/>
      <c r="AB27" s="4"/>
    </row>
    <row r="28" spans="2:28" ht="18" customHeight="1">
      <c r="B28" t="s">
        <v>187</v>
      </c>
    </row>
    <row r="29" spans="2:28" ht="18" customHeight="1">
      <c r="B29" t="s">
        <v>243</v>
      </c>
    </row>
    <row r="30" spans="2:28" ht="18" customHeight="1">
      <c r="B30" t="s">
        <v>191</v>
      </c>
    </row>
    <row r="31" spans="2:28" ht="18" customHeight="1">
      <c r="B31" t="s">
        <v>190</v>
      </c>
    </row>
    <row r="32" spans="2:28">
      <c r="B32" t="s">
        <v>174</v>
      </c>
      <c r="R32" s="4"/>
      <c r="S32" s="4"/>
      <c r="T32" s="4"/>
      <c r="U32" s="4"/>
      <c r="V32" s="4"/>
      <c r="W32" s="4"/>
      <c r="X32" s="4"/>
      <c r="Y32" s="4"/>
      <c r="Z32" s="4"/>
      <c r="AA32" s="4"/>
      <c r="AB32" s="4"/>
    </row>
    <row r="33" spans="2:28" ht="18" customHeight="1">
      <c r="B33" t="s">
        <v>245</v>
      </c>
      <c r="R33" s="4"/>
      <c r="S33" s="4"/>
      <c r="T33" s="4"/>
      <c r="U33" s="4"/>
      <c r="V33" s="4"/>
      <c r="W33" s="4"/>
      <c r="X33" s="4"/>
      <c r="Y33" s="4"/>
      <c r="Z33" s="4"/>
      <c r="AA33" s="4"/>
      <c r="AB33" s="4"/>
    </row>
    <row r="34" spans="2:28" ht="18" customHeight="1">
      <c r="B34" t="s">
        <v>246</v>
      </c>
    </row>
    <row r="35" spans="2:28" ht="18" customHeight="1">
      <c r="B35" t="s">
        <v>192</v>
      </c>
    </row>
    <row r="36" spans="2:28" ht="18" customHeight="1">
      <c r="B36" t="s">
        <v>193</v>
      </c>
    </row>
  </sheetData>
  <mergeCells count="25">
    <mergeCell ref="B9:C9"/>
    <mergeCell ref="B16:C16"/>
    <mergeCell ref="B18:C18"/>
    <mergeCell ref="AA6:AA8"/>
    <mergeCell ref="AB6:AB8"/>
    <mergeCell ref="AC6:AC7"/>
    <mergeCell ref="AD6:AD7"/>
    <mergeCell ref="AE6:AE7"/>
    <mergeCell ref="AF6:AF7"/>
    <mergeCell ref="K6:K7"/>
    <mergeCell ref="L6:L7"/>
    <mergeCell ref="M6:M7"/>
    <mergeCell ref="N6:N7"/>
    <mergeCell ref="O6:O7"/>
    <mergeCell ref="P6:P8"/>
    <mergeCell ref="B2:E2"/>
    <mergeCell ref="F2:O2"/>
    <mergeCell ref="B6:C7"/>
    <mergeCell ref="D6:D7"/>
    <mergeCell ref="E6:E7"/>
    <mergeCell ref="F6:F7"/>
    <mergeCell ref="G6:G7"/>
    <mergeCell ref="H6:H7"/>
    <mergeCell ref="I6:I7"/>
    <mergeCell ref="J6:J7"/>
  </mergeCells>
  <phoneticPr fontId="2"/>
  <printOptions horizontalCentered="1" verticalCentered="1"/>
  <pageMargins left="0.70866141732283472" right="0.35433070866141736" top="0.94488188976377963" bottom="0.23622047244094491" header="0.51181102362204722" footer="0.51181102362204722"/>
  <pageSetup paperSize="9" scale="7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AG27"/>
  <sheetViews>
    <sheetView view="pageBreakPreview" zoomScale="85" zoomScaleNormal="120" zoomScaleSheetLayoutView="85" workbookViewId="0">
      <selection activeCell="R24" sqref="R24"/>
    </sheetView>
  </sheetViews>
  <sheetFormatPr defaultRowHeight="13.5"/>
  <cols>
    <col min="1" max="1" width="1.75" customWidth="1"/>
    <col min="2" max="2" width="3.25" customWidth="1"/>
    <col min="3" max="3" width="18.75" customWidth="1"/>
    <col min="4" max="4" width="11.25" customWidth="1"/>
    <col min="5" max="15" width="12.625" customWidth="1"/>
    <col min="16" max="16" width="20.625" customWidth="1"/>
    <col min="22" max="22" width="12.75" customWidth="1"/>
    <col min="23" max="23" width="7.375" customWidth="1"/>
    <col min="24" max="24" width="12.875" customWidth="1"/>
    <col min="25" max="25" width="13.5" customWidth="1"/>
    <col min="26" max="26" width="13.625" customWidth="1"/>
    <col min="27" max="27" width="14" customWidth="1"/>
  </cols>
  <sheetData>
    <row r="1" spans="2:33">
      <c r="B1" t="s">
        <v>125</v>
      </c>
      <c r="R1" s="4"/>
      <c r="S1" s="4"/>
      <c r="T1" s="4"/>
      <c r="U1" s="4"/>
      <c r="V1" s="4"/>
      <c r="W1" s="4"/>
      <c r="X1" s="4"/>
      <c r="Y1" s="4"/>
      <c r="Z1" s="4"/>
      <c r="AA1" s="4"/>
      <c r="AB1" s="4"/>
    </row>
    <row r="2" spans="2:33" ht="21.75" customHeight="1">
      <c r="B2" s="190" t="s">
        <v>114</v>
      </c>
      <c r="C2" s="190"/>
      <c r="D2" s="190"/>
      <c r="E2" s="190"/>
      <c r="F2" s="191" t="s">
        <v>113</v>
      </c>
      <c r="G2" s="191"/>
      <c r="H2" s="191"/>
      <c r="I2" s="191"/>
      <c r="J2" s="191"/>
      <c r="K2" s="191"/>
      <c r="L2" s="191"/>
      <c r="M2" s="191"/>
      <c r="N2" s="191"/>
      <c r="O2" s="191"/>
      <c r="Q2" s="4"/>
      <c r="R2" s="6"/>
      <c r="S2" s="6"/>
      <c r="T2" s="4"/>
      <c r="U2" s="4"/>
      <c r="V2" s="4"/>
      <c r="W2" s="4"/>
      <c r="X2" s="4"/>
      <c r="Y2" s="4"/>
      <c r="Z2" s="4"/>
      <c r="AA2" s="4"/>
    </row>
    <row r="3" spans="2:33">
      <c r="O3" s="1" t="s">
        <v>9</v>
      </c>
      <c r="P3" s="2" t="s">
        <v>2</v>
      </c>
      <c r="R3" s="4"/>
      <c r="S3" s="4"/>
      <c r="T3" s="4"/>
      <c r="U3" s="4"/>
      <c r="V3" s="4"/>
      <c r="W3" s="4"/>
      <c r="X3" s="4"/>
      <c r="Y3" s="4"/>
      <c r="Z3" s="4"/>
      <c r="AA3" s="4"/>
      <c r="AB3" s="5"/>
      <c r="AC3" s="4"/>
      <c r="AD3" s="4"/>
      <c r="AE3" s="4"/>
      <c r="AF3" s="5"/>
      <c r="AG3" s="4"/>
    </row>
    <row r="4" spans="2:33">
      <c r="O4" s="4"/>
      <c r="P4" s="5"/>
      <c r="R4" s="4"/>
      <c r="S4" s="4"/>
      <c r="T4" s="4"/>
      <c r="U4" s="4"/>
      <c r="V4" s="4"/>
      <c r="W4" s="4"/>
      <c r="X4" s="4"/>
      <c r="Y4" s="4"/>
      <c r="Z4" s="4"/>
      <c r="AA4" s="4"/>
      <c r="AB4" s="5"/>
      <c r="AC4" s="4"/>
      <c r="AD4" s="4"/>
      <c r="AE4" s="4"/>
      <c r="AF4" s="5"/>
      <c r="AG4" s="4"/>
    </row>
    <row r="5" spans="2:33">
      <c r="D5" s="115" t="s">
        <v>159</v>
      </c>
      <c r="E5" s="115" t="s">
        <v>160</v>
      </c>
      <c r="F5" s="115" t="s">
        <v>161</v>
      </c>
      <c r="G5" s="115" t="s">
        <v>162</v>
      </c>
      <c r="H5" s="115" t="s">
        <v>163</v>
      </c>
      <c r="I5" s="115" t="s">
        <v>164</v>
      </c>
      <c r="J5" s="115" t="s">
        <v>165</v>
      </c>
      <c r="K5" s="115" t="s">
        <v>166</v>
      </c>
      <c r="L5" s="115" t="s">
        <v>167</v>
      </c>
      <c r="M5" s="115" t="s">
        <v>168</v>
      </c>
      <c r="N5" s="115" t="s">
        <v>169</v>
      </c>
      <c r="O5" s="115" t="s">
        <v>181</v>
      </c>
      <c r="P5" s="114"/>
      <c r="R5" s="4"/>
      <c r="S5" s="4"/>
      <c r="T5" s="4"/>
      <c r="U5" s="4"/>
      <c r="V5" s="4"/>
      <c r="W5" s="4"/>
      <c r="X5" s="4"/>
      <c r="Y5" s="4"/>
      <c r="Z5" s="4"/>
      <c r="AA5" s="4"/>
      <c r="AB5" s="4"/>
      <c r="AC5" s="4"/>
      <c r="AD5" s="4"/>
      <c r="AE5" s="4"/>
      <c r="AF5" s="4"/>
      <c r="AG5" s="4"/>
    </row>
    <row r="6" spans="2:33" ht="13.5" customHeight="1">
      <c r="B6" s="192" t="s">
        <v>170</v>
      </c>
      <c r="C6" s="193"/>
      <c r="D6" s="183" t="s">
        <v>202</v>
      </c>
      <c r="E6" s="196" t="s">
        <v>203</v>
      </c>
      <c r="F6" s="183" t="s">
        <v>18</v>
      </c>
      <c r="G6" s="183" t="s">
        <v>36</v>
      </c>
      <c r="H6" s="183" t="s">
        <v>14</v>
      </c>
      <c r="I6" s="183" t="s">
        <v>206</v>
      </c>
      <c r="J6" s="183" t="s">
        <v>179</v>
      </c>
      <c r="K6" s="183" t="s">
        <v>247</v>
      </c>
      <c r="L6" s="183" t="s">
        <v>176</v>
      </c>
      <c r="M6" s="183" t="s">
        <v>16</v>
      </c>
      <c r="N6" s="183" t="s">
        <v>143</v>
      </c>
      <c r="O6" s="183" t="s">
        <v>144</v>
      </c>
      <c r="P6" s="180" t="s">
        <v>17</v>
      </c>
      <c r="R6" s="4"/>
      <c r="S6" s="12"/>
      <c r="T6" s="12"/>
      <c r="U6" s="12"/>
      <c r="V6" s="12"/>
      <c r="W6" s="12"/>
      <c r="X6" s="13"/>
      <c r="Y6" s="13"/>
      <c r="Z6" s="13"/>
      <c r="AA6" s="182"/>
      <c r="AB6" s="182"/>
      <c r="AC6" s="182"/>
      <c r="AD6" s="182"/>
      <c r="AE6" s="182"/>
      <c r="AF6" s="182"/>
      <c r="AG6" s="4"/>
    </row>
    <row r="7" spans="2:33" ht="16.5" customHeight="1">
      <c r="B7" s="194"/>
      <c r="C7" s="195"/>
      <c r="D7" s="181"/>
      <c r="E7" s="197"/>
      <c r="F7" s="181"/>
      <c r="G7" s="181"/>
      <c r="H7" s="181"/>
      <c r="I7" s="181"/>
      <c r="J7" s="181"/>
      <c r="K7" s="181"/>
      <c r="L7" s="181"/>
      <c r="M7" s="181"/>
      <c r="N7" s="181"/>
      <c r="O7" s="181"/>
      <c r="P7" s="181"/>
      <c r="R7" s="4"/>
      <c r="S7" s="12"/>
      <c r="T7" s="12"/>
      <c r="U7" s="11"/>
      <c r="V7" s="10"/>
      <c r="W7" s="13"/>
      <c r="X7" s="13"/>
      <c r="Y7" s="13"/>
      <c r="Z7" s="13"/>
      <c r="AA7" s="182"/>
      <c r="AB7" s="182"/>
      <c r="AC7" s="182"/>
      <c r="AD7" s="182"/>
      <c r="AE7" s="182"/>
      <c r="AF7" s="182"/>
      <c r="AG7" s="4"/>
    </row>
    <row r="8" spans="2:33">
      <c r="B8" s="143"/>
      <c r="C8" s="148" t="s">
        <v>184</v>
      </c>
      <c r="D8" s="149"/>
      <c r="E8" s="150"/>
      <c r="F8" s="149"/>
      <c r="G8" s="151"/>
      <c r="H8" s="149"/>
      <c r="I8" s="152"/>
      <c r="J8" s="152"/>
      <c r="K8" s="153"/>
      <c r="L8" s="152"/>
      <c r="M8" s="149"/>
      <c r="N8" s="149"/>
      <c r="O8" s="149"/>
      <c r="P8" s="181"/>
      <c r="R8" s="4"/>
      <c r="S8" s="12"/>
      <c r="T8" s="12"/>
      <c r="U8" s="11"/>
      <c r="V8" s="10"/>
      <c r="W8" s="13"/>
      <c r="X8" s="13"/>
      <c r="Y8" s="12"/>
      <c r="Z8" s="12"/>
      <c r="AA8" s="182"/>
      <c r="AB8" s="182"/>
      <c r="AC8" s="5"/>
      <c r="AD8" s="5"/>
      <c r="AE8" s="5"/>
      <c r="AF8" s="5"/>
      <c r="AG8" s="4"/>
    </row>
    <row r="9" spans="2:33" ht="27.75" customHeight="1">
      <c r="B9" s="188" t="s">
        <v>11</v>
      </c>
      <c r="C9" s="189"/>
      <c r="D9" s="116"/>
      <c r="E9" s="127">
        <f>SUM(E10:E11)+E13</f>
        <v>0</v>
      </c>
      <c r="F9" s="127">
        <f>SUM(F10:F11)+F13</f>
        <v>0</v>
      </c>
      <c r="G9" s="127">
        <f>SUM(G10:G11)+G13</f>
        <v>0</v>
      </c>
      <c r="H9" s="127">
        <f>SUM(H10:H11)+H13</f>
        <v>0</v>
      </c>
      <c r="I9" s="139"/>
      <c r="J9" s="127">
        <f>SUM(J10:J11)+J13</f>
        <v>0</v>
      </c>
      <c r="K9" s="127">
        <f>SUM(K10:K11)+K13</f>
        <v>0</v>
      </c>
      <c r="L9" s="127">
        <f>SUM(L10:L11)+L13</f>
        <v>0</v>
      </c>
      <c r="M9" s="127">
        <f>SUM(M10:M11)+M13</f>
        <v>0</v>
      </c>
      <c r="N9" s="127">
        <f>N13</f>
        <v>0</v>
      </c>
      <c r="O9" s="127">
        <f>SUM(O10:O11)+O13</f>
        <v>0</v>
      </c>
      <c r="P9" s="117"/>
      <c r="R9" s="4"/>
      <c r="S9" s="4"/>
      <c r="T9" s="4"/>
      <c r="U9" s="4"/>
      <c r="V9" s="133"/>
      <c r="W9" s="4"/>
      <c r="X9" s="133"/>
      <c r="Y9" s="133"/>
      <c r="Z9" s="133"/>
      <c r="AA9" s="4"/>
      <c r="AB9" s="4"/>
    </row>
    <row r="10" spans="2:33" ht="30.75" customHeight="1">
      <c r="B10" s="113" t="s">
        <v>37</v>
      </c>
      <c r="C10" s="104" t="s">
        <v>149</v>
      </c>
      <c r="D10" s="110"/>
      <c r="E10" s="110"/>
      <c r="F10" s="109"/>
      <c r="G10" s="109"/>
      <c r="H10" s="109"/>
      <c r="I10" s="109"/>
      <c r="J10" s="109"/>
      <c r="K10" s="109"/>
      <c r="L10" s="109"/>
      <c r="M10" s="128">
        <f>ROUNDDOWN(L10/2,-3)</f>
        <v>0</v>
      </c>
      <c r="N10" s="140"/>
      <c r="O10" s="128">
        <f>M10</f>
        <v>0</v>
      </c>
      <c r="P10" s="98"/>
      <c r="R10" s="41"/>
      <c r="S10" s="42"/>
      <c r="T10" s="42"/>
      <c r="U10" s="41"/>
      <c r="V10" s="43"/>
      <c r="W10" s="8"/>
      <c r="X10" s="8"/>
      <c r="Y10" s="8"/>
      <c r="Z10" s="8"/>
      <c r="AA10" s="8"/>
      <c r="AB10" s="8"/>
    </row>
    <row r="11" spans="2:33" ht="30.75" customHeight="1">
      <c r="B11" s="113" t="s">
        <v>49</v>
      </c>
      <c r="C11" s="105" t="s">
        <v>204</v>
      </c>
      <c r="D11" s="122"/>
      <c r="E11" s="122"/>
      <c r="F11" s="123"/>
      <c r="G11" s="123"/>
      <c r="H11" s="123"/>
      <c r="I11" s="123"/>
      <c r="J11" s="108"/>
      <c r="K11" s="123"/>
      <c r="L11" s="123"/>
      <c r="M11" s="130">
        <f>ROUNDDOWN(L11/2,-3)</f>
        <v>0</v>
      </c>
      <c r="N11" s="146"/>
      <c r="O11" s="130">
        <f>M11</f>
        <v>0</v>
      </c>
      <c r="P11" s="99"/>
      <c r="R11" s="41"/>
      <c r="S11" s="42"/>
      <c r="T11" s="42"/>
      <c r="U11" s="41"/>
      <c r="V11" s="43"/>
      <c r="W11" s="8"/>
      <c r="X11" s="8"/>
      <c r="Y11" s="8"/>
      <c r="Z11" s="8"/>
      <c r="AA11" s="8"/>
      <c r="AB11" s="8"/>
    </row>
    <row r="12" spans="2:33" ht="13.5" customHeight="1">
      <c r="B12" s="142"/>
      <c r="C12" s="148" t="s">
        <v>182</v>
      </c>
      <c r="D12" s="151"/>
      <c r="E12" s="151"/>
      <c r="F12" s="151"/>
      <c r="G12" s="151"/>
      <c r="H12" s="151"/>
      <c r="I12" s="151"/>
      <c r="J12" s="157"/>
      <c r="K12" s="151"/>
      <c r="L12" s="154"/>
      <c r="M12" s="151"/>
      <c r="N12" s="151"/>
      <c r="O12" s="151"/>
      <c r="P12" s="145"/>
      <c r="R12" s="4"/>
      <c r="S12" s="12"/>
      <c r="T12" s="12"/>
      <c r="U12" s="12"/>
      <c r="V12" s="12"/>
      <c r="W12" s="12"/>
      <c r="X12" s="13"/>
      <c r="Y12" s="13"/>
      <c r="Z12" s="13"/>
      <c r="AA12" s="133"/>
      <c r="AB12" s="133"/>
      <c r="AC12" s="133"/>
      <c r="AD12" s="133"/>
      <c r="AE12" s="133"/>
      <c r="AF12" s="133"/>
      <c r="AG12" s="4"/>
    </row>
    <row r="13" spans="2:33" ht="30.75" customHeight="1">
      <c r="B13" s="113" t="s">
        <v>50</v>
      </c>
      <c r="C13" s="144" t="s">
        <v>150</v>
      </c>
      <c r="D13" s="111"/>
      <c r="E13" s="111"/>
      <c r="F13" s="107"/>
      <c r="G13" s="107"/>
      <c r="H13" s="107"/>
      <c r="I13" s="139"/>
      <c r="J13" s="107"/>
      <c r="K13" s="107"/>
      <c r="L13" s="107"/>
      <c r="M13" s="127">
        <f>ROUNDDOWN(L13*3/4,-3)</f>
        <v>0</v>
      </c>
      <c r="N13" s="127">
        <f>ROUNDDOWN(M13*2/3,-3)</f>
        <v>0</v>
      </c>
      <c r="O13" s="127">
        <f>M13-N13</f>
        <v>0</v>
      </c>
      <c r="P13" s="106"/>
      <c r="R13" s="41"/>
      <c r="S13" s="42"/>
      <c r="T13" s="42"/>
      <c r="U13" s="41"/>
      <c r="V13" s="43"/>
      <c r="W13" s="8"/>
      <c r="X13" s="8"/>
      <c r="Y13" s="8"/>
      <c r="Z13" s="8"/>
      <c r="AA13" s="8"/>
      <c r="AB13" s="8"/>
    </row>
    <row r="14" spans="2:33" ht="9.9499999999999993" customHeight="1">
      <c r="B14" s="124"/>
      <c r="C14" s="125"/>
      <c r="D14" s="120"/>
      <c r="E14" s="120"/>
      <c r="F14" s="120"/>
      <c r="G14" s="120"/>
      <c r="H14" s="120"/>
      <c r="I14" s="120"/>
      <c r="J14" s="120"/>
      <c r="K14" s="120"/>
      <c r="L14" s="120"/>
      <c r="M14" s="147"/>
      <c r="N14" s="147"/>
      <c r="O14" s="147"/>
      <c r="P14" s="126"/>
      <c r="R14" s="41"/>
      <c r="S14" s="42"/>
      <c r="T14" s="42"/>
      <c r="U14" s="41"/>
      <c r="V14" s="43"/>
      <c r="W14" s="8"/>
      <c r="X14" s="8"/>
      <c r="Y14" s="8"/>
      <c r="Z14" s="8"/>
      <c r="AA14" s="8"/>
      <c r="AB14" s="8"/>
    </row>
    <row r="15" spans="2:33">
      <c r="B15" s="141"/>
      <c r="C15" s="148" t="s">
        <v>182</v>
      </c>
      <c r="D15" s="155"/>
      <c r="E15" s="155"/>
      <c r="F15" s="155"/>
      <c r="G15" s="155"/>
      <c r="H15" s="155"/>
      <c r="I15" s="156" t="s">
        <v>139</v>
      </c>
      <c r="J15" s="158"/>
      <c r="K15" s="159"/>
      <c r="L15" s="158"/>
      <c r="M15" s="155"/>
      <c r="N15" s="155"/>
      <c r="O15" s="155"/>
      <c r="P15" s="132" t="s">
        <v>17</v>
      </c>
      <c r="R15" s="4"/>
      <c r="S15" s="12"/>
      <c r="T15" s="12"/>
      <c r="U15" s="12"/>
      <c r="V15" s="12"/>
      <c r="W15" s="12"/>
      <c r="X15" s="13"/>
      <c r="Y15" s="13"/>
      <c r="Z15" s="13"/>
      <c r="AA15" s="133"/>
      <c r="AB15" s="133"/>
      <c r="AC15" s="133"/>
      <c r="AD15" s="133"/>
      <c r="AE15" s="133"/>
      <c r="AF15" s="133"/>
      <c r="AG15" s="4"/>
    </row>
    <row r="16" spans="2:33" ht="30.75" customHeight="1">
      <c r="B16" s="198" t="s">
        <v>205</v>
      </c>
      <c r="C16" s="199"/>
      <c r="D16" s="111"/>
      <c r="E16" s="111"/>
      <c r="F16" s="107"/>
      <c r="G16" s="107"/>
      <c r="H16" s="107"/>
      <c r="I16" s="107"/>
      <c r="J16" s="107"/>
      <c r="K16" s="107"/>
      <c r="L16" s="107"/>
      <c r="M16" s="127">
        <f>ROUNDDOWN(L16*3/4,-3)</f>
        <v>0</v>
      </c>
      <c r="N16" s="127">
        <f>ROUNDDOWN(M16*2/3,-3)</f>
        <v>0</v>
      </c>
      <c r="O16" s="127">
        <f>M16-N16</f>
        <v>0</v>
      </c>
      <c r="P16" s="106"/>
      <c r="R16" s="41"/>
      <c r="S16" s="42"/>
      <c r="T16" s="42"/>
      <c r="U16" s="41"/>
      <c r="V16" s="43"/>
      <c r="W16" s="8"/>
      <c r="X16" s="8"/>
      <c r="Y16" s="8"/>
      <c r="Z16" s="8"/>
      <c r="AA16" s="8"/>
      <c r="AB16" s="8"/>
    </row>
    <row r="17" spans="2:28" ht="9.9499999999999993" customHeight="1">
      <c r="B17" s="118"/>
      <c r="C17" s="118"/>
      <c r="D17" s="119"/>
      <c r="E17" s="119"/>
      <c r="F17" s="119"/>
      <c r="G17" s="119"/>
      <c r="H17" s="119"/>
      <c r="I17" s="120"/>
      <c r="J17" s="120"/>
      <c r="K17" s="120"/>
      <c r="L17" s="119"/>
      <c r="M17" s="119"/>
      <c r="N17" s="119"/>
      <c r="O17" s="119"/>
      <c r="P17" s="121"/>
      <c r="R17" s="41"/>
      <c r="S17" s="42"/>
      <c r="T17" s="42"/>
      <c r="U17" s="41"/>
      <c r="V17" s="43"/>
      <c r="W17" s="8"/>
      <c r="X17" s="8"/>
      <c r="Y17" s="8"/>
      <c r="Z17" s="8"/>
      <c r="AA17" s="8"/>
      <c r="AB17" s="8"/>
    </row>
    <row r="18" spans="2:28" ht="30.75" customHeight="1">
      <c r="B18" s="186" t="s">
        <v>152</v>
      </c>
      <c r="C18" s="187"/>
      <c r="D18" s="112"/>
      <c r="E18" s="139"/>
      <c r="F18" s="139"/>
      <c r="G18" s="139"/>
      <c r="H18" s="139"/>
      <c r="I18" s="139"/>
      <c r="J18" s="139"/>
      <c r="K18" s="131">
        <f>K9+K16</f>
        <v>0</v>
      </c>
      <c r="L18" s="131">
        <f>L9+L16</f>
        <v>0</v>
      </c>
      <c r="M18" s="131">
        <f>M9+M16</f>
        <v>0</v>
      </c>
      <c r="N18" s="131">
        <f>N9+N16</f>
        <v>0</v>
      </c>
      <c r="O18" s="131">
        <f>O9+O16</f>
        <v>0</v>
      </c>
      <c r="P18" s="103"/>
      <c r="R18" s="4"/>
      <c r="S18" s="133"/>
      <c r="T18" s="133"/>
      <c r="U18" s="4"/>
      <c r="V18" s="8"/>
      <c r="W18" s="8"/>
      <c r="X18" s="8"/>
      <c r="Y18" s="8"/>
      <c r="Z18" s="8"/>
      <c r="AA18" s="8"/>
      <c r="AB18" s="8"/>
    </row>
    <row r="19" spans="2:28">
      <c r="R19" s="4"/>
      <c r="S19" s="4"/>
      <c r="T19" s="4"/>
      <c r="U19" s="4"/>
      <c r="V19" s="4"/>
      <c r="W19" s="4"/>
      <c r="X19" s="4"/>
      <c r="Y19" s="4"/>
      <c r="Z19" s="4"/>
      <c r="AA19" s="4"/>
      <c r="AB19" s="4"/>
    </row>
    <row r="20" spans="2:28">
      <c r="R20" s="4"/>
      <c r="S20" s="4"/>
      <c r="T20" s="4"/>
      <c r="U20" s="4"/>
      <c r="V20" s="4"/>
      <c r="W20" s="4"/>
      <c r="X20" s="4"/>
      <c r="Y20" s="4"/>
      <c r="Z20" s="4"/>
      <c r="AA20" s="4"/>
      <c r="AB20" s="4"/>
    </row>
    <row r="21" spans="2:28" ht="36" customHeight="1">
      <c r="B21" s="200" t="s">
        <v>145</v>
      </c>
      <c r="C21" s="201"/>
      <c r="D21" s="201"/>
      <c r="E21" s="201"/>
      <c r="F21" s="201"/>
      <c r="G21" s="201"/>
      <c r="H21" s="201"/>
      <c r="I21" s="201"/>
      <c r="J21" s="201"/>
      <c r="K21" s="201"/>
      <c r="L21" s="201"/>
      <c r="M21" s="201"/>
      <c r="N21" s="201"/>
      <c r="O21" s="202"/>
      <c r="P21" s="202"/>
      <c r="Q21" s="4"/>
      <c r="R21" s="4"/>
      <c r="S21" s="4"/>
      <c r="T21" s="4"/>
      <c r="U21" s="4"/>
      <c r="V21" s="4"/>
      <c r="W21" s="4"/>
      <c r="X21" s="4"/>
      <c r="Y21" s="4"/>
      <c r="Z21" s="4"/>
    </row>
    <row r="22" spans="2:28" ht="24.95" customHeight="1">
      <c r="B22" s="40" t="s">
        <v>238</v>
      </c>
      <c r="C22" s="14"/>
    </row>
    <row r="23" spans="2:28" ht="24.95" customHeight="1">
      <c r="B23" s="40" t="s">
        <v>239</v>
      </c>
      <c r="C23" s="14"/>
    </row>
    <row r="24" spans="2:28" ht="24.95" customHeight="1">
      <c r="B24" s="40" t="s">
        <v>207</v>
      </c>
      <c r="C24" s="14"/>
    </row>
    <row r="25" spans="2:28" ht="24.95" customHeight="1">
      <c r="B25" s="40" t="s">
        <v>240</v>
      </c>
      <c r="C25" s="14"/>
    </row>
    <row r="26" spans="2:28" ht="24.95" customHeight="1">
      <c r="B26" s="40" t="s">
        <v>241</v>
      </c>
      <c r="C26" s="14"/>
    </row>
    <row r="27" spans="2:28" ht="23.25" customHeight="1">
      <c r="B27" s="40" t="s">
        <v>208</v>
      </c>
    </row>
  </sheetData>
  <mergeCells count="26">
    <mergeCell ref="B9:C9"/>
    <mergeCell ref="B16:C16"/>
    <mergeCell ref="B18:C18"/>
    <mergeCell ref="B21:P21"/>
    <mergeCell ref="AA6:AA8"/>
    <mergeCell ref="K6:K7"/>
    <mergeCell ref="L6:L7"/>
    <mergeCell ref="M6:M7"/>
    <mergeCell ref="N6:N7"/>
    <mergeCell ref="O6:O7"/>
    <mergeCell ref="P6:P8"/>
    <mergeCell ref="AB6:AB8"/>
    <mergeCell ref="AC6:AC7"/>
    <mergeCell ref="AD6:AD7"/>
    <mergeCell ref="AE6:AE7"/>
    <mergeCell ref="AF6:AF7"/>
    <mergeCell ref="B2:E2"/>
    <mergeCell ref="F2:O2"/>
    <mergeCell ref="B6:C7"/>
    <mergeCell ref="D6:D7"/>
    <mergeCell ref="E6:E7"/>
    <mergeCell ref="F6:F7"/>
    <mergeCell ref="G6:G7"/>
    <mergeCell ref="H6:H7"/>
    <mergeCell ref="I6:I7"/>
    <mergeCell ref="J6:J7"/>
  </mergeCells>
  <phoneticPr fontId="2"/>
  <printOptions horizontalCentered="1" verticalCentered="1"/>
  <pageMargins left="0.70866141732283472" right="0.35433070866141736" top="0.94488188976377963" bottom="0.23622047244094491" header="0.51181102362204722" footer="0.51181102362204722"/>
  <pageSetup paperSize="9" scale="71"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Y114"/>
  <sheetViews>
    <sheetView showZeros="0" view="pageBreakPreview" zoomScale="85" zoomScaleNormal="85" zoomScaleSheetLayoutView="85" workbookViewId="0">
      <pane xSplit="1" ySplit="8" topLeftCell="B17" activePane="bottomRight" state="frozen"/>
      <selection activeCell="R24" sqref="R24"/>
      <selection pane="topRight" activeCell="R24" sqref="R24"/>
      <selection pane="bottomLeft" activeCell="R24" sqref="R24"/>
      <selection pane="bottomRight" activeCell="R24" sqref="R24"/>
    </sheetView>
  </sheetViews>
  <sheetFormatPr defaultRowHeight="13.5" outlineLevelRow="1"/>
  <cols>
    <col min="1" max="1" width="4.25" customWidth="1"/>
    <col min="2" max="2" width="6.625" customWidth="1"/>
    <col min="3" max="3" width="13.75" customWidth="1"/>
    <col min="5" max="7" width="5.625" customWidth="1"/>
    <col min="8" max="10" width="11.625" customWidth="1"/>
    <col min="11" max="11" width="5.625" customWidth="1"/>
    <col min="12" max="12" width="11.625" customWidth="1"/>
    <col min="13" max="13" width="5.625" customWidth="1"/>
    <col min="14" max="19" width="11.625" customWidth="1"/>
    <col min="20" max="20" width="13.875" customWidth="1"/>
    <col min="22" max="23" width="9" customWidth="1"/>
  </cols>
  <sheetData>
    <row r="1" spans="1:25">
      <c r="A1" t="s">
        <v>148</v>
      </c>
    </row>
    <row r="2" spans="1:25" ht="14.25">
      <c r="A2" s="203" t="str">
        <f>'申請内訳 '!$B$2</f>
        <v>　　　　年度</v>
      </c>
      <c r="B2" s="203"/>
      <c r="C2" s="203"/>
      <c r="D2" s="203"/>
      <c r="E2" s="203"/>
      <c r="F2" s="203"/>
      <c r="G2" s="203"/>
      <c r="H2" s="203"/>
      <c r="I2" s="100" t="s">
        <v>133</v>
      </c>
      <c r="J2" s="100"/>
      <c r="K2" s="100"/>
      <c r="L2" s="100"/>
      <c r="M2" s="100"/>
      <c r="N2" s="100"/>
      <c r="O2" s="100"/>
      <c r="P2" s="100"/>
      <c r="Q2" s="100"/>
      <c r="R2" s="100"/>
      <c r="S2" s="100"/>
      <c r="T2" s="100"/>
    </row>
    <row r="3" spans="1:25">
      <c r="T3" t="s">
        <v>33</v>
      </c>
    </row>
    <row r="4" spans="1:25" ht="13.5" customHeight="1">
      <c r="A4" s="204" t="s">
        <v>35</v>
      </c>
      <c r="B4" s="206" t="s">
        <v>126</v>
      </c>
      <c r="C4" s="183" t="s">
        <v>48</v>
      </c>
      <c r="D4" s="208" t="s">
        <v>22</v>
      </c>
      <c r="E4" s="209"/>
      <c r="F4" s="183" t="s">
        <v>51</v>
      </c>
      <c r="G4" s="212" t="s">
        <v>110</v>
      </c>
      <c r="H4" s="206" t="s">
        <v>27</v>
      </c>
      <c r="I4" s="206" t="s">
        <v>28</v>
      </c>
      <c r="J4" s="206" t="s">
        <v>36</v>
      </c>
      <c r="K4" s="216" t="s">
        <v>11</v>
      </c>
      <c r="L4" s="216"/>
      <c r="M4" s="216"/>
      <c r="N4" s="216"/>
      <c r="O4" s="216"/>
      <c r="P4" s="216"/>
      <c r="Q4" s="183" t="s">
        <v>15</v>
      </c>
      <c r="R4" s="183" t="s">
        <v>34</v>
      </c>
      <c r="S4" s="206" t="s">
        <v>176</v>
      </c>
      <c r="T4" s="206" t="s">
        <v>17</v>
      </c>
      <c r="V4" s="215" t="s">
        <v>53</v>
      </c>
      <c r="W4" s="215" t="s">
        <v>54</v>
      </c>
      <c r="X4" s="214" t="s">
        <v>55</v>
      </c>
      <c r="Y4" s="214" t="s">
        <v>59</v>
      </c>
    </row>
    <row r="5" spans="1:25" s="9" customFormat="1">
      <c r="A5" s="205"/>
      <c r="B5" s="207"/>
      <c r="C5" s="181"/>
      <c r="D5" s="210"/>
      <c r="E5" s="211"/>
      <c r="F5" s="181"/>
      <c r="G5" s="213"/>
      <c r="H5" s="207"/>
      <c r="I5" s="207"/>
      <c r="J5" s="207"/>
      <c r="K5" s="206" t="s">
        <v>23</v>
      </c>
      <c r="L5" s="206"/>
      <c r="M5" s="206" t="s">
        <v>25</v>
      </c>
      <c r="N5" s="206"/>
      <c r="O5" s="206" t="s">
        <v>14</v>
      </c>
      <c r="P5" s="89" t="s">
        <v>14</v>
      </c>
      <c r="Q5" s="181"/>
      <c r="R5" s="181"/>
      <c r="S5" s="207"/>
      <c r="T5" s="207"/>
      <c r="V5" s="215"/>
      <c r="W5" s="215"/>
      <c r="X5" s="214"/>
      <c r="Y5" s="215"/>
    </row>
    <row r="6" spans="1:25">
      <c r="A6" s="205"/>
      <c r="B6" s="207"/>
      <c r="C6" s="181"/>
      <c r="D6" s="23" t="s">
        <v>32</v>
      </c>
      <c r="E6" s="25" t="s">
        <v>0</v>
      </c>
      <c r="F6" s="16" t="s">
        <v>0</v>
      </c>
      <c r="G6" s="16" t="s">
        <v>56</v>
      </c>
      <c r="H6" s="16"/>
      <c r="I6" s="16"/>
      <c r="J6" s="16"/>
      <c r="K6" s="85" t="s">
        <v>24</v>
      </c>
      <c r="L6" s="85" t="s">
        <v>26</v>
      </c>
      <c r="M6" s="85" t="s">
        <v>24</v>
      </c>
      <c r="N6" s="85" t="s">
        <v>26</v>
      </c>
      <c r="O6" s="207"/>
      <c r="P6" s="18" t="s">
        <v>38</v>
      </c>
      <c r="Q6" s="18"/>
      <c r="R6" s="16"/>
      <c r="S6" s="15"/>
      <c r="T6" s="15"/>
      <c r="V6" s="215"/>
      <c r="W6" s="215"/>
      <c r="X6" s="214"/>
      <c r="Y6" s="215"/>
    </row>
    <row r="7" spans="1:25" s="9" customFormat="1">
      <c r="A7" s="19"/>
      <c r="B7" s="20" t="s">
        <v>3</v>
      </c>
      <c r="C7" s="20" t="s">
        <v>4</v>
      </c>
      <c r="D7" s="24" t="s">
        <v>5</v>
      </c>
      <c r="E7" s="26" t="s">
        <v>1</v>
      </c>
      <c r="F7" s="20" t="s">
        <v>6</v>
      </c>
      <c r="G7" s="20" t="s">
        <v>7</v>
      </c>
      <c r="H7" s="20" t="s">
        <v>19</v>
      </c>
      <c r="I7" s="20" t="s">
        <v>20</v>
      </c>
      <c r="J7" s="20" t="s">
        <v>61</v>
      </c>
      <c r="K7" s="20" t="s">
        <v>62</v>
      </c>
      <c r="L7" s="21" t="s">
        <v>195</v>
      </c>
      <c r="M7" s="20" t="s">
        <v>175</v>
      </c>
      <c r="N7" s="21" t="s">
        <v>196</v>
      </c>
      <c r="O7" s="21" t="s">
        <v>197</v>
      </c>
      <c r="P7" s="22" t="s">
        <v>198</v>
      </c>
      <c r="Q7" s="22" t="s">
        <v>199</v>
      </c>
      <c r="R7" s="20" t="s">
        <v>200</v>
      </c>
      <c r="S7" s="21" t="s">
        <v>201</v>
      </c>
      <c r="T7" s="21"/>
      <c r="V7" s="82"/>
      <c r="W7" s="82"/>
      <c r="X7" s="81"/>
      <c r="Y7" s="82"/>
    </row>
    <row r="8" spans="1:25" s="9" customFormat="1" ht="17.100000000000001" customHeight="1">
      <c r="A8" s="17" t="s">
        <v>118</v>
      </c>
      <c r="B8" s="77">
        <v>28</v>
      </c>
      <c r="C8" s="45" t="s">
        <v>68</v>
      </c>
      <c r="D8" s="46">
        <v>42.3</v>
      </c>
      <c r="E8" s="47">
        <v>1</v>
      </c>
      <c r="F8" s="48" t="s">
        <v>119</v>
      </c>
      <c r="G8" s="48" t="s">
        <v>131</v>
      </c>
      <c r="H8" s="49">
        <v>51000</v>
      </c>
      <c r="I8" s="44">
        <v>0</v>
      </c>
      <c r="J8" s="50">
        <f>H8-I8</f>
        <v>51000</v>
      </c>
      <c r="K8" s="44">
        <v>17</v>
      </c>
      <c r="L8" s="50">
        <f t="shared" ref="L8:L39" si="0">IF(E8=1,K8*$F$103,K8*$F$104)</f>
        <v>34000</v>
      </c>
      <c r="M8" s="44">
        <v>0</v>
      </c>
      <c r="N8" s="50">
        <f t="shared" ref="N8:N39" si="1">IF(E8=1,M8*$E$103,M8*$E$104)</f>
        <v>0</v>
      </c>
      <c r="O8" s="50">
        <f>L8+N8</f>
        <v>34000</v>
      </c>
      <c r="P8" s="50">
        <f>O8/3*2</f>
        <v>22666.666666666668</v>
      </c>
      <c r="Q8" s="50">
        <f>MIN(J8,P8)</f>
        <v>22666.666666666668</v>
      </c>
      <c r="R8" s="49">
        <v>22000</v>
      </c>
      <c r="S8" s="51">
        <f>MIN(R8,Q8)</f>
        <v>22000</v>
      </c>
      <c r="T8" s="44"/>
      <c r="V8" s="9">
        <f t="shared" ref="V8:V39" si="2">K8+M8</f>
        <v>17</v>
      </c>
      <c r="W8" s="9">
        <f t="shared" ref="W8:W39" si="3">IF(F8=$A$110,$D$110,IF(F8=$A$111,$D$111,IF(F8=$A$112,$D$112,"")))</f>
        <v>17</v>
      </c>
      <c r="X8" s="82" t="str">
        <f>IF(V8&lt;=W8,"OK","NG")</f>
        <v>OK</v>
      </c>
      <c r="Y8" s="82" t="str">
        <f t="shared" ref="Y8:Y39" si="4">IF(G8=$F$111,"",IF(V8&lt;=W8+5,"OK","NG"))</f>
        <v/>
      </c>
    </row>
    <row r="9" spans="1:25" s="9" customFormat="1" ht="17.100000000000001" customHeight="1">
      <c r="A9" s="52">
        <v>1</v>
      </c>
      <c r="B9" s="78"/>
      <c r="C9" s="54"/>
      <c r="D9" s="52"/>
      <c r="E9" s="55"/>
      <c r="F9" s="56"/>
      <c r="G9" s="56"/>
      <c r="H9" s="57"/>
      <c r="I9" s="53"/>
      <c r="J9" s="58">
        <f t="shared" ref="J9:J58" si="5">H9-I9</f>
        <v>0</v>
      </c>
      <c r="K9" s="53"/>
      <c r="L9" s="58">
        <f t="shared" si="0"/>
        <v>0</v>
      </c>
      <c r="M9" s="53"/>
      <c r="N9" s="58">
        <f t="shared" si="1"/>
        <v>0</v>
      </c>
      <c r="O9" s="58">
        <f t="shared" ref="O9:O58" si="6">L9+N9</f>
        <v>0</v>
      </c>
      <c r="P9" s="58">
        <f>O9/3*2</f>
        <v>0</v>
      </c>
      <c r="Q9" s="58">
        <f t="shared" ref="Q9:Q58" si="7">MIN(J9,P9)</f>
        <v>0</v>
      </c>
      <c r="R9" s="57"/>
      <c r="S9" s="59">
        <f t="shared" ref="S9:S58" si="8">MIN(R9,Q9)</f>
        <v>0</v>
      </c>
      <c r="T9" s="53"/>
      <c r="V9" s="9">
        <f t="shared" si="2"/>
        <v>0</v>
      </c>
      <c r="W9" s="9" t="str">
        <f t="shared" si="3"/>
        <v/>
      </c>
      <c r="X9" s="82" t="str">
        <f t="shared" ref="X9:X58" si="9">IF(V9&lt;=W9,"OK","NG")</f>
        <v>OK</v>
      </c>
      <c r="Y9" s="82" t="e">
        <f t="shared" si="4"/>
        <v>#VALUE!</v>
      </c>
    </row>
    <row r="10" spans="1:25" s="9" customFormat="1" ht="17.100000000000001" customHeight="1">
      <c r="A10" s="52">
        <v>2</v>
      </c>
      <c r="B10" s="78"/>
      <c r="C10" s="54"/>
      <c r="D10" s="52"/>
      <c r="E10" s="55"/>
      <c r="F10" s="56"/>
      <c r="G10" s="56"/>
      <c r="H10" s="57"/>
      <c r="I10" s="53"/>
      <c r="J10" s="58">
        <f t="shared" si="5"/>
        <v>0</v>
      </c>
      <c r="K10" s="53"/>
      <c r="L10" s="58">
        <f t="shared" si="0"/>
        <v>0</v>
      </c>
      <c r="M10" s="53"/>
      <c r="N10" s="58">
        <f t="shared" si="1"/>
        <v>0</v>
      </c>
      <c r="O10" s="58">
        <f t="shared" si="6"/>
        <v>0</v>
      </c>
      <c r="P10" s="58">
        <f t="shared" ref="P10:P58" si="10">O10/3*2</f>
        <v>0</v>
      </c>
      <c r="Q10" s="58">
        <f t="shared" si="7"/>
        <v>0</v>
      </c>
      <c r="R10" s="57"/>
      <c r="S10" s="59">
        <f t="shared" si="8"/>
        <v>0</v>
      </c>
      <c r="T10" s="53"/>
      <c r="V10" s="9">
        <f t="shared" si="2"/>
        <v>0</v>
      </c>
      <c r="W10" s="9" t="str">
        <f t="shared" si="3"/>
        <v/>
      </c>
      <c r="X10" s="82" t="str">
        <f t="shared" si="9"/>
        <v>OK</v>
      </c>
      <c r="Y10" s="82" t="e">
        <f t="shared" si="4"/>
        <v>#VALUE!</v>
      </c>
    </row>
    <row r="11" spans="1:25" s="9" customFormat="1" ht="17.100000000000001" customHeight="1">
      <c r="A11" s="52">
        <v>3</v>
      </c>
      <c r="B11" s="78"/>
      <c r="C11" s="54"/>
      <c r="D11" s="52"/>
      <c r="E11" s="55"/>
      <c r="F11" s="56"/>
      <c r="G11" s="56"/>
      <c r="H11" s="57"/>
      <c r="I11" s="53"/>
      <c r="J11" s="58">
        <f t="shared" si="5"/>
        <v>0</v>
      </c>
      <c r="K11" s="53"/>
      <c r="L11" s="58">
        <f t="shared" si="0"/>
        <v>0</v>
      </c>
      <c r="M11" s="53"/>
      <c r="N11" s="58">
        <f t="shared" si="1"/>
        <v>0</v>
      </c>
      <c r="O11" s="58">
        <f t="shared" si="6"/>
        <v>0</v>
      </c>
      <c r="P11" s="58">
        <f t="shared" si="10"/>
        <v>0</v>
      </c>
      <c r="Q11" s="58">
        <f t="shared" si="7"/>
        <v>0</v>
      </c>
      <c r="R11" s="57"/>
      <c r="S11" s="59">
        <f t="shared" si="8"/>
        <v>0</v>
      </c>
      <c r="T11" s="53"/>
      <c r="V11" s="9">
        <f t="shared" si="2"/>
        <v>0</v>
      </c>
      <c r="W11" s="9" t="str">
        <f t="shared" si="3"/>
        <v/>
      </c>
      <c r="X11" s="82" t="str">
        <f t="shared" si="9"/>
        <v>OK</v>
      </c>
      <c r="Y11" s="82" t="e">
        <f t="shared" si="4"/>
        <v>#VALUE!</v>
      </c>
    </row>
    <row r="12" spans="1:25" s="9" customFormat="1" ht="17.100000000000001" customHeight="1">
      <c r="A12" s="52">
        <v>4</v>
      </c>
      <c r="B12" s="78"/>
      <c r="C12" s="54"/>
      <c r="D12" s="52"/>
      <c r="E12" s="55"/>
      <c r="F12" s="56"/>
      <c r="G12" s="56"/>
      <c r="H12" s="57"/>
      <c r="I12" s="53"/>
      <c r="J12" s="58">
        <f t="shared" si="5"/>
        <v>0</v>
      </c>
      <c r="K12" s="53"/>
      <c r="L12" s="58">
        <f t="shared" si="0"/>
        <v>0</v>
      </c>
      <c r="M12" s="53"/>
      <c r="N12" s="58">
        <f t="shared" si="1"/>
        <v>0</v>
      </c>
      <c r="O12" s="58">
        <f t="shared" si="6"/>
        <v>0</v>
      </c>
      <c r="P12" s="58">
        <f t="shared" si="10"/>
        <v>0</v>
      </c>
      <c r="Q12" s="58">
        <f t="shared" si="7"/>
        <v>0</v>
      </c>
      <c r="R12" s="57"/>
      <c r="S12" s="59">
        <f t="shared" si="8"/>
        <v>0</v>
      </c>
      <c r="T12" s="53"/>
      <c r="V12" s="9">
        <f t="shared" si="2"/>
        <v>0</v>
      </c>
      <c r="W12" s="9" t="str">
        <f t="shared" si="3"/>
        <v/>
      </c>
      <c r="X12" s="82" t="str">
        <f t="shared" si="9"/>
        <v>OK</v>
      </c>
      <c r="Y12" s="82" t="e">
        <f t="shared" si="4"/>
        <v>#VALUE!</v>
      </c>
    </row>
    <row r="13" spans="1:25" s="9" customFormat="1" ht="17.100000000000001" customHeight="1">
      <c r="A13" s="52">
        <v>5</v>
      </c>
      <c r="B13" s="78"/>
      <c r="C13" s="54"/>
      <c r="D13" s="52"/>
      <c r="E13" s="55"/>
      <c r="F13" s="56"/>
      <c r="G13" s="56"/>
      <c r="H13" s="57"/>
      <c r="I13" s="53"/>
      <c r="J13" s="58">
        <f t="shared" si="5"/>
        <v>0</v>
      </c>
      <c r="K13" s="53"/>
      <c r="L13" s="58">
        <f t="shared" si="0"/>
        <v>0</v>
      </c>
      <c r="M13" s="53"/>
      <c r="N13" s="58">
        <f t="shared" si="1"/>
        <v>0</v>
      </c>
      <c r="O13" s="58">
        <f t="shared" si="6"/>
        <v>0</v>
      </c>
      <c r="P13" s="58">
        <f t="shared" si="10"/>
        <v>0</v>
      </c>
      <c r="Q13" s="58">
        <f t="shared" si="7"/>
        <v>0</v>
      </c>
      <c r="R13" s="57"/>
      <c r="S13" s="59">
        <f t="shared" si="8"/>
        <v>0</v>
      </c>
      <c r="T13" s="53"/>
      <c r="V13" s="9">
        <f t="shared" si="2"/>
        <v>0</v>
      </c>
      <c r="W13" s="9" t="str">
        <f t="shared" si="3"/>
        <v/>
      </c>
      <c r="X13" s="82" t="str">
        <f t="shared" si="9"/>
        <v>OK</v>
      </c>
      <c r="Y13" s="82" t="e">
        <f t="shared" si="4"/>
        <v>#VALUE!</v>
      </c>
    </row>
    <row r="14" spans="1:25" s="9" customFormat="1" ht="17.100000000000001" customHeight="1">
      <c r="A14" s="52">
        <v>6</v>
      </c>
      <c r="B14" s="78"/>
      <c r="C14" s="54"/>
      <c r="D14" s="52"/>
      <c r="E14" s="55"/>
      <c r="F14" s="56"/>
      <c r="G14" s="56"/>
      <c r="H14" s="57"/>
      <c r="I14" s="53"/>
      <c r="J14" s="58">
        <f t="shared" si="5"/>
        <v>0</v>
      </c>
      <c r="K14" s="53"/>
      <c r="L14" s="58">
        <f t="shared" si="0"/>
        <v>0</v>
      </c>
      <c r="M14" s="53"/>
      <c r="N14" s="58">
        <f t="shared" si="1"/>
        <v>0</v>
      </c>
      <c r="O14" s="58">
        <f t="shared" si="6"/>
        <v>0</v>
      </c>
      <c r="P14" s="58">
        <f t="shared" si="10"/>
        <v>0</v>
      </c>
      <c r="Q14" s="58">
        <f t="shared" si="7"/>
        <v>0</v>
      </c>
      <c r="R14" s="57"/>
      <c r="S14" s="59">
        <f t="shared" si="8"/>
        <v>0</v>
      </c>
      <c r="T14" s="53"/>
      <c r="V14" s="9">
        <f t="shared" si="2"/>
        <v>0</v>
      </c>
      <c r="W14" s="9" t="str">
        <f t="shared" si="3"/>
        <v/>
      </c>
      <c r="X14" s="82" t="str">
        <f t="shared" si="9"/>
        <v>OK</v>
      </c>
      <c r="Y14" s="82" t="e">
        <f t="shared" si="4"/>
        <v>#VALUE!</v>
      </c>
    </row>
    <row r="15" spans="1:25" s="9" customFormat="1" ht="17.100000000000001" customHeight="1">
      <c r="A15" s="52">
        <v>7</v>
      </c>
      <c r="B15" s="78"/>
      <c r="C15" s="54"/>
      <c r="D15" s="52"/>
      <c r="E15" s="55"/>
      <c r="F15" s="56"/>
      <c r="G15" s="56"/>
      <c r="H15" s="57"/>
      <c r="I15" s="53"/>
      <c r="J15" s="58">
        <f t="shared" si="5"/>
        <v>0</v>
      </c>
      <c r="K15" s="53"/>
      <c r="L15" s="58">
        <f t="shared" si="0"/>
        <v>0</v>
      </c>
      <c r="M15" s="53"/>
      <c r="N15" s="58">
        <f t="shared" si="1"/>
        <v>0</v>
      </c>
      <c r="O15" s="58">
        <f t="shared" si="6"/>
        <v>0</v>
      </c>
      <c r="P15" s="58">
        <f t="shared" si="10"/>
        <v>0</v>
      </c>
      <c r="Q15" s="58">
        <f t="shared" si="7"/>
        <v>0</v>
      </c>
      <c r="R15" s="57"/>
      <c r="S15" s="59">
        <f t="shared" si="8"/>
        <v>0</v>
      </c>
      <c r="T15" s="53"/>
      <c r="V15" s="9">
        <f t="shared" si="2"/>
        <v>0</v>
      </c>
      <c r="W15" s="9" t="str">
        <f t="shared" si="3"/>
        <v/>
      </c>
      <c r="X15" s="82" t="str">
        <f t="shared" si="9"/>
        <v>OK</v>
      </c>
      <c r="Y15" s="82" t="e">
        <f t="shared" si="4"/>
        <v>#VALUE!</v>
      </c>
    </row>
    <row r="16" spans="1:25" s="9" customFormat="1" ht="17.100000000000001" customHeight="1">
      <c r="A16" s="52">
        <v>8</v>
      </c>
      <c r="B16" s="78"/>
      <c r="C16" s="54"/>
      <c r="D16" s="52"/>
      <c r="E16" s="55"/>
      <c r="F16" s="56"/>
      <c r="G16" s="56"/>
      <c r="H16" s="57"/>
      <c r="I16" s="53"/>
      <c r="J16" s="58">
        <f t="shared" si="5"/>
        <v>0</v>
      </c>
      <c r="K16" s="53"/>
      <c r="L16" s="58">
        <f t="shared" si="0"/>
        <v>0</v>
      </c>
      <c r="M16" s="53"/>
      <c r="N16" s="58">
        <f t="shared" si="1"/>
        <v>0</v>
      </c>
      <c r="O16" s="58">
        <f t="shared" si="6"/>
        <v>0</v>
      </c>
      <c r="P16" s="58">
        <f t="shared" si="10"/>
        <v>0</v>
      </c>
      <c r="Q16" s="58">
        <f t="shared" si="7"/>
        <v>0</v>
      </c>
      <c r="R16" s="57"/>
      <c r="S16" s="59">
        <f t="shared" si="8"/>
        <v>0</v>
      </c>
      <c r="T16" s="53"/>
      <c r="V16" s="9">
        <f t="shared" si="2"/>
        <v>0</v>
      </c>
      <c r="W16" s="9" t="str">
        <f t="shared" si="3"/>
        <v/>
      </c>
      <c r="X16" s="82" t="str">
        <f t="shared" si="9"/>
        <v>OK</v>
      </c>
      <c r="Y16" s="82" t="e">
        <f t="shared" si="4"/>
        <v>#VALUE!</v>
      </c>
    </row>
    <row r="17" spans="1:25" s="9" customFormat="1" ht="17.100000000000001" customHeight="1">
      <c r="A17" s="52">
        <v>9</v>
      </c>
      <c r="B17" s="78"/>
      <c r="C17" s="54"/>
      <c r="D17" s="52"/>
      <c r="E17" s="55"/>
      <c r="F17" s="56"/>
      <c r="G17" s="56"/>
      <c r="H17" s="57"/>
      <c r="I17" s="53"/>
      <c r="J17" s="58">
        <f t="shared" si="5"/>
        <v>0</v>
      </c>
      <c r="K17" s="53"/>
      <c r="L17" s="58">
        <f t="shared" si="0"/>
        <v>0</v>
      </c>
      <c r="M17" s="53"/>
      <c r="N17" s="58">
        <f t="shared" si="1"/>
        <v>0</v>
      </c>
      <c r="O17" s="58">
        <f t="shared" si="6"/>
        <v>0</v>
      </c>
      <c r="P17" s="58">
        <f t="shared" si="10"/>
        <v>0</v>
      </c>
      <c r="Q17" s="58">
        <f t="shared" si="7"/>
        <v>0</v>
      </c>
      <c r="R17" s="57"/>
      <c r="S17" s="59">
        <f t="shared" si="8"/>
        <v>0</v>
      </c>
      <c r="T17" s="53"/>
      <c r="V17" s="9">
        <f t="shared" si="2"/>
        <v>0</v>
      </c>
      <c r="W17" s="9" t="str">
        <f t="shared" si="3"/>
        <v/>
      </c>
      <c r="X17" s="82" t="str">
        <f t="shared" si="9"/>
        <v>OK</v>
      </c>
      <c r="Y17" s="82" t="e">
        <f t="shared" si="4"/>
        <v>#VALUE!</v>
      </c>
    </row>
    <row r="18" spans="1:25" s="9" customFormat="1" ht="17.100000000000001" customHeight="1">
      <c r="A18" s="52">
        <v>10</v>
      </c>
      <c r="B18" s="78"/>
      <c r="C18" s="54"/>
      <c r="D18" s="52"/>
      <c r="E18" s="55"/>
      <c r="F18" s="56"/>
      <c r="G18" s="56"/>
      <c r="H18" s="57"/>
      <c r="I18" s="53"/>
      <c r="J18" s="58">
        <f t="shared" si="5"/>
        <v>0</v>
      </c>
      <c r="K18" s="53"/>
      <c r="L18" s="58">
        <f t="shared" si="0"/>
        <v>0</v>
      </c>
      <c r="M18" s="53"/>
      <c r="N18" s="58">
        <f t="shared" si="1"/>
        <v>0</v>
      </c>
      <c r="O18" s="58">
        <f t="shared" si="6"/>
        <v>0</v>
      </c>
      <c r="P18" s="58">
        <f t="shared" si="10"/>
        <v>0</v>
      </c>
      <c r="Q18" s="58">
        <f t="shared" si="7"/>
        <v>0</v>
      </c>
      <c r="R18" s="57"/>
      <c r="S18" s="59">
        <f t="shared" si="8"/>
        <v>0</v>
      </c>
      <c r="T18" s="53"/>
      <c r="V18" s="9">
        <f t="shared" si="2"/>
        <v>0</v>
      </c>
      <c r="W18" s="9" t="str">
        <f t="shared" si="3"/>
        <v/>
      </c>
      <c r="X18" s="82" t="str">
        <f t="shared" si="9"/>
        <v>OK</v>
      </c>
      <c r="Y18" s="82" t="e">
        <f t="shared" si="4"/>
        <v>#VALUE!</v>
      </c>
    </row>
    <row r="19" spans="1:25" s="9" customFormat="1" ht="17.100000000000001" customHeight="1">
      <c r="A19" s="52">
        <v>11</v>
      </c>
      <c r="B19" s="78"/>
      <c r="C19" s="54"/>
      <c r="D19" s="52"/>
      <c r="E19" s="55"/>
      <c r="F19" s="56"/>
      <c r="G19" s="56"/>
      <c r="H19" s="57"/>
      <c r="I19" s="53"/>
      <c r="J19" s="58">
        <f t="shared" si="5"/>
        <v>0</v>
      </c>
      <c r="K19" s="53"/>
      <c r="L19" s="58">
        <f t="shared" si="0"/>
        <v>0</v>
      </c>
      <c r="M19" s="53"/>
      <c r="N19" s="58">
        <f t="shared" si="1"/>
        <v>0</v>
      </c>
      <c r="O19" s="58">
        <f t="shared" si="6"/>
        <v>0</v>
      </c>
      <c r="P19" s="58">
        <f t="shared" si="10"/>
        <v>0</v>
      </c>
      <c r="Q19" s="58">
        <f t="shared" si="7"/>
        <v>0</v>
      </c>
      <c r="R19" s="57"/>
      <c r="S19" s="59">
        <f t="shared" si="8"/>
        <v>0</v>
      </c>
      <c r="T19" s="53"/>
      <c r="V19" s="9">
        <f t="shared" si="2"/>
        <v>0</v>
      </c>
      <c r="W19" s="9" t="str">
        <f t="shared" si="3"/>
        <v/>
      </c>
      <c r="X19" s="82" t="str">
        <f t="shared" si="9"/>
        <v>OK</v>
      </c>
      <c r="Y19" s="82" t="e">
        <f t="shared" si="4"/>
        <v>#VALUE!</v>
      </c>
    </row>
    <row r="20" spans="1:25" s="9" customFormat="1" ht="17.100000000000001" customHeight="1">
      <c r="A20" s="52">
        <v>12</v>
      </c>
      <c r="B20" s="78"/>
      <c r="C20" s="54"/>
      <c r="D20" s="52"/>
      <c r="E20" s="55"/>
      <c r="F20" s="56"/>
      <c r="G20" s="56"/>
      <c r="H20" s="57"/>
      <c r="I20" s="53"/>
      <c r="J20" s="58">
        <f t="shared" si="5"/>
        <v>0</v>
      </c>
      <c r="K20" s="53"/>
      <c r="L20" s="58">
        <f t="shared" si="0"/>
        <v>0</v>
      </c>
      <c r="M20" s="53"/>
      <c r="N20" s="58">
        <f t="shared" si="1"/>
        <v>0</v>
      </c>
      <c r="O20" s="58">
        <f t="shared" si="6"/>
        <v>0</v>
      </c>
      <c r="P20" s="58">
        <f t="shared" si="10"/>
        <v>0</v>
      </c>
      <c r="Q20" s="58">
        <f t="shared" si="7"/>
        <v>0</v>
      </c>
      <c r="R20" s="57"/>
      <c r="S20" s="59">
        <f t="shared" si="8"/>
        <v>0</v>
      </c>
      <c r="T20" s="53"/>
      <c r="V20" s="9">
        <f t="shared" si="2"/>
        <v>0</v>
      </c>
      <c r="W20" s="9" t="str">
        <f t="shared" si="3"/>
        <v/>
      </c>
      <c r="X20" s="82" t="str">
        <f t="shared" si="9"/>
        <v>OK</v>
      </c>
      <c r="Y20" s="82" t="e">
        <f t="shared" si="4"/>
        <v>#VALUE!</v>
      </c>
    </row>
    <row r="21" spans="1:25" s="9" customFormat="1" ht="17.100000000000001" customHeight="1">
      <c r="A21" s="52">
        <v>13</v>
      </c>
      <c r="B21" s="78"/>
      <c r="C21" s="54"/>
      <c r="D21" s="52"/>
      <c r="E21" s="55"/>
      <c r="F21" s="56"/>
      <c r="G21" s="56"/>
      <c r="H21" s="57"/>
      <c r="I21" s="53"/>
      <c r="J21" s="58">
        <f t="shared" si="5"/>
        <v>0</v>
      </c>
      <c r="K21" s="53"/>
      <c r="L21" s="58">
        <f t="shared" si="0"/>
        <v>0</v>
      </c>
      <c r="M21" s="53"/>
      <c r="N21" s="58">
        <f t="shared" si="1"/>
        <v>0</v>
      </c>
      <c r="O21" s="58">
        <f t="shared" si="6"/>
        <v>0</v>
      </c>
      <c r="P21" s="58">
        <f t="shared" si="10"/>
        <v>0</v>
      </c>
      <c r="Q21" s="58">
        <f t="shared" si="7"/>
        <v>0</v>
      </c>
      <c r="R21" s="57"/>
      <c r="S21" s="59">
        <f t="shared" si="8"/>
        <v>0</v>
      </c>
      <c r="T21" s="53"/>
      <c r="V21" s="9">
        <f t="shared" si="2"/>
        <v>0</v>
      </c>
      <c r="W21" s="9" t="str">
        <f t="shared" si="3"/>
        <v/>
      </c>
      <c r="X21" s="82" t="str">
        <f t="shared" si="9"/>
        <v>OK</v>
      </c>
      <c r="Y21" s="82" t="e">
        <f t="shared" si="4"/>
        <v>#VALUE!</v>
      </c>
    </row>
    <row r="22" spans="1:25" s="9" customFormat="1" ht="17.100000000000001" customHeight="1">
      <c r="A22" s="52">
        <v>14</v>
      </c>
      <c r="B22" s="78"/>
      <c r="C22" s="54"/>
      <c r="D22" s="52"/>
      <c r="E22" s="55"/>
      <c r="F22" s="56"/>
      <c r="G22" s="56"/>
      <c r="H22" s="57"/>
      <c r="I22" s="53"/>
      <c r="J22" s="58">
        <f t="shared" si="5"/>
        <v>0</v>
      </c>
      <c r="K22" s="53"/>
      <c r="L22" s="58">
        <f t="shared" si="0"/>
        <v>0</v>
      </c>
      <c r="M22" s="53"/>
      <c r="N22" s="58">
        <f t="shared" si="1"/>
        <v>0</v>
      </c>
      <c r="O22" s="58">
        <f t="shared" si="6"/>
        <v>0</v>
      </c>
      <c r="P22" s="58">
        <f t="shared" si="10"/>
        <v>0</v>
      </c>
      <c r="Q22" s="58">
        <f t="shared" si="7"/>
        <v>0</v>
      </c>
      <c r="R22" s="57"/>
      <c r="S22" s="59">
        <f t="shared" si="8"/>
        <v>0</v>
      </c>
      <c r="T22" s="53"/>
      <c r="V22" s="9">
        <f t="shared" si="2"/>
        <v>0</v>
      </c>
      <c r="W22" s="9" t="str">
        <f t="shared" si="3"/>
        <v/>
      </c>
      <c r="X22" s="82" t="str">
        <f t="shared" si="9"/>
        <v>OK</v>
      </c>
      <c r="Y22" s="82" t="e">
        <f t="shared" si="4"/>
        <v>#VALUE!</v>
      </c>
    </row>
    <row r="23" spans="1:25" s="9" customFormat="1" ht="17.100000000000001" customHeight="1">
      <c r="A23" s="52">
        <v>15</v>
      </c>
      <c r="B23" s="78"/>
      <c r="C23" s="54"/>
      <c r="D23" s="52"/>
      <c r="E23" s="55"/>
      <c r="F23" s="56"/>
      <c r="G23" s="56"/>
      <c r="H23" s="57"/>
      <c r="I23" s="53"/>
      <c r="J23" s="58">
        <f t="shared" si="5"/>
        <v>0</v>
      </c>
      <c r="K23" s="53"/>
      <c r="L23" s="58">
        <f t="shared" si="0"/>
        <v>0</v>
      </c>
      <c r="M23" s="53"/>
      <c r="N23" s="58">
        <f t="shared" si="1"/>
        <v>0</v>
      </c>
      <c r="O23" s="58">
        <f t="shared" si="6"/>
        <v>0</v>
      </c>
      <c r="P23" s="58">
        <f t="shared" si="10"/>
        <v>0</v>
      </c>
      <c r="Q23" s="58">
        <f t="shared" si="7"/>
        <v>0</v>
      </c>
      <c r="R23" s="57"/>
      <c r="S23" s="59">
        <f t="shared" si="8"/>
        <v>0</v>
      </c>
      <c r="T23" s="53"/>
      <c r="V23" s="9">
        <f t="shared" si="2"/>
        <v>0</v>
      </c>
      <c r="W23" s="9" t="str">
        <f t="shared" si="3"/>
        <v/>
      </c>
      <c r="X23" s="82" t="str">
        <f t="shared" si="9"/>
        <v>OK</v>
      </c>
      <c r="Y23" s="82" t="e">
        <f t="shared" si="4"/>
        <v>#VALUE!</v>
      </c>
    </row>
    <row r="24" spans="1:25" s="9" customFormat="1" ht="17.100000000000001" customHeight="1">
      <c r="A24" s="52">
        <v>16</v>
      </c>
      <c r="B24" s="78"/>
      <c r="C24" s="54"/>
      <c r="D24" s="52"/>
      <c r="E24" s="55"/>
      <c r="F24" s="56"/>
      <c r="G24" s="56"/>
      <c r="H24" s="57"/>
      <c r="I24" s="53"/>
      <c r="J24" s="58">
        <f t="shared" si="5"/>
        <v>0</v>
      </c>
      <c r="K24" s="53"/>
      <c r="L24" s="58">
        <f t="shared" si="0"/>
        <v>0</v>
      </c>
      <c r="M24" s="53"/>
      <c r="N24" s="58">
        <f t="shared" si="1"/>
        <v>0</v>
      </c>
      <c r="O24" s="58">
        <f t="shared" si="6"/>
        <v>0</v>
      </c>
      <c r="P24" s="58">
        <f t="shared" si="10"/>
        <v>0</v>
      </c>
      <c r="Q24" s="58">
        <f t="shared" si="7"/>
        <v>0</v>
      </c>
      <c r="R24" s="57"/>
      <c r="S24" s="59">
        <f t="shared" si="8"/>
        <v>0</v>
      </c>
      <c r="T24" s="53"/>
      <c r="V24" s="9">
        <f t="shared" si="2"/>
        <v>0</v>
      </c>
      <c r="W24" s="9" t="str">
        <f t="shared" si="3"/>
        <v/>
      </c>
      <c r="X24" s="82" t="str">
        <f t="shared" si="9"/>
        <v>OK</v>
      </c>
      <c r="Y24" s="82" t="e">
        <f t="shared" si="4"/>
        <v>#VALUE!</v>
      </c>
    </row>
    <row r="25" spans="1:25" s="9" customFormat="1" ht="17.100000000000001" customHeight="1">
      <c r="A25" s="52">
        <v>17</v>
      </c>
      <c r="B25" s="78"/>
      <c r="C25" s="54"/>
      <c r="D25" s="52"/>
      <c r="E25" s="55"/>
      <c r="F25" s="56"/>
      <c r="G25" s="56"/>
      <c r="H25" s="57"/>
      <c r="I25" s="53"/>
      <c r="J25" s="58">
        <f t="shared" si="5"/>
        <v>0</v>
      </c>
      <c r="K25" s="53"/>
      <c r="L25" s="58">
        <f t="shared" si="0"/>
        <v>0</v>
      </c>
      <c r="M25" s="53"/>
      <c r="N25" s="58">
        <f t="shared" si="1"/>
        <v>0</v>
      </c>
      <c r="O25" s="58">
        <f t="shared" si="6"/>
        <v>0</v>
      </c>
      <c r="P25" s="58">
        <f t="shared" si="10"/>
        <v>0</v>
      </c>
      <c r="Q25" s="58">
        <f t="shared" si="7"/>
        <v>0</v>
      </c>
      <c r="R25" s="57"/>
      <c r="S25" s="59">
        <f t="shared" si="8"/>
        <v>0</v>
      </c>
      <c r="T25" s="53"/>
      <c r="V25" s="9">
        <f t="shared" si="2"/>
        <v>0</v>
      </c>
      <c r="W25" s="9" t="str">
        <f t="shared" si="3"/>
        <v/>
      </c>
      <c r="X25" s="82" t="str">
        <f t="shared" si="9"/>
        <v>OK</v>
      </c>
      <c r="Y25" s="82" t="e">
        <f t="shared" si="4"/>
        <v>#VALUE!</v>
      </c>
    </row>
    <row r="26" spans="1:25" s="9" customFormat="1" ht="17.100000000000001" customHeight="1">
      <c r="A26" s="52">
        <v>18</v>
      </c>
      <c r="B26" s="78"/>
      <c r="C26" s="54"/>
      <c r="D26" s="52"/>
      <c r="E26" s="55"/>
      <c r="F26" s="56"/>
      <c r="G26" s="56"/>
      <c r="H26" s="57"/>
      <c r="I26" s="53"/>
      <c r="J26" s="58">
        <f t="shared" si="5"/>
        <v>0</v>
      </c>
      <c r="K26" s="53"/>
      <c r="L26" s="58">
        <f t="shared" si="0"/>
        <v>0</v>
      </c>
      <c r="M26" s="53"/>
      <c r="N26" s="58">
        <f t="shared" si="1"/>
        <v>0</v>
      </c>
      <c r="O26" s="58">
        <f t="shared" si="6"/>
        <v>0</v>
      </c>
      <c r="P26" s="58">
        <f t="shared" si="10"/>
        <v>0</v>
      </c>
      <c r="Q26" s="58">
        <f t="shared" si="7"/>
        <v>0</v>
      </c>
      <c r="R26" s="57"/>
      <c r="S26" s="59">
        <f t="shared" si="8"/>
        <v>0</v>
      </c>
      <c r="T26" s="53"/>
      <c r="V26" s="9">
        <f t="shared" si="2"/>
        <v>0</v>
      </c>
      <c r="W26" s="9" t="str">
        <f t="shared" si="3"/>
        <v/>
      </c>
      <c r="X26" s="82" t="str">
        <f t="shared" si="9"/>
        <v>OK</v>
      </c>
      <c r="Y26" s="82" t="e">
        <f t="shared" si="4"/>
        <v>#VALUE!</v>
      </c>
    </row>
    <row r="27" spans="1:25" s="9" customFormat="1" ht="17.100000000000001" customHeight="1">
      <c r="A27" s="60">
        <v>19</v>
      </c>
      <c r="B27" s="79"/>
      <c r="C27" s="62"/>
      <c r="D27" s="60"/>
      <c r="E27" s="63"/>
      <c r="F27" s="64"/>
      <c r="G27" s="64"/>
      <c r="H27" s="65"/>
      <c r="I27" s="61"/>
      <c r="J27" s="66">
        <f t="shared" si="5"/>
        <v>0</v>
      </c>
      <c r="K27" s="61"/>
      <c r="L27" s="66">
        <f t="shared" si="0"/>
        <v>0</v>
      </c>
      <c r="M27" s="61"/>
      <c r="N27" s="66">
        <f t="shared" si="1"/>
        <v>0</v>
      </c>
      <c r="O27" s="66">
        <f t="shared" si="6"/>
        <v>0</v>
      </c>
      <c r="P27" s="66">
        <f t="shared" si="10"/>
        <v>0</v>
      </c>
      <c r="Q27" s="66">
        <f t="shared" si="7"/>
        <v>0</v>
      </c>
      <c r="R27" s="65"/>
      <c r="S27" s="67">
        <f t="shared" si="8"/>
        <v>0</v>
      </c>
      <c r="T27" s="61"/>
      <c r="V27" s="9">
        <f t="shared" si="2"/>
        <v>0</v>
      </c>
      <c r="W27" s="9" t="str">
        <f t="shared" si="3"/>
        <v/>
      </c>
      <c r="X27" s="82" t="str">
        <f t="shared" si="9"/>
        <v>OK</v>
      </c>
      <c r="Y27" s="82" t="e">
        <f t="shared" si="4"/>
        <v>#VALUE!</v>
      </c>
    </row>
    <row r="28" spans="1:25" s="9" customFormat="1" ht="17.100000000000001" customHeight="1" thickBot="1">
      <c r="A28" s="60">
        <v>20</v>
      </c>
      <c r="B28" s="79"/>
      <c r="C28" s="62"/>
      <c r="D28" s="60"/>
      <c r="E28" s="55"/>
      <c r="F28" s="64"/>
      <c r="G28" s="64"/>
      <c r="H28" s="65"/>
      <c r="I28" s="61"/>
      <c r="J28" s="66">
        <f t="shared" si="5"/>
        <v>0</v>
      </c>
      <c r="K28" s="61"/>
      <c r="L28" s="66">
        <f t="shared" si="0"/>
        <v>0</v>
      </c>
      <c r="M28" s="61"/>
      <c r="N28" s="66">
        <f t="shared" si="1"/>
        <v>0</v>
      </c>
      <c r="O28" s="66">
        <f t="shared" si="6"/>
        <v>0</v>
      </c>
      <c r="P28" s="66">
        <f t="shared" si="10"/>
        <v>0</v>
      </c>
      <c r="Q28" s="66">
        <f t="shared" si="7"/>
        <v>0</v>
      </c>
      <c r="R28" s="65"/>
      <c r="S28" s="67">
        <f t="shared" si="8"/>
        <v>0</v>
      </c>
      <c r="T28" s="61"/>
      <c r="V28" s="9">
        <f t="shared" si="2"/>
        <v>0</v>
      </c>
      <c r="W28" s="9" t="str">
        <f t="shared" si="3"/>
        <v/>
      </c>
      <c r="X28" s="82" t="str">
        <f t="shared" si="9"/>
        <v>OK</v>
      </c>
      <c r="Y28" s="82" t="e">
        <f t="shared" si="4"/>
        <v>#VALUE!</v>
      </c>
    </row>
    <row r="29" spans="1:25" s="9" customFormat="1" ht="17.100000000000001" hidden="1" customHeight="1" outlineLevel="1">
      <c r="A29" s="60">
        <v>21</v>
      </c>
      <c r="B29" s="79"/>
      <c r="C29" s="62"/>
      <c r="D29" s="60"/>
      <c r="E29" s="63"/>
      <c r="F29" s="64"/>
      <c r="G29" s="64"/>
      <c r="H29" s="65"/>
      <c r="I29" s="61"/>
      <c r="J29" s="66">
        <f t="shared" si="5"/>
        <v>0</v>
      </c>
      <c r="K29" s="61"/>
      <c r="L29" s="66">
        <f t="shared" si="0"/>
        <v>0</v>
      </c>
      <c r="M29" s="61"/>
      <c r="N29" s="66">
        <f t="shared" si="1"/>
        <v>0</v>
      </c>
      <c r="O29" s="66">
        <f t="shared" si="6"/>
        <v>0</v>
      </c>
      <c r="P29" s="66">
        <f t="shared" si="10"/>
        <v>0</v>
      </c>
      <c r="Q29" s="66">
        <f t="shared" si="7"/>
        <v>0</v>
      </c>
      <c r="R29" s="65"/>
      <c r="S29" s="67">
        <f t="shared" si="8"/>
        <v>0</v>
      </c>
      <c r="T29" s="61"/>
      <c r="V29" s="9">
        <f t="shared" si="2"/>
        <v>0</v>
      </c>
      <c r="W29" s="9" t="str">
        <f t="shared" si="3"/>
        <v/>
      </c>
      <c r="X29" s="82" t="str">
        <f t="shared" si="9"/>
        <v>OK</v>
      </c>
      <c r="Y29" s="82" t="e">
        <f t="shared" si="4"/>
        <v>#VALUE!</v>
      </c>
    </row>
    <row r="30" spans="1:25" s="9" customFormat="1" ht="17.100000000000001" hidden="1" customHeight="1" outlineLevel="1">
      <c r="A30" s="60">
        <v>22</v>
      </c>
      <c r="B30" s="79"/>
      <c r="C30" s="62"/>
      <c r="D30" s="60"/>
      <c r="E30" s="63"/>
      <c r="F30" s="64"/>
      <c r="G30" s="64"/>
      <c r="H30" s="65"/>
      <c r="I30" s="61"/>
      <c r="J30" s="66">
        <f t="shared" si="5"/>
        <v>0</v>
      </c>
      <c r="K30" s="61"/>
      <c r="L30" s="66">
        <f t="shared" si="0"/>
        <v>0</v>
      </c>
      <c r="M30" s="61"/>
      <c r="N30" s="66">
        <f t="shared" si="1"/>
        <v>0</v>
      </c>
      <c r="O30" s="66">
        <f t="shared" si="6"/>
        <v>0</v>
      </c>
      <c r="P30" s="66">
        <f t="shared" si="10"/>
        <v>0</v>
      </c>
      <c r="Q30" s="66">
        <f t="shared" si="7"/>
        <v>0</v>
      </c>
      <c r="R30" s="65"/>
      <c r="S30" s="67">
        <f t="shared" si="8"/>
        <v>0</v>
      </c>
      <c r="T30" s="61"/>
      <c r="V30" s="9">
        <f t="shared" si="2"/>
        <v>0</v>
      </c>
      <c r="W30" s="9" t="str">
        <f t="shared" si="3"/>
        <v/>
      </c>
      <c r="X30" s="82" t="str">
        <f t="shared" si="9"/>
        <v>OK</v>
      </c>
      <c r="Y30" s="82" t="e">
        <f t="shared" si="4"/>
        <v>#VALUE!</v>
      </c>
    </row>
    <row r="31" spans="1:25" s="9" customFormat="1" ht="17.100000000000001" hidden="1" customHeight="1" outlineLevel="1">
      <c r="A31" s="60">
        <v>23</v>
      </c>
      <c r="B31" s="79"/>
      <c r="C31" s="62"/>
      <c r="D31" s="60"/>
      <c r="E31" s="63"/>
      <c r="F31" s="64"/>
      <c r="G31" s="64"/>
      <c r="H31" s="65"/>
      <c r="I31" s="61"/>
      <c r="J31" s="66">
        <f t="shared" si="5"/>
        <v>0</v>
      </c>
      <c r="K31" s="61"/>
      <c r="L31" s="66">
        <f t="shared" si="0"/>
        <v>0</v>
      </c>
      <c r="M31" s="61"/>
      <c r="N31" s="66">
        <f t="shared" si="1"/>
        <v>0</v>
      </c>
      <c r="O31" s="66">
        <f t="shared" si="6"/>
        <v>0</v>
      </c>
      <c r="P31" s="66">
        <f t="shared" si="10"/>
        <v>0</v>
      </c>
      <c r="Q31" s="66">
        <f t="shared" si="7"/>
        <v>0</v>
      </c>
      <c r="R31" s="65"/>
      <c r="S31" s="67">
        <f t="shared" si="8"/>
        <v>0</v>
      </c>
      <c r="T31" s="61"/>
      <c r="V31" s="9">
        <f t="shared" si="2"/>
        <v>0</v>
      </c>
      <c r="W31" s="9" t="str">
        <f t="shared" si="3"/>
        <v/>
      </c>
      <c r="X31" s="82" t="str">
        <f t="shared" si="9"/>
        <v>OK</v>
      </c>
      <c r="Y31" s="82" t="e">
        <f t="shared" si="4"/>
        <v>#VALUE!</v>
      </c>
    </row>
    <row r="32" spans="1:25" s="9" customFormat="1" ht="17.100000000000001" hidden="1" customHeight="1" outlineLevel="1">
      <c r="A32" s="60">
        <v>24</v>
      </c>
      <c r="B32" s="79"/>
      <c r="C32" s="62"/>
      <c r="D32" s="60"/>
      <c r="E32" s="63"/>
      <c r="F32" s="64"/>
      <c r="G32" s="64"/>
      <c r="H32" s="65"/>
      <c r="I32" s="61"/>
      <c r="J32" s="66">
        <f t="shared" si="5"/>
        <v>0</v>
      </c>
      <c r="K32" s="61"/>
      <c r="L32" s="66">
        <f t="shared" si="0"/>
        <v>0</v>
      </c>
      <c r="M32" s="61"/>
      <c r="N32" s="66">
        <f t="shared" si="1"/>
        <v>0</v>
      </c>
      <c r="O32" s="66">
        <f t="shared" si="6"/>
        <v>0</v>
      </c>
      <c r="P32" s="66">
        <f t="shared" si="10"/>
        <v>0</v>
      </c>
      <c r="Q32" s="66">
        <f t="shared" si="7"/>
        <v>0</v>
      </c>
      <c r="R32" s="65"/>
      <c r="S32" s="67">
        <f t="shared" si="8"/>
        <v>0</v>
      </c>
      <c r="T32" s="61"/>
      <c r="V32" s="9">
        <f t="shared" si="2"/>
        <v>0</v>
      </c>
      <c r="W32" s="9" t="str">
        <f t="shared" si="3"/>
        <v/>
      </c>
      <c r="X32" s="82" t="str">
        <f t="shared" si="9"/>
        <v>OK</v>
      </c>
      <c r="Y32" s="82" t="e">
        <f t="shared" si="4"/>
        <v>#VALUE!</v>
      </c>
    </row>
    <row r="33" spans="1:25" s="9" customFormat="1" ht="17.100000000000001" hidden="1" customHeight="1" outlineLevel="1">
      <c r="A33" s="60">
        <v>25</v>
      </c>
      <c r="B33" s="79"/>
      <c r="C33" s="62"/>
      <c r="D33" s="60"/>
      <c r="E33" s="63"/>
      <c r="F33" s="64"/>
      <c r="G33" s="64"/>
      <c r="H33" s="65"/>
      <c r="I33" s="61"/>
      <c r="J33" s="66">
        <f t="shared" si="5"/>
        <v>0</v>
      </c>
      <c r="K33" s="61"/>
      <c r="L33" s="66">
        <f t="shared" si="0"/>
        <v>0</v>
      </c>
      <c r="M33" s="61"/>
      <c r="N33" s="66">
        <f t="shared" si="1"/>
        <v>0</v>
      </c>
      <c r="O33" s="66">
        <f t="shared" si="6"/>
        <v>0</v>
      </c>
      <c r="P33" s="66">
        <f t="shared" si="10"/>
        <v>0</v>
      </c>
      <c r="Q33" s="66">
        <f t="shared" si="7"/>
        <v>0</v>
      </c>
      <c r="R33" s="65"/>
      <c r="S33" s="67">
        <f t="shared" si="8"/>
        <v>0</v>
      </c>
      <c r="T33" s="61"/>
      <c r="V33" s="9">
        <f t="shared" si="2"/>
        <v>0</v>
      </c>
      <c r="W33" s="9" t="str">
        <f t="shared" si="3"/>
        <v/>
      </c>
      <c r="X33" s="82" t="str">
        <f t="shared" si="9"/>
        <v>OK</v>
      </c>
      <c r="Y33" s="82" t="e">
        <f t="shared" si="4"/>
        <v>#VALUE!</v>
      </c>
    </row>
    <row r="34" spans="1:25" s="9" customFormat="1" ht="17.100000000000001" hidden="1" customHeight="1" outlineLevel="1">
      <c r="A34" s="60">
        <v>26</v>
      </c>
      <c r="B34" s="79"/>
      <c r="C34" s="62"/>
      <c r="D34" s="60"/>
      <c r="E34" s="63"/>
      <c r="F34" s="64"/>
      <c r="G34" s="64"/>
      <c r="H34" s="65"/>
      <c r="I34" s="61"/>
      <c r="J34" s="66">
        <f t="shared" si="5"/>
        <v>0</v>
      </c>
      <c r="K34" s="61"/>
      <c r="L34" s="66">
        <f t="shared" si="0"/>
        <v>0</v>
      </c>
      <c r="M34" s="61"/>
      <c r="N34" s="66">
        <f t="shared" si="1"/>
        <v>0</v>
      </c>
      <c r="O34" s="66">
        <f t="shared" si="6"/>
        <v>0</v>
      </c>
      <c r="P34" s="66">
        <f t="shared" si="10"/>
        <v>0</v>
      </c>
      <c r="Q34" s="66">
        <f t="shared" si="7"/>
        <v>0</v>
      </c>
      <c r="R34" s="65"/>
      <c r="S34" s="67">
        <f t="shared" si="8"/>
        <v>0</v>
      </c>
      <c r="T34" s="61"/>
      <c r="V34" s="9">
        <f t="shared" si="2"/>
        <v>0</v>
      </c>
      <c r="W34" s="9" t="str">
        <f t="shared" si="3"/>
        <v/>
      </c>
      <c r="X34" s="82" t="str">
        <f t="shared" si="9"/>
        <v>OK</v>
      </c>
      <c r="Y34" s="82" t="e">
        <f t="shared" si="4"/>
        <v>#VALUE!</v>
      </c>
    </row>
    <row r="35" spans="1:25" s="9" customFormat="1" ht="17.100000000000001" hidden="1" customHeight="1" outlineLevel="1">
      <c r="A35" s="60">
        <v>27</v>
      </c>
      <c r="B35" s="79"/>
      <c r="C35" s="62"/>
      <c r="D35" s="60"/>
      <c r="E35" s="63"/>
      <c r="F35" s="64"/>
      <c r="G35" s="64"/>
      <c r="H35" s="65"/>
      <c r="I35" s="61"/>
      <c r="J35" s="66">
        <f t="shared" si="5"/>
        <v>0</v>
      </c>
      <c r="K35" s="61"/>
      <c r="L35" s="66">
        <f t="shared" si="0"/>
        <v>0</v>
      </c>
      <c r="M35" s="61"/>
      <c r="N35" s="66">
        <f t="shared" si="1"/>
        <v>0</v>
      </c>
      <c r="O35" s="66">
        <f t="shared" si="6"/>
        <v>0</v>
      </c>
      <c r="P35" s="66">
        <f t="shared" si="10"/>
        <v>0</v>
      </c>
      <c r="Q35" s="66">
        <f t="shared" si="7"/>
        <v>0</v>
      </c>
      <c r="R35" s="65"/>
      <c r="S35" s="67">
        <f t="shared" si="8"/>
        <v>0</v>
      </c>
      <c r="T35" s="61"/>
      <c r="V35" s="9">
        <f t="shared" si="2"/>
        <v>0</v>
      </c>
      <c r="W35" s="9" t="str">
        <f t="shared" si="3"/>
        <v/>
      </c>
      <c r="X35" s="82" t="str">
        <f t="shared" si="9"/>
        <v>OK</v>
      </c>
      <c r="Y35" s="82" t="e">
        <f t="shared" si="4"/>
        <v>#VALUE!</v>
      </c>
    </row>
    <row r="36" spans="1:25" s="9" customFormat="1" ht="17.100000000000001" hidden="1" customHeight="1" outlineLevel="1">
      <c r="A36" s="60">
        <v>28</v>
      </c>
      <c r="B36" s="79"/>
      <c r="C36" s="62"/>
      <c r="D36" s="60"/>
      <c r="E36" s="63"/>
      <c r="F36" s="64"/>
      <c r="G36" s="64"/>
      <c r="H36" s="65"/>
      <c r="I36" s="61"/>
      <c r="J36" s="66">
        <f t="shared" si="5"/>
        <v>0</v>
      </c>
      <c r="K36" s="61"/>
      <c r="L36" s="66">
        <f t="shared" si="0"/>
        <v>0</v>
      </c>
      <c r="M36" s="61"/>
      <c r="N36" s="66">
        <f t="shared" si="1"/>
        <v>0</v>
      </c>
      <c r="O36" s="66">
        <f t="shared" si="6"/>
        <v>0</v>
      </c>
      <c r="P36" s="66">
        <f t="shared" si="10"/>
        <v>0</v>
      </c>
      <c r="Q36" s="66">
        <f t="shared" si="7"/>
        <v>0</v>
      </c>
      <c r="R36" s="65"/>
      <c r="S36" s="67">
        <f t="shared" si="8"/>
        <v>0</v>
      </c>
      <c r="T36" s="61"/>
      <c r="V36" s="9">
        <f t="shared" si="2"/>
        <v>0</v>
      </c>
      <c r="W36" s="9" t="str">
        <f t="shared" si="3"/>
        <v/>
      </c>
      <c r="X36" s="82" t="str">
        <f t="shared" si="9"/>
        <v>OK</v>
      </c>
      <c r="Y36" s="82" t="e">
        <f t="shared" si="4"/>
        <v>#VALUE!</v>
      </c>
    </row>
    <row r="37" spans="1:25" s="9" customFormat="1" ht="17.100000000000001" hidden="1" customHeight="1" outlineLevel="1">
      <c r="A37" s="60">
        <v>29</v>
      </c>
      <c r="B37" s="79"/>
      <c r="C37" s="62"/>
      <c r="D37" s="60"/>
      <c r="E37" s="63"/>
      <c r="F37" s="64"/>
      <c r="G37" s="64"/>
      <c r="H37" s="65"/>
      <c r="I37" s="61"/>
      <c r="J37" s="66">
        <f t="shared" si="5"/>
        <v>0</v>
      </c>
      <c r="K37" s="61"/>
      <c r="L37" s="66">
        <f t="shared" si="0"/>
        <v>0</v>
      </c>
      <c r="M37" s="61"/>
      <c r="N37" s="66">
        <f t="shared" si="1"/>
        <v>0</v>
      </c>
      <c r="O37" s="66">
        <f t="shared" si="6"/>
        <v>0</v>
      </c>
      <c r="P37" s="66">
        <f t="shared" si="10"/>
        <v>0</v>
      </c>
      <c r="Q37" s="66">
        <f t="shared" si="7"/>
        <v>0</v>
      </c>
      <c r="R37" s="65"/>
      <c r="S37" s="67">
        <f t="shared" si="8"/>
        <v>0</v>
      </c>
      <c r="T37" s="61"/>
      <c r="V37" s="9">
        <f t="shared" si="2"/>
        <v>0</v>
      </c>
      <c r="W37" s="9" t="str">
        <f t="shared" si="3"/>
        <v/>
      </c>
      <c r="X37" s="82" t="str">
        <f t="shared" si="9"/>
        <v>OK</v>
      </c>
      <c r="Y37" s="82" t="e">
        <f t="shared" si="4"/>
        <v>#VALUE!</v>
      </c>
    </row>
    <row r="38" spans="1:25" s="9" customFormat="1" ht="17.100000000000001" hidden="1" customHeight="1" outlineLevel="1">
      <c r="A38" s="60">
        <v>30</v>
      </c>
      <c r="B38" s="79"/>
      <c r="C38" s="62"/>
      <c r="D38" s="60"/>
      <c r="E38" s="63"/>
      <c r="F38" s="64"/>
      <c r="G38" s="64"/>
      <c r="H38" s="65"/>
      <c r="I38" s="61"/>
      <c r="J38" s="66">
        <f t="shared" si="5"/>
        <v>0</v>
      </c>
      <c r="K38" s="61"/>
      <c r="L38" s="66">
        <f t="shared" si="0"/>
        <v>0</v>
      </c>
      <c r="M38" s="61"/>
      <c r="N38" s="66">
        <f t="shared" si="1"/>
        <v>0</v>
      </c>
      <c r="O38" s="66">
        <f t="shared" si="6"/>
        <v>0</v>
      </c>
      <c r="P38" s="66">
        <f t="shared" si="10"/>
        <v>0</v>
      </c>
      <c r="Q38" s="66">
        <f t="shared" si="7"/>
        <v>0</v>
      </c>
      <c r="R38" s="65"/>
      <c r="S38" s="67">
        <f t="shared" si="8"/>
        <v>0</v>
      </c>
      <c r="T38" s="61"/>
      <c r="V38" s="9">
        <f t="shared" si="2"/>
        <v>0</v>
      </c>
      <c r="W38" s="9" t="str">
        <f t="shared" si="3"/>
        <v/>
      </c>
      <c r="X38" s="82" t="str">
        <f t="shared" si="9"/>
        <v>OK</v>
      </c>
      <c r="Y38" s="82" t="e">
        <f t="shared" si="4"/>
        <v>#VALUE!</v>
      </c>
    </row>
    <row r="39" spans="1:25" s="9" customFormat="1" ht="17.100000000000001" hidden="1" customHeight="1" outlineLevel="1">
      <c r="A39" s="60">
        <v>31</v>
      </c>
      <c r="B39" s="79"/>
      <c r="C39" s="62"/>
      <c r="D39" s="60"/>
      <c r="E39" s="63"/>
      <c r="F39" s="64"/>
      <c r="G39" s="64"/>
      <c r="H39" s="65"/>
      <c r="I39" s="61"/>
      <c r="J39" s="66">
        <f t="shared" si="5"/>
        <v>0</v>
      </c>
      <c r="K39" s="61"/>
      <c r="L39" s="66">
        <f t="shared" si="0"/>
        <v>0</v>
      </c>
      <c r="M39" s="61"/>
      <c r="N39" s="66">
        <f t="shared" si="1"/>
        <v>0</v>
      </c>
      <c r="O39" s="66">
        <f t="shared" si="6"/>
        <v>0</v>
      </c>
      <c r="P39" s="66">
        <f t="shared" si="10"/>
        <v>0</v>
      </c>
      <c r="Q39" s="66">
        <f t="shared" si="7"/>
        <v>0</v>
      </c>
      <c r="R39" s="65"/>
      <c r="S39" s="67">
        <f t="shared" si="8"/>
        <v>0</v>
      </c>
      <c r="T39" s="61"/>
      <c r="V39" s="9">
        <f t="shared" si="2"/>
        <v>0</v>
      </c>
      <c r="W39" s="9" t="str">
        <f t="shared" si="3"/>
        <v/>
      </c>
      <c r="X39" s="82" t="str">
        <f t="shared" si="9"/>
        <v>OK</v>
      </c>
      <c r="Y39" s="82" t="e">
        <f t="shared" si="4"/>
        <v>#VALUE!</v>
      </c>
    </row>
    <row r="40" spans="1:25" s="9" customFormat="1" ht="17.100000000000001" hidden="1" customHeight="1" outlineLevel="1">
      <c r="A40" s="60">
        <v>32</v>
      </c>
      <c r="B40" s="79"/>
      <c r="C40" s="62"/>
      <c r="D40" s="60"/>
      <c r="E40" s="63"/>
      <c r="F40" s="64"/>
      <c r="G40" s="64"/>
      <c r="H40" s="65"/>
      <c r="I40" s="61"/>
      <c r="J40" s="66">
        <f t="shared" si="5"/>
        <v>0</v>
      </c>
      <c r="K40" s="61"/>
      <c r="L40" s="66">
        <f t="shared" ref="L40:L58" si="11">IF(E40=1,K40*$F$103,K40*$F$104)</f>
        <v>0</v>
      </c>
      <c r="M40" s="61"/>
      <c r="N40" s="66">
        <f t="shared" ref="N40:N58" si="12">IF(E40=1,M40*$E$103,M40*$E$104)</f>
        <v>0</v>
      </c>
      <c r="O40" s="66">
        <f t="shared" si="6"/>
        <v>0</v>
      </c>
      <c r="P40" s="66">
        <f t="shared" si="10"/>
        <v>0</v>
      </c>
      <c r="Q40" s="66">
        <f t="shared" si="7"/>
        <v>0</v>
      </c>
      <c r="R40" s="65"/>
      <c r="S40" s="67">
        <f t="shared" si="8"/>
        <v>0</v>
      </c>
      <c r="T40" s="61"/>
      <c r="V40" s="9">
        <f t="shared" ref="V40:V58" si="13">K40+M40</f>
        <v>0</v>
      </c>
      <c r="W40" s="9" t="str">
        <f t="shared" ref="W40:W58" si="14">IF(F40=$A$110,$D$110,IF(F40=$A$111,$D$111,IF(F40=$A$112,$D$112,"")))</f>
        <v/>
      </c>
      <c r="X40" s="82" t="str">
        <f t="shared" si="9"/>
        <v>OK</v>
      </c>
      <c r="Y40" s="82" t="e">
        <f t="shared" ref="Y40:Y58" si="15">IF(G40=$F$111,"",IF(V40&lt;=W40+5,"OK","NG"))</f>
        <v>#VALUE!</v>
      </c>
    </row>
    <row r="41" spans="1:25" s="9" customFormat="1" ht="17.100000000000001" hidden="1" customHeight="1" outlineLevel="1">
      <c r="A41" s="60">
        <v>33</v>
      </c>
      <c r="B41" s="79"/>
      <c r="C41" s="62"/>
      <c r="D41" s="60"/>
      <c r="E41" s="63"/>
      <c r="F41" s="64"/>
      <c r="G41" s="64"/>
      <c r="H41" s="65"/>
      <c r="I41" s="61"/>
      <c r="J41" s="66">
        <f t="shared" si="5"/>
        <v>0</v>
      </c>
      <c r="K41" s="61"/>
      <c r="L41" s="66">
        <f t="shared" si="11"/>
        <v>0</v>
      </c>
      <c r="M41" s="61"/>
      <c r="N41" s="66">
        <f t="shared" si="12"/>
        <v>0</v>
      </c>
      <c r="O41" s="66">
        <f t="shared" si="6"/>
        <v>0</v>
      </c>
      <c r="P41" s="66">
        <f t="shared" si="10"/>
        <v>0</v>
      </c>
      <c r="Q41" s="66">
        <f t="shared" si="7"/>
        <v>0</v>
      </c>
      <c r="R41" s="65"/>
      <c r="S41" s="67">
        <f t="shared" si="8"/>
        <v>0</v>
      </c>
      <c r="T41" s="61"/>
      <c r="V41" s="9">
        <f t="shared" si="13"/>
        <v>0</v>
      </c>
      <c r="W41" s="9" t="str">
        <f t="shared" si="14"/>
        <v/>
      </c>
      <c r="X41" s="82" t="str">
        <f t="shared" si="9"/>
        <v>OK</v>
      </c>
      <c r="Y41" s="82" t="e">
        <f t="shared" si="15"/>
        <v>#VALUE!</v>
      </c>
    </row>
    <row r="42" spans="1:25" s="9" customFormat="1" ht="17.100000000000001" hidden="1" customHeight="1" outlineLevel="1">
      <c r="A42" s="60">
        <v>34</v>
      </c>
      <c r="B42" s="79"/>
      <c r="C42" s="62"/>
      <c r="D42" s="60"/>
      <c r="E42" s="63"/>
      <c r="F42" s="64"/>
      <c r="G42" s="64"/>
      <c r="H42" s="65"/>
      <c r="I42" s="61"/>
      <c r="J42" s="66">
        <f t="shared" si="5"/>
        <v>0</v>
      </c>
      <c r="K42" s="61"/>
      <c r="L42" s="66">
        <f t="shared" si="11"/>
        <v>0</v>
      </c>
      <c r="M42" s="61"/>
      <c r="N42" s="66">
        <f t="shared" si="12"/>
        <v>0</v>
      </c>
      <c r="O42" s="66">
        <f t="shared" si="6"/>
        <v>0</v>
      </c>
      <c r="P42" s="66">
        <f t="shared" si="10"/>
        <v>0</v>
      </c>
      <c r="Q42" s="66">
        <f t="shared" si="7"/>
        <v>0</v>
      </c>
      <c r="R42" s="65"/>
      <c r="S42" s="67">
        <f t="shared" si="8"/>
        <v>0</v>
      </c>
      <c r="T42" s="61"/>
      <c r="V42" s="9">
        <f t="shared" si="13"/>
        <v>0</v>
      </c>
      <c r="W42" s="9" t="str">
        <f t="shared" si="14"/>
        <v/>
      </c>
      <c r="X42" s="82" t="str">
        <f t="shared" si="9"/>
        <v>OK</v>
      </c>
      <c r="Y42" s="82" t="e">
        <f t="shared" si="15"/>
        <v>#VALUE!</v>
      </c>
    </row>
    <row r="43" spans="1:25" s="9" customFormat="1" ht="17.100000000000001" hidden="1" customHeight="1" outlineLevel="1">
      <c r="A43" s="60">
        <v>35</v>
      </c>
      <c r="B43" s="79"/>
      <c r="C43" s="62"/>
      <c r="D43" s="60"/>
      <c r="E43" s="63"/>
      <c r="F43" s="64"/>
      <c r="G43" s="64"/>
      <c r="H43" s="65"/>
      <c r="I43" s="61"/>
      <c r="J43" s="66">
        <f t="shared" si="5"/>
        <v>0</v>
      </c>
      <c r="K43" s="61"/>
      <c r="L43" s="66">
        <f t="shared" si="11"/>
        <v>0</v>
      </c>
      <c r="M43" s="61"/>
      <c r="N43" s="66">
        <f t="shared" si="12"/>
        <v>0</v>
      </c>
      <c r="O43" s="66">
        <f t="shared" si="6"/>
        <v>0</v>
      </c>
      <c r="P43" s="66">
        <f t="shared" si="10"/>
        <v>0</v>
      </c>
      <c r="Q43" s="66">
        <f t="shared" si="7"/>
        <v>0</v>
      </c>
      <c r="R43" s="65"/>
      <c r="S43" s="67">
        <f t="shared" si="8"/>
        <v>0</v>
      </c>
      <c r="T43" s="61"/>
      <c r="V43" s="9">
        <f t="shared" si="13"/>
        <v>0</v>
      </c>
      <c r="W43" s="9" t="str">
        <f t="shared" si="14"/>
        <v/>
      </c>
      <c r="X43" s="82" t="str">
        <f t="shared" si="9"/>
        <v>OK</v>
      </c>
      <c r="Y43" s="82" t="e">
        <f t="shared" si="15"/>
        <v>#VALUE!</v>
      </c>
    </row>
    <row r="44" spans="1:25" s="9" customFormat="1" ht="17.100000000000001" hidden="1" customHeight="1" outlineLevel="1">
      <c r="A44" s="60">
        <v>36</v>
      </c>
      <c r="B44" s="79"/>
      <c r="C44" s="62"/>
      <c r="D44" s="60"/>
      <c r="E44" s="63"/>
      <c r="F44" s="64"/>
      <c r="G44" s="64"/>
      <c r="H44" s="65"/>
      <c r="I44" s="61"/>
      <c r="J44" s="66">
        <f t="shared" si="5"/>
        <v>0</v>
      </c>
      <c r="K44" s="61"/>
      <c r="L44" s="66">
        <f t="shared" si="11"/>
        <v>0</v>
      </c>
      <c r="M44" s="61"/>
      <c r="N44" s="66">
        <f t="shared" si="12"/>
        <v>0</v>
      </c>
      <c r="O44" s="66">
        <f t="shared" si="6"/>
        <v>0</v>
      </c>
      <c r="P44" s="66">
        <f t="shared" si="10"/>
        <v>0</v>
      </c>
      <c r="Q44" s="66">
        <f t="shared" si="7"/>
        <v>0</v>
      </c>
      <c r="R44" s="65"/>
      <c r="S44" s="67">
        <f t="shared" si="8"/>
        <v>0</v>
      </c>
      <c r="T44" s="61"/>
      <c r="V44" s="9">
        <f t="shared" si="13"/>
        <v>0</v>
      </c>
      <c r="W44" s="9" t="str">
        <f t="shared" si="14"/>
        <v/>
      </c>
      <c r="X44" s="82" t="str">
        <f t="shared" si="9"/>
        <v>OK</v>
      </c>
      <c r="Y44" s="82" t="e">
        <f t="shared" si="15"/>
        <v>#VALUE!</v>
      </c>
    </row>
    <row r="45" spans="1:25" s="9" customFormat="1" ht="17.100000000000001" hidden="1" customHeight="1" outlineLevel="1">
      <c r="A45" s="60">
        <v>37</v>
      </c>
      <c r="B45" s="79"/>
      <c r="C45" s="62"/>
      <c r="D45" s="60"/>
      <c r="E45" s="63"/>
      <c r="F45" s="64"/>
      <c r="G45" s="64"/>
      <c r="H45" s="65"/>
      <c r="I45" s="61"/>
      <c r="J45" s="66">
        <f t="shared" si="5"/>
        <v>0</v>
      </c>
      <c r="K45" s="61"/>
      <c r="L45" s="66">
        <f t="shared" si="11"/>
        <v>0</v>
      </c>
      <c r="M45" s="61"/>
      <c r="N45" s="66">
        <f t="shared" si="12"/>
        <v>0</v>
      </c>
      <c r="O45" s="66">
        <f t="shared" si="6"/>
        <v>0</v>
      </c>
      <c r="P45" s="66">
        <f t="shared" si="10"/>
        <v>0</v>
      </c>
      <c r="Q45" s="66">
        <f t="shared" si="7"/>
        <v>0</v>
      </c>
      <c r="R45" s="65"/>
      <c r="S45" s="67">
        <f t="shared" si="8"/>
        <v>0</v>
      </c>
      <c r="T45" s="61"/>
      <c r="V45" s="9">
        <f t="shared" si="13"/>
        <v>0</v>
      </c>
      <c r="W45" s="9" t="str">
        <f t="shared" si="14"/>
        <v/>
      </c>
      <c r="X45" s="82" t="str">
        <f t="shared" si="9"/>
        <v>OK</v>
      </c>
      <c r="Y45" s="82" t="e">
        <f t="shared" si="15"/>
        <v>#VALUE!</v>
      </c>
    </row>
    <row r="46" spans="1:25" s="9" customFormat="1" ht="17.100000000000001" hidden="1" customHeight="1" outlineLevel="1">
      <c r="A46" s="60">
        <v>38</v>
      </c>
      <c r="B46" s="79"/>
      <c r="C46" s="62"/>
      <c r="D46" s="60"/>
      <c r="E46" s="63"/>
      <c r="F46" s="64"/>
      <c r="G46" s="64"/>
      <c r="H46" s="65"/>
      <c r="I46" s="61"/>
      <c r="J46" s="66">
        <f t="shared" si="5"/>
        <v>0</v>
      </c>
      <c r="K46" s="61"/>
      <c r="L46" s="66">
        <f t="shared" si="11"/>
        <v>0</v>
      </c>
      <c r="M46" s="61"/>
      <c r="N46" s="66">
        <f t="shared" si="12"/>
        <v>0</v>
      </c>
      <c r="O46" s="66">
        <f t="shared" si="6"/>
        <v>0</v>
      </c>
      <c r="P46" s="66">
        <f t="shared" si="10"/>
        <v>0</v>
      </c>
      <c r="Q46" s="66">
        <f t="shared" si="7"/>
        <v>0</v>
      </c>
      <c r="R46" s="65"/>
      <c r="S46" s="67">
        <f t="shared" si="8"/>
        <v>0</v>
      </c>
      <c r="T46" s="61"/>
      <c r="V46" s="9">
        <f t="shared" si="13"/>
        <v>0</v>
      </c>
      <c r="W46" s="9" t="str">
        <f t="shared" si="14"/>
        <v/>
      </c>
      <c r="X46" s="82" t="str">
        <f t="shared" si="9"/>
        <v>OK</v>
      </c>
      <c r="Y46" s="82" t="e">
        <f t="shared" si="15"/>
        <v>#VALUE!</v>
      </c>
    </row>
    <row r="47" spans="1:25" s="9" customFormat="1" ht="17.100000000000001" hidden="1" customHeight="1" outlineLevel="1">
      <c r="A47" s="60">
        <v>39</v>
      </c>
      <c r="B47" s="79"/>
      <c r="C47" s="62"/>
      <c r="D47" s="60"/>
      <c r="E47" s="63"/>
      <c r="F47" s="64"/>
      <c r="G47" s="64"/>
      <c r="H47" s="65"/>
      <c r="I47" s="61"/>
      <c r="J47" s="66">
        <f t="shared" si="5"/>
        <v>0</v>
      </c>
      <c r="K47" s="61"/>
      <c r="L47" s="66">
        <f t="shared" si="11"/>
        <v>0</v>
      </c>
      <c r="M47" s="61"/>
      <c r="N47" s="66">
        <f t="shared" si="12"/>
        <v>0</v>
      </c>
      <c r="O47" s="66">
        <f t="shared" si="6"/>
        <v>0</v>
      </c>
      <c r="P47" s="66">
        <f t="shared" si="10"/>
        <v>0</v>
      </c>
      <c r="Q47" s="66">
        <f t="shared" si="7"/>
        <v>0</v>
      </c>
      <c r="R47" s="65"/>
      <c r="S47" s="67">
        <f t="shared" si="8"/>
        <v>0</v>
      </c>
      <c r="T47" s="61"/>
      <c r="V47" s="9">
        <f t="shared" si="13"/>
        <v>0</v>
      </c>
      <c r="W47" s="9" t="str">
        <f t="shared" si="14"/>
        <v/>
      </c>
      <c r="X47" s="82" t="str">
        <f t="shared" si="9"/>
        <v>OK</v>
      </c>
      <c r="Y47" s="82" t="e">
        <f t="shared" si="15"/>
        <v>#VALUE!</v>
      </c>
    </row>
    <row r="48" spans="1:25" s="9" customFormat="1" ht="17.100000000000001" hidden="1" customHeight="1" outlineLevel="1">
      <c r="A48" s="60">
        <v>40</v>
      </c>
      <c r="B48" s="79"/>
      <c r="C48" s="62"/>
      <c r="D48" s="60"/>
      <c r="E48" s="63"/>
      <c r="F48" s="64"/>
      <c r="G48" s="64"/>
      <c r="H48" s="65"/>
      <c r="I48" s="61"/>
      <c r="J48" s="66">
        <f t="shared" si="5"/>
        <v>0</v>
      </c>
      <c r="K48" s="61"/>
      <c r="L48" s="66">
        <f t="shared" si="11"/>
        <v>0</v>
      </c>
      <c r="M48" s="61"/>
      <c r="N48" s="66">
        <f t="shared" si="12"/>
        <v>0</v>
      </c>
      <c r="O48" s="66">
        <f t="shared" si="6"/>
        <v>0</v>
      </c>
      <c r="P48" s="66">
        <f t="shared" si="10"/>
        <v>0</v>
      </c>
      <c r="Q48" s="66">
        <f t="shared" si="7"/>
        <v>0</v>
      </c>
      <c r="R48" s="65"/>
      <c r="S48" s="67">
        <f t="shared" si="8"/>
        <v>0</v>
      </c>
      <c r="T48" s="61"/>
      <c r="V48" s="9">
        <f t="shared" si="13"/>
        <v>0</v>
      </c>
      <c r="W48" s="9" t="str">
        <f t="shared" si="14"/>
        <v/>
      </c>
      <c r="X48" s="82" t="str">
        <f t="shared" si="9"/>
        <v>OK</v>
      </c>
      <c r="Y48" s="82" t="e">
        <f t="shared" si="15"/>
        <v>#VALUE!</v>
      </c>
    </row>
    <row r="49" spans="1:25" s="9" customFormat="1" ht="17.100000000000001" hidden="1" customHeight="1" outlineLevel="1">
      <c r="A49" s="60">
        <v>41</v>
      </c>
      <c r="B49" s="79"/>
      <c r="C49" s="62"/>
      <c r="D49" s="60"/>
      <c r="E49" s="63"/>
      <c r="F49" s="64"/>
      <c r="G49" s="64"/>
      <c r="H49" s="65"/>
      <c r="I49" s="61"/>
      <c r="J49" s="66">
        <f t="shared" si="5"/>
        <v>0</v>
      </c>
      <c r="K49" s="61"/>
      <c r="L49" s="66">
        <f t="shared" si="11"/>
        <v>0</v>
      </c>
      <c r="M49" s="61"/>
      <c r="N49" s="66">
        <f t="shared" si="12"/>
        <v>0</v>
      </c>
      <c r="O49" s="66">
        <f t="shared" si="6"/>
        <v>0</v>
      </c>
      <c r="P49" s="66">
        <f t="shared" si="10"/>
        <v>0</v>
      </c>
      <c r="Q49" s="66">
        <f t="shared" si="7"/>
        <v>0</v>
      </c>
      <c r="R49" s="65"/>
      <c r="S49" s="67">
        <f t="shared" si="8"/>
        <v>0</v>
      </c>
      <c r="T49" s="61"/>
      <c r="V49" s="9">
        <f t="shared" si="13"/>
        <v>0</v>
      </c>
      <c r="W49" s="9" t="str">
        <f t="shared" si="14"/>
        <v/>
      </c>
      <c r="X49" s="82" t="str">
        <f t="shared" si="9"/>
        <v>OK</v>
      </c>
      <c r="Y49" s="82" t="e">
        <f t="shared" si="15"/>
        <v>#VALUE!</v>
      </c>
    </row>
    <row r="50" spans="1:25" s="9" customFormat="1" ht="17.100000000000001" hidden="1" customHeight="1" outlineLevel="1">
      <c r="A50" s="60">
        <v>42</v>
      </c>
      <c r="B50" s="79"/>
      <c r="C50" s="62"/>
      <c r="D50" s="60"/>
      <c r="E50" s="63"/>
      <c r="F50" s="64"/>
      <c r="G50" s="64"/>
      <c r="H50" s="65"/>
      <c r="I50" s="61"/>
      <c r="J50" s="66">
        <f t="shared" si="5"/>
        <v>0</v>
      </c>
      <c r="K50" s="61"/>
      <c r="L50" s="66">
        <f t="shared" si="11"/>
        <v>0</v>
      </c>
      <c r="M50" s="61"/>
      <c r="N50" s="66">
        <f t="shared" si="12"/>
        <v>0</v>
      </c>
      <c r="O50" s="66">
        <f t="shared" si="6"/>
        <v>0</v>
      </c>
      <c r="P50" s="66">
        <f t="shared" si="10"/>
        <v>0</v>
      </c>
      <c r="Q50" s="66">
        <f t="shared" si="7"/>
        <v>0</v>
      </c>
      <c r="R50" s="65"/>
      <c r="S50" s="67">
        <f t="shared" si="8"/>
        <v>0</v>
      </c>
      <c r="T50" s="61"/>
      <c r="V50" s="9">
        <f t="shared" si="13"/>
        <v>0</v>
      </c>
      <c r="W50" s="9" t="str">
        <f t="shared" si="14"/>
        <v/>
      </c>
      <c r="X50" s="82" t="str">
        <f t="shared" si="9"/>
        <v>OK</v>
      </c>
      <c r="Y50" s="82" t="e">
        <f t="shared" si="15"/>
        <v>#VALUE!</v>
      </c>
    </row>
    <row r="51" spans="1:25" s="9" customFormat="1" ht="17.100000000000001" hidden="1" customHeight="1" outlineLevel="1">
      <c r="A51" s="60">
        <v>43</v>
      </c>
      <c r="B51" s="79"/>
      <c r="C51" s="62"/>
      <c r="D51" s="60"/>
      <c r="E51" s="63"/>
      <c r="F51" s="64"/>
      <c r="G51" s="64"/>
      <c r="H51" s="65"/>
      <c r="I51" s="61"/>
      <c r="J51" s="66">
        <f t="shared" si="5"/>
        <v>0</v>
      </c>
      <c r="K51" s="61"/>
      <c r="L51" s="66">
        <f t="shared" si="11"/>
        <v>0</v>
      </c>
      <c r="M51" s="61"/>
      <c r="N51" s="66">
        <f t="shared" si="12"/>
        <v>0</v>
      </c>
      <c r="O51" s="66">
        <f t="shared" si="6"/>
        <v>0</v>
      </c>
      <c r="P51" s="66">
        <f t="shared" si="10"/>
        <v>0</v>
      </c>
      <c r="Q51" s="66">
        <f t="shared" si="7"/>
        <v>0</v>
      </c>
      <c r="R51" s="65"/>
      <c r="S51" s="67">
        <f t="shared" si="8"/>
        <v>0</v>
      </c>
      <c r="T51" s="61"/>
      <c r="V51" s="9">
        <f t="shared" si="13"/>
        <v>0</v>
      </c>
      <c r="W51" s="9" t="str">
        <f t="shared" si="14"/>
        <v/>
      </c>
      <c r="X51" s="82" t="str">
        <f t="shared" si="9"/>
        <v>OK</v>
      </c>
      <c r="Y51" s="82" t="e">
        <f t="shared" si="15"/>
        <v>#VALUE!</v>
      </c>
    </row>
    <row r="52" spans="1:25" s="9" customFormat="1" ht="17.100000000000001" hidden="1" customHeight="1" outlineLevel="1">
      <c r="A52" s="60">
        <v>44</v>
      </c>
      <c r="B52" s="79"/>
      <c r="C52" s="62"/>
      <c r="D52" s="60"/>
      <c r="E52" s="63"/>
      <c r="F52" s="64"/>
      <c r="G52" s="64"/>
      <c r="H52" s="65"/>
      <c r="I52" s="61"/>
      <c r="J52" s="66">
        <f t="shared" si="5"/>
        <v>0</v>
      </c>
      <c r="K52" s="61"/>
      <c r="L52" s="66">
        <f t="shared" si="11"/>
        <v>0</v>
      </c>
      <c r="M52" s="61"/>
      <c r="N52" s="66">
        <f t="shared" si="12"/>
        <v>0</v>
      </c>
      <c r="O52" s="66">
        <f t="shared" si="6"/>
        <v>0</v>
      </c>
      <c r="P52" s="66">
        <f t="shared" si="10"/>
        <v>0</v>
      </c>
      <c r="Q52" s="66">
        <f t="shared" si="7"/>
        <v>0</v>
      </c>
      <c r="R52" s="65"/>
      <c r="S52" s="67">
        <f t="shared" si="8"/>
        <v>0</v>
      </c>
      <c r="T52" s="61"/>
      <c r="V52" s="9">
        <f t="shared" si="13"/>
        <v>0</v>
      </c>
      <c r="W52" s="9" t="str">
        <f t="shared" si="14"/>
        <v/>
      </c>
      <c r="X52" s="82" t="str">
        <f t="shared" si="9"/>
        <v>OK</v>
      </c>
      <c r="Y52" s="82" t="e">
        <f t="shared" si="15"/>
        <v>#VALUE!</v>
      </c>
    </row>
    <row r="53" spans="1:25" s="9" customFormat="1" ht="17.100000000000001" hidden="1" customHeight="1" outlineLevel="1">
      <c r="A53" s="60">
        <v>45</v>
      </c>
      <c r="B53" s="79"/>
      <c r="C53" s="62"/>
      <c r="D53" s="60"/>
      <c r="E53" s="63"/>
      <c r="F53" s="64"/>
      <c r="G53" s="64"/>
      <c r="H53" s="65"/>
      <c r="I53" s="61"/>
      <c r="J53" s="66">
        <f t="shared" si="5"/>
        <v>0</v>
      </c>
      <c r="K53" s="61"/>
      <c r="L53" s="66">
        <f t="shared" si="11"/>
        <v>0</v>
      </c>
      <c r="M53" s="61"/>
      <c r="N53" s="66">
        <f t="shared" si="12"/>
        <v>0</v>
      </c>
      <c r="O53" s="66">
        <f t="shared" si="6"/>
        <v>0</v>
      </c>
      <c r="P53" s="66">
        <f t="shared" si="10"/>
        <v>0</v>
      </c>
      <c r="Q53" s="66">
        <f t="shared" si="7"/>
        <v>0</v>
      </c>
      <c r="R53" s="65"/>
      <c r="S53" s="67">
        <f t="shared" si="8"/>
        <v>0</v>
      </c>
      <c r="T53" s="61"/>
      <c r="V53" s="9">
        <f t="shared" si="13"/>
        <v>0</v>
      </c>
      <c r="W53" s="9" t="str">
        <f t="shared" si="14"/>
        <v/>
      </c>
      <c r="X53" s="82" t="str">
        <f t="shared" si="9"/>
        <v>OK</v>
      </c>
      <c r="Y53" s="82" t="e">
        <f t="shared" si="15"/>
        <v>#VALUE!</v>
      </c>
    </row>
    <row r="54" spans="1:25" s="9" customFormat="1" ht="17.100000000000001" hidden="1" customHeight="1" outlineLevel="1">
      <c r="A54" s="60">
        <v>46</v>
      </c>
      <c r="B54" s="79"/>
      <c r="C54" s="62"/>
      <c r="D54" s="60"/>
      <c r="E54" s="63"/>
      <c r="F54" s="64"/>
      <c r="G54" s="64"/>
      <c r="H54" s="65"/>
      <c r="I54" s="61"/>
      <c r="J54" s="66">
        <f t="shared" si="5"/>
        <v>0</v>
      </c>
      <c r="K54" s="61"/>
      <c r="L54" s="66">
        <f t="shared" si="11"/>
        <v>0</v>
      </c>
      <c r="M54" s="61"/>
      <c r="N54" s="66">
        <f t="shared" si="12"/>
        <v>0</v>
      </c>
      <c r="O54" s="66">
        <f t="shared" si="6"/>
        <v>0</v>
      </c>
      <c r="P54" s="66">
        <f t="shared" si="10"/>
        <v>0</v>
      </c>
      <c r="Q54" s="66">
        <f t="shared" si="7"/>
        <v>0</v>
      </c>
      <c r="R54" s="65"/>
      <c r="S54" s="67">
        <f t="shared" si="8"/>
        <v>0</v>
      </c>
      <c r="T54" s="61"/>
      <c r="V54" s="9">
        <f t="shared" si="13"/>
        <v>0</v>
      </c>
      <c r="W54" s="9" t="str">
        <f t="shared" si="14"/>
        <v/>
      </c>
      <c r="X54" s="82" t="str">
        <f t="shared" si="9"/>
        <v>OK</v>
      </c>
      <c r="Y54" s="82" t="e">
        <f t="shared" si="15"/>
        <v>#VALUE!</v>
      </c>
    </row>
    <row r="55" spans="1:25" s="9" customFormat="1" ht="17.100000000000001" hidden="1" customHeight="1" outlineLevel="1">
      <c r="A55" s="60">
        <v>47</v>
      </c>
      <c r="B55" s="79"/>
      <c r="C55" s="62"/>
      <c r="D55" s="60"/>
      <c r="E55" s="63"/>
      <c r="F55" s="64"/>
      <c r="G55" s="64"/>
      <c r="H55" s="65"/>
      <c r="I55" s="61"/>
      <c r="J55" s="66">
        <f t="shared" si="5"/>
        <v>0</v>
      </c>
      <c r="K55" s="61"/>
      <c r="L55" s="66">
        <f t="shared" si="11"/>
        <v>0</v>
      </c>
      <c r="M55" s="61"/>
      <c r="N55" s="66">
        <f t="shared" si="12"/>
        <v>0</v>
      </c>
      <c r="O55" s="66">
        <f t="shared" si="6"/>
        <v>0</v>
      </c>
      <c r="P55" s="66">
        <f t="shared" si="10"/>
        <v>0</v>
      </c>
      <c r="Q55" s="66">
        <f t="shared" si="7"/>
        <v>0</v>
      </c>
      <c r="R55" s="65"/>
      <c r="S55" s="67">
        <f t="shared" si="8"/>
        <v>0</v>
      </c>
      <c r="T55" s="61"/>
      <c r="V55" s="9">
        <f t="shared" si="13"/>
        <v>0</v>
      </c>
      <c r="W55" s="9" t="str">
        <f t="shared" si="14"/>
        <v/>
      </c>
      <c r="X55" s="82" t="str">
        <f t="shared" si="9"/>
        <v>OK</v>
      </c>
      <c r="Y55" s="82" t="e">
        <f t="shared" si="15"/>
        <v>#VALUE!</v>
      </c>
    </row>
    <row r="56" spans="1:25" s="9" customFormat="1" ht="17.100000000000001" hidden="1" customHeight="1" outlineLevel="1">
      <c r="A56" s="60">
        <v>48</v>
      </c>
      <c r="B56" s="79"/>
      <c r="C56" s="62"/>
      <c r="D56" s="60"/>
      <c r="E56" s="63"/>
      <c r="F56" s="64"/>
      <c r="G56" s="64"/>
      <c r="H56" s="65"/>
      <c r="I56" s="61"/>
      <c r="J56" s="66">
        <f t="shared" si="5"/>
        <v>0</v>
      </c>
      <c r="K56" s="61"/>
      <c r="L56" s="66">
        <f t="shared" si="11"/>
        <v>0</v>
      </c>
      <c r="M56" s="61"/>
      <c r="N56" s="66">
        <f t="shared" si="12"/>
        <v>0</v>
      </c>
      <c r="O56" s="66">
        <f t="shared" si="6"/>
        <v>0</v>
      </c>
      <c r="P56" s="66">
        <f t="shared" si="10"/>
        <v>0</v>
      </c>
      <c r="Q56" s="66">
        <f t="shared" si="7"/>
        <v>0</v>
      </c>
      <c r="R56" s="65"/>
      <c r="S56" s="67">
        <f t="shared" si="8"/>
        <v>0</v>
      </c>
      <c r="T56" s="61"/>
      <c r="V56" s="9">
        <f t="shared" si="13"/>
        <v>0</v>
      </c>
      <c r="W56" s="9" t="str">
        <f t="shared" si="14"/>
        <v/>
      </c>
      <c r="X56" s="82" t="str">
        <f t="shared" si="9"/>
        <v>OK</v>
      </c>
      <c r="Y56" s="82" t="e">
        <f t="shared" si="15"/>
        <v>#VALUE!</v>
      </c>
    </row>
    <row r="57" spans="1:25" s="9" customFormat="1" ht="17.100000000000001" hidden="1" customHeight="1" outlineLevel="1">
      <c r="A57" s="60">
        <v>49</v>
      </c>
      <c r="B57" s="79"/>
      <c r="C57" s="62"/>
      <c r="D57" s="60"/>
      <c r="E57" s="63"/>
      <c r="F57" s="64"/>
      <c r="G57" s="64"/>
      <c r="H57" s="65"/>
      <c r="I57" s="61"/>
      <c r="J57" s="66">
        <f t="shared" si="5"/>
        <v>0</v>
      </c>
      <c r="K57" s="61"/>
      <c r="L57" s="66">
        <f t="shared" si="11"/>
        <v>0</v>
      </c>
      <c r="M57" s="61"/>
      <c r="N57" s="66">
        <f t="shared" si="12"/>
        <v>0</v>
      </c>
      <c r="O57" s="66">
        <f t="shared" si="6"/>
        <v>0</v>
      </c>
      <c r="P57" s="66">
        <f t="shared" si="10"/>
        <v>0</v>
      </c>
      <c r="Q57" s="66">
        <f t="shared" si="7"/>
        <v>0</v>
      </c>
      <c r="R57" s="65"/>
      <c r="S57" s="67">
        <f t="shared" si="8"/>
        <v>0</v>
      </c>
      <c r="T57" s="61"/>
      <c r="V57" s="9">
        <f t="shared" si="13"/>
        <v>0</v>
      </c>
      <c r="W57" s="9" t="str">
        <f t="shared" si="14"/>
        <v/>
      </c>
      <c r="X57" s="82" t="str">
        <f t="shared" si="9"/>
        <v>OK</v>
      </c>
      <c r="Y57" s="82" t="e">
        <f t="shared" si="15"/>
        <v>#VALUE!</v>
      </c>
    </row>
    <row r="58" spans="1:25" s="9" customFormat="1" ht="17.100000000000001" hidden="1" customHeight="1" outlineLevel="1" thickBot="1">
      <c r="A58" s="68">
        <v>50</v>
      </c>
      <c r="B58" s="80"/>
      <c r="C58" s="70"/>
      <c r="D58" s="68"/>
      <c r="E58" s="71"/>
      <c r="F58" s="72"/>
      <c r="G58" s="72"/>
      <c r="H58" s="73"/>
      <c r="I58" s="69"/>
      <c r="J58" s="74">
        <f t="shared" si="5"/>
        <v>0</v>
      </c>
      <c r="K58" s="69"/>
      <c r="L58" s="74">
        <f t="shared" si="11"/>
        <v>0</v>
      </c>
      <c r="M58" s="69"/>
      <c r="N58" s="74">
        <f t="shared" si="12"/>
        <v>0</v>
      </c>
      <c r="O58" s="74">
        <f t="shared" si="6"/>
        <v>0</v>
      </c>
      <c r="P58" s="74">
        <f t="shared" si="10"/>
        <v>0</v>
      </c>
      <c r="Q58" s="74">
        <f t="shared" si="7"/>
        <v>0</v>
      </c>
      <c r="R58" s="73"/>
      <c r="S58" s="75">
        <f t="shared" si="8"/>
        <v>0</v>
      </c>
      <c r="T58" s="69"/>
      <c r="V58" s="9">
        <f t="shared" si="13"/>
        <v>0</v>
      </c>
      <c r="W58" s="9" t="str">
        <f t="shared" si="14"/>
        <v/>
      </c>
      <c r="X58" s="82" t="str">
        <f t="shared" si="9"/>
        <v>OK</v>
      </c>
      <c r="Y58" s="82" t="e">
        <f t="shared" si="15"/>
        <v>#VALUE!</v>
      </c>
    </row>
    <row r="59" spans="1:25" ht="27" customHeight="1" collapsed="1" thickTop="1">
      <c r="A59" s="218" t="s">
        <v>60</v>
      </c>
      <c r="B59" s="219"/>
      <c r="C59" s="219"/>
      <c r="D59" s="219"/>
      <c r="E59" s="219"/>
      <c r="F59" s="219"/>
      <c r="G59" s="220"/>
      <c r="H59" s="102">
        <f>SUM(H9:H58)</f>
        <v>0</v>
      </c>
      <c r="I59" s="102">
        <f>SUM(I9:I58)</f>
        <v>0</v>
      </c>
      <c r="J59" s="102">
        <f>SUM(J9:J58)</f>
        <v>0</v>
      </c>
      <c r="K59" s="171"/>
      <c r="L59" s="102">
        <f>SUM(L9:L58)</f>
        <v>0</v>
      </c>
      <c r="M59" s="171"/>
      <c r="N59" s="102">
        <f t="shared" ref="N59:S59" si="16">SUM(N9:N58)</f>
        <v>0</v>
      </c>
      <c r="O59" s="102">
        <f t="shared" si="16"/>
        <v>0</v>
      </c>
      <c r="P59" s="102">
        <f t="shared" si="16"/>
        <v>0</v>
      </c>
      <c r="Q59" s="102">
        <f t="shared" si="16"/>
        <v>0</v>
      </c>
      <c r="R59" s="102">
        <f>SUM(R9:R58)</f>
        <v>0</v>
      </c>
      <c r="S59" s="102">
        <f t="shared" si="16"/>
        <v>0</v>
      </c>
      <c r="T59" s="76"/>
    </row>
    <row r="60" spans="1:25" ht="19.5" customHeight="1">
      <c r="A60" t="s">
        <v>64</v>
      </c>
    </row>
    <row r="61" spans="1:25" ht="20.100000000000001" customHeight="1">
      <c r="A61" s="38" t="s">
        <v>85</v>
      </c>
      <c r="B61" s="217" t="s">
        <v>111</v>
      </c>
      <c r="C61" s="202"/>
      <c r="D61" s="202"/>
      <c r="E61" s="202"/>
      <c r="F61" s="202"/>
      <c r="G61" s="202"/>
      <c r="H61" s="202"/>
      <c r="I61" s="202"/>
      <c r="J61" s="202"/>
      <c r="K61" s="202"/>
      <c r="L61" s="202"/>
      <c r="M61" s="202"/>
      <c r="N61" s="202"/>
      <c r="O61" s="202"/>
      <c r="P61" s="202"/>
      <c r="Q61" s="202"/>
      <c r="R61" s="202"/>
      <c r="S61" s="202"/>
      <c r="T61" s="202"/>
    </row>
    <row r="62" spans="1:25" ht="33.75" customHeight="1">
      <c r="A62" s="38" t="s">
        <v>86</v>
      </c>
      <c r="B62" s="217" t="s">
        <v>134</v>
      </c>
      <c r="C62" s="202"/>
      <c r="D62" s="202"/>
      <c r="E62" s="202"/>
      <c r="F62" s="202"/>
      <c r="G62" s="202"/>
      <c r="H62" s="202"/>
      <c r="I62" s="202"/>
      <c r="J62" s="202"/>
      <c r="K62" s="202"/>
      <c r="L62" s="202"/>
      <c r="M62" s="202"/>
      <c r="N62" s="202"/>
      <c r="O62" s="202"/>
      <c r="P62" s="202"/>
      <c r="Q62" s="202"/>
      <c r="R62" s="202"/>
      <c r="S62" s="202"/>
      <c r="T62" s="202"/>
    </row>
    <row r="63" spans="1:25" ht="20.100000000000001" customHeight="1">
      <c r="A63" s="38" t="s">
        <v>87</v>
      </c>
      <c r="B63" s="217" t="s">
        <v>121</v>
      </c>
      <c r="C63" s="202"/>
      <c r="D63" s="202"/>
      <c r="E63" s="202"/>
      <c r="F63" s="202"/>
      <c r="G63" s="202"/>
      <c r="H63" s="202"/>
      <c r="I63" s="202"/>
      <c r="J63" s="202"/>
      <c r="K63" s="202"/>
      <c r="L63" s="202"/>
      <c r="M63" s="202"/>
      <c r="N63" s="202"/>
      <c r="O63" s="202"/>
      <c r="P63" s="202"/>
      <c r="Q63" s="202"/>
      <c r="R63" s="202"/>
      <c r="S63" s="202"/>
      <c r="T63" s="202"/>
    </row>
    <row r="64" spans="1:25" ht="19.5" customHeight="1">
      <c r="A64" s="38" t="s">
        <v>88</v>
      </c>
      <c r="B64" s="39" t="s">
        <v>112</v>
      </c>
    </row>
    <row r="65" spans="1:2" ht="20.100000000000001" customHeight="1">
      <c r="A65" s="38" t="s">
        <v>89</v>
      </c>
      <c r="B65" s="39" t="s">
        <v>255</v>
      </c>
    </row>
    <row r="66" spans="1:2" ht="20.100000000000001" customHeight="1">
      <c r="A66" s="38" t="s">
        <v>90</v>
      </c>
      <c r="B66" s="39" t="s">
        <v>253</v>
      </c>
    </row>
    <row r="67" spans="1:2" ht="20.100000000000001" customHeight="1">
      <c r="A67" s="38" t="s">
        <v>91</v>
      </c>
      <c r="B67" s="39" t="s">
        <v>120</v>
      </c>
    </row>
    <row r="68" spans="1:2" ht="20.100000000000001" customHeight="1">
      <c r="A68" s="38" t="s">
        <v>92</v>
      </c>
      <c r="B68" s="39" t="s">
        <v>132</v>
      </c>
    </row>
    <row r="69" spans="1:2" ht="20.100000000000001" customHeight="1">
      <c r="A69" s="38" t="s">
        <v>93</v>
      </c>
      <c r="B69" s="39" t="s">
        <v>122</v>
      </c>
    </row>
    <row r="70" spans="1:2" ht="20.100000000000001" customHeight="1"/>
    <row r="80" spans="1:2">
      <c r="A80" s="27"/>
    </row>
    <row r="81" spans="1:2">
      <c r="A81" s="27"/>
    </row>
    <row r="83" spans="1:2">
      <c r="A83" t="s">
        <v>67</v>
      </c>
    </row>
    <row r="84" spans="1:2">
      <c r="B84" t="s">
        <v>68</v>
      </c>
    </row>
    <row r="85" spans="1:2">
      <c r="B85" t="s">
        <v>69</v>
      </c>
    </row>
    <row r="86" spans="1:2">
      <c r="B86" t="s">
        <v>70</v>
      </c>
    </row>
    <row r="87" spans="1:2">
      <c r="B87" t="s">
        <v>71</v>
      </c>
    </row>
    <row r="88" spans="1:2">
      <c r="B88" t="s">
        <v>72</v>
      </c>
    </row>
    <row r="89" spans="1:2">
      <c r="B89" t="s">
        <v>73</v>
      </c>
    </row>
    <row r="90" spans="1:2">
      <c r="B90" t="s">
        <v>74</v>
      </c>
    </row>
    <row r="91" spans="1:2">
      <c r="B91" t="s">
        <v>75</v>
      </c>
    </row>
    <row r="92" spans="1:2">
      <c r="B92" t="s">
        <v>76</v>
      </c>
    </row>
    <row r="93" spans="1:2">
      <c r="B93" t="s">
        <v>77</v>
      </c>
    </row>
    <row r="94" spans="1:2">
      <c r="B94" t="s">
        <v>78</v>
      </c>
    </row>
    <row r="95" spans="1:2">
      <c r="B95" t="s">
        <v>79</v>
      </c>
    </row>
    <row r="96" spans="1:2">
      <c r="B96" t="s">
        <v>80</v>
      </c>
    </row>
    <row r="97" spans="1:7">
      <c r="B97" t="s">
        <v>81</v>
      </c>
    </row>
    <row r="98" spans="1:7">
      <c r="A98" t="s">
        <v>2</v>
      </c>
      <c r="B98" t="s">
        <v>82</v>
      </c>
    </row>
    <row r="99" spans="1:7">
      <c r="B99" t="s">
        <v>83</v>
      </c>
    </row>
    <row r="100" spans="1:7">
      <c r="B100" t="s">
        <v>84</v>
      </c>
    </row>
    <row r="102" spans="1:7">
      <c r="A102" s="11" t="s">
        <v>65</v>
      </c>
      <c r="B102" s="11"/>
      <c r="C102" s="11"/>
      <c r="D102" s="11"/>
      <c r="E102" s="35" t="s">
        <v>42</v>
      </c>
      <c r="F102" s="35" t="s">
        <v>43</v>
      </c>
      <c r="G102" s="11"/>
    </row>
    <row r="103" spans="1:7">
      <c r="A103" s="36">
        <v>1</v>
      </c>
      <c r="B103" s="11" t="s">
        <v>30</v>
      </c>
      <c r="C103" s="11"/>
      <c r="D103" s="11"/>
      <c r="E103" s="37">
        <v>2000</v>
      </c>
      <c r="F103" s="37">
        <v>2000</v>
      </c>
      <c r="G103" s="11"/>
    </row>
    <row r="104" spans="1:7">
      <c r="A104" s="36">
        <v>2</v>
      </c>
      <c r="B104" s="11" t="s">
        <v>31</v>
      </c>
      <c r="C104" s="11"/>
      <c r="D104" s="11"/>
      <c r="E104" s="37">
        <v>4000</v>
      </c>
      <c r="F104" s="37">
        <v>3000</v>
      </c>
      <c r="G104" s="11"/>
    </row>
    <row r="105" spans="1:7">
      <c r="A105" s="36"/>
      <c r="B105" s="11"/>
      <c r="C105" s="11"/>
      <c r="D105" s="11"/>
      <c r="E105" s="37"/>
      <c r="F105" s="37"/>
      <c r="G105" s="11"/>
    </row>
    <row r="106" spans="1:7">
      <c r="A106" s="36"/>
      <c r="B106" s="11"/>
      <c r="C106" s="11"/>
      <c r="D106" s="11"/>
      <c r="E106" s="37"/>
      <c r="F106" s="37"/>
      <c r="G106" s="11"/>
    </row>
    <row r="107" spans="1:7">
      <c r="A107" s="36"/>
      <c r="B107" s="11"/>
      <c r="C107" s="11"/>
      <c r="D107" s="11"/>
      <c r="E107" s="37"/>
      <c r="F107" s="37"/>
      <c r="G107" s="11"/>
    </row>
    <row r="108" spans="1:7">
      <c r="A108" s="4"/>
      <c r="B108" s="4"/>
      <c r="C108" s="4"/>
      <c r="D108" s="4"/>
      <c r="E108" s="4"/>
      <c r="F108" s="4"/>
      <c r="G108" s="4"/>
    </row>
    <row r="109" spans="1:7">
      <c r="A109" s="4" t="s">
        <v>66</v>
      </c>
      <c r="B109" s="4"/>
      <c r="C109" s="4"/>
      <c r="D109" s="4"/>
      <c r="E109" s="4"/>
      <c r="F109" s="4" t="s">
        <v>52</v>
      </c>
      <c r="G109" s="4"/>
    </row>
    <row r="110" spans="1:7">
      <c r="A110" s="7" t="s">
        <v>37</v>
      </c>
      <c r="B110" s="4" t="s">
        <v>44</v>
      </c>
      <c r="C110" s="4"/>
      <c r="D110" s="4">
        <v>17</v>
      </c>
      <c r="E110" s="4" t="s">
        <v>47</v>
      </c>
      <c r="F110" s="7" t="s">
        <v>57</v>
      </c>
      <c r="G110" s="4"/>
    </row>
    <row r="111" spans="1:7">
      <c r="A111" s="7" t="s">
        <v>49</v>
      </c>
      <c r="B111" s="4" t="s">
        <v>45</v>
      </c>
      <c r="C111" s="4"/>
      <c r="D111" s="4">
        <v>13</v>
      </c>
      <c r="E111" s="4" t="s">
        <v>47</v>
      </c>
      <c r="F111" s="7" t="s">
        <v>58</v>
      </c>
      <c r="G111" s="4"/>
    </row>
    <row r="112" spans="1:7">
      <c r="A112" s="7" t="s">
        <v>50</v>
      </c>
      <c r="B112" s="4" t="s">
        <v>46</v>
      </c>
      <c r="C112" s="4"/>
      <c r="D112" s="4">
        <v>7</v>
      </c>
      <c r="E112" s="4" t="s">
        <v>47</v>
      </c>
      <c r="F112" s="4"/>
      <c r="G112" s="4"/>
    </row>
    <row r="113" spans="1:7">
      <c r="A113" s="4"/>
      <c r="B113" s="4"/>
      <c r="C113" s="4"/>
      <c r="D113" s="4"/>
      <c r="E113" s="4"/>
      <c r="F113" s="4"/>
      <c r="G113" s="4"/>
    </row>
    <row r="114" spans="1:7">
      <c r="A114" s="4"/>
      <c r="B114" s="4"/>
      <c r="C114" s="4"/>
      <c r="D114" s="4"/>
      <c r="E114" s="4"/>
      <c r="F114" s="4"/>
      <c r="G114" s="4"/>
    </row>
  </sheetData>
  <mergeCells count="26">
    <mergeCell ref="B61:T61"/>
    <mergeCell ref="B62:T62"/>
    <mergeCell ref="B63:T63"/>
    <mergeCell ref="A59:G59"/>
    <mergeCell ref="J4:J5"/>
    <mergeCell ref="I4:I5"/>
    <mergeCell ref="Y4:Y6"/>
    <mergeCell ref="K5:L5"/>
    <mergeCell ref="M5:N5"/>
    <mergeCell ref="O5:O6"/>
    <mergeCell ref="T4:T5"/>
    <mergeCell ref="V4:V6"/>
    <mergeCell ref="W4:W6"/>
    <mergeCell ref="X4:X6"/>
    <mergeCell ref="R4:R5"/>
    <mergeCell ref="K4:P4"/>
    <mergeCell ref="S4:S5"/>
    <mergeCell ref="Q4:Q5"/>
    <mergeCell ref="A2:H2"/>
    <mergeCell ref="A4:A6"/>
    <mergeCell ref="B4:B6"/>
    <mergeCell ref="C4:C6"/>
    <mergeCell ref="D4:E5"/>
    <mergeCell ref="F4:F5"/>
    <mergeCell ref="G4:G5"/>
    <mergeCell ref="H4:H5"/>
  </mergeCells>
  <phoneticPr fontId="2"/>
  <dataValidations count="4">
    <dataValidation type="list" allowBlank="1" showInputMessage="1" showErrorMessage="1" sqref="C8:C58">
      <formula1>$B$84:$B$100</formula1>
    </dataValidation>
    <dataValidation type="list" allowBlank="1" showInputMessage="1" showErrorMessage="1" sqref="E8:E58">
      <formula1>$A$103:$A$104</formula1>
    </dataValidation>
    <dataValidation type="list" allowBlank="1" showInputMessage="1" showErrorMessage="1" sqref="G8:G58">
      <formula1>$F$110:$F$111</formula1>
    </dataValidation>
    <dataValidation type="list" allowBlank="1" showInputMessage="1" showErrorMessage="1" sqref="F8:F58">
      <formula1>$A$110:$A$112</formula1>
    </dataValidation>
  </dataValidations>
  <printOptions horizontalCentered="1"/>
  <pageMargins left="0.59055118110236227" right="0.39370078740157483" top="0.55118110236220474" bottom="0.19685039370078741" header="0.51181102362204722" footer="0.27559055118110237"/>
  <pageSetup paperSize="9" scale="72"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Y104"/>
  <sheetViews>
    <sheetView showZeros="0" view="pageBreakPreview" zoomScale="85" zoomScaleNormal="85" zoomScaleSheetLayoutView="85" workbookViewId="0">
      <pane xSplit="1" ySplit="8" topLeftCell="B17" activePane="bottomRight" state="frozen"/>
      <selection activeCell="R24" sqref="R24"/>
      <selection pane="topRight" activeCell="R24" sqref="R24"/>
      <selection pane="bottomLeft" activeCell="R24" sqref="R24"/>
      <selection pane="bottomRight" activeCell="R24" sqref="R24"/>
    </sheetView>
  </sheetViews>
  <sheetFormatPr defaultRowHeight="13.5" outlineLevelRow="1"/>
  <cols>
    <col min="1" max="1" width="4.25" customWidth="1"/>
    <col min="2" max="2" width="6.25" customWidth="1"/>
    <col min="3" max="3" width="10.625" customWidth="1"/>
    <col min="5" max="7" width="5.625" customWidth="1"/>
    <col min="8" max="10" width="10.625" customWidth="1"/>
    <col min="11" max="11" width="5.625" customWidth="1"/>
    <col min="12" max="12" width="10.625" customWidth="1"/>
    <col min="13" max="13" width="5.625" customWidth="1"/>
    <col min="14" max="19" width="10.625" customWidth="1"/>
    <col min="20" max="20" width="11.375" customWidth="1"/>
    <col min="22" max="23" width="9" hidden="1" customWidth="1"/>
  </cols>
  <sheetData>
    <row r="1" spans="1:25">
      <c r="A1" t="s">
        <v>138</v>
      </c>
    </row>
    <row r="2" spans="1:25" ht="14.25">
      <c r="A2" s="203" t="str">
        <f>'申請内訳 '!$B$2</f>
        <v>　　　　年度</v>
      </c>
      <c r="B2" s="203"/>
      <c r="C2" s="203"/>
      <c r="D2" s="203"/>
      <c r="E2" s="203"/>
      <c r="F2" s="203"/>
      <c r="G2" s="203"/>
      <c r="H2" s="203"/>
      <c r="I2" s="134" t="s">
        <v>237</v>
      </c>
      <c r="J2" s="134"/>
      <c r="K2" s="134"/>
      <c r="L2" s="134"/>
      <c r="M2" s="134"/>
      <c r="N2" s="134"/>
      <c r="O2" s="134"/>
      <c r="P2" s="134"/>
      <c r="Q2" s="134"/>
      <c r="R2" s="134"/>
      <c r="S2" s="134"/>
      <c r="T2" s="134"/>
    </row>
    <row r="3" spans="1:25">
      <c r="T3" t="s">
        <v>33</v>
      </c>
    </row>
    <row r="4" spans="1:25" ht="13.5" customHeight="1">
      <c r="A4" s="204" t="s">
        <v>35</v>
      </c>
      <c r="B4" s="221" t="s">
        <v>126</v>
      </c>
      <c r="C4" s="180" t="s">
        <v>48</v>
      </c>
      <c r="D4" s="208" t="s">
        <v>22</v>
      </c>
      <c r="E4" s="209"/>
      <c r="F4" s="180" t="s">
        <v>51</v>
      </c>
      <c r="G4" s="222" t="s">
        <v>110</v>
      </c>
      <c r="H4" s="221" t="s">
        <v>27</v>
      </c>
      <c r="I4" s="221" t="s">
        <v>28</v>
      </c>
      <c r="J4" s="221" t="s">
        <v>36</v>
      </c>
      <c r="K4" s="223" t="s">
        <v>11</v>
      </c>
      <c r="L4" s="223"/>
      <c r="M4" s="223"/>
      <c r="N4" s="223"/>
      <c r="O4" s="223"/>
      <c r="P4" s="223"/>
      <c r="Q4" s="180" t="s">
        <v>15</v>
      </c>
      <c r="R4" s="180" t="s">
        <v>34</v>
      </c>
      <c r="S4" s="221" t="s">
        <v>176</v>
      </c>
      <c r="T4" s="221" t="s">
        <v>17</v>
      </c>
      <c r="V4" s="215" t="s">
        <v>53</v>
      </c>
      <c r="W4" s="215" t="s">
        <v>54</v>
      </c>
      <c r="X4" s="214" t="s">
        <v>55</v>
      </c>
      <c r="Y4" s="214" t="s">
        <v>59</v>
      </c>
    </row>
    <row r="5" spans="1:25" s="9" customFormat="1">
      <c r="A5" s="205"/>
      <c r="B5" s="207"/>
      <c r="C5" s="181"/>
      <c r="D5" s="210"/>
      <c r="E5" s="211"/>
      <c r="F5" s="181"/>
      <c r="G5" s="213"/>
      <c r="H5" s="207"/>
      <c r="I5" s="207"/>
      <c r="J5" s="207"/>
      <c r="K5" s="221" t="s">
        <v>23</v>
      </c>
      <c r="L5" s="221"/>
      <c r="M5" s="221" t="s">
        <v>25</v>
      </c>
      <c r="N5" s="221"/>
      <c r="O5" s="221" t="s">
        <v>14</v>
      </c>
      <c r="P5" s="83" t="s">
        <v>14</v>
      </c>
      <c r="Q5" s="181"/>
      <c r="R5" s="181"/>
      <c r="S5" s="207"/>
      <c r="T5" s="207"/>
      <c r="V5" s="215"/>
      <c r="W5" s="215"/>
      <c r="X5" s="214"/>
      <c r="Y5" s="215"/>
    </row>
    <row r="6" spans="1:25">
      <c r="A6" s="205"/>
      <c r="B6" s="207"/>
      <c r="C6" s="181"/>
      <c r="D6" s="23" t="s">
        <v>32</v>
      </c>
      <c r="E6" s="25" t="s">
        <v>0</v>
      </c>
      <c r="F6" s="16" t="s">
        <v>0</v>
      </c>
      <c r="G6" s="16" t="s">
        <v>56</v>
      </c>
      <c r="H6" s="16"/>
      <c r="I6" s="16"/>
      <c r="J6" s="16"/>
      <c r="K6" s="84" t="s">
        <v>24</v>
      </c>
      <c r="L6" s="84" t="s">
        <v>26</v>
      </c>
      <c r="M6" s="84" t="s">
        <v>24</v>
      </c>
      <c r="N6" s="84" t="s">
        <v>26</v>
      </c>
      <c r="O6" s="207"/>
      <c r="P6" s="18" t="s">
        <v>38</v>
      </c>
      <c r="Q6" s="18"/>
      <c r="R6" s="16"/>
      <c r="S6" s="15"/>
      <c r="T6" s="15"/>
      <c r="V6" s="215"/>
      <c r="W6" s="215"/>
      <c r="X6" s="214"/>
      <c r="Y6" s="215"/>
    </row>
    <row r="7" spans="1:25" s="9" customFormat="1">
      <c r="A7" s="19"/>
      <c r="B7" s="20" t="s">
        <v>3</v>
      </c>
      <c r="C7" s="20" t="s">
        <v>4</v>
      </c>
      <c r="D7" s="24" t="s">
        <v>5</v>
      </c>
      <c r="E7" s="26" t="s">
        <v>1</v>
      </c>
      <c r="F7" s="20" t="s">
        <v>6</v>
      </c>
      <c r="G7" s="20" t="s">
        <v>7</v>
      </c>
      <c r="H7" s="20" t="s">
        <v>19</v>
      </c>
      <c r="I7" s="20" t="s">
        <v>20</v>
      </c>
      <c r="J7" s="20" t="s">
        <v>61</v>
      </c>
      <c r="K7" s="20" t="s">
        <v>62</v>
      </c>
      <c r="L7" s="21" t="s">
        <v>195</v>
      </c>
      <c r="M7" s="20" t="s">
        <v>175</v>
      </c>
      <c r="N7" s="21" t="s">
        <v>196</v>
      </c>
      <c r="O7" s="21" t="s">
        <v>197</v>
      </c>
      <c r="P7" s="22" t="s">
        <v>198</v>
      </c>
      <c r="Q7" s="22" t="s">
        <v>199</v>
      </c>
      <c r="R7" s="20" t="s">
        <v>200</v>
      </c>
      <c r="S7" s="21" t="s">
        <v>201</v>
      </c>
      <c r="T7" s="21"/>
      <c r="V7" s="82"/>
      <c r="W7" s="82"/>
      <c r="X7" s="81"/>
      <c r="Y7" s="82"/>
    </row>
    <row r="8" spans="1:25" s="9" customFormat="1" ht="17.100000000000001" customHeight="1">
      <c r="A8" s="17" t="s">
        <v>118</v>
      </c>
      <c r="B8" s="77">
        <v>28</v>
      </c>
      <c r="C8" s="45" t="s">
        <v>68</v>
      </c>
      <c r="D8" s="46">
        <v>63.6</v>
      </c>
      <c r="E8" s="47">
        <v>3</v>
      </c>
      <c r="F8" s="48" t="s">
        <v>137</v>
      </c>
      <c r="G8" s="48" t="s">
        <v>123</v>
      </c>
      <c r="H8" s="49">
        <v>42000</v>
      </c>
      <c r="I8" s="44">
        <v>0</v>
      </c>
      <c r="J8" s="50">
        <f>H8-I8</f>
        <v>42000</v>
      </c>
      <c r="K8" s="44">
        <v>7</v>
      </c>
      <c r="L8" s="50">
        <f>IF(E8=3,K8*$F$95,IF(E8=4,K8*$F$96,K8*$F$97))</f>
        <v>28000</v>
      </c>
      <c r="M8" s="44">
        <v>5</v>
      </c>
      <c r="N8" s="50">
        <f>IF(E8=3,M8*$E$95,IF(E8=4,M8*$E$96,M8*$E$97))</f>
        <v>30000</v>
      </c>
      <c r="O8" s="50">
        <f>L8+N8</f>
        <v>58000</v>
      </c>
      <c r="P8" s="50">
        <f>O8/3*2</f>
        <v>38666.666666666664</v>
      </c>
      <c r="Q8" s="50">
        <f>MIN(J8,P8)</f>
        <v>38666.666666666664</v>
      </c>
      <c r="R8" s="49">
        <v>38000</v>
      </c>
      <c r="S8" s="51">
        <f>MIN(R8,Q8)</f>
        <v>38000</v>
      </c>
      <c r="T8" s="44"/>
      <c r="V8" s="9">
        <f t="shared" ref="V8:V39" si="0">K8+M8</f>
        <v>12</v>
      </c>
      <c r="W8" s="9">
        <f t="shared" ref="W8:W39" si="1">IF(F8=$A$100,$D$100,IF(F8=$A$101,$D$101,IF(F8=$A$102,$D$102,"")))</f>
        <v>12</v>
      </c>
      <c r="X8" s="82" t="str">
        <f>IF(V8&lt;=W8,"OK","NG")</f>
        <v>OK</v>
      </c>
      <c r="Y8" s="82" t="str">
        <f t="shared" ref="Y8:Y39" si="2">IF(G8=$F$101,"",IF(V8&lt;=W8+5,"OK","NG"))</f>
        <v>OK</v>
      </c>
    </row>
    <row r="9" spans="1:25" s="9" customFormat="1" ht="17.100000000000001" customHeight="1">
      <c r="A9" s="52">
        <v>1</v>
      </c>
      <c r="B9" s="78"/>
      <c r="C9" s="54"/>
      <c r="D9" s="52"/>
      <c r="E9" s="55"/>
      <c r="F9" s="56"/>
      <c r="G9" s="56"/>
      <c r="H9" s="57"/>
      <c r="I9" s="53"/>
      <c r="J9" s="58">
        <f t="shared" ref="J9:J58" si="3">H9-I9</f>
        <v>0</v>
      </c>
      <c r="K9" s="53"/>
      <c r="L9" s="58">
        <f t="shared" ref="L9:L58" si="4">IF(E9=3,K9*$F$95,IF(E9=4,K9*$F$96,K9*$F$97))</f>
        <v>0</v>
      </c>
      <c r="M9" s="53"/>
      <c r="N9" s="58">
        <f t="shared" ref="N9:N58" si="5">IF(E9=3,M9*$E$95,IF(E9=4,M9*$E$96,M9*$E$97))</f>
        <v>0</v>
      </c>
      <c r="O9" s="58">
        <f t="shared" ref="O9:O58" si="6">L9+N9</f>
        <v>0</v>
      </c>
      <c r="P9" s="58">
        <f t="shared" ref="P9:P58" si="7">O9/3*2</f>
        <v>0</v>
      </c>
      <c r="Q9" s="58">
        <f t="shared" ref="Q9:Q58" si="8">MIN(J9,P9)</f>
        <v>0</v>
      </c>
      <c r="R9" s="57"/>
      <c r="S9" s="59">
        <f t="shared" ref="S9:S58" si="9">MIN(R9,Q9)</f>
        <v>0</v>
      </c>
      <c r="T9" s="53"/>
      <c r="V9" s="9">
        <f t="shared" si="0"/>
        <v>0</v>
      </c>
      <c r="W9" s="9" t="str">
        <f t="shared" si="1"/>
        <v/>
      </c>
      <c r="X9" s="82" t="str">
        <f t="shared" ref="X9:X58" si="10">IF(V9&lt;=W9,"OK","NG")</f>
        <v>OK</v>
      </c>
      <c r="Y9" s="82" t="e">
        <f t="shared" si="2"/>
        <v>#VALUE!</v>
      </c>
    </row>
    <row r="10" spans="1:25" s="9" customFormat="1" ht="17.100000000000001" customHeight="1">
      <c r="A10" s="52">
        <v>2</v>
      </c>
      <c r="B10" s="78"/>
      <c r="C10" s="54"/>
      <c r="D10" s="52"/>
      <c r="E10" s="55"/>
      <c r="F10" s="56"/>
      <c r="G10" s="56"/>
      <c r="H10" s="57"/>
      <c r="I10" s="53"/>
      <c r="J10" s="58">
        <f t="shared" si="3"/>
        <v>0</v>
      </c>
      <c r="K10" s="53"/>
      <c r="L10" s="58">
        <f t="shared" si="4"/>
        <v>0</v>
      </c>
      <c r="M10" s="53"/>
      <c r="N10" s="58">
        <f t="shared" si="5"/>
        <v>0</v>
      </c>
      <c r="O10" s="58">
        <f t="shared" si="6"/>
        <v>0</v>
      </c>
      <c r="P10" s="58">
        <f t="shared" si="7"/>
        <v>0</v>
      </c>
      <c r="Q10" s="58">
        <f t="shared" si="8"/>
        <v>0</v>
      </c>
      <c r="R10" s="57"/>
      <c r="S10" s="59">
        <f t="shared" si="9"/>
        <v>0</v>
      </c>
      <c r="T10" s="53"/>
      <c r="V10" s="9">
        <f t="shared" si="0"/>
        <v>0</v>
      </c>
      <c r="W10" s="9" t="str">
        <f t="shared" si="1"/>
        <v/>
      </c>
      <c r="X10" s="82" t="str">
        <f t="shared" si="10"/>
        <v>OK</v>
      </c>
      <c r="Y10" s="82" t="e">
        <f t="shared" si="2"/>
        <v>#VALUE!</v>
      </c>
    </row>
    <row r="11" spans="1:25" s="9" customFormat="1" ht="17.100000000000001" customHeight="1">
      <c r="A11" s="52">
        <v>3</v>
      </c>
      <c r="B11" s="78"/>
      <c r="C11" s="54"/>
      <c r="D11" s="52"/>
      <c r="E11" s="55"/>
      <c r="F11" s="56"/>
      <c r="G11" s="56"/>
      <c r="H11" s="57"/>
      <c r="I11" s="53"/>
      <c r="J11" s="58">
        <f t="shared" si="3"/>
        <v>0</v>
      </c>
      <c r="K11" s="53"/>
      <c r="L11" s="58">
        <f t="shared" si="4"/>
        <v>0</v>
      </c>
      <c r="M11" s="53"/>
      <c r="N11" s="58">
        <f t="shared" si="5"/>
        <v>0</v>
      </c>
      <c r="O11" s="58">
        <f t="shared" si="6"/>
        <v>0</v>
      </c>
      <c r="P11" s="58">
        <f t="shared" si="7"/>
        <v>0</v>
      </c>
      <c r="Q11" s="58">
        <f t="shared" si="8"/>
        <v>0</v>
      </c>
      <c r="R11" s="57"/>
      <c r="S11" s="59">
        <f t="shared" si="9"/>
        <v>0</v>
      </c>
      <c r="T11" s="53"/>
      <c r="V11" s="9">
        <f t="shared" si="0"/>
        <v>0</v>
      </c>
      <c r="W11" s="9" t="str">
        <f t="shared" si="1"/>
        <v/>
      </c>
      <c r="X11" s="82" t="str">
        <f t="shared" si="10"/>
        <v>OK</v>
      </c>
      <c r="Y11" s="82" t="e">
        <f t="shared" si="2"/>
        <v>#VALUE!</v>
      </c>
    </row>
    <row r="12" spans="1:25" s="9" customFormat="1" ht="17.100000000000001" customHeight="1">
      <c r="A12" s="52">
        <v>4</v>
      </c>
      <c r="B12" s="78"/>
      <c r="C12" s="54"/>
      <c r="D12" s="52"/>
      <c r="E12" s="55"/>
      <c r="F12" s="56"/>
      <c r="G12" s="56"/>
      <c r="H12" s="57"/>
      <c r="I12" s="53"/>
      <c r="J12" s="58">
        <f t="shared" si="3"/>
        <v>0</v>
      </c>
      <c r="K12" s="53"/>
      <c r="L12" s="58">
        <f t="shared" si="4"/>
        <v>0</v>
      </c>
      <c r="M12" s="53"/>
      <c r="N12" s="58">
        <f t="shared" si="5"/>
        <v>0</v>
      </c>
      <c r="O12" s="58">
        <f t="shared" si="6"/>
        <v>0</v>
      </c>
      <c r="P12" s="58">
        <f t="shared" si="7"/>
        <v>0</v>
      </c>
      <c r="Q12" s="58">
        <f t="shared" si="8"/>
        <v>0</v>
      </c>
      <c r="R12" s="57"/>
      <c r="S12" s="59">
        <f t="shared" si="9"/>
        <v>0</v>
      </c>
      <c r="T12" s="53"/>
      <c r="V12" s="9">
        <f t="shared" si="0"/>
        <v>0</v>
      </c>
      <c r="W12" s="9" t="str">
        <f t="shared" si="1"/>
        <v/>
      </c>
      <c r="X12" s="82" t="str">
        <f t="shared" si="10"/>
        <v>OK</v>
      </c>
      <c r="Y12" s="82" t="e">
        <f t="shared" si="2"/>
        <v>#VALUE!</v>
      </c>
    </row>
    <row r="13" spans="1:25" s="9" customFormat="1" ht="17.100000000000001" customHeight="1">
      <c r="A13" s="52">
        <v>5</v>
      </c>
      <c r="B13" s="78"/>
      <c r="C13" s="54"/>
      <c r="D13" s="52"/>
      <c r="E13" s="55"/>
      <c r="F13" s="56"/>
      <c r="G13" s="56"/>
      <c r="H13" s="57"/>
      <c r="I13" s="53"/>
      <c r="J13" s="58">
        <f t="shared" si="3"/>
        <v>0</v>
      </c>
      <c r="K13" s="53"/>
      <c r="L13" s="58">
        <f t="shared" si="4"/>
        <v>0</v>
      </c>
      <c r="M13" s="53"/>
      <c r="N13" s="58">
        <f t="shared" si="5"/>
        <v>0</v>
      </c>
      <c r="O13" s="58">
        <f t="shared" si="6"/>
        <v>0</v>
      </c>
      <c r="P13" s="58">
        <f t="shared" si="7"/>
        <v>0</v>
      </c>
      <c r="Q13" s="58">
        <f t="shared" si="8"/>
        <v>0</v>
      </c>
      <c r="R13" s="57"/>
      <c r="S13" s="59">
        <f t="shared" si="9"/>
        <v>0</v>
      </c>
      <c r="T13" s="53"/>
      <c r="V13" s="9">
        <f t="shared" si="0"/>
        <v>0</v>
      </c>
      <c r="W13" s="9" t="str">
        <f t="shared" si="1"/>
        <v/>
      </c>
      <c r="X13" s="82" t="str">
        <f t="shared" si="10"/>
        <v>OK</v>
      </c>
      <c r="Y13" s="82" t="e">
        <f t="shared" si="2"/>
        <v>#VALUE!</v>
      </c>
    </row>
    <row r="14" spans="1:25" s="9" customFormat="1" ht="17.100000000000001" customHeight="1">
      <c r="A14" s="52">
        <v>6</v>
      </c>
      <c r="B14" s="78"/>
      <c r="C14" s="54"/>
      <c r="D14" s="52"/>
      <c r="E14" s="55"/>
      <c r="F14" s="56"/>
      <c r="G14" s="56"/>
      <c r="H14" s="57"/>
      <c r="I14" s="53"/>
      <c r="J14" s="58">
        <f t="shared" si="3"/>
        <v>0</v>
      </c>
      <c r="K14" s="53"/>
      <c r="L14" s="58">
        <f t="shared" si="4"/>
        <v>0</v>
      </c>
      <c r="M14" s="53"/>
      <c r="N14" s="58">
        <f t="shared" si="5"/>
        <v>0</v>
      </c>
      <c r="O14" s="58">
        <f t="shared" si="6"/>
        <v>0</v>
      </c>
      <c r="P14" s="58">
        <f t="shared" si="7"/>
        <v>0</v>
      </c>
      <c r="Q14" s="58">
        <f t="shared" si="8"/>
        <v>0</v>
      </c>
      <c r="R14" s="57"/>
      <c r="S14" s="59">
        <f t="shared" si="9"/>
        <v>0</v>
      </c>
      <c r="T14" s="53"/>
      <c r="V14" s="9">
        <f t="shared" si="0"/>
        <v>0</v>
      </c>
      <c r="W14" s="9" t="str">
        <f t="shared" si="1"/>
        <v/>
      </c>
      <c r="X14" s="82" t="str">
        <f t="shared" si="10"/>
        <v>OK</v>
      </c>
      <c r="Y14" s="82" t="e">
        <f t="shared" si="2"/>
        <v>#VALUE!</v>
      </c>
    </row>
    <row r="15" spans="1:25" s="9" customFormat="1" ht="17.100000000000001" customHeight="1">
      <c r="A15" s="52">
        <v>7</v>
      </c>
      <c r="B15" s="78"/>
      <c r="C15" s="54"/>
      <c r="D15" s="52"/>
      <c r="E15" s="55"/>
      <c r="F15" s="56"/>
      <c r="G15" s="56"/>
      <c r="H15" s="57"/>
      <c r="I15" s="53"/>
      <c r="J15" s="58">
        <f t="shared" si="3"/>
        <v>0</v>
      </c>
      <c r="K15" s="53"/>
      <c r="L15" s="58">
        <f t="shared" si="4"/>
        <v>0</v>
      </c>
      <c r="M15" s="53"/>
      <c r="N15" s="58">
        <f t="shared" si="5"/>
        <v>0</v>
      </c>
      <c r="O15" s="58">
        <f t="shared" si="6"/>
        <v>0</v>
      </c>
      <c r="P15" s="58">
        <f t="shared" si="7"/>
        <v>0</v>
      </c>
      <c r="Q15" s="58">
        <f t="shared" si="8"/>
        <v>0</v>
      </c>
      <c r="R15" s="57"/>
      <c r="S15" s="59">
        <f t="shared" si="9"/>
        <v>0</v>
      </c>
      <c r="T15" s="53"/>
      <c r="V15" s="9">
        <f t="shared" si="0"/>
        <v>0</v>
      </c>
      <c r="W15" s="9" t="str">
        <f t="shared" si="1"/>
        <v/>
      </c>
      <c r="X15" s="82" t="str">
        <f t="shared" si="10"/>
        <v>OK</v>
      </c>
      <c r="Y15" s="82" t="e">
        <f t="shared" si="2"/>
        <v>#VALUE!</v>
      </c>
    </row>
    <row r="16" spans="1:25" s="9" customFormat="1" ht="17.100000000000001" customHeight="1">
      <c r="A16" s="52">
        <v>8</v>
      </c>
      <c r="B16" s="78"/>
      <c r="C16" s="54"/>
      <c r="D16" s="52"/>
      <c r="E16" s="55"/>
      <c r="F16" s="56"/>
      <c r="G16" s="56"/>
      <c r="H16" s="57"/>
      <c r="I16" s="53"/>
      <c r="J16" s="58">
        <f t="shared" si="3"/>
        <v>0</v>
      </c>
      <c r="K16" s="53"/>
      <c r="L16" s="58">
        <f t="shared" si="4"/>
        <v>0</v>
      </c>
      <c r="M16" s="53"/>
      <c r="N16" s="58">
        <f t="shared" si="5"/>
        <v>0</v>
      </c>
      <c r="O16" s="58">
        <f t="shared" si="6"/>
        <v>0</v>
      </c>
      <c r="P16" s="58">
        <f t="shared" si="7"/>
        <v>0</v>
      </c>
      <c r="Q16" s="58">
        <f t="shared" si="8"/>
        <v>0</v>
      </c>
      <c r="R16" s="57"/>
      <c r="S16" s="59">
        <f t="shared" si="9"/>
        <v>0</v>
      </c>
      <c r="T16" s="53"/>
      <c r="V16" s="9">
        <f t="shared" si="0"/>
        <v>0</v>
      </c>
      <c r="W16" s="9" t="str">
        <f t="shared" si="1"/>
        <v/>
      </c>
      <c r="X16" s="82" t="str">
        <f t="shared" si="10"/>
        <v>OK</v>
      </c>
      <c r="Y16" s="82" t="e">
        <f t="shared" si="2"/>
        <v>#VALUE!</v>
      </c>
    </row>
    <row r="17" spans="1:25" s="9" customFormat="1" ht="17.100000000000001" customHeight="1">
      <c r="A17" s="52">
        <v>9</v>
      </c>
      <c r="B17" s="78"/>
      <c r="C17" s="54"/>
      <c r="D17" s="52"/>
      <c r="E17" s="55"/>
      <c r="F17" s="56"/>
      <c r="G17" s="56"/>
      <c r="H17" s="57"/>
      <c r="I17" s="53"/>
      <c r="J17" s="58">
        <f t="shared" si="3"/>
        <v>0</v>
      </c>
      <c r="K17" s="53"/>
      <c r="L17" s="58">
        <f t="shared" si="4"/>
        <v>0</v>
      </c>
      <c r="M17" s="53"/>
      <c r="N17" s="58">
        <f t="shared" si="5"/>
        <v>0</v>
      </c>
      <c r="O17" s="58">
        <f t="shared" si="6"/>
        <v>0</v>
      </c>
      <c r="P17" s="58">
        <f t="shared" si="7"/>
        <v>0</v>
      </c>
      <c r="Q17" s="58">
        <f t="shared" si="8"/>
        <v>0</v>
      </c>
      <c r="R17" s="57"/>
      <c r="S17" s="59">
        <f t="shared" si="9"/>
        <v>0</v>
      </c>
      <c r="T17" s="53"/>
      <c r="V17" s="9">
        <f t="shared" si="0"/>
        <v>0</v>
      </c>
      <c r="W17" s="9" t="str">
        <f t="shared" si="1"/>
        <v/>
      </c>
      <c r="X17" s="82" t="str">
        <f t="shared" si="10"/>
        <v>OK</v>
      </c>
      <c r="Y17" s="82" t="e">
        <f t="shared" si="2"/>
        <v>#VALUE!</v>
      </c>
    </row>
    <row r="18" spans="1:25" s="9" customFormat="1" ht="17.100000000000001" customHeight="1">
      <c r="A18" s="52">
        <v>10</v>
      </c>
      <c r="B18" s="78"/>
      <c r="C18" s="54"/>
      <c r="D18" s="52"/>
      <c r="E18" s="55"/>
      <c r="F18" s="56"/>
      <c r="G18" s="56"/>
      <c r="H18" s="57"/>
      <c r="I18" s="53"/>
      <c r="J18" s="58">
        <f t="shared" si="3"/>
        <v>0</v>
      </c>
      <c r="K18" s="53"/>
      <c r="L18" s="58">
        <f t="shared" si="4"/>
        <v>0</v>
      </c>
      <c r="M18" s="53"/>
      <c r="N18" s="58">
        <f t="shared" si="5"/>
        <v>0</v>
      </c>
      <c r="O18" s="58">
        <f t="shared" si="6"/>
        <v>0</v>
      </c>
      <c r="P18" s="58">
        <f t="shared" si="7"/>
        <v>0</v>
      </c>
      <c r="Q18" s="58">
        <f t="shared" si="8"/>
        <v>0</v>
      </c>
      <c r="R18" s="57"/>
      <c r="S18" s="59">
        <f t="shared" si="9"/>
        <v>0</v>
      </c>
      <c r="T18" s="53"/>
      <c r="V18" s="9">
        <f t="shared" si="0"/>
        <v>0</v>
      </c>
      <c r="W18" s="9" t="str">
        <f t="shared" si="1"/>
        <v/>
      </c>
      <c r="X18" s="82" t="str">
        <f t="shared" si="10"/>
        <v>OK</v>
      </c>
      <c r="Y18" s="82" t="e">
        <f t="shared" si="2"/>
        <v>#VALUE!</v>
      </c>
    </row>
    <row r="19" spans="1:25" s="9" customFormat="1" ht="17.100000000000001" customHeight="1">
      <c r="A19" s="52">
        <v>11</v>
      </c>
      <c r="B19" s="78"/>
      <c r="C19" s="54"/>
      <c r="D19" s="52"/>
      <c r="E19" s="55"/>
      <c r="F19" s="56"/>
      <c r="G19" s="56"/>
      <c r="H19" s="57"/>
      <c r="I19" s="53"/>
      <c r="J19" s="58">
        <f t="shared" si="3"/>
        <v>0</v>
      </c>
      <c r="K19" s="53"/>
      <c r="L19" s="58">
        <f t="shared" si="4"/>
        <v>0</v>
      </c>
      <c r="M19" s="53"/>
      <c r="N19" s="58">
        <f t="shared" si="5"/>
        <v>0</v>
      </c>
      <c r="O19" s="58">
        <f t="shared" si="6"/>
        <v>0</v>
      </c>
      <c r="P19" s="58">
        <f t="shared" si="7"/>
        <v>0</v>
      </c>
      <c r="Q19" s="58">
        <f t="shared" si="8"/>
        <v>0</v>
      </c>
      <c r="R19" s="57"/>
      <c r="S19" s="59">
        <f t="shared" si="9"/>
        <v>0</v>
      </c>
      <c r="T19" s="53"/>
      <c r="V19" s="9">
        <f t="shared" si="0"/>
        <v>0</v>
      </c>
      <c r="W19" s="9" t="str">
        <f t="shared" si="1"/>
        <v/>
      </c>
      <c r="X19" s="82" t="str">
        <f t="shared" si="10"/>
        <v>OK</v>
      </c>
      <c r="Y19" s="82" t="e">
        <f t="shared" si="2"/>
        <v>#VALUE!</v>
      </c>
    </row>
    <row r="20" spans="1:25" s="9" customFormat="1" ht="17.100000000000001" customHeight="1">
      <c r="A20" s="52">
        <v>12</v>
      </c>
      <c r="B20" s="78"/>
      <c r="C20" s="54"/>
      <c r="D20" s="52"/>
      <c r="E20" s="55"/>
      <c r="F20" s="56"/>
      <c r="G20" s="56"/>
      <c r="H20" s="57"/>
      <c r="I20" s="53"/>
      <c r="J20" s="58">
        <f t="shared" si="3"/>
        <v>0</v>
      </c>
      <c r="K20" s="53"/>
      <c r="L20" s="58">
        <f t="shared" si="4"/>
        <v>0</v>
      </c>
      <c r="M20" s="53"/>
      <c r="N20" s="58">
        <f t="shared" si="5"/>
        <v>0</v>
      </c>
      <c r="O20" s="58">
        <f t="shared" si="6"/>
        <v>0</v>
      </c>
      <c r="P20" s="58">
        <f t="shared" si="7"/>
        <v>0</v>
      </c>
      <c r="Q20" s="58">
        <f t="shared" si="8"/>
        <v>0</v>
      </c>
      <c r="R20" s="57"/>
      <c r="S20" s="59">
        <f t="shared" si="9"/>
        <v>0</v>
      </c>
      <c r="T20" s="53"/>
      <c r="V20" s="9">
        <f t="shared" si="0"/>
        <v>0</v>
      </c>
      <c r="W20" s="9" t="str">
        <f t="shared" si="1"/>
        <v/>
      </c>
      <c r="X20" s="82" t="str">
        <f t="shared" si="10"/>
        <v>OK</v>
      </c>
      <c r="Y20" s="82" t="e">
        <f t="shared" si="2"/>
        <v>#VALUE!</v>
      </c>
    </row>
    <row r="21" spans="1:25" s="9" customFormat="1" ht="17.100000000000001" customHeight="1">
      <c r="A21" s="52">
        <v>13</v>
      </c>
      <c r="B21" s="78"/>
      <c r="C21" s="54"/>
      <c r="D21" s="52"/>
      <c r="E21" s="55"/>
      <c r="F21" s="56"/>
      <c r="G21" s="56"/>
      <c r="H21" s="57"/>
      <c r="I21" s="53"/>
      <c r="J21" s="58">
        <f t="shared" si="3"/>
        <v>0</v>
      </c>
      <c r="K21" s="53"/>
      <c r="L21" s="58">
        <f t="shared" si="4"/>
        <v>0</v>
      </c>
      <c r="M21" s="53"/>
      <c r="N21" s="58">
        <f t="shared" si="5"/>
        <v>0</v>
      </c>
      <c r="O21" s="58">
        <f t="shared" si="6"/>
        <v>0</v>
      </c>
      <c r="P21" s="58">
        <f t="shared" si="7"/>
        <v>0</v>
      </c>
      <c r="Q21" s="58">
        <f t="shared" si="8"/>
        <v>0</v>
      </c>
      <c r="R21" s="57"/>
      <c r="S21" s="59">
        <f t="shared" si="9"/>
        <v>0</v>
      </c>
      <c r="T21" s="53"/>
      <c r="V21" s="9">
        <f t="shared" si="0"/>
        <v>0</v>
      </c>
      <c r="W21" s="9" t="str">
        <f t="shared" si="1"/>
        <v/>
      </c>
      <c r="X21" s="82" t="str">
        <f t="shared" si="10"/>
        <v>OK</v>
      </c>
      <c r="Y21" s="82" t="e">
        <f t="shared" si="2"/>
        <v>#VALUE!</v>
      </c>
    </row>
    <row r="22" spans="1:25" s="9" customFormat="1" ht="17.100000000000001" customHeight="1">
      <c r="A22" s="52">
        <v>14</v>
      </c>
      <c r="B22" s="78"/>
      <c r="C22" s="54"/>
      <c r="D22" s="52"/>
      <c r="E22" s="55"/>
      <c r="F22" s="56"/>
      <c r="G22" s="56"/>
      <c r="H22" s="57"/>
      <c r="I22" s="53"/>
      <c r="J22" s="58">
        <f t="shared" si="3"/>
        <v>0</v>
      </c>
      <c r="K22" s="53"/>
      <c r="L22" s="58">
        <f t="shared" si="4"/>
        <v>0</v>
      </c>
      <c r="M22" s="53"/>
      <c r="N22" s="58">
        <f t="shared" si="5"/>
        <v>0</v>
      </c>
      <c r="O22" s="58">
        <f t="shared" si="6"/>
        <v>0</v>
      </c>
      <c r="P22" s="58">
        <f t="shared" si="7"/>
        <v>0</v>
      </c>
      <c r="Q22" s="58">
        <f t="shared" si="8"/>
        <v>0</v>
      </c>
      <c r="R22" s="57"/>
      <c r="S22" s="59">
        <f t="shared" si="9"/>
        <v>0</v>
      </c>
      <c r="T22" s="53"/>
      <c r="V22" s="9">
        <f t="shared" si="0"/>
        <v>0</v>
      </c>
      <c r="W22" s="9" t="str">
        <f t="shared" si="1"/>
        <v/>
      </c>
      <c r="X22" s="82" t="str">
        <f t="shared" si="10"/>
        <v>OK</v>
      </c>
      <c r="Y22" s="82" t="e">
        <f t="shared" si="2"/>
        <v>#VALUE!</v>
      </c>
    </row>
    <row r="23" spans="1:25" s="9" customFormat="1" ht="17.100000000000001" customHeight="1">
      <c r="A23" s="52">
        <v>15</v>
      </c>
      <c r="B23" s="78"/>
      <c r="C23" s="54"/>
      <c r="D23" s="52"/>
      <c r="E23" s="55"/>
      <c r="F23" s="56"/>
      <c r="G23" s="56"/>
      <c r="H23" s="57"/>
      <c r="I23" s="53"/>
      <c r="J23" s="58">
        <f t="shared" si="3"/>
        <v>0</v>
      </c>
      <c r="K23" s="53"/>
      <c r="L23" s="58">
        <f t="shared" si="4"/>
        <v>0</v>
      </c>
      <c r="M23" s="53"/>
      <c r="N23" s="58">
        <f t="shared" si="5"/>
        <v>0</v>
      </c>
      <c r="O23" s="58">
        <f t="shared" si="6"/>
        <v>0</v>
      </c>
      <c r="P23" s="58">
        <f t="shared" si="7"/>
        <v>0</v>
      </c>
      <c r="Q23" s="58">
        <f t="shared" si="8"/>
        <v>0</v>
      </c>
      <c r="R23" s="57"/>
      <c r="S23" s="59">
        <f t="shared" si="9"/>
        <v>0</v>
      </c>
      <c r="T23" s="53"/>
      <c r="V23" s="9">
        <f t="shared" si="0"/>
        <v>0</v>
      </c>
      <c r="W23" s="9" t="str">
        <f t="shared" si="1"/>
        <v/>
      </c>
      <c r="X23" s="82" t="str">
        <f t="shared" si="10"/>
        <v>OK</v>
      </c>
      <c r="Y23" s="82" t="e">
        <f t="shared" si="2"/>
        <v>#VALUE!</v>
      </c>
    </row>
    <row r="24" spans="1:25" s="9" customFormat="1" ht="17.100000000000001" customHeight="1">
      <c r="A24" s="52">
        <v>16</v>
      </c>
      <c r="B24" s="78"/>
      <c r="C24" s="54"/>
      <c r="D24" s="52"/>
      <c r="E24" s="55"/>
      <c r="F24" s="56"/>
      <c r="G24" s="56"/>
      <c r="H24" s="57"/>
      <c r="I24" s="53"/>
      <c r="J24" s="58">
        <f t="shared" si="3"/>
        <v>0</v>
      </c>
      <c r="K24" s="53"/>
      <c r="L24" s="58">
        <f t="shared" si="4"/>
        <v>0</v>
      </c>
      <c r="M24" s="53"/>
      <c r="N24" s="58">
        <f t="shared" si="5"/>
        <v>0</v>
      </c>
      <c r="O24" s="58">
        <f t="shared" si="6"/>
        <v>0</v>
      </c>
      <c r="P24" s="58">
        <f t="shared" si="7"/>
        <v>0</v>
      </c>
      <c r="Q24" s="58">
        <f t="shared" si="8"/>
        <v>0</v>
      </c>
      <c r="R24" s="57"/>
      <c r="S24" s="59">
        <f t="shared" si="9"/>
        <v>0</v>
      </c>
      <c r="T24" s="53"/>
      <c r="V24" s="9">
        <f t="shared" si="0"/>
        <v>0</v>
      </c>
      <c r="W24" s="9" t="str">
        <f t="shared" si="1"/>
        <v/>
      </c>
      <c r="X24" s="82" t="str">
        <f t="shared" si="10"/>
        <v>OK</v>
      </c>
      <c r="Y24" s="82" t="e">
        <f t="shared" si="2"/>
        <v>#VALUE!</v>
      </c>
    </row>
    <row r="25" spans="1:25" s="9" customFormat="1" ht="17.100000000000001" customHeight="1">
      <c r="A25" s="52">
        <v>17</v>
      </c>
      <c r="B25" s="78"/>
      <c r="C25" s="54"/>
      <c r="D25" s="52"/>
      <c r="E25" s="55"/>
      <c r="F25" s="56"/>
      <c r="G25" s="56"/>
      <c r="H25" s="57"/>
      <c r="I25" s="53"/>
      <c r="J25" s="58">
        <f t="shared" si="3"/>
        <v>0</v>
      </c>
      <c r="K25" s="53"/>
      <c r="L25" s="58">
        <f t="shared" si="4"/>
        <v>0</v>
      </c>
      <c r="M25" s="53"/>
      <c r="N25" s="58">
        <f t="shared" si="5"/>
        <v>0</v>
      </c>
      <c r="O25" s="58">
        <f t="shared" si="6"/>
        <v>0</v>
      </c>
      <c r="P25" s="58">
        <f t="shared" si="7"/>
        <v>0</v>
      </c>
      <c r="Q25" s="58">
        <f t="shared" si="8"/>
        <v>0</v>
      </c>
      <c r="R25" s="57"/>
      <c r="S25" s="59">
        <f t="shared" si="9"/>
        <v>0</v>
      </c>
      <c r="T25" s="53"/>
      <c r="V25" s="9">
        <f t="shared" si="0"/>
        <v>0</v>
      </c>
      <c r="W25" s="9" t="str">
        <f t="shared" si="1"/>
        <v/>
      </c>
      <c r="X25" s="82" t="str">
        <f t="shared" si="10"/>
        <v>OK</v>
      </c>
      <c r="Y25" s="82" t="e">
        <f t="shared" si="2"/>
        <v>#VALUE!</v>
      </c>
    </row>
    <row r="26" spans="1:25" s="9" customFormat="1" ht="17.100000000000001" customHeight="1">
      <c r="A26" s="52">
        <v>18</v>
      </c>
      <c r="B26" s="78"/>
      <c r="C26" s="54"/>
      <c r="D26" s="52"/>
      <c r="E26" s="55"/>
      <c r="F26" s="56"/>
      <c r="G26" s="56"/>
      <c r="H26" s="57"/>
      <c r="I26" s="53"/>
      <c r="J26" s="58">
        <f t="shared" si="3"/>
        <v>0</v>
      </c>
      <c r="K26" s="53"/>
      <c r="L26" s="58">
        <f t="shared" si="4"/>
        <v>0</v>
      </c>
      <c r="M26" s="53"/>
      <c r="N26" s="58">
        <f t="shared" si="5"/>
        <v>0</v>
      </c>
      <c r="O26" s="58">
        <f t="shared" si="6"/>
        <v>0</v>
      </c>
      <c r="P26" s="58">
        <f t="shared" si="7"/>
        <v>0</v>
      </c>
      <c r="Q26" s="58">
        <f t="shared" si="8"/>
        <v>0</v>
      </c>
      <c r="R26" s="57"/>
      <c r="S26" s="59">
        <f t="shared" si="9"/>
        <v>0</v>
      </c>
      <c r="T26" s="53"/>
      <c r="V26" s="9">
        <f t="shared" si="0"/>
        <v>0</v>
      </c>
      <c r="W26" s="9" t="str">
        <f t="shared" si="1"/>
        <v/>
      </c>
      <c r="X26" s="82" t="str">
        <f t="shared" si="10"/>
        <v>OK</v>
      </c>
      <c r="Y26" s="82" t="e">
        <f t="shared" si="2"/>
        <v>#VALUE!</v>
      </c>
    </row>
    <row r="27" spans="1:25" s="9" customFormat="1" ht="17.100000000000001" customHeight="1">
      <c r="A27" s="60">
        <v>19</v>
      </c>
      <c r="B27" s="79"/>
      <c r="C27" s="62"/>
      <c r="D27" s="60"/>
      <c r="E27" s="63"/>
      <c r="F27" s="64"/>
      <c r="G27" s="64"/>
      <c r="H27" s="65"/>
      <c r="I27" s="61"/>
      <c r="J27" s="66">
        <f t="shared" si="3"/>
        <v>0</v>
      </c>
      <c r="K27" s="61"/>
      <c r="L27" s="66">
        <f t="shared" si="4"/>
        <v>0</v>
      </c>
      <c r="M27" s="61"/>
      <c r="N27" s="66">
        <f t="shared" si="5"/>
        <v>0</v>
      </c>
      <c r="O27" s="66">
        <f t="shared" si="6"/>
        <v>0</v>
      </c>
      <c r="P27" s="66">
        <f t="shared" si="7"/>
        <v>0</v>
      </c>
      <c r="Q27" s="66">
        <f t="shared" si="8"/>
        <v>0</v>
      </c>
      <c r="R27" s="65"/>
      <c r="S27" s="67">
        <f t="shared" si="9"/>
        <v>0</v>
      </c>
      <c r="T27" s="61"/>
      <c r="V27" s="9">
        <f t="shared" si="0"/>
        <v>0</v>
      </c>
      <c r="W27" s="9" t="str">
        <f t="shared" si="1"/>
        <v/>
      </c>
      <c r="X27" s="82" t="str">
        <f t="shared" si="10"/>
        <v>OK</v>
      </c>
      <c r="Y27" s="82" t="e">
        <f t="shared" si="2"/>
        <v>#VALUE!</v>
      </c>
    </row>
    <row r="28" spans="1:25" s="9" customFormat="1" ht="17.100000000000001" customHeight="1" thickBot="1">
      <c r="A28" s="60">
        <v>20</v>
      </c>
      <c r="B28" s="79"/>
      <c r="C28" s="62"/>
      <c r="D28" s="60"/>
      <c r="E28" s="55"/>
      <c r="F28" s="64"/>
      <c r="G28" s="64"/>
      <c r="H28" s="65"/>
      <c r="I28" s="61"/>
      <c r="J28" s="66">
        <f t="shared" si="3"/>
        <v>0</v>
      </c>
      <c r="K28" s="61"/>
      <c r="L28" s="66">
        <f t="shared" si="4"/>
        <v>0</v>
      </c>
      <c r="M28" s="61"/>
      <c r="N28" s="66">
        <f t="shared" si="5"/>
        <v>0</v>
      </c>
      <c r="O28" s="66">
        <f t="shared" si="6"/>
        <v>0</v>
      </c>
      <c r="P28" s="66">
        <f t="shared" si="7"/>
        <v>0</v>
      </c>
      <c r="Q28" s="66">
        <f t="shared" si="8"/>
        <v>0</v>
      </c>
      <c r="R28" s="65"/>
      <c r="S28" s="67">
        <f t="shared" si="9"/>
        <v>0</v>
      </c>
      <c r="T28" s="61"/>
      <c r="V28" s="9">
        <f t="shared" si="0"/>
        <v>0</v>
      </c>
      <c r="W28" s="9" t="str">
        <f t="shared" si="1"/>
        <v/>
      </c>
      <c r="X28" s="82" t="str">
        <f t="shared" si="10"/>
        <v>OK</v>
      </c>
      <c r="Y28" s="82" t="e">
        <f t="shared" si="2"/>
        <v>#VALUE!</v>
      </c>
    </row>
    <row r="29" spans="1:25" s="9" customFormat="1" ht="17.100000000000001" hidden="1" customHeight="1" outlineLevel="1">
      <c r="A29" s="60">
        <v>21</v>
      </c>
      <c r="B29" s="79"/>
      <c r="C29" s="62"/>
      <c r="D29" s="60"/>
      <c r="E29" s="63"/>
      <c r="F29" s="64"/>
      <c r="G29" s="64"/>
      <c r="H29" s="65"/>
      <c r="I29" s="61"/>
      <c r="J29" s="66">
        <f t="shared" si="3"/>
        <v>0</v>
      </c>
      <c r="K29" s="61"/>
      <c r="L29" s="66">
        <f t="shared" si="4"/>
        <v>0</v>
      </c>
      <c r="M29" s="61"/>
      <c r="N29" s="66">
        <f t="shared" si="5"/>
        <v>0</v>
      </c>
      <c r="O29" s="66">
        <f t="shared" si="6"/>
        <v>0</v>
      </c>
      <c r="P29" s="66">
        <f t="shared" si="7"/>
        <v>0</v>
      </c>
      <c r="Q29" s="66">
        <f t="shared" si="8"/>
        <v>0</v>
      </c>
      <c r="R29" s="65"/>
      <c r="S29" s="67">
        <f t="shared" si="9"/>
        <v>0</v>
      </c>
      <c r="T29" s="61"/>
      <c r="V29" s="9">
        <f t="shared" si="0"/>
        <v>0</v>
      </c>
      <c r="W29" s="9" t="str">
        <f t="shared" si="1"/>
        <v/>
      </c>
      <c r="X29" s="82" t="str">
        <f t="shared" si="10"/>
        <v>OK</v>
      </c>
      <c r="Y29" s="82" t="e">
        <f t="shared" si="2"/>
        <v>#VALUE!</v>
      </c>
    </row>
    <row r="30" spans="1:25" s="9" customFormat="1" ht="17.100000000000001" hidden="1" customHeight="1" outlineLevel="1">
      <c r="A30" s="60">
        <v>22</v>
      </c>
      <c r="B30" s="79"/>
      <c r="C30" s="62"/>
      <c r="D30" s="60"/>
      <c r="E30" s="63"/>
      <c r="F30" s="64"/>
      <c r="G30" s="64"/>
      <c r="H30" s="65"/>
      <c r="I30" s="61"/>
      <c r="J30" s="66">
        <f t="shared" si="3"/>
        <v>0</v>
      </c>
      <c r="K30" s="61"/>
      <c r="L30" s="66">
        <f t="shared" si="4"/>
        <v>0</v>
      </c>
      <c r="M30" s="61"/>
      <c r="N30" s="66">
        <f t="shared" si="5"/>
        <v>0</v>
      </c>
      <c r="O30" s="66">
        <f t="shared" si="6"/>
        <v>0</v>
      </c>
      <c r="P30" s="66">
        <f t="shared" si="7"/>
        <v>0</v>
      </c>
      <c r="Q30" s="66">
        <f t="shared" si="8"/>
        <v>0</v>
      </c>
      <c r="R30" s="65"/>
      <c r="S30" s="67">
        <f t="shared" si="9"/>
        <v>0</v>
      </c>
      <c r="T30" s="61"/>
      <c r="V30" s="9">
        <f t="shared" si="0"/>
        <v>0</v>
      </c>
      <c r="W30" s="9" t="str">
        <f t="shared" si="1"/>
        <v/>
      </c>
      <c r="X30" s="82" t="str">
        <f t="shared" si="10"/>
        <v>OK</v>
      </c>
      <c r="Y30" s="82" t="e">
        <f t="shared" si="2"/>
        <v>#VALUE!</v>
      </c>
    </row>
    <row r="31" spans="1:25" s="9" customFormat="1" ht="17.100000000000001" hidden="1" customHeight="1" outlineLevel="1">
      <c r="A31" s="60">
        <v>23</v>
      </c>
      <c r="B31" s="79"/>
      <c r="C31" s="62"/>
      <c r="D31" s="60"/>
      <c r="E31" s="63"/>
      <c r="F31" s="64"/>
      <c r="G31" s="64"/>
      <c r="H31" s="65"/>
      <c r="I31" s="61"/>
      <c r="J31" s="66">
        <f t="shared" si="3"/>
        <v>0</v>
      </c>
      <c r="K31" s="61"/>
      <c r="L31" s="66">
        <f t="shared" si="4"/>
        <v>0</v>
      </c>
      <c r="M31" s="61"/>
      <c r="N31" s="66">
        <f t="shared" si="5"/>
        <v>0</v>
      </c>
      <c r="O31" s="66">
        <f t="shared" si="6"/>
        <v>0</v>
      </c>
      <c r="P31" s="66">
        <f t="shared" si="7"/>
        <v>0</v>
      </c>
      <c r="Q31" s="66">
        <f t="shared" si="8"/>
        <v>0</v>
      </c>
      <c r="R31" s="65"/>
      <c r="S31" s="67">
        <f t="shared" si="9"/>
        <v>0</v>
      </c>
      <c r="T31" s="61"/>
      <c r="V31" s="9">
        <f t="shared" si="0"/>
        <v>0</v>
      </c>
      <c r="W31" s="9" t="str">
        <f t="shared" si="1"/>
        <v/>
      </c>
      <c r="X31" s="82" t="str">
        <f t="shared" si="10"/>
        <v>OK</v>
      </c>
      <c r="Y31" s="82" t="e">
        <f t="shared" si="2"/>
        <v>#VALUE!</v>
      </c>
    </row>
    <row r="32" spans="1:25" s="9" customFormat="1" ht="17.100000000000001" hidden="1" customHeight="1" outlineLevel="1">
      <c r="A32" s="60">
        <v>24</v>
      </c>
      <c r="B32" s="79"/>
      <c r="C32" s="62"/>
      <c r="D32" s="60"/>
      <c r="E32" s="63"/>
      <c r="F32" s="64"/>
      <c r="G32" s="64"/>
      <c r="H32" s="65"/>
      <c r="I32" s="61"/>
      <c r="J32" s="66">
        <f t="shared" si="3"/>
        <v>0</v>
      </c>
      <c r="K32" s="61"/>
      <c r="L32" s="66">
        <f t="shared" si="4"/>
        <v>0</v>
      </c>
      <c r="M32" s="61"/>
      <c r="N32" s="66">
        <f t="shared" si="5"/>
        <v>0</v>
      </c>
      <c r="O32" s="66">
        <f t="shared" si="6"/>
        <v>0</v>
      </c>
      <c r="P32" s="66">
        <f t="shared" si="7"/>
        <v>0</v>
      </c>
      <c r="Q32" s="66">
        <f t="shared" si="8"/>
        <v>0</v>
      </c>
      <c r="R32" s="65"/>
      <c r="S32" s="67">
        <f t="shared" si="9"/>
        <v>0</v>
      </c>
      <c r="T32" s="61"/>
      <c r="V32" s="9">
        <f t="shared" si="0"/>
        <v>0</v>
      </c>
      <c r="W32" s="9" t="str">
        <f t="shared" si="1"/>
        <v/>
      </c>
      <c r="X32" s="82" t="str">
        <f t="shared" si="10"/>
        <v>OK</v>
      </c>
      <c r="Y32" s="82" t="e">
        <f t="shared" si="2"/>
        <v>#VALUE!</v>
      </c>
    </row>
    <row r="33" spans="1:25" s="9" customFormat="1" ht="17.100000000000001" hidden="1" customHeight="1" outlineLevel="1">
      <c r="A33" s="60">
        <v>25</v>
      </c>
      <c r="B33" s="79"/>
      <c r="C33" s="62"/>
      <c r="D33" s="60"/>
      <c r="E33" s="63"/>
      <c r="F33" s="64"/>
      <c r="G33" s="64"/>
      <c r="H33" s="65"/>
      <c r="I33" s="61"/>
      <c r="J33" s="66">
        <f t="shared" si="3"/>
        <v>0</v>
      </c>
      <c r="K33" s="61"/>
      <c r="L33" s="66">
        <f t="shared" si="4"/>
        <v>0</v>
      </c>
      <c r="M33" s="61"/>
      <c r="N33" s="66">
        <f t="shared" si="5"/>
        <v>0</v>
      </c>
      <c r="O33" s="66">
        <f t="shared" si="6"/>
        <v>0</v>
      </c>
      <c r="P33" s="66">
        <f t="shared" si="7"/>
        <v>0</v>
      </c>
      <c r="Q33" s="66">
        <f t="shared" si="8"/>
        <v>0</v>
      </c>
      <c r="R33" s="65"/>
      <c r="S33" s="67">
        <f t="shared" si="9"/>
        <v>0</v>
      </c>
      <c r="T33" s="61"/>
      <c r="V33" s="9">
        <f t="shared" si="0"/>
        <v>0</v>
      </c>
      <c r="W33" s="9" t="str">
        <f t="shared" si="1"/>
        <v/>
      </c>
      <c r="X33" s="82" t="str">
        <f t="shared" si="10"/>
        <v>OK</v>
      </c>
      <c r="Y33" s="82" t="e">
        <f t="shared" si="2"/>
        <v>#VALUE!</v>
      </c>
    </row>
    <row r="34" spans="1:25" s="9" customFormat="1" ht="17.100000000000001" hidden="1" customHeight="1" outlineLevel="1">
      <c r="A34" s="60">
        <v>26</v>
      </c>
      <c r="B34" s="79"/>
      <c r="C34" s="62"/>
      <c r="D34" s="60"/>
      <c r="E34" s="63"/>
      <c r="F34" s="64"/>
      <c r="G34" s="64"/>
      <c r="H34" s="65"/>
      <c r="I34" s="61"/>
      <c r="J34" s="66">
        <f t="shared" si="3"/>
        <v>0</v>
      </c>
      <c r="K34" s="61"/>
      <c r="L34" s="66">
        <f t="shared" si="4"/>
        <v>0</v>
      </c>
      <c r="M34" s="61"/>
      <c r="N34" s="66">
        <f t="shared" si="5"/>
        <v>0</v>
      </c>
      <c r="O34" s="66">
        <f t="shared" si="6"/>
        <v>0</v>
      </c>
      <c r="P34" s="66">
        <f t="shared" si="7"/>
        <v>0</v>
      </c>
      <c r="Q34" s="66">
        <f t="shared" si="8"/>
        <v>0</v>
      </c>
      <c r="R34" s="65"/>
      <c r="S34" s="67">
        <f t="shared" si="9"/>
        <v>0</v>
      </c>
      <c r="T34" s="61"/>
      <c r="V34" s="9">
        <f t="shared" si="0"/>
        <v>0</v>
      </c>
      <c r="W34" s="9" t="str">
        <f t="shared" si="1"/>
        <v/>
      </c>
      <c r="X34" s="82" t="str">
        <f t="shared" si="10"/>
        <v>OK</v>
      </c>
      <c r="Y34" s="82" t="e">
        <f t="shared" si="2"/>
        <v>#VALUE!</v>
      </c>
    </row>
    <row r="35" spans="1:25" s="9" customFormat="1" ht="17.100000000000001" hidden="1" customHeight="1" outlineLevel="1">
      <c r="A35" s="60">
        <v>27</v>
      </c>
      <c r="B35" s="79"/>
      <c r="C35" s="62"/>
      <c r="D35" s="60"/>
      <c r="E35" s="63"/>
      <c r="F35" s="64"/>
      <c r="G35" s="64"/>
      <c r="H35" s="65"/>
      <c r="I35" s="61"/>
      <c r="J35" s="66">
        <f t="shared" si="3"/>
        <v>0</v>
      </c>
      <c r="K35" s="61"/>
      <c r="L35" s="66">
        <f t="shared" si="4"/>
        <v>0</v>
      </c>
      <c r="M35" s="61"/>
      <c r="N35" s="66">
        <f t="shared" si="5"/>
        <v>0</v>
      </c>
      <c r="O35" s="66">
        <f t="shared" si="6"/>
        <v>0</v>
      </c>
      <c r="P35" s="66">
        <f t="shared" si="7"/>
        <v>0</v>
      </c>
      <c r="Q35" s="66">
        <f t="shared" si="8"/>
        <v>0</v>
      </c>
      <c r="R35" s="65"/>
      <c r="S35" s="67">
        <f t="shared" si="9"/>
        <v>0</v>
      </c>
      <c r="T35" s="61"/>
      <c r="V35" s="9">
        <f t="shared" si="0"/>
        <v>0</v>
      </c>
      <c r="W35" s="9" t="str">
        <f t="shared" si="1"/>
        <v/>
      </c>
      <c r="X35" s="82" t="str">
        <f t="shared" si="10"/>
        <v>OK</v>
      </c>
      <c r="Y35" s="82" t="e">
        <f t="shared" si="2"/>
        <v>#VALUE!</v>
      </c>
    </row>
    <row r="36" spans="1:25" s="9" customFormat="1" ht="17.100000000000001" hidden="1" customHeight="1" outlineLevel="1">
      <c r="A36" s="60">
        <v>28</v>
      </c>
      <c r="B36" s="79"/>
      <c r="C36" s="62"/>
      <c r="D36" s="60"/>
      <c r="E36" s="63"/>
      <c r="F36" s="64"/>
      <c r="G36" s="64"/>
      <c r="H36" s="65"/>
      <c r="I36" s="61"/>
      <c r="J36" s="66">
        <f t="shared" si="3"/>
        <v>0</v>
      </c>
      <c r="K36" s="61"/>
      <c r="L36" s="66">
        <f t="shared" si="4"/>
        <v>0</v>
      </c>
      <c r="M36" s="61"/>
      <c r="N36" s="66">
        <f t="shared" si="5"/>
        <v>0</v>
      </c>
      <c r="O36" s="66">
        <f t="shared" si="6"/>
        <v>0</v>
      </c>
      <c r="P36" s="66">
        <f t="shared" si="7"/>
        <v>0</v>
      </c>
      <c r="Q36" s="66">
        <f t="shared" si="8"/>
        <v>0</v>
      </c>
      <c r="R36" s="65"/>
      <c r="S36" s="67">
        <f t="shared" si="9"/>
        <v>0</v>
      </c>
      <c r="T36" s="61"/>
      <c r="V36" s="9">
        <f t="shared" si="0"/>
        <v>0</v>
      </c>
      <c r="W36" s="9" t="str">
        <f t="shared" si="1"/>
        <v/>
      </c>
      <c r="X36" s="82" t="str">
        <f t="shared" si="10"/>
        <v>OK</v>
      </c>
      <c r="Y36" s="82" t="e">
        <f t="shared" si="2"/>
        <v>#VALUE!</v>
      </c>
    </row>
    <row r="37" spans="1:25" s="9" customFormat="1" ht="17.100000000000001" hidden="1" customHeight="1" outlineLevel="1">
      <c r="A37" s="60">
        <v>29</v>
      </c>
      <c r="B37" s="79"/>
      <c r="C37" s="62"/>
      <c r="D37" s="60"/>
      <c r="E37" s="63"/>
      <c r="F37" s="64"/>
      <c r="G37" s="64"/>
      <c r="H37" s="65"/>
      <c r="I37" s="61"/>
      <c r="J37" s="66">
        <f t="shared" si="3"/>
        <v>0</v>
      </c>
      <c r="K37" s="61"/>
      <c r="L37" s="66">
        <f t="shared" si="4"/>
        <v>0</v>
      </c>
      <c r="M37" s="61"/>
      <c r="N37" s="66">
        <f t="shared" si="5"/>
        <v>0</v>
      </c>
      <c r="O37" s="66">
        <f t="shared" si="6"/>
        <v>0</v>
      </c>
      <c r="P37" s="66">
        <f t="shared" si="7"/>
        <v>0</v>
      </c>
      <c r="Q37" s="66">
        <f t="shared" si="8"/>
        <v>0</v>
      </c>
      <c r="R37" s="65"/>
      <c r="S37" s="67">
        <f t="shared" si="9"/>
        <v>0</v>
      </c>
      <c r="T37" s="61"/>
      <c r="V37" s="9">
        <f t="shared" si="0"/>
        <v>0</v>
      </c>
      <c r="W37" s="9" t="str">
        <f t="shared" si="1"/>
        <v/>
      </c>
      <c r="X37" s="82" t="str">
        <f t="shared" si="10"/>
        <v>OK</v>
      </c>
      <c r="Y37" s="82" t="e">
        <f t="shared" si="2"/>
        <v>#VALUE!</v>
      </c>
    </row>
    <row r="38" spans="1:25" s="9" customFormat="1" ht="17.100000000000001" hidden="1" customHeight="1" outlineLevel="1">
      <c r="A38" s="60">
        <v>30</v>
      </c>
      <c r="B38" s="79"/>
      <c r="C38" s="62"/>
      <c r="D38" s="60"/>
      <c r="E38" s="63"/>
      <c r="F38" s="64"/>
      <c r="G38" s="64"/>
      <c r="H38" s="65"/>
      <c r="I38" s="61"/>
      <c r="J38" s="66">
        <f t="shared" si="3"/>
        <v>0</v>
      </c>
      <c r="K38" s="61"/>
      <c r="L38" s="66">
        <f t="shared" si="4"/>
        <v>0</v>
      </c>
      <c r="M38" s="61"/>
      <c r="N38" s="66">
        <f t="shared" si="5"/>
        <v>0</v>
      </c>
      <c r="O38" s="66">
        <f t="shared" si="6"/>
        <v>0</v>
      </c>
      <c r="P38" s="66">
        <f t="shared" si="7"/>
        <v>0</v>
      </c>
      <c r="Q38" s="66">
        <f t="shared" si="8"/>
        <v>0</v>
      </c>
      <c r="R38" s="65"/>
      <c r="S38" s="67">
        <f t="shared" si="9"/>
        <v>0</v>
      </c>
      <c r="T38" s="61"/>
      <c r="V38" s="9">
        <f t="shared" si="0"/>
        <v>0</v>
      </c>
      <c r="W38" s="9" t="str">
        <f t="shared" si="1"/>
        <v/>
      </c>
      <c r="X38" s="82" t="str">
        <f t="shared" si="10"/>
        <v>OK</v>
      </c>
      <c r="Y38" s="82" t="e">
        <f t="shared" si="2"/>
        <v>#VALUE!</v>
      </c>
    </row>
    <row r="39" spans="1:25" s="9" customFormat="1" ht="17.100000000000001" hidden="1" customHeight="1" outlineLevel="1">
      <c r="A39" s="60">
        <v>31</v>
      </c>
      <c r="B39" s="79"/>
      <c r="C39" s="62"/>
      <c r="D39" s="60"/>
      <c r="E39" s="63"/>
      <c r="F39" s="64"/>
      <c r="G39" s="64"/>
      <c r="H39" s="65"/>
      <c r="I39" s="61"/>
      <c r="J39" s="66">
        <f t="shared" si="3"/>
        <v>0</v>
      </c>
      <c r="K39" s="61"/>
      <c r="L39" s="66">
        <f t="shared" si="4"/>
        <v>0</v>
      </c>
      <c r="M39" s="61"/>
      <c r="N39" s="66">
        <f t="shared" si="5"/>
        <v>0</v>
      </c>
      <c r="O39" s="66">
        <f t="shared" si="6"/>
        <v>0</v>
      </c>
      <c r="P39" s="66">
        <f t="shared" si="7"/>
        <v>0</v>
      </c>
      <c r="Q39" s="66">
        <f t="shared" si="8"/>
        <v>0</v>
      </c>
      <c r="R39" s="65"/>
      <c r="S39" s="67">
        <f t="shared" si="9"/>
        <v>0</v>
      </c>
      <c r="T39" s="61"/>
      <c r="V39" s="9">
        <f t="shared" si="0"/>
        <v>0</v>
      </c>
      <c r="W39" s="9" t="str">
        <f t="shared" si="1"/>
        <v/>
      </c>
      <c r="X39" s="82" t="str">
        <f t="shared" si="10"/>
        <v>OK</v>
      </c>
      <c r="Y39" s="82" t="e">
        <f t="shared" si="2"/>
        <v>#VALUE!</v>
      </c>
    </row>
    <row r="40" spans="1:25" s="9" customFormat="1" ht="17.100000000000001" hidden="1" customHeight="1" outlineLevel="1">
      <c r="A40" s="60">
        <v>32</v>
      </c>
      <c r="B40" s="79"/>
      <c r="C40" s="62"/>
      <c r="D40" s="60"/>
      <c r="E40" s="63"/>
      <c r="F40" s="64"/>
      <c r="G40" s="64"/>
      <c r="H40" s="65"/>
      <c r="I40" s="61"/>
      <c r="J40" s="66">
        <f t="shared" si="3"/>
        <v>0</v>
      </c>
      <c r="K40" s="61"/>
      <c r="L40" s="66">
        <f t="shared" si="4"/>
        <v>0</v>
      </c>
      <c r="M40" s="61"/>
      <c r="N40" s="66">
        <f t="shared" si="5"/>
        <v>0</v>
      </c>
      <c r="O40" s="66">
        <f t="shared" si="6"/>
        <v>0</v>
      </c>
      <c r="P40" s="66">
        <f t="shared" si="7"/>
        <v>0</v>
      </c>
      <c r="Q40" s="66">
        <f t="shared" si="8"/>
        <v>0</v>
      </c>
      <c r="R40" s="65"/>
      <c r="S40" s="67">
        <f t="shared" si="9"/>
        <v>0</v>
      </c>
      <c r="T40" s="61"/>
      <c r="V40" s="9">
        <f t="shared" ref="V40:V58" si="11">K40+M40</f>
        <v>0</v>
      </c>
      <c r="W40" s="9" t="str">
        <f t="shared" ref="W40:W58" si="12">IF(F40=$A$100,$D$100,IF(F40=$A$101,$D$101,IF(F40=$A$102,$D$102,"")))</f>
        <v/>
      </c>
      <c r="X40" s="82" t="str">
        <f t="shared" si="10"/>
        <v>OK</v>
      </c>
      <c r="Y40" s="82" t="e">
        <f t="shared" ref="Y40:Y58" si="13">IF(G40=$F$101,"",IF(V40&lt;=W40+5,"OK","NG"))</f>
        <v>#VALUE!</v>
      </c>
    </row>
    <row r="41" spans="1:25" s="9" customFormat="1" ht="17.100000000000001" hidden="1" customHeight="1" outlineLevel="1">
      <c r="A41" s="60">
        <v>33</v>
      </c>
      <c r="B41" s="79"/>
      <c r="C41" s="62"/>
      <c r="D41" s="60"/>
      <c r="E41" s="63"/>
      <c r="F41" s="64"/>
      <c r="G41" s="64"/>
      <c r="H41" s="65"/>
      <c r="I41" s="61"/>
      <c r="J41" s="66">
        <f t="shared" si="3"/>
        <v>0</v>
      </c>
      <c r="K41" s="61"/>
      <c r="L41" s="66">
        <f t="shared" si="4"/>
        <v>0</v>
      </c>
      <c r="M41" s="61"/>
      <c r="N41" s="66">
        <f t="shared" si="5"/>
        <v>0</v>
      </c>
      <c r="O41" s="66">
        <f t="shared" si="6"/>
        <v>0</v>
      </c>
      <c r="P41" s="66">
        <f t="shared" si="7"/>
        <v>0</v>
      </c>
      <c r="Q41" s="66">
        <f t="shared" si="8"/>
        <v>0</v>
      </c>
      <c r="R41" s="65"/>
      <c r="S41" s="67">
        <f t="shared" si="9"/>
        <v>0</v>
      </c>
      <c r="T41" s="61"/>
      <c r="V41" s="9">
        <f t="shared" si="11"/>
        <v>0</v>
      </c>
      <c r="W41" s="9" t="str">
        <f t="shared" si="12"/>
        <v/>
      </c>
      <c r="X41" s="82" t="str">
        <f t="shared" si="10"/>
        <v>OK</v>
      </c>
      <c r="Y41" s="82" t="e">
        <f t="shared" si="13"/>
        <v>#VALUE!</v>
      </c>
    </row>
    <row r="42" spans="1:25" s="9" customFormat="1" ht="17.100000000000001" hidden="1" customHeight="1" outlineLevel="1">
      <c r="A42" s="60">
        <v>34</v>
      </c>
      <c r="B42" s="79"/>
      <c r="C42" s="62"/>
      <c r="D42" s="60"/>
      <c r="E42" s="63"/>
      <c r="F42" s="64"/>
      <c r="G42" s="64"/>
      <c r="H42" s="65"/>
      <c r="I42" s="61"/>
      <c r="J42" s="66">
        <f t="shared" si="3"/>
        <v>0</v>
      </c>
      <c r="K42" s="61"/>
      <c r="L42" s="66">
        <f t="shared" si="4"/>
        <v>0</v>
      </c>
      <c r="M42" s="61"/>
      <c r="N42" s="66">
        <f t="shared" si="5"/>
        <v>0</v>
      </c>
      <c r="O42" s="66">
        <f t="shared" si="6"/>
        <v>0</v>
      </c>
      <c r="P42" s="66">
        <f t="shared" si="7"/>
        <v>0</v>
      </c>
      <c r="Q42" s="66">
        <f t="shared" si="8"/>
        <v>0</v>
      </c>
      <c r="R42" s="65"/>
      <c r="S42" s="67">
        <f t="shared" si="9"/>
        <v>0</v>
      </c>
      <c r="T42" s="61"/>
      <c r="V42" s="9">
        <f t="shared" si="11"/>
        <v>0</v>
      </c>
      <c r="W42" s="9" t="str">
        <f t="shared" si="12"/>
        <v/>
      </c>
      <c r="X42" s="82" t="str">
        <f t="shared" si="10"/>
        <v>OK</v>
      </c>
      <c r="Y42" s="82" t="e">
        <f t="shared" si="13"/>
        <v>#VALUE!</v>
      </c>
    </row>
    <row r="43" spans="1:25" s="9" customFormat="1" ht="17.100000000000001" hidden="1" customHeight="1" outlineLevel="1">
      <c r="A43" s="60">
        <v>35</v>
      </c>
      <c r="B43" s="79"/>
      <c r="C43" s="62"/>
      <c r="D43" s="60"/>
      <c r="E43" s="63"/>
      <c r="F43" s="64"/>
      <c r="G43" s="64"/>
      <c r="H43" s="65"/>
      <c r="I43" s="61"/>
      <c r="J43" s="66">
        <f t="shared" si="3"/>
        <v>0</v>
      </c>
      <c r="K43" s="61"/>
      <c r="L43" s="66">
        <f t="shared" si="4"/>
        <v>0</v>
      </c>
      <c r="M43" s="61"/>
      <c r="N43" s="66">
        <f t="shared" si="5"/>
        <v>0</v>
      </c>
      <c r="O43" s="66">
        <f t="shared" si="6"/>
        <v>0</v>
      </c>
      <c r="P43" s="66">
        <f t="shared" si="7"/>
        <v>0</v>
      </c>
      <c r="Q43" s="66">
        <f t="shared" si="8"/>
        <v>0</v>
      </c>
      <c r="R43" s="65"/>
      <c r="S43" s="67">
        <f t="shared" si="9"/>
        <v>0</v>
      </c>
      <c r="T43" s="61"/>
      <c r="V43" s="9">
        <f t="shared" si="11"/>
        <v>0</v>
      </c>
      <c r="W43" s="9" t="str">
        <f t="shared" si="12"/>
        <v/>
      </c>
      <c r="X43" s="82" t="str">
        <f t="shared" si="10"/>
        <v>OK</v>
      </c>
      <c r="Y43" s="82" t="e">
        <f t="shared" si="13"/>
        <v>#VALUE!</v>
      </c>
    </row>
    <row r="44" spans="1:25" s="9" customFormat="1" ht="17.100000000000001" hidden="1" customHeight="1" outlineLevel="1">
      <c r="A44" s="60">
        <v>36</v>
      </c>
      <c r="B44" s="79"/>
      <c r="C44" s="62"/>
      <c r="D44" s="60"/>
      <c r="E44" s="63"/>
      <c r="F44" s="64"/>
      <c r="G44" s="64"/>
      <c r="H44" s="65"/>
      <c r="I44" s="61"/>
      <c r="J44" s="66">
        <f t="shared" si="3"/>
        <v>0</v>
      </c>
      <c r="K44" s="61"/>
      <c r="L44" s="66">
        <f t="shared" si="4"/>
        <v>0</v>
      </c>
      <c r="M44" s="61"/>
      <c r="N44" s="66">
        <f t="shared" si="5"/>
        <v>0</v>
      </c>
      <c r="O44" s="66">
        <f t="shared" si="6"/>
        <v>0</v>
      </c>
      <c r="P44" s="66">
        <f t="shared" si="7"/>
        <v>0</v>
      </c>
      <c r="Q44" s="66">
        <f t="shared" si="8"/>
        <v>0</v>
      </c>
      <c r="R44" s="65"/>
      <c r="S44" s="67">
        <f t="shared" si="9"/>
        <v>0</v>
      </c>
      <c r="T44" s="61"/>
      <c r="V44" s="9">
        <f t="shared" si="11"/>
        <v>0</v>
      </c>
      <c r="W44" s="9" t="str">
        <f t="shared" si="12"/>
        <v/>
      </c>
      <c r="X44" s="82" t="str">
        <f t="shared" si="10"/>
        <v>OK</v>
      </c>
      <c r="Y44" s="82" t="e">
        <f t="shared" si="13"/>
        <v>#VALUE!</v>
      </c>
    </row>
    <row r="45" spans="1:25" s="9" customFormat="1" ht="17.100000000000001" hidden="1" customHeight="1" outlineLevel="1">
      <c r="A45" s="60">
        <v>37</v>
      </c>
      <c r="B45" s="79"/>
      <c r="C45" s="62"/>
      <c r="D45" s="60"/>
      <c r="E45" s="63"/>
      <c r="F45" s="64"/>
      <c r="G45" s="64"/>
      <c r="H45" s="65"/>
      <c r="I45" s="61"/>
      <c r="J45" s="66">
        <f t="shared" si="3"/>
        <v>0</v>
      </c>
      <c r="K45" s="61"/>
      <c r="L45" s="66">
        <f t="shared" si="4"/>
        <v>0</v>
      </c>
      <c r="M45" s="61"/>
      <c r="N45" s="66">
        <f t="shared" si="5"/>
        <v>0</v>
      </c>
      <c r="O45" s="66">
        <f t="shared" si="6"/>
        <v>0</v>
      </c>
      <c r="P45" s="66">
        <f t="shared" si="7"/>
        <v>0</v>
      </c>
      <c r="Q45" s="66">
        <f t="shared" si="8"/>
        <v>0</v>
      </c>
      <c r="R45" s="65"/>
      <c r="S45" s="67">
        <f t="shared" si="9"/>
        <v>0</v>
      </c>
      <c r="T45" s="61"/>
      <c r="V45" s="9">
        <f t="shared" si="11"/>
        <v>0</v>
      </c>
      <c r="W45" s="9" t="str">
        <f t="shared" si="12"/>
        <v/>
      </c>
      <c r="X45" s="82" t="str">
        <f t="shared" si="10"/>
        <v>OK</v>
      </c>
      <c r="Y45" s="82" t="e">
        <f t="shared" si="13"/>
        <v>#VALUE!</v>
      </c>
    </row>
    <row r="46" spans="1:25" s="9" customFormat="1" ht="17.100000000000001" hidden="1" customHeight="1" outlineLevel="1">
      <c r="A46" s="60">
        <v>38</v>
      </c>
      <c r="B46" s="79"/>
      <c r="C46" s="62"/>
      <c r="D46" s="60"/>
      <c r="E46" s="63"/>
      <c r="F46" s="64"/>
      <c r="G46" s="64"/>
      <c r="H46" s="65"/>
      <c r="I46" s="61"/>
      <c r="J46" s="66">
        <f t="shared" si="3"/>
        <v>0</v>
      </c>
      <c r="K46" s="61"/>
      <c r="L46" s="66">
        <f t="shared" si="4"/>
        <v>0</v>
      </c>
      <c r="M46" s="61"/>
      <c r="N46" s="66">
        <f t="shared" si="5"/>
        <v>0</v>
      </c>
      <c r="O46" s="66">
        <f t="shared" si="6"/>
        <v>0</v>
      </c>
      <c r="P46" s="66">
        <f t="shared" si="7"/>
        <v>0</v>
      </c>
      <c r="Q46" s="66">
        <f t="shared" si="8"/>
        <v>0</v>
      </c>
      <c r="R46" s="65"/>
      <c r="S46" s="67">
        <f t="shared" si="9"/>
        <v>0</v>
      </c>
      <c r="T46" s="61"/>
      <c r="V46" s="9">
        <f t="shared" si="11"/>
        <v>0</v>
      </c>
      <c r="W46" s="9" t="str">
        <f t="shared" si="12"/>
        <v/>
      </c>
      <c r="X46" s="82" t="str">
        <f t="shared" si="10"/>
        <v>OK</v>
      </c>
      <c r="Y46" s="82" t="e">
        <f t="shared" si="13"/>
        <v>#VALUE!</v>
      </c>
    </row>
    <row r="47" spans="1:25" s="9" customFormat="1" ht="17.100000000000001" hidden="1" customHeight="1" outlineLevel="1">
      <c r="A47" s="60">
        <v>39</v>
      </c>
      <c r="B47" s="79"/>
      <c r="C47" s="62"/>
      <c r="D47" s="60"/>
      <c r="E47" s="63"/>
      <c r="F47" s="64"/>
      <c r="G47" s="64"/>
      <c r="H47" s="65"/>
      <c r="I47" s="61"/>
      <c r="J47" s="66">
        <f t="shared" si="3"/>
        <v>0</v>
      </c>
      <c r="K47" s="61"/>
      <c r="L47" s="66">
        <f t="shared" si="4"/>
        <v>0</v>
      </c>
      <c r="M47" s="61"/>
      <c r="N47" s="66">
        <f t="shared" si="5"/>
        <v>0</v>
      </c>
      <c r="O47" s="66">
        <f t="shared" si="6"/>
        <v>0</v>
      </c>
      <c r="P47" s="66">
        <f t="shared" si="7"/>
        <v>0</v>
      </c>
      <c r="Q47" s="66">
        <f t="shared" si="8"/>
        <v>0</v>
      </c>
      <c r="R47" s="65"/>
      <c r="S47" s="67">
        <f t="shared" si="9"/>
        <v>0</v>
      </c>
      <c r="T47" s="61"/>
      <c r="V47" s="9">
        <f t="shared" si="11"/>
        <v>0</v>
      </c>
      <c r="W47" s="9" t="str">
        <f t="shared" si="12"/>
        <v/>
      </c>
      <c r="X47" s="82" t="str">
        <f t="shared" si="10"/>
        <v>OK</v>
      </c>
      <c r="Y47" s="82" t="e">
        <f t="shared" si="13"/>
        <v>#VALUE!</v>
      </c>
    </row>
    <row r="48" spans="1:25" s="9" customFormat="1" ht="17.100000000000001" hidden="1" customHeight="1" outlineLevel="1">
      <c r="A48" s="60">
        <v>40</v>
      </c>
      <c r="B48" s="79"/>
      <c r="C48" s="62"/>
      <c r="D48" s="60"/>
      <c r="E48" s="63"/>
      <c r="F48" s="64"/>
      <c r="G48" s="64"/>
      <c r="H48" s="65"/>
      <c r="I48" s="61"/>
      <c r="J48" s="66">
        <f t="shared" si="3"/>
        <v>0</v>
      </c>
      <c r="K48" s="61"/>
      <c r="L48" s="66">
        <f t="shared" si="4"/>
        <v>0</v>
      </c>
      <c r="M48" s="61"/>
      <c r="N48" s="66">
        <f t="shared" si="5"/>
        <v>0</v>
      </c>
      <c r="O48" s="66">
        <f t="shared" si="6"/>
        <v>0</v>
      </c>
      <c r="P48" s="66">
        <f t="shared" si="7"/>
        <v>0</v>
      </c>
      <c r="Q48" s="66">
        <f t="shared" si="8"/>
        <v>0</v>
      </c>
      <c r="R48" s="65"/>
      <c r="S48" s="67">
        <f t="shared" si="9"/>
        <v>0</v>
      </c>
      <c r="T48" s="61"/>
      <c r="V48" s="9">
        <f t="shared" si="11"/>
        <v>0</v>
      </c>
      <c r="W48" s="9" t="str">
        <f t="shared" si="12"/>
        <v/>
      </c>
      <c r="X48" s="82" t="str">
        <f t="shared" si="10"/>
        <v>OK</v>
      </c>
      <c r="Y48" s="82" t="e">
        <f t="shared" si="13"/>
        <v>#VALUE!</v>
      </c>
    </row>
    <row r="49" spans="1:25" s="9" customFormat="1" ht="17.100000000000001" hidden="1" customHeight="1" outlineLevel="1">
      <c r="A49" s="60">
        <v>41</v>
      </c>
      <c r="B49" s="79"/>
      <c r="C49" s="62"/>
      <c r="D49" s="60"/>
      <c r="E49" s="63"/>
      <c r="F49" s="64"/>
      <c r="G49" s="64"/>
      <c r="H49" s="65"/>
      <c r="I49" s="61"/>
      <c r="J49" s="66">
        <f t="shared" si="3"/>
        <v>0</v>
      </c>
      <c r="K49" s="61"/>
      <c r="L49" s="66">
        <f t="shared" si="4"/>
        <v>0</v>
      </c>
      <c r="M49" s="61"/>
      <c r="N49" s="66">
        <f t="shared" si="5"/>
        <v>0</v>
      </c>
      <c r="O49" s="66">
        <f t="shared" si="6"/>
        <v>0</v>
      </c>
      <c r="P49" s="66">
        <f t="shared" si="7"/>
        <v>0</v>
      </c>
      <c r="Q49" s="66">
        <f t="shared" si="8"/>
        <v>0</v>
      </c>
      <c r="R49" s="65"/>
      <c r="S49" s="67">
        <f t="shared" si="9"/>
        <v>0</v>
      </c>
      <c r="T49" s="61"/>
      <c r="V49" s="9">
        <f t="shared" si="11"/>
        <v>0</v>
      </c>
      <c r="W49" s="9" t="str">
        <f t="shared" si="12"/>
        <v/>
      </c>
      <c r="X49" s="82" t="str">
        <f t="shared" si="10"/>
        <v>OK</v>
      </c>
      <c r="Y49" s="82" t="e">
        <f t="shared" si="13"/>
        <v>#VALUE!</v>
      </c>
    </row>
    <row r="50" spans="1:25" s="9" customFormat="1" ht="17.100000000000001" hidden="1" customHeight="1" outlineLevel="1">
      <c r="A50" s="60">
        <v>42</v>
      </c>
      <c r="B50" s="79"/>
      <c r="C50" s="62"/>
      <c r="D50" s="60"/>
      <c r="E50" s="63"/>
      <c r="F50" s="64"/>
      <c r="G50" s="64"/>
      <c r="H50" s="65"/>
      <c r="I50" s="61"/>
      <c r="J50" s="66">
        <f t="shared" si="3"/>
        <v>0</v>
      </c>
      <c r="K50" s="61"/>
      <c r="L50" s="66">
        <f t="shared" si="4"/>
        <v>0</v>
      </c>
      <c r="M50" s="61"/>
      <c r="N50" s="66">
        <f t="shared" si="5"/>
        <v>0</v>
      </c>
      <c r="O50" s="66">
        <f t="shared" si="6"/>
        <v>0</v>
      </c>
      <c r="P50" s="66">
        <f t="shared" si="7"/>
        <v>0</v>
      </c>
      <c r="Q50" s="66">
        <f t="shared" si="8"/>
        <v>0</v>
      </c>
      <c r="R50" s="65"/>
      <c r="S50" s="67">
        <f t="shared" si="9"/>
        <v>0</v>
      </c>
      <c r="T50" s="61"/>
      <c r="V50" s="9">
        <f t="shared" si="11"/>
        <v>0</v>
      </c>
      <c r="W50" s="9" t="str">
        <f t="shared" si="12"/>
        <v/>
      </c>
      <c r="X50" s="82" t="str">
        <f t="shared" si="10"/>
        <v>OK</v>
      </c>
      <c r="Y50" s="82" t="e">
        <f t="shared" si="13"/>
        <v>#VALUE!</v>
      </c>
    </row>
    <row r="51" spans="1:25" s="9" customFormat="1" ht="17.100000000000001" hidden="1" customHeight="1" outlineLevel="1">
      <c r="A51" s="60">
        <v>43</v>
      </c>
      <c r="B51" s="79"/>
      <c r="C51" s="62"/>
      <c r="D51" s="60"/>
      <c r="E51" s="63"/>
      <c r="F51" s="64"/>
      <c r="G51" s="64"/>
      <c r="H51" s="65"/>
      <c r="I51" s="61"/>
      <c r="J51" s="66">
        <f t="shared" si="3"/>
        <v>0</v>
      </c>
      <c r="K51" s="61"/>
      <c r="L51" s="66">
        <f t="shared" si="4"/>
        <v>0</v>
      </c>
      <c r="M51" s="61"/>
      <c r="N51" s="66">
        <f t="shared" si="5"/>
        <v>0</v>
      </c>
      <c r="O51" s="66">
        <f t="shared" si="6"/>
        <v>0</v>
      </c>
      <c r="P51" s="66">
        <f t="shared" si="7"/>
        <v>0</v>
      </c>
      <c r="Q51" s="66">
        <f t="shared" si="8"/>
        <v>0</v>
      </c>
      <c r="R51" s="65"/>
      <c r="S51" s="67">
        <f t="shared" si="9"/>
        <v>0</v>
      </c>
      <c r="T51" s="61"/>
      <c r="V51" s="9">
        <f t="shared" si="11"/>
        <v>0</v>
      </c>
      <c r="W51" s="9" t="str">
        <f t="shared" si="12"/>
        <v/>
      </c>
      <c r="X51" s="82" t="str">
        <f t="shared" si="10"/>
        <v>OK</v>
      </c>
      <c r="Y51" s="82" t="e">
        <f t="shared" si="13"/>
        <v>#VALUE!</v>
      </c>
    </row>
    <row r="52" spans="1:25" s="9" customFormat="1" ht="17.100000000000001" hidden="1" customHeight="1" outlineLevel="1">
      <c r="A52" s="60">
        <v>44</v>
      </c>
      <c r="B52" s="79"/>
      <c r="C52" s="62"/>
      <c r="D52" s="60"/>
      <c r="E52" s="63"/>
      <c r="F52" s="64"/>
      <c r="G52" s="64"/>
      <c r="H52" s="65"/>
      <c r="I52" s="61"/>
      <c r="J52" s="66">
        <f t="shared" si="3"/>
        <v>0</v>
      </c>
      <c r="K52" s="61"/>
      <c r="L52" s="66">
        <f t="shared" si="4"/>
        <v>0</v>
      </c>
      <c r="M52" s="61"/>
      <c r="N52" s="66">
        <f t="shared" si="5"/>
        <v>0</v>
      </c>
      <c r="O52" s="66">
        <f t="shared" si="6"/>
        <v>0</v>
      </c>
      <c r="P52" s="66">
        <f t="shared" si="7"/>
        <v>0</v>
      </c>
      <c r="Q52" s="66">
        <f t="shared" si="8"/>
        <v>0</v>
      </c>
      <c r="R52" s="65"/>
      <c r="S52" s="67">
        <f t="shared" si="9"/>
        <v>0</v>
      </c>
      <c r="T52" s="61"/>
      <c r="V52" s="9">
        <f t="shared" si="11"/>
        <v>0</v>
      </c>
      <c r="W52" s="9" t="str">
        <f t="shared" si="12"/>
        <v/>
      </c>
      <c r="X52" s="82" t="str">
        <f t="shared" si="10"/>
        <v>OK</v>
      </c>
      <c r="Y52" s="82" t="e">
        <f t="shared" si="13"/>
        <v>#VALUE!</v>
      </c>
    </row>
    <row r="53" spans="1:25" s="9" customFormat="1" ht="17.100000000000001" hidden="1" customHeight="1" outlineLevel="1">
      <c r="A53" s="60">
        <v>45</v>
      </c>
      <c r="B53" s="79"/>
      <c r="C53" s="62"/>
      <c r="D53" s="60"/>
      <c r="E53" s="63"/>
      <c r="F53" s="64"/>
      <c r="G53" s="64"/>
      <c r="H53" s="65"/>
      <c r="I53" s="61"/>
      <c r="J53" s="66">
        <f t="shared" si="3"/>
        <v>0</v>
      </c>
      <c r="K53" s="61"/>
      <c r="L53" s="66">
        <f t="shared" si="4"/>
        <v>0</v>
      </c>
      <c r="M53" s="61"/>
      <c r="N53" s="66">
        <f t="shared" si="5"/>
        <v>0</v>
      </c>
      <c r="O53" s="66">
        <f t="shared" si="6"/>
        <v>0</v>
      </c>
      <c r="P53" s="66">
        <f t="shared" si="7"/>
        <v>0</v>
      </c>
      <c r="Q53" s="66">
        <f t="shared" si="8"/>
        <v>0</v>
      </c>
      <c r="R53" s="65"/>
      <c r="S53" s="67">
        <f t="shared" si="9"/>
        <v>0</v>
      </c>
      <c r="T53" s="61"/>
      <c r="V53" s="9">
        <f t="shared" si="11"/>
        <v>0</v>
      </c>
      <c r="W53" s="9" t="str">
        <f t="shared" si="12"/>
        <v/>
      </c>
      <c r="X53" s="82" t="str">
        <f t="shared" si="10"/>
        <v>OK</v>
      </c>
      <c r="Y53" s="82" t="e">
        <f t="shared" si="13"/>
        <v>#VALUE!</v>
      </c>
    </row>
    <row r="54" spans="1:25" s="9" customFormat="1" ht="17.100000000000001" hidden="1" customHeight="1" outlineLevel="1">
      <c r="A54" s="60">
        <v>46</v>
      </c>
      <c r="B54" s="79"/>
      <c r="C54" s="62"/>
      <c r="D54" s="60"/>
      <c r="E54" s="63"/>
      <c r="F54" s="64"/>
      <c r="G54" s="64"/>
      <c r="H54" s="65"/>
      <c r="I54" s="61"/>
      <c r="J54" s="66">
        <f t="shared" si="3"/>
        <v>0</v>
      </c>
      <c r="K54" s="61"/>
      <c r="L54" s="66">
        <f t="shared" si="4"/>
        <v>0</v>
      </c>
      <c r="M54" s="61"/>
      <c r="N54" s="66">
        <f t="shared" si="5"/>
        <v>0</v>
      </c>
      <c r="O54" s="66">
        <f t="shared" si="6"/>
        <v>0</v>
      </c>
      <c r="P54" s="66">
        <f t="shared" si="7"/>
        <v>0</v>
      </c>
      <c r="Q54" s="66">
        <f t="shared" si="8"/>
        <v>0</v>
      </c>
      <c r="R54" s="65"/>
      <c r="S54" s="67">
        <f t="shared" si="9"/>
        <v>0</v>
      </c>
      <c r="T54" s="61"/>
      <c r="V54" s="9">
        <f t="shared" si="11"/>
        <v>0</v>
      </c>
      <c r="W54" s="9" t="str">
        <f t="shared" si="12"/>
        <v/>
      </c>
      <c r="X54" s="82" t="str">
        <f t="shared" si="10"/>
        <v>OK</v>
      </c>
      <c r="Y54" s="82" t="e">
        <f t="shared" si="13"/>
        <v>#VALUE!</v>
      </c>
    </row>
    <row r="55" spans="1:25" s="9" customFormat="1" ht="17.100000000000001" hidden="1" customHeight="1" outlineLevel="1">
      <c r="A55" s="60">
        <v>47</v>
      </c>
      <c r="B55" s="79"/>
      <c r="C55" s="62"/>
      <c r="D55" s="60"/>
      <c r="E55" s="63"/>
      <c r="F55" s="64"/>
      <c r="G55" s="64"/>
      <c r="H55" s="65"/>
      <c r="I55" s="61"/>
      <c r="J55" s="66">
        <f t="shared" si="3"/>
        <v>0</v>
      </c>
      <c r="K55" s="61"/>
      <c r="L55" s="66">
        <f t="shared" si="4"/>
        <v>0</v>
      </c>
      <c r="M55" s="61"/>
      <c r="N55" s="66">
        <f t="shared" si="5"/>
        <v>0</v>
      </c>
      <c r="O55" s="66">
        <f t="shared" si="6"/>
        <v>0</v>
      </c>
      <c r="P55" s="66">
        <f t="shared" si="7"/>
        <v>0</v>
      </c>
      <c r="Q55" s="66">
        <f t="shared" si="8"/>
        <v>0</v>
      </c>
      <c r="R55" s="65"/>
      <c r="S55" s="67">
        <f t="shared" si="9"/>
        <v>0</v>
      </c>
      <c r="T55" s="61"/>
      <c r="V55" s="9">
        <f t="shared" si="11"/>
        <v>0</v>
      </c>
      <c r="W55" s="9" t="str">
        <f t="shared" si="12"/>
        <v/>
      </c>
      <c r="X55" s="82" t="str">
        <f t="shared" si="10"/>
        <v>OK</v>
      </c>
      <c r="Y55" s="82" t="e">
        <f t="shared" si="13"/>
        <v>#VALUE!</v>
      </c>
    </row>
    <row r="56" spans="1:25" s="9" customFormat="1" ht="17.100000000000001" hidden="1" customHeight="1" outlineLevel="1">
      <c r="A56" s="60">
        <v>48</v>
      </c>
      <c r="B56" s="79"/>
      <c r="C56" s="62"/>
      <c r="D56" s="60"/>
      <c r="E56" s="63"/>
      <c r="F56" s="64"/>
      <c r="G56" s="64"/>
      <c r="H56" s="65"/>
      <c r="I56" s="61"/>
      <c r="J56" s="66">
        <f t="shared" si="3"/>
        <v>0</v>
      </c>
      <c r="K56" s="61"/>
      <c r="L56" s="66">
        <f t="shared" si="4"/>
        <v>0</v>
      </c>
      <c r="M56" s="61"/>
      <c r="N56" s="66">
        <f t="shared" si="5"/>
        <v>0</v>
      </c>
      <c r="O56" s="66">
        <f t="shared" si="6"/>
        <v>0</v>
      </c>
      <c r="P56" s="66">
        <f t="shared" si="7"/>
        <v>0</v>
      </c>
      <c r="Q56" s="66">
        <f t="shared" si="8"/>
        <v>0</v>
      </c>
      <c r="R56" s="65"/>
      <c r="S56" s="67">
        <f t="shared" si="9"/>
        <v>0</v>
      </c>
      <c r="T56" s="61"/>
      <c r="V56" s="9">
        <f t="shared" si="11"/>
        <v>0</v>
      </c>
      <c r="W56" s="9" t="str">
        <f t="shared" si="12"/>
        <v/>
      </c>
      <c r="X56" s="82" t="str">
        <f t="shared" si="10"/>
        <v>OK</v>
      </c>
      <c r="Y56" s="82" t="e">
        <f t="shared" si="13"/>
        <v>#VALUE!</v>
      </c>
    </row>
    <row r="57" spans="1:25" s="9" customFormat="1" ht="17.100000000000001" hidden="1" customHeight="1" outlineLevel="1">
      <c r="A57" s="60">
        <v>49</v>
      </c>
      <c r="B57" s="79"/>
      <c r="C57" s="62"/>
      <c r="D57" s="60"/>
      <c r="E57" s="63"/>
      <c r="F57" s="64"/>
      <c r="G57" s="64"/>
      <c r="H57" s="65"/>
      <c r="I57" s="61"/>
      <c r="J57" s="66">
        <f t="shared" si="3"/>
        <v>0</v>
      </c>
      <c r="K57" s="61"/>
      <c r="L57" s="66">
        <f t="shared" si="4"/>
        <v>0</v>
      </c>
      <c r="M57" s="61"/>
      <c r="N57" s="66">
        <f t="shared" si="5"/>
        <v>0</v>
      </c>
      <c r="O57" s="66">
        <f t="shared" si="6"/>
        <v>0</v>
      </c>
      <c r="P57" s="66">
        <f t="shared" si="7"/>
        <v>0</v>
      </c>
      <c r="Q57" s="66">
        <f t="shared" si="8"/>
        <v>0</v>
      </c>
      <c r="R57" s="65"/>
      <c r="S57" s="67">
        <f t="shared" si="9"/>
        <v>0</v>
      </c>
      <c r="T57" s="61"/>
      <c r="V57" s="9">
        <f t="shared" si="11"/>
        <v>0</v>
      </c>
      <c r="W57" s="9" t="str">
        <f t="shared" si="12"/>
        <v/>
      </c>
      <c r="X57" s="82" t="str">
        <f t="shared" si="10"/>
        <v>OK</v>
      </c>
      <c r="Y57" s="82" t="e">
        <f t="shared" si="13"/>
        <v>#VALUE!</v>
      </c>
    </row>
    <row r="58" spans="1:25" s="9" customFormat="1" ht="17.100000000000001" hidden="1" customHeight="1" outlineLevel="1" thickBot="1">
      <c r="A58" s="68">
        <v>50</v>
      </c>
      <c r="B58" s="80"/>
      <c r="C58" s="70"/>
      <c r="D58" s="68"/>
      <c r="E58" s="71"/>
      <c r="F58" s="72"/>
      <c r="G58" s="72"/>
      <c r="H58" s="73"/>
      <c r="I58" s="69"/>
      <c r="J58" s="74">
        <f t="shared" si="3"/>
        <v>0</v>
      </c>
      <c r="K58" s="69"/>
      <c r="L58" s="74">
        <f t="shared" si="4"/>
        <v>0</v>
      </c>
      <c r="M58" s="69"/>
      <c r="N58" s="74">
        <f t="shared" si="5"/>
        <v>0</v>
      </c>
      <c r="O58" s="74">
        <f t="shared" si="6"/>
        <v>0</v>
      </c>
      <c r="P58" s="74">
        <f t="shared" si="7"/>
        <v>0</v>
      </c>
      <c r="Q58" s="74">
        <f t="shared" si="8"/>
        <v>0</v>
      </c>
      <c r="R58" s="73"/>
      <c r="S58" s="75">
        <f t="shared" si="9"/>
        <v>0</v>
      </c>
      <c r="T58" s="69"/>
      <c r="V58" s="9">
        <f t="shared" si="11"/>
        <v>0</v>
      </c>
      <c r="W58" s="9" t="str">
        <f t="shared" si="12"/>
        <v/>
      </c>
      <c r="X58" s="82" t="str">
        <f t="shared" si="10"/>
        <v>OK</v>
      </c>
      <c r="Y58" s="82" t="e">
        <f t="shared" si="13"/>
        <v>#VALUE!</v>
      </c>
    </row>
    <row r="59" spans="1:25" ht="27" customHeight="1" collapsed="1" thickTop="1">
      <c r="A59" s="218" t="s">
        <v>60</v>
      </c>
      <c r="B59" s="219"/>
      <c r="C59" s="219"/>
      <c r="D59" s="219"/>
      <c r="E59" s="219"/>
      <c r="F59" s="219"/>
      <c r="G59" s="220"/>
      <c r="H59" s="102">
        <f>SUM(H9:H58)</f>
        <v>0</v>
      </c>
      <c r="I59" s="102">
        <f>SUM(I9:I58)</f>
        <v>0</v>
      </c>
      <c r="J59" s="102">
        <f>SUM(J9:J58)</f>
        <v>0</v>
      </c>
      <c r="K59" s="171"/>
      <c r="L59" s="102">
        <f>SUM(L9:L58)</f>
        <v>0</v>
      </c>
      <c r="M59" s="171"/>
      <c r="N59" s="102">
        <f t="shared" ref="N59:S59" si="14">SUM(N9:N58)</f>
        <v>0</v>
      </c>
      <c r="O59" s="102">
        <f t="shared" si="14"/>
        <v>0</v>
      </c>
      <c r="P59" s="102">
        <f t="shared" si="14"/>
        <v>0</v>
      </c>
      <c r="Q59" s="102">
        <f t="shared" si="14"/>
        <v>0</v>
      </c>
      <c r="R59" s="102">
        <f t="shared" si="14"/>
        <v>0</v>
      </c>
      <c r="S59" s="102">
        <f t="shared" si="14"/>
        <v>0</v>
      </c>
      <c r="T59" s="76"/>
    </row>
    <row r="60" spans="1:25" ht="19.5" customHeight="1">
      <c r="A60" t="s">
        <v>64</v>
      </c>
    </row>
    <row r="61" spans="1:25" ht="20.100000000000001" customHeight="1">
      <c r="A61" s="38" t="s">
        <v>85</v>
      </c>
      <c r="B61" s="217" t="s">
        <v>111</v>
      </c>
      <c r="C61" s="202"/>
      <c r="D61" s="202"/>
      <c r="E61" s="202"/>
      <c r="F61" s="202"/>
      <c r="G61" s="202"/>
      <c r="H61" s="202"/>
      <c r="I61" s="202"/>
      <c r="J61" s="202"/>
      <c r="K61" s="202"/>
      <c r="L61" s="202"/>
      <c r="M61" s="202"/>
      <c r="N61" s="202"/>
      <c r="O61" s="202"/>
      <c r="P61" s="202"/>
      <c r="Q61" s="202"/>
      <c r="R61" s="202"/>
      <c r="S61" s="202"/>
      <c r="T61" s="202"/>
    </row>
    <row r="62" spans="1:25" ht="33.75" customHeight="1">
      <c r="A62" s="38" t="s">
        <v>86</v>
      </c>
      <c r="B62" s="217" t="s">
        <v>135</v>
      </c>
      <c r="C62" s="202"/>
      <c r="D62" s="202"/>
      <c r="E62" s="202"/>
      <c r="F62" s="202"/>
      <c r="G62" s="202"/>
      <c r="H62" s="202"/>
      <c r="I62" s="202"/>
      <c r="J62" s="202"/>
      <c r="K62" s="202"/>
      <c r="L62" s="202"/>
      <c r="M62" s="202"/>
      <c r="N62" s="202"/>
      <c r="O62" s="202"/>
      <c r="P62" s="202"/>
      <c r="Q62" s="202"/>
      <c r="R62" s="202"/>
      <c r="S62" s="202"/>
      <c r="T62" s="202"/>
    </row>
    <row r="63" spans="1:25" ht="20.100000000000001" customHeight="1">
      <c r="A63" s="38" t="s">
        <v>87</v>
      </c>
      <c r="B63" s="217" t="s">
        <v>121</v>
      </c>
      <c r="C63" s="202"/>
      <c r="D63" s="202"/>
      <c r="E63" s="202"/>
      <c r="F63" s="202"/>
      <c r="G63" s="202"/>
      <c r="H63" s="202"/>
      <c r="I63" s="202"/>
      <c r="J63" s="202"/>
      <c r="K63" s="202"/>
      <c r="L63" s="202"/>
      <c r="M63" s="202"/>
      <c r="N63" s="202"/>
      <c r="O63" s="202"/>
      <c r="P63" s="202"/>
      <c r="Q63" s="202"/>
      <c r="R63" s="202"/>
      <c r="S63" s="202"/>
      <c r="T63" s="202"/>
    </row>
    <row r="64" spans="1:25" ht="19.5" customHeight="1">
      <c r="A64" s="38" t="s">
        <v>88</v>
      </c>
      <c r="B64" s="39" t="s">
        <v>112</v>
      </c>
    </row>
    <row r="65" spans="1:2" ht="20.100000000000001" customHeight="1">
      <c r="A65" s="38" t="s">
        <v>89</v>
      </c>
      <c r="B65" s="39" t="s">
        <v>255</v>
      </c>
    </row>
    <row r="66" spans="1:2" ht="20.100000000000001" customHeight="1">
      <c r="A66" s="38" t="s">
        <v>90</v>
      </c>
      <c r="B66" s="39" t="s">
        <v>253</v>
      </c>
    </row>
    <row r="67" spans="1:2" ht="20.100000000000001" customHeight="1">
      <c r="A67" s="38" t="s">
        <v>91</v>
      </c>
      <c r="B67" s="39" t="s">
        <v>120</v>
      </c>
    </row>
    <row r="68" spans="1:2" ht="20.100000000000001" customHeight="1">
      <c r="A68" s="38" t="s">
        <v>92</v>
      </c>
      <c r="B68" s="39" t="s">
        <v>136</v>
      </c>
    </row>
    <row r="69" spans="1:2" ht="20.100000000000001" customHeight="1">
      <c r="A69" s="38" t="s">
        <v>93</v>
      </c>
      <c r="B69" s="39" t="s">
        <v>122</v>
      </c>
    </row>
    <row r="70" spans="1:2" ht="20.100000000000001" customHeight="1"/>
    <row r="73" spans="1:2">
      <c r="A73" s="27"/>
    </row>
    <row r="75" spans="1:2">
      <c r="A75" t="s">
        <v>67</v>
      </c>
    </row>
    <row r="76" spans="1:2">
      <c r="B76" t="s">
        <v>68</v>
      </c>
    </row>
    <row r="77" spans="1:2">
      <c r="B77" t="s">
        <v>69</v>
      </c>
    </row>
    <row r="78" spans="1:2">
      <c r="B78" t="s">
        <v>70</v>
      </c>
    </row>
    <row r="79" spans="1:2">
      <c r="B79" t="s">
        <v>71</v>
      </c>
    </row>
    <row r="80" spans="1:2">
      <c r="B80" t="s">
        <v>72</v>
      </c>
    </row>
    <row r="81" spans="1:7">
      <c r="B81" t="s">
        <v>73</v>
      </c>
    </row>
    <row r="82" spans="1:7">
      <c r="B82" t="s">
        <v>74</v>
      </c>
    </row>
    <row r="83" spans="1:7">
      <c r="B83" t="s">
        <v>75</v>
      </c>
    </row>
    <row r="84" spans="1:7">
      <c r="B84" t="s">
        <v>76</v>
      </c>
    </row>
    <row r="85" spans="1:7">
      <c r="B85" t="s">
        <v>77</v>
      </c>
    </row>
    <row r="86" spans="1:7">
      <c r="B86" t="s">
        <v>78</v>
      </c>
    </row>
    <row r="87" spans="1:7">
      <c r="B87" t="s">
        <v>79</v>
      </c>
    </row>
    <row r="88" spans="1:7">
      <c r="B88" t="s">
        <v>80</v>
      </c>
    </row>
    <row r="89" spans="1:7">
      <c r="B89" t="s">
        <v>81</v>
      </c>
    </row>
    <row r="90" spans="1:7">
      <c r="A90" t="s">
        <v>2</v>
      </c>
      <c r="B90" t="s">
        <v>82</v>
      </c>
    </row>
    <row r="91" spans="1:7">
      <c r="B91" t="s">
        <v>83</v>
      </c>
    </row>
    <row r="92" spans="1:7">
      <c r="B92" t="s">
        <v>84</v>
      </c>
    </row>
    <row r="94" spans="1:7">
      <c r="A94" s="11" t="s">
        <v>65</v>
      </c>
      <c r="B94" s="11"/>
      <c r="C94" s="11"/>
      <c r="D94" s="11"/>
      <c r="E94" s="35" t="s">
        <v>42</v>
      </c>
      <c r="F94" s="35" t="s">
        <v>43</v>
      </c>
      <c r="G94" s="11"/>
    </row>
    <row r="95" spans="1:7">
      <c r="A95" s="36">
        <v>3</v>
      </c>
      <c r="B95" s="11" t="s">
        <v>39</v>
      </c>
      <c r="C95" s="11"/>
      <c r="D95" s="11"/>
      <c r="E95" s="37">
        <v>6000</v>
      </c>
      <c r="F95" s="37">
        <v>4000</v>
      </c>
      <c r="G95" s="11"/>
    </row>
    <row r="96" spans="1:7">
      <c r="A96" s="36">
        <v>4</v>
      </c>
      <c r="B96" s="11" t="s">
        <v>40</v>
      </c>
      <c r="C96" s="11"/>
      <c r="D96" s="11"/>
      <c r="E96" s="37">
        <v>7000</v>
      </c>
      <c r="F96" s="37">
        <v>5000</v>
      </c>
      <c r="G96" s="11"/>
    </row>
    <row r="97" spans="1:7">
      <c r="A97" s="36">
        <v>5</v>
      </c>
      <c r="B97" s="11" t="s">
        <v>41</v>
      </c>
      <c r="C97" s="11"/>
      <c r="D97" s="11"/>
      <c r="E97" s="37">
        <v>10000</v>
      </c>
      <c r="F97" s="37">
        <v>7000</v>
      </c>
      <c r="G97" s="11"/>
    </row>
    <row r="98" spans="1:7">
      <c r="A98" s="4"/>
      <c r="B98" s="4"/>
      <c r="C98" s="4"/>
      <c r="D98" s="4"/>
      <c r="E98" s="4"/>
      <c r="F98" s="4"/>
      <c r="G98" s="4"/>
    </row>
    <row r="99" spans="1:7">
      <c r="A99" s="4" t="s">
        <v>66</v>
      </c>
      <c r="B99" s="4"/>
      <c r="C99" s="4"/>
      <c r="D99" s="4"/>
      <c r="E99" s="4"/>
      <c r="F99" s="4" t="s">
        <v>52</v>
      </c>
      <c r="G99" s="4"/>
    </row>
    <row r="100" spans="1:7">
      <c r="A100" s="7" t="s">
        <v>37</v>
      </c>
      <c r="B100" s="4" t="s">
        <v>44</v>
      </c>
      <c r="C100" s="4"/>
      <c r="D100" s="4">
        <v>16</v>
      </c>
      <c r="E100" s="4" t="s">
        <v>47</v>
      </c>
      <c r="F100" s="7" t="s">
        <v>57</v>
      </c>
      <c r="G100" s="4"/>
    </row>
    <row r="101" spans="1:7">
      <c r="A101" s="7" t="s">
        <v>49</v>
      </c>
      <c r="B101" s="4" t="s">
        <v>45</v>
      </c>
      <c r="C101" s="4"/>
      <c r="D101" s="4">
        <v>12</v>
      </c>
      <c r="E101" s="4" t="s">
        <v>47</v>
      </c>
      <c r="F101" s="7" t="s">
        <v>58</v>
      </c>
      <c r="G101" s="4"/>
    </row>
    <row r="102" spans="1:7">
      <c r="A102" s="7" t="s">
        <v>50</v>
      </c>
      <c r="B102" s="4" t="s">
        <v>46</v>
      </c>
      <c r="C102" s="4"/>
      <c r="D102" s="4">
        <v>6</v>
      </c>
      <c r="E102" s="4" t="s">
        <v>47</v>
      </c>
      <c r="F102" s="4"/>
      <c r="G102" s="4"/>
    </row>
    <row r="103" spans="1:7">
      <c r="A103" s="4"/>
      <c r="B103" s="4"/>
      <c r="C103" s="4"/>
      <c r="D103" s="4"/>
      <c r="E103" s="4"/>
      <c r="F103" s="4"/>
      <c r="G103" s="4"/>
    </row>
    <row r="104" spans="1:7">
      <c r="A104" s="4"/>
      <c r="B104" s="4"/>
      <c r="C104" s="4"/>
      <c r="D104" s="4"/>
      <c r="E104" s="4"/>
      <c r="F104" s="4"/>
      <c r="G104" s="4"/>
    </row>
  </sheetData>
  <mergeCells count="26">
    <mergeCell ref="B61:T61"/>
    <mergeCell ref="B62:T62"/>
    <mergeCell ref="B63:T63"/>
    <mergeCell ref="A59:G59"/>
    <mergeCell ref="J4:J5"/>
    <mergeCell ref="I4:I5"/>
    <mergeCell ref="Y4:Y6"/>
    <mergeCell ref="K5:L5"/>
    <mergeCell ref="M5:N5"/>
    <mergeCell ref="O5:O6"/>
    <mergeCell ref="T4:T5"/>
    <mergeCell ref="V4:V6"/>
    <mergeCell ref="W4:W6"/>
    <mergeCell ref="X4:X6"/>
    <mergeCell ref="R4:R5"/>
    <mergeCell ref="K4:P4"/>
    <mergeCell ref="S4:S5"/>
    <mergeCell ref="Q4:Q5"/>
    <mergeCell ref="A2:H2"/>
    <mergeCell ref="A4:A6"/>
    <mergeCell ref="B4:B6"/>
    <mergeCell ref="C4:C6"/>
    <mergeCell ref="D4:E5"/>
    <mergeCell ref="F4:F5"/>
    <mergeCell ref="G4:G5"/>
    <mergeCell ref="H4:H5"/>
  </mergeCells>
  <phoneticPr fontId="2"/>
  <dataValidations count="4">
    <dataValidation type="list" allowBlank="1" showInputMessage="1" showErrorMessage="1" sqref="C8:C58">
      <formula1>$B$76:$B$92</formula1>
    </dataValidation>
    <dataValidation type="list" allowBlank="1" showInputMessage="1" showErrorMessage="1" sqref="G8:G58">
      <formula1>$F$100:$F$101</formula1>
    </dataValidation>
    <dataValidation type="list" allowBlank="1" showInputMessage="1" showErrorMessage="1" sqref="F8:F58">
      <formula1>$A$100:$A$102</formula1>
    </dataValidation>
    <dataValidation type="list" allowBlank="1" showInputMessage="1" showErrorMessage="1" sqref="E8:E58">
      <formula1>$A$95:$A$97</formula1>
    </dataValidation>
  </dataValidations>
  <printOptions horizontalCentered="1"/>
  <pageMargins left="0.59055118110236227" right="0.39370078740157483" top="0.55118110236220474" bottom="0.19685039370078741" header="0.51181102362204722" footer="0.27559055118110237"/>
  <pageSetup paperSize="9" scale="79"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1:P110"/>
  <sheetViews>
    <sheetView showZeros="0" view="pageBreakPreview" zoomScale="85" zoomScaleNormal="85" zoomScaleSheetLayoutView="85" workbookViewId="0">
      <pane xSplit="1" ySplit="8" topLeftCell="B17" activePane="bottomRight" state="frozen"/>
      <selection activeCell="R24" sqref="R24"/>
      <selection pane="topRight" activeCell="R24" sqref="R24"/>
      <selection pane="bottomLeft" activeCell="R24" sqref="R24"/>
      <selection pane="bottomRight" activeCell="R24" sqref="R24"/>
    </sheetView>
  </sheetViews>
  <sheetFormatPr defaultRowHeight="13.5" outlineLevelRow="1"/>
  <cols>
    <col min="1" max="1" width="4.25" customWidth="1"/>
    <col min="2" max="2" width="6.625" customWidth="1"/>
    <col min="3" max="3" width="28.375" customWidth="1"/>
    <col min="4" max="4" width="10.625" customWidth="1"/>
    <col min="5" max="13" width="13.625" customWidth="1"/>
    <col min="14" max="14" width="18" customWidth="1"/>
  </cols>
  <sheetData>
    <row r="1" spans="1:14">
      <c r="A1" t="s">
        <v>147</v>
      </c>
    </row>
    <row r="2" spans="1:14" ht="14.25">
      <c r="A2" s="203" t="str">
        <f>'申請内訳 '!$B$2</f>
        <v>　　　　年度</v>
      </c>
      <c r="B2" s="203"/>
      <c r="C2" s="203"/>
      <c r="D2" s="203"/>
      <c r="E2" s="100" t="s">
        <v>236</v>
      </c>
      <c r="F2" s="100"/>
      <c r="G2" s="100"/>
      <c r="H2" s="100"/>
      <c r="I2" s="100"/>
      <c r="J2" s="100"/>
      <c r="K2" s="100"/>
      <c r="L2" s="100"/>
      <c r="M2" s="100"/>
      <c r="N2" s="100"/>
    </row>
    <row r="3" spans="1:14">
      <c r="N3" t="s">
        <v>33</v>
      </c>
    </row>
    <row r="4" spans="1:14" ht="13.5" customHeight="1">
      <c r="A4" s="204" t="s">
        <v>35</v>
      </c>
      <c r="B4" s="221" t="s">
        <v>126</v>
      </c>
      <c r="C4" s="180" t="s">
        <v>48</v>
      </c>
      <c r="D4" s="208" t="s">
        <v>22</v>
      </c>
      <c r="E4" s="183" t="s">
        <v>127</v>
      </c>
      <c r="F4" s="180" t="s">
        <v>248</v>
      </c>
      <c r="G4" s="221" t="s">
        <v>28</v>
      </c>
      <c r="H4" s="221" t="s">
        <v>36</v>
      </c>
      <c r="I4" s="221" t="s">
        <v>11</v>
      </c>
      <c r="J4" s="206" t="s">
        <v>14</v>
      </c>
      <c r="K4" s="221" t="s">
        <v>15</v>
      </c>
      <c r="L4" s="180" t="s">
        <v>231</v>
      </c>
      <c r="M4" s="221" t="s">
        <v>176</v>
      </c>
      <c r="N4" s="221" t="s">
        <v>17</v>
      </c>
    </row>
    <row r="5" spans="1:14" s="9" customFormat="1">
      <c r="A5" s="205"/>
      <c r="B5" s="207"/>
      <c r="C5" s="181"/>
      <c r="D5" s="210"/>
      <c r="E5" s="181"/>
      <c r="F5" s="207"/>
      <c r="G5" s="207"/>
      <c r="H5" s="207"/>
      <c r="I5" s="207"/>
      <c r="J5" s="207"/>
      <c r="K5" s="207"/>
      <c r="L5" s="181"/>
      <c r="M5" s="207"/>
      <c r="N5" s="207"/>
    </row>
    <row r="6" spans="1:14">
      <c r="A6" s="205"/>
      <c r="B6" s="207"/>
      <c r="C6" s="181"/>
      <c r="D6" s="23" t="s">
        <v>32</v>
      </c>
      <c r="E6" s="16" t="s">
        <v>0</v>
      </c>
      <c r="F6" s="16"/>
      <c r="G6" s="16"/>
      <c r="H6" s="16"/>
      <c r="I6" s="16" t="s">
        <v>227</v>
      </c>
      <c r="J6" s="90"/>
      <c r="K6" s="90"/>
      <c r="L6" s="16"/>
      <c r="M6" s="16"/>
      <c r="N6" s="15"/>
    </row>
    <row r="7" spans="1:14" s="9" customFormat="1">
      <c r="A7" s="19"/>
      <c r="B7" s="20" t="s">
        <v>3</v>
      </c>
      <c r="C7" s="20" t="s">
        <v>4</v>
      </c>
      <c r="D7" s="24" t="s">
        <v>5</v>
      </c>
      <c r="E7" s="20" t="s">
        <v>1</v>
      </c>
      <c r="F7" s="20" t="s">
        <v>6</v>
      </c>
      <c r="G7" s="20" t="s">
        <v>7</v>
      </c>
      <c r="H7" s="20" t="s">
        <v>142</v>
      </c>
      <c r="I7" s="20" t="s">
        <v>228</v>
      </c>
      <c r="J7" s="21" t="s">
        <v>250</v>
      </c>
      <c r="K7" s="21" t="s">
        <v>229</v>
      </c>
      <c r="L7" s="20" t="s">
        <v>63</v>
      </c>
      <c r="M7" s="21" t="s">
        <v>230</v>
      </c>
      <c r="N7" s="21"/>
    </row>
    <row r="8" spans="1:14" s="9" customFormat="1" ht="17.100000000000001" customHeight="1">
      <c r="A8" s="17" t="s">
        <v>118</v>
      </c>
      <c r="B8" s="91">
        <v>28</v>
      </c>
      <c r="C8" s="92" t="s">
        <v>68</v>
      </c>
      <c r="D8" s="93">
        <v>42.3</v>
      </c>
      <c r="E8" s="94" t="s">
        <v>249</v>
      </c>
      <c r="F8" s="95">
        <v>7000</v>
      </c>
      <c r="G8" s="96">
        <v>0</v>
      </c>
      <c r="H8" s="97">
        <f t="shared" ref="H8:H14" si="0">F8-G8</f>
        <v>7000</v>
      </c>
      <c r="I8" s="179">
        <v>2500</v>
      </c>
      <c r="J8" s="97">
        <f>IF(E8=A108,F8*0.8,MIN(F8,I8)*0.8)</f>
        <v>5600</v>
      </c>
      <c r="K8" s="97">
        <f>MIN(J8,H8)</f>
        <v>5600</v>
      </c>
      <c r="L8" s="95">
        <v>1600</v>
      </c>
      <c r="M8" s="135">
        <f>MIN(K8,L8)</f>
        <v>1600</v>
      </c>
      <c r="N8" s="44"/>
    </row>
    <row r="9" spans="1:14" s="9" customFormat="1" ht="17.100000000000001" customHeight="1">
      <c r="A9" s="52">
        <v>1</v>
      </c>
      <c r="B9" s="78"/>
      <c r="C9" s="54"/>
      <c r="D9" s="52"/>
      <c r="E9" s="48"/>
      <c r="F9" s="57"/>
      <c r="G9" s="53"/>
      <c r="H9" s="58">
        <f t="shared" si="0"/>
        <v>0</v>
      </c>
      <c r="I9" s="175"/>
      <c r="J9" s="58">
        <f t="shared" ref="J9:J58" si="1">IF(E9=A109,F9*0.8,MIN(F9,I9)*0.8)</f>
        <v>0</v>
      </c>
      <c r="K9" s="58">
        <f t="shared" ref="K9:K58" si="2">MIN(J9,H9)*0.8</f>
        <v>0</v>
      </c>
      <c r="L9" s="57"/>
      <c r="M9" s="136">
        <f t="shared" ref="M9:M58" si="3">MIN(K9,L9)</f>
        <v>0</v>
      </c>
      <c r="N9" s="53"/>
    </row>
    <row r="10" spans="1:14" s="9" customFormat="1" ht="17.100000000000001" customHeight="1">
      <c r="A10" s="52">
        <v>2</v>
      </c>
      <c r="B10" s="78"/>
      <c r="C10" s="54"/>
      <c r="D10" s="52"/>
      <c r="E10" s="56"/>
      <c r="F10" s="57"/>
      <c r="G10" s="53"/>
      <c r="H10" s="58">
        <f t="shared" si="0"/>
        <v>0</v>
      </c>
      <c r="I10" s="175"/>
      <c r="J10" s="58">
        <f t="shared" si="1"/>
        <v>0</v>
      </c>
      <c r="K10" s="58">
        <f t="shared" si="2"/>
        <v>0</v>
      </c>
      <c r="L10" s="57"/>
      <c r="M10" s="136">
        <f t="shared" si="3"/>
        <v>0</v>
      </c>
      <c r="N10" s="53"/>
    </row>
    <row r="11" spans="1:14" s="9" customFormat="1" ht="17.100000000000001" customHeight="1">
      <c r="A11" s="52">
        <v>3</v>
      </c>
      <c r="B11" s="78"/>
      <c r="C11" s="54"/>
      <c r="D11" s="52"/>
      <c r="E11" s="56"/>
      <c r="F11" s="57"/>
      <c r="G11" s="53"/>
      <c r="H11" s="58">
        <f t="shared" si="0"/>
        <v>0</v>
      </c>
      <c r="I11" s="175"/>
      <c r="J11" s="58">
        <f t="shared" si="1"/>
        <v>0</v>
      </c>
      <c r="K11" s="58">
        <f t="shared" si="2"/>
        <v>0</v>
      </c>
      <c r="L11" s="57"/>
      <c r="M11" s="136">
        <f t="shared" si="3"/>
        <v>0</v>
      </c>
      <c r="N11" s="53"/>
    </row>
    <row r="12" spans="1:14" s="9" customFormat="1" ht="17.100000000000001" customHeight="1">
      <c r="A12" s="52">
        <v>4</v>
      </c>
      <c r="B12" s="78"/>
      <c r="C12" s="54"/>
      <c r="D12" s="52"/>
      <c r="E12" s="56"/>
      <c r="F12" s="57"/>
      <c r="G12" s="53"/>
      <c r="H12" s="58">
        <f t="shared" si="0"/>
        <v>0</v>
      </c>
      <c r="I12" s="175"/>
      <c r="J12" s="58">
        <f t="shared" si="1"/>
        <v>0</v>
      </c>
      <c r="K12" s="58">
        <f t="shared" si="2"/>
        <v>0</v>
      </c>
      <c r="L12" s="57"/>
      <c r="M12" s="136">
        <f t="shared" si="3"/>
        <v>0</v>
      </c>
      <c r="N12" s="53"/>
    </row>
    <row r="13" spans="1:14" s="9" customFormat="1" ht="17.100000000000001" customHeight="1">
      <c r="A13" s="52">
        <v>5</v>
      </c>
      <c r="B13" s="78"/>
      <c r="C13" s="54"/>
      <c r="D13" s="52"/>
      <c r="E13" s="56"/>
      <c r="F13" s="57"/>
      <c r="G13" s="53"/>
      <c r="H13" s="58">
        <f t="shared" si="0"/>
        <v>0</v>
      </c>
      <c r="I13" s="175"/>
      <c r="J13" s="58">
        <f t="shared" si="1"/>
        <v>0</v>
      </c>
      <c r="K13" s="58">
        <f t="shared" si="2"/>
        <v>0</v>
      </c>
      <c r="L13" s="57"/>
      <c r="M13" s="136">
        <f t="shared" si="3"/>
        <v>0</v>
      </c>
      <c r="N13" s="53"/>
    </row>
    <row r="14" spans="1:14" s="9" customFormat="1" ht="17.100000000000001" customHeight="1">
      <c r="A14" s="52">
        <v>6</v>
      </c>
      <c r="B14" s="78"/>
      <c r="C14" s="54"/>
      <c r="D14" s="52"/>
      <c r="E14" s="56"/>
      <c r="F14" s="57"/>
      <c r="G14" s="53"/>
      <c r="H14" s="58">
        <f t="shared" si="0"/>
        <v>0</v>
      </c>
      <c r="I14" s="175"/>
      <c r="J14" s="58">
        <f t="shared" si="1"/>
        <v>0</v>
      </c>
      <c r="K14" s="58">
        <f t="shared" si="2"/>
        <v>0</v>
      </c>
      <c r="L14" s="57"/>
      <c r="M14" s="136">
        <f t="shared" si="3"/>
        <v>0</v>
      </c>
      <c r="N14" s="53"/>
    </row>
    <row r="15" spans="1:14" s="9" customFormat="1" ht="17.100000000000001" customHeight="1">
      <c r="A15" s="52">
        <v>7</v>
      </c>
      <c r="B15" s="78"/>
      <c r="C15" s="54"/>
      <c r="D15" s="52"/>
      <c r="E15" s="56"/>
      <c r="F15" s="57"/>
      <c r="G15" s="53"/>
      <c r="H15" s="58">
        <f t="shared" ref="H15:H58" si="4">F15-G15</f>
        <v>0</v>
      </c>
      <c r="I15" s="175"/>
      <c r="J15" s="58">
        <f t="shared" si="1"/>
        <v>0</v>
      </c>
      <c r="K15" s="58">
        <f t="shared" si="2"/>
        <v>0</v>
      </c>
      <c r="L15" s="57"/>
      <c r="M15" s="136">
        <f t="shared" si="3"/>
        <v>0</v>
      </c>
      <c r="N15" s="53"/>
    </row>
    <row r="16" spans="1:14" s="9" customFormat="1" ht="17.100000000000001" customHeight="1">
      <c r="A16" s="52">
        <v>8</v>
      </c>
      <c r="B16" s="78"/>
      <c r="C16" s="54"/>
      <c r="D16" s="52"/>
      <c r="E16" s="56"/>
      <c r="F16" s="57"/>
      <c r="G16" s="53"/>
      <c r="H16" s="58">
        <f>F16-G16</f>
        <v>0</v>
      </c>
      <c r="I16" s="175"/>
      <c r="J16" s="58">
        <f t="shared" si="1"/>
        <v>0</v>
      </c>
      <c r="K16" s="58">
        <f t="shared" si="2"/>
        <v>0</v>
      </c>
      <c r="L16" s="57"/>
      <c r="M16" s="136">
        <f t="shared" si="3"/>
        <v>0</v>
      </c>
      <c r="N16" s="53"/>
    </row>
    <row r="17" spans="1:14" s="9" customFormat="1" ht="17.100000000000001" customHeight="1">
      <c r="A17" s="52">
        <v>9</v>
      </c>
      <c r="B17" s="78"/>
      <c r="C17" s="54"/>
      <c r="D17" s="52"/>
      <c r="E17" s="56"/>
      <c r="F17" s="57"/>
      <c r="G17" s="53"/>
      <c r="H17" s="58">
        <f t="shared" si="4"/>
        <v>0</v>
      </c>
      <c r="I17" s="175"/>
      <c r="J17" s="58">
        <f t="shared" si="1"/>
        <v>0</v>
      </c>
      <c r="K17" s="58">
        <f t="shared" si="2"/>
        <v>0</v>
      </c>
      <c r="L17" s="57"/>
      <c r="M17" s="136">
        <f t="shared" si="3"/>
        <v>0</v>
      </c>
      <c r="N17" s="53"/>
    </row>
    <row r="18" spans="1:14" s="9" customFormat="1" ht="17.100000000000001" customHeight="1">
      <c r="A18" s="52">
        <v>10</v>
      </c>
      <c r="B18" s="78"/>
      <c r="C18" s="54"/>
      <c r="D18" s="52"/>
      <c r="E18" s="56"/>
      <c r="F18" s="57"/>
      <c r="G18" s="53"/>
      <c r="H18" s="58">
        <f t="shared" si="4"/>
        <v>0</v>
      </c>
      <c r="I18" s="175"/>
      <c r="J18" s="58">
        <f t="shared" si="1"/>
        <v>0</v>
      </c>
      <c r="K18" s="58">
        <f t="shared" si="2"/>
        <v>0</v>
      </c>
      <c r="L18" s="57"/>
      <c r="M18" s="136">
        <f t="shared" si="3"/>
        <v>0</v>
      </c>
      <c r="N18" s="53"/>
    </row>
    <row r="19" spans="1:14" s="9" customFormat="1" ht="17.100000000000001" customHeight="1">
      <c r="A19" s="52">
        <v>11</v>
      </c>
      <c r="B19" s="78"/>
      <c r="C19" s="54"/>
      <c r="D19" s="52"/>
      <c r="E19" s="56"/>
      <c r="F19" s="57"/>
      <c r="G19" s="53"/>
      <c r="H19" s="58">
        <f t="shared" si="4"/>
        <v>0</v>
      </c>
      <c r="I19" s="175"/>
      <c r="J19" s="58">
        <f t="shared" si="1"/>
        <v>0</v>
      </c>
      <c r="K19" s="58">
        <f t="shared" si="2"/>
        <v>0</v>
      </c>
      <c r="L19" s="57"/>
      <c r="M19" s="136">
        <f t="shared" si="3"/>
        <v>0</v>
      </c>
      <c r="N19" s="53"/>
    </row>
    <row r="20" spans="1:14" s="9" customFormat="1" ht="17.100000000000001" customHeight="1">
      <c r="A20" s="52">
        <v>12</v>
      </c>
      <c r="B20" s="78"/>
      <c r="C20" s="54"/>
      <c r="D20" s="52"/>
      <c r="E20" s="56"/>
      <c r="F20" s="57"/>
      <c r="G20" s="53"/>
      <c r="H20" s="58">
        <f t="shared" si="4"/>
        <v>0</v>
      </c>
      <c r="I20" s="175"/>
      <c r="J20" s="58">
        <f t="shared" si="1"/>
        <v>0</v>
      </c>
      <c r="K20" s="58">
        <f t="shared" si="2"/>
        <v>0</v>
      </c>
      <c r="L20" s="57"/>
      <c r="M20" s="136">
        <f t="shared" si="3"/>
        <v>0</v>
      </c>
      <c r="N20" s="53"/>
    </row>
    <row r="21" spans="1:14" s="9" customFormat="1" ht="17.100000000000001" customHeight="1">
      <c r="A21" s="52">
        <v>13</v>
      </c>
      <c r="B21" s="78"/>
      <c r="C21" s="54"/>
      <c r="D21" s="52"/>
      <c r="E21" s="56"/>
      <c r="F21" s="57"/>
      <c r="G21" s="53"/>
      <c r="H21" s="58">
        <f t="shared" si="4"/>
        <v>0</v>
      </c>
      <c r="I21" s="175"/>
      <c r="J21" s="58">
        <f t="shared" si="1"/>
        <v>0</v>
      </c>
      <c r="K21" s="58">
        <f t="shared" si="2"/>
        <v>0</v>
      </c>
      <c r="L21" s="57"/>
      <c r="M21" s="136">
        <f t="shared" si="3"/>
        <v>0</v>
      </c>
      <c r="N21" s="53"/>
    </row>
    <row r="22" spans="1:14" s="9" customFormat="1" ht="17.100000000000001" customHeight="1">
      <c r="A22" s="52">
        <v>14</v>
      </c>
      <c r="B22" s="78"/>
      <c r="C22" s="54"/>
      <c r="D22" s="52"/>
      <c r="E22" s="56"/>
      <c r="F22" s="57"/>
      <c r="G22" s="53"/>
      <c r="H22" s="58">
        <f t="shared" si="4"/>
        <v>0</v>
      </c>
      <c r="I22" s="175"/>
      <c r="J22" s="58">
        <f t="shared" si="1"/>
        <v>0</v>
      </c>
      <c r="K22" s="58">
        <f t="shared" si="2"/>
        <v>0</v>
      </c>
      <c r="L22" s="57"/>
      <c r="M22" s="136">
        <f t="shared" si="3"/>
        <v>0</v>
      </c>
      <c r="N22" s="53"/>
    </row>
    <row r="23" spans="1:14" s="9" customFormat="1" ht="17.100000000000001" customHeight="1">
      <c r="A23" s="52">
        <v>15</v>
      </c>
      <c r="B23" s="78"/>
      <c r="C23" s="54"/>
      <c r="D23" s="52"/>
      <c r="E23" s="56"/>
      <c r="F23" s="57"/>
      <c r="G23" s="53"/>
      <c r="H23" s="58">
        <f t="shared" si="4"/>
        <v>0</v>
      </c>
      <c r="I23" s="175"/>
      <c r="J23" s="58">
        <f t="shared" si="1"/>
        <v>0</v>
      </c>
      <c r="K23" s="58">
        <f t="shared" si="2"/>
        <v>0</v>
      </c>
      <c r="L23" s="57"/>
      <c r="M23" s="136">
        <f t="shared" si="3"/>
        <v>0</v>
      </c>
      <c r="N23" s="53"/>
    </row>
    <row r="24" spans="1:14" s="9" customFormat="1" ht="17.100000000000001" customHeight="1">
      <c r="A24" s="52">
        <v>16</v>
      </c>
      <c r="B24" s="78"/>
      <c r="C24" s="54"/>
      <c r="D24" s="52"/>
      <c r="E24" s="56"/>
      <c r="F24" s="57"/>
      <c r="G24" s="53"/>
      <c r="H24" s="58">
        <f t="shared" si="4"/>
        <v>0</v>
      </c>
      <c r="I24" s="175"/>
      <c r="J24" s="58">
        <f t="shared" si="1"/>
        <v>0</v>
      </c>
      <c r="K24" s="58">
        <f t="shared" si="2"/>
        <v>0</v>
      </c>
      <c r="L24" s="57"/>
      <c r="M24" s="136">
        <f t="shared" si="3"/>
        <v>0</v>
      </c>
      <c r="N24" s="53"/>
    </row>
    <row r="25" spans="1:14" s="9" customFormat="1" ht="17.100000000000001" customHeight="1">
      <c r="A25" s="52">
        <v>17</v>
      </c>
      <c r="B25" s="78"/>
      <c r="C25" s="54"/>
      <c r="D25" s="52"/>
      <c r="E25" s="56"/>
      <c r="F25" s="57"/>
      <c r="G25" s="53"/>
      <c r="H25" s="58">
        <f t="shared" si="4"/>
        <v>0</v>
      </c>
      <c r="I25" s="175"/>
      <c r="J25" s="58">
        <f t="shared" si="1"/>
        <v>0</v>
      </c>
      <c r="K25" s="58">
        <f t="shared" si="2"/>
        <v>0</v>
      </c>
      <c r="L25" s="57"/>
      <c r="M25" s="136">
        <f t="shared" si="3"/>
        <v>0</v>
      </c>
      <c r="N25" s="53"/>
    </row>
    <row r="26" spans="1:14" s="9" customFormat="1" ht="17.100000000000001" customHeight="1">
      <c r="A26" s="52">
        <v>18</v>
      </c>
      <c r="B26" s="78"/>
      <c r="C26" s="54"/>
      <c r="D26" s="52"/>
      <c r="E26" s="56"/>
      <c r="F26" s="57"/>
      <c r="G26" s="53"/>
      <c r="H26" s="58">
        <f t="shared" si="4"/>
        <v>0</v>
      </c>
      <c r="I26" s="175"/>
      <c r="J26" s="58">
        <f t="shared" si="1"/>
        <v>0</v>
      </c>
      <c r="K26" s="58">
        <f t="shared" si="2"/>
        <v>0</v>
      </c>
      <c r="L26" s="57"/>
      <c r="M26" s="136">
        <f t="shared" si="3"/>
        <v>0</v>
      </c>
      <c r="N26" s="53"/>
    </row>
    <row r="27" spans="1:14" s="9" customFormat="1" ht="17.100000000000001" customHeight="1">
      <c r="A27" s="60">
        <v>19</v>
      </c>
      <c r="B27" s="79"/>
      <c r="C27" s="62"/>
      <c r="D27" s="60"/>
      <c r="E27" s="56"/>
      <c r="F27" s="65"/>
      <c r="G27" s="61"/>
      <c r="H27" s="66">
        <f t="shared" si="4"/>
        <v>0</v>
      </c>
      <c r="I27" s="176"/>
      <c r="J27" s="66">
        <f t="shared" si="1"/>
        <v>0</v>
      </c>
      <c r="K27" s="66">
        <f t="shared" si="2"/>
        <v>0</v>
      </c>
      <c r="L27" s="65"/>
      <c r="M27" s="137">
        <f t="shared" si="3"/>
        <v>0</v>
      </c>
      <c r="N27" s="61"/>
    </row>
    <row r="28" spans="1:14" s="9" customFormat="1" ht="17.100000000000001" customHeight="1" thickBot="1">
      <c r="A28" s="60">
        <v>20</v>
      </c>
      <c r="B28" s="79"/>
      <c r="C28" s="62"/>
      <c r="D28" s="60"/>
      <c r="E28" s="56"/>
      <c r="F28" s="65"/>
      <c r="G28" s="61"/>
      <c r="H28" s="66">
        <f t="shared" si="4"/>
        <v>0</v>
      </c>
      <c r="I28" s="176"/>
      <c r="J28" s="66">
        <f t="shared" si="1"/>
        <v>0</v>
      </c>
      <c r="K28" s="66">
        <f t="shared" si="2"/>
        <v>0</v>
      </c>
      <c r="L28" s="65"/>
      <c r="M28" s="137">
        <f t="shared" si="3"/>
        <v>0</v>
      </c>
      <c r="N28" s="61"/>
    </row>
    <row r="29" spans="1:14" s="9" customFormat="1" ht="17.100000000000001" hidden="1" customHeight="1" outlineLevel="1">
      <c r="A29" s="60">
        <v>21</v>
      </c>
      <c r="B29" s="79"/>
      <c r="C29" s="62"/>
      <c r="D29" s="60"/>
      <c r="E29" s="56"/>
      <c r="F29" s="65"/>
      <c r="G29" s="61"/>
      <c r="H29" s="66">
        <f t="shared" si="4"/>
        <v>0</v>
      </c>
      <c r="I29" s="176"/>
      <c r="J29" s="66">
        <f t="shared" si="1"/>
        <v>0</v>
      </c>
      <c r="K29" s="66">
        <f t="shared" si="2"/>
        <v>0</v>
      </c>
      <c r="L29" s="65"/>
      <c r="M29" s="137">
        <f t="shared" si="3"/>
        <v>0</v>
      </c>
      <c r="N29" s="61"/>
    </row>
    <row r="30" spans="1:14" s="9" customFormat="1" ht="17.100000000000001" hidden="1" customHeight="1" outlineLevel="1">
      <c r="A30" s="60">
        <v>22</v>
      </c>
      <c r="B30" s="79"/>
      <c r="C30" s="62"/>
      <c r="D30" s="60"/>
      <c r="E30" s="56"/>
      <c r="F30" s="65"/>
      <c r="G30" s="61"/>
      <c r="H30" s="66">
        <f t="shared" si="4"/>
        <v>0</v>
      </c>
      <c r="I30" s="176"/>
      <c r="J30" s="66">
        <f t="shared" si="1"/>
        <v>0</v>
      </c>
      <c r="K30" s="66">
        <f t="shared" si="2"/>
        <v>0</v>
      </c>
      <c r="L30" s="65"/>
      <c r="M30" s="137">
        <f t="shared" si="3"/>
        <v>0</v>
      </c>
      <c r="N30" s="61"/>
    </row>
    <row r="31" spans="1:14" s="9" customFormat="1" ht="17.100000000000001" hidden="1" customHeight="1" outlineLevel="1">
      <c r="A31" s="60">
        <v>23</v>
      </c>
      <c r="B31" s="79"/>
      <c r="C31" s="62"/>
      <c r="D31" s="60"/>
      <c r="E31" s="56"/>
      <c r="F31" s="65"/>
      <c r="G31" s="61"/>
      <c r="H31" s="66">
        <f t="shared" si="4"/>
        <v>0</v>
      </c>
      <c r="I31" s="176"/>
      <c r="J31" s="66">
        <f t="shared" si="1"/>
        <v>0</v>
      </c>
      <c r="K31" s="66">
        <f t="shared" si="2"/>
        <v>0</v>
      </c>
      <c r="L31" s="65"/>
      <c r="M31" s="137">
        <f t="shared" si="3"/>
        <v>0</v>
      </c>
      <c r="N31" s="61"/>
    </row>
    <row r="32" spans="1:14" s="9" customFormat="1" ht="17.100000000000001" hidden="1" customHeight="1" outlineLevel="1">
      <c r="A32" s="60">
        <v>24</v>
      </c>
      <c r="B32" s="79"/>
      <c r="C32" s="62"/>
      <c r="D32" s="60"/>
      <c r="E32" s="56"/>
      <c r="F32" s="65"/>
      <c r="G32" s="61"/>
      <c r="H32" s="66">
        <f t="shared" si="4"/>
        <v>0</v>
      </c>
      <c r="I32" s="176"/>
      <c r="J32" s="66">
        <f t="shared" si="1"/>
        <v>0</v>
      </c>
      <c r="K32" s="66">
        <f t="shared" si="2"/>
        <v>0</v>
      </c>
      <c r="L32" s="65"/>
      <c r="M32" s="137">
        <f t="shared" si="3"/>
        <v>0</v>
      </c>
      <c r="N32" s="61"/>
    </row>
    <row r="33" spans="1:14" s="9" customFormat="1" ht="17.100000000000001" hidden="1" customHeight="1" outlineLevel="1">
      <c r="A33" s="60">
        <v>25</v>
      </c>
      <c r="B33" s="79"/>
      <c r="C33" s="62"/>
      <c r="D33" s="60"/>
      <c r="E33" s="56"/>
      <c r="F33" s="65"/>
      <c r="G33" s="61"/>
      <c r="H33" s="66">
        <f t="shared" si="4"/>
        <v>0</v>
      </c>
      <c r="I33" s="176"/>
      <c r="J33" s="66">
        <f t="shared" si="1"/>
        <v>0</v>
      </c>
      <c r="K33" s="66">
        <f t="shared" si="2"/>
        <v>0</v>
      </c>
      <c r="L33" s="65"/>
      <c r="M33" s="137">
        <f t="shared" si="3"/>
        <v>0</v>
      </c>
      <c r="N33" s="61"/>
    </row>
    <row r="34" spans="1:14" s="9" customFormat="1" ht="17.100000000000001" hidden="1" customHeight="1" outlineLevel="1">
      <c r="A34" s="60">
        <v>26</v>
      </c>
      <c r="B34" s="79"/>
      <c r="C34" s="62"/>
      <c r="D34" s="60"/>
      <c r="E34" s="56"/>
      <c r="F34" s="65"/>
      <c r="G34" s="61"/>
      <c r="H34" s="66">
        <f t="shared" si="4"/>
        <v>0</v>
      </c>
      <c r="I34" s="176"/>
      <c r="J34" s="66">
        <f t="shared" si="1"/>
        <v>0</v>
      </c>
      <c r="K34" s="66">
        <f t="shared" si="2"/>
        <v>0</v>
      </c>
      <c r="L34" s="65"/>
      <c r="M34" s="137">
        <f t="shared" si="3"/>
        <v>0</v>
      </c>
      <c r="N34" s="61"/>
    </row>
    <row r="35" spans="1:14" s="9" customFormat="1" ht="17.100000000000001" hidden="1" customHeight="1" outlineLevel="1">
      <c r="A35" s="60">
        <v>27</v>
      </c>
      <c r="B35" s="79"/>
      <c r="C35" s="62"/>
      <c r="D35" s="60"/>
      <c r="E35" s="56"/>
      <c r="F35" s="65"/>
      <c r="G35" s="61"/>
      <c r="H35" s="66">
        <f t="shared" si="4"/>
        <v>0</v>
      </c>
      <c r="I35" s="176"/>
      <c r="J35" s="66">
        <f t="shared" si="1"/>
        <v>0</v>
      </c>
      <c r="K35" s="66">
        <f t="shared" si="2"/>
        <v>0</v>
      </c>
      <c r="L35" s="65"/>
      <c r="M35" s="137">
        <f t="shared" si="3"/>
        <v>0</v>
      </c>
      <c r="N35" s="61"/>
    </row>
    <row r="36" spans="1:14" s="9" customFormat="1" ht="17.100000000000001" hidden="1" customHeight="1" outlineLevel="1">
      <c r="A36" s="60">
        <v>28</v>
      </c>
      <c r="B36" s="79"/>
      <c r="C36" s="62"/>
      <c r="D36" s="60"/>
      <c r="E36" s="56"/>
      <c r="F36" s="65"/>
      <c r="G36" s="61"/>
      <c r="H36" s="66">
        <f t="shared" si="4"/>
        <v>0</v>
      </c>
      <c r="I36" s="176"/>
      <c r="J36" s="66">
        <f t="shared" si="1"/>
        <v>0</v>
      </c>
      <c r="K36" s="66">
        <f t="shared" si="2"/>
        <v>0</v>
      </c>
      <c r="L36" s="65"/>
      <c r="M36" s="137">
        <f t="shared" si="3"/>
        <v>0</v>
      </c>
      <c r="N36" s="61"/>
    </row>
    <row r="37" spans="1:14" s="9" customFormat="1" ht="17.100000000000001" hidden="1" customHeight="1" outlineLevel="1">
      <c r="A37" s="60">
        <v>29</v>
      </c>
      <c r="B37" s="79"/>
      <c r="C37" s="62"/>
      <c r="D37" s="60"/>
      <c r="E37" s="56"/>
      <c r="F37" s="65"/>
      <c r="G37" s="61"/>
      <c r="H37" s="66">
        <f t="shared" si="4"/>
        <v>0</v>
      </c>
      <c r="I37" s="176"/>
      <c r="J37" s="66">
        <f t="shared" si="1"/>
        <v>0</v>
      </c>
      <c r="K37" s="66">
        <f t="shared" si="2"/>
        <v>0</v>
      </c>
      <c r="L37" s="65"/>
      <c r="M37" s="137">
        <f t="shared" si="3"/>
        <v>0</v>
      </c>
      <c r="N37" s="61"/>
    </row>
    <row r="38" spans="1:14" s="9" customFormat="1" ht="17.100000000000001" hidden="1" customHeight="1" outlineLevel="1">
      <c r="A38" s="60">
        <v>30</v>
      </c>
      <c r="B38" s="79"/>
      <c r="C38" s="62"/>
      <c r="D38" s="60"/>
      <c r="E38" s="56"/>
      <c r="F38" s="65"/>
      <c r="G38" s="61"/>
      <c r="H38" s="66">
        <f t="shared" si="4"/>
        <v>0</v>
      </c>
      <c r="I38" s="176"/>
      <c r="J38" s="66">
        <f t="shared" si="1"/>
        <v>0</v>
      </c>
      <c r="K38" s="66">
        <f t="shared" si="2"/>
        <v>0</v>
      </c>
      <c r="L38" s="65"/>
      <c r="M38" s="137">
        <f t="shared" si="3"/>
        <v>0</v>
      </c>
      <c r="N38" s="61"/>
    </row>
    <row r="39" spans="1:14" s="9" customFormat="1" ht="17.100000000000001" hidden="1" customHeight="1" outlineLevel="1">
      <c r="A39" s="60">
        <v>31</v>
      </c>
      <c r="B39" s="79"/>
      <c r="C39" s="62"/>
      <c r="D39" s="60"/>
      <c r="E39" s="56"/>
      <c r="F39" s="65"/>
      <c r="G39" s="61"/>
      <c r="H39" s="66">
        <f t="shared" si="4"/>
        <v>0</v>
      </c>
      <c r="I39" s="176"/>
      <c r="J39" s="66">
        <f t="shared" si="1"/>
        <v>0</v>
      </c>
      <c r="K39" s="66">
        <f t="shared" si="2"/>
        <v>0</v>
      </c>
      <c r="L39" s="65"/>
      <c r="M39" s="137">
        <f t="shared" si="3"/>
        <v>0</v>
      </c>
      <c r="N39" s="61"/>
    </row>
    <row r="40" spans="1:14" s="9" customFormat="1" ht="17.100000000000001" hidden="1" customHeight="1" outlineLevel="1">
      <c r="A40" s="60">
        <v>32</v>
      </c>
      <c r="B40" s="79"/>
      <c r="C40" s="62"/>
      <c r="D40" s="60"/>
      <c r="E40" s="56"/>
      <c r="F40" s="65"/>
      <c r="G40" s="61"/>
      <c r="H40" s="66">
        <f t="shared" si="4"/>
        <v>0</v>
      </c>
      <c r="I40" s="176"/>
      <c r="J40" s="66">
        <f t="shared" si="1"/>
        <v>0</v>
      </c>
      <c r="K40" s="66">
        <f t="shared" si="2"/>
        <v>0</v>
      </c>
      <c r="L40" s="65"/>
      <c r="M40" s="137">
        <f t="shared" si="3"/>
        <v>0</v>
      </c>
      <c r="N40" s="61"/>
    </row>
    <row r="41" spans="1:14" s="9" customFormat="1" ht="17.100000000000001" hidden="1" customHeight="1" outlineLevel="1">
      <c r="A41" s="60">
        <v>33</v>
      </c>
      <c r="B41" s="79"/>
      <c r="C41" s="62"/>
      <c r="D41" s="60"/>
      <c r="E41" s="56"/>
      <c r="F41" s="65"/>
      <c r="G41" s="61"/>
      <c r="H41" s="66">
        <f t="shared" si="4"/>
        <v>0</v>
      </c>
      <c r="I41" s="176"/>
      <c r="J41" s="66">
        <f t="shared" si="1"/>
        <v>0</v>
      </c>
      <c r="K41" s="66">
        <f t="shared" si="2"/>
        <v>0</v>
      </c>
      <c r="L41" s="65"/>
      <c r="M41" s="137">
        <f t="shared" si="3"/>
        <v>0</v>
      </c>
      <c r="N41" s="61"/>
    </row>
    <row r="42" spans="1:14" s="9" customFormat="1" ht="17.100000000000001" hidden="1" customHeight="1" outlineLevel="1">
      <c r="A42" s="60">
        <v>34</v>
      </c>
      <c r="B42" s="79"/>
      <c r="C42" s="62"/>
      <c r="D42" s="60"/>
      <c r="E42" s="56"/>
      <c r="F42" s="65"/>
      <c r="G42" s="61"/>
      <c r="H42" s="66">
        <f t="shared" si="4"/>
        <v>0</v>
      </c>
      <c r="I42" s="176"/>
      <c r="J42" s="66">
        <f t="shared" si="1"/>
        <v>0</v>
      </c>
      <c r="K42" s="66">
        <f t="shared" si="2"/>
        <v>0</v>
      </c>
      <c r="L42" s="65"/>
      <c r="M42" s="137">
        <f t="shared" si="3"/>
        <v>0</v>
      </c>
      <c r="N42" s="61"/>
    </row>
    <row r="43" spans="1:14" s="9" customFormat="1" ht="17.100000000000001" hidden="1" customHeight="1" outlineLevel="1">
      <c r="A43" s="60">
        <v>35</v>
      </c>
      <c r="B43" s="79"/>
      <c r="C43" s="62"/>
      <c r="D43" s="60"/>
      <c r="E43" s="56"/>
      <c r="F43" s="65"/>
      <c r="G43" s="61"/>
      <c r="H43" s="66">
        <f t="shared" si="4"/>
        <v>0</v>
      </c>
      <c r="I43" s="176"/>
      <c r="J43" s="66">
        <f t="shared" si="1"/>
        <v>0</v>
      </c>
      <c r="K43" s="66">
        <f t="shared" si="2"/>
        <v>0</v>
      </c>
      <c r="L43" s="65"/>
      <c r="M43" s="137">
        <f t="shared" si="3"/>
        <v>0</v>
      </c>
      <c r="N43" s="61"/>
    </row>
    <row r="44" spans="1:14" s="9" customFormat="1" ht="17.100000000000001" hidden="1" customHeight="1" outlineLevel="1">
      <c r="A44" s="60">
        <v>36</v>
      </c>
      <c r="B44" s="79"/>
      <c r="C44" s="62"/>
      <c r="D44" s="60"/>
      <c r="E44" s="56"/>
      <c r="F44" s="65"/>
      <c r="G44" s="61"/>
      <c r="H44" s="66">
        <f t="shared" si="4"/>
        <v>0</v>
      </c>
      <c r="I44" s="176"/>
      <c r="J44" s="66">
        <f t="shared" si="1"/>
        <v>0</v>
      </c>
      <c r="K44" s="66">
        <f t="shared" si="2"/>
        <v>0</v>
      </c>
      <c r="L44" s="65"/>
      <c r="M44" s="137">
        <f t="shared" si="3"/>
        <v>0</v>
      </c>
      <c r="N44" s="61"/>
    </row>
    <row r="45" spans="1:14" s="9" customFormat="1" ht="17.100000000000001" hidden="1" customHeight="1" outlineLevel="1">
      <c r="A45" s="60">
        <v>37</v>
      </c>
      <c r="B45" s="79"/>
      <c r="C45" s="62"/>
      <c r="D45" s="60"/>
      <c r="E45" s="56"/>
      <c r="F45" s="65"/>
      <c r="G45" s="61"/>
      <c r="H45" s="66">
        <f t="shared" si="4"/>
        <v>0</v>
      </c>
      <c r="I45" s="176"/>
      <c r="J45" s="66">
        <f t="shared" si="1"/>
        <v>0</v>
      </c>
      <c r="K45" s="66">
        <f t="shared" si="2"/>
        <v>0</v>
      </c>
      <c r="L45" s="65"/>
      <c r="M45" s="137">
        <f t="shared" si="3"/>
        <v>0</v>
      </c>
      <c r="N45" s="61"/>
    </row>
    <row r="46" spans="1:14" s="9" customFormat="1" ht="17.100000000000001" hidden="1" customHeight="1" outlineLevel="1">
      <c r="A46" s="60">
        <v>38</v>
      </c>
      <c r="B46" s="79"/>
      <c r="C46" s="62"/>
      <c r="D46" s="60"/>
      <c r="E46" s="56"/>
      <c r="F46" s="65"/>
      <c r="G46" s="61"/>
      <c r="H46" s="66">
        <f t="shared" si="4"/>
        <v>0</v>
      </c>
      <c r="I46" s="176"/>
      <c r="J46" s="66">
        <f t="shared" si="1"/>
        <v>0</v>
      </c>
      <c r="K46" s="66">
        <f t="shared" si="2"/>
        <v>0</v>
      </c>
      <c r="L46" s="65"/>
      <c r="M46" s="137">
        <f t="shared" si="3"/>
        <v>0</v>
      </c>
      <c r="N46" s="61"/>
    </row>
    <row r="47" spans="1:14" s="9" customFormat="1" ht="17.100000000000001" hidden="1" customHeight="1" outlineLevel="1">
      <c r="A47" s="60">
        <v>39</v>
      </c>
      <c r="B47" s="79"/>
      <c r="C47" s="62"/>
      <c r="D47" s="60"/>
      <c r="E47" s="56"/>
      <c r="F47" s="65"/>
      <c r="G47" s="61"/>
      <c r="H47" s="66">
        <f t="shared" si="4"/>
        <v>0</v>
      </c>
      <c r="I47" s="176"/>
      <c r="J47" s="66">
        <f t="shared" si="1"/>
        <v>0</v>
      </c>
      <c r="K47" s="66">
        <f t="shared" si="2"/>
        <v>0</v>
      </c>
      <c r="L47" s="65"/>
      <c r="M47" s="137">
        <f t="shared" si="3"/>
        <v>0</v>
      </c>
      <c r="N47" s="61"/>
    </row>
    <row r="48" spans="1:14" s="9" customFormat="1" ht="17.100000000000001" hidden="1" customHeight="1" outlineLevel="1">
      <c r="A48" s="60">
        <v>40</v>
      </c>
      <c r="B48" s="79"/>
      <c r="C48" s="62"/>
      <c r="D48" s="60"/>
      <c r="E48" s="56"/>
      <c r="F48" s="65"/>
      <c r="G48" s="61"/>
      <c r="H48" s="66">
        <f t="shared" si="4"/>
        <v>0</v>
      </c>
      <c r="I48" s="176"/>
      <c r="J48" s="66">
        <f t="shared" si="1"/>
        <v>0</v>
      </c>
      <c r="K48" s="66">
        <f t="shared" si="2"/>
        <v>0</v>
      </c>
      <c r="L48" s="65"/>
      <c r="M48" s="137">
        <f t="shared" si="3"/>
        <v>0</v>
      </c>
      <c r="N48" s="61"/>
    </row>
    <row r="49" spans="1:16" s="9" customFormat="1" ht="17.100000000000001" hidden="1" customHeight="1" outlineLevel="1">
      <c r="A49" s="60">
        <v>41</v>
      </c>
      <c r="B49" s="79"/>
      <c r="C49" s="62"/>
      <c r="D49" s="60"/>
      <c r="E49" s="56"/>
      <c r="F49" s="65"/>
      <c r="G49" s="61"/>
      <c r="H49" s="66">
        <f t="shared" si="4"/>
        <v>0</v>
      </c>
      <c r="I49" s="176"/>
      <c r="J49" s="66">
        <f t="shared" si="1"/>
        <v>0</v>
      </c>
      <c r="K49" s="66">
        <f t="shared" si="2"/>
        <v>0</v>
      </c>
      <c r="L49" s="65"/>
      <c r="M49" s="137">
        <f t="shared" si="3"/>
        <v>0</v>
      </c>
      <c r="N49" s="61"/>
    </row>
    <row r="50" spans="1:16" s="9" customFormat="1" ht="17.100000000000001" hidden="1" customHeight="1" outlineLevel="1">
      <c r="A50" s="60">
        <v>42</v>
      </c>
      <c r="B50" s="79"/>
      <c r="C50" s="62"/>
      <c r="D50" s="60"/>
      <c r="E50" s="56"/>
      <c r="F50" s="65"/>
      <c r="G50" s="61"/>
      <c r="H50" s="66">
        <f t="shared" si="4"/>
        <v>0</v>
      </c>
      <c r="I50" s="176"/>
      <c r="J50" s="66">
        <f t="shared" si="1"/>
        <v>0</v>
      </c>
      <c r="K50" s="66">
        <f t="shared" si="2"/>
        <v>0</v>
      </c>
      <c r="L50" s="65"/>
      <c r="M50" s="137">
        <f t="shared" si="3"/>
        <v>0</v>
      </c>
      <c r="N50" s="61"/>
    </row>
    <row r="51" spans="1:16" s="9" customFormat="1" ht="17.100000000000001" hidden="1" customHeight="1" outlineLevel="1">
      <c r="A51" s="60">
        <v>43</v>
      </c>
      <c r="B51" s="79"/>
      <c r="C51" s="62"/>
      <c r="D51" s="60"/>
      <c r="E51" s="56"/>
      <c r="F51" s="65"/>
      <c r="G51" s="61"/>
      <c r="H51" s="66">
        <f t="shared" si="4"/>
        <v>0</v>
      </c>
      <c r="I51" s="176"/>
      <c r="J51" s="66">
        <f t="shared" si="1"/>
        <v>0</v>
      </c>
      <c r="K51" s="66">
        <f t="shared" si="2"/>
        <v>0</v>
      </c>
      <c r="L51" s="65"/>
      <c r="M51" s="137">
        <f t="shared" si="3"/>
        <v>0</v>
      </c>
      <c r="N51" s="61"/>
    </row>
    <row r="52" spans="1:16" s="9" customFormat="1" ht="17.100000000000001" hidden="1" customHeight="1" outlineLevel="1">
      <c r="A52" s="60">
        <v>44</v>
      </c>
      <c r="B52" s="79"/>
      <c r="C52" s="62"/>
      <c r="D52" s="60"/>
      <c r="E52" s="56"/>
      <c r="F52" s="65"/>
      <c r="G52" s="61"/>
      <c r="H52" s="66">
        <f t="shared" si="4"/>
        <v>0</v>
      </c>
      <c r="I52" s="176"/>
      <c r="J52" s="66">
        <f t="shared" si="1"/>
        <v>0</v>
      </c>
      <c r="K52" s="66">
        <f t="shared" si="2"/>
        <v>0</v>
      </c>
      <c r="L52" s="65"/>
      <c r="M52" s="137">
        <f t="shared" si="3"/>
        <v>0</v>
      </c>
      <c r="N52" s="61"/>
    </row>
    <row r="53" spans="1:16" s="9" customFormat="1" ht="17.100000000000001" hidden="1" customHeight="1" outlineLevel="1">
      <c r="A53" s="60">
        <v>45</v>
      </c>
      <c r="B53" s="79"/>
      <c r="C53" s="62"/>
      <c r="D53" s="60"/>
      <c r="E53" s="56"/>
      <c r="F53" s="65"/>
      <c r="G53" s="61"/>
      <c r="H53" s="66">
        <f t="shared" si="4"/>
        <v>0</v>
      </c>
      <c r="I53" s="176"/>
      <c r="J53" s="66">
        <f t="shared" si="1"/>
        <v>0</v>
      </c>
      <c r="K53" s="66">
        <f t="shared" si="2"/>
        <v>0</v>
      </c>
      <c r="L53" s="65"/>
      <c r="M53" s="137">
        <f t="shared" si="3"/>
        <v>0</v>
      </c>
      <c r="N53" s="61"/>
    </row>
    <row r="54" spans="1:16" s="9" customFormat="1" ht="17.100000000000001" hidden="1" customHeight="1" outlineLevel="1">
      <c r="A54" s="60">
        <v>46</v>
      </c>
      <c r="B54" s="79"/>
      <c r="C54" s="62"/>
      <c r="D54" s="60"/>
      <c r="E54" s="56"/>
      <c r="F54" s="65"/>
      <c r="G54" s="61"/>
      <c r="H54" s="66">
        <f t="shared" si="4"/>
        <v>0</v>
      </c>
      <c r="I54" s="176"/>
      <c r="J54" s="66">
        <f t="shared" si="1"/>
        <v>0</v>
      </c>
      <c r="K54" s="66">
        <f t="shared" si="2"/>
        <v>0</v>
      </c>
      <c r="L54" s="65"/>
      <c r="M54" s="137">
        <f t="shared" si="3"/>
        <v>0</v>
      </c>
      <c r="N54" s="61"/>
    </row>
    <row r="55" spans="1:16" s="9" customFormat="1" ht="17.100000000000001" hidden="1" customHeight="1" outlineLevel="1">
      <c r="A55" s="60">
        <v>47</v>
      </c>
      <c r="B55" s="79"/>
      <c r="C55" s="62"/>
      <c r="D55" s="60"/>
      <c r="E55" s="56"/>
      <c r="F55" s="65"/>
      <c r="G55" s="61"/>
      <c r="H55" s="66">
        <f t="shared" si="4"/>
        <v>0</v>
      </c>
      <c r="I55" s="176"/>
      <c r="J55" s="66">
        <f t="shared" si="1"/>
        <v>0</v>
      </c>
      <c r="K55" s="66">
        <f t="shared" si="2"/>
        <v>0</v>
      </c>
      <c r="L55" s="65"/>
      <c r="M55" s="137">
        <f t="shared" si="3"/>
        <v>0</v>
      </c>
      <c r="N55" s="61"/>
    </row>
    <row r="56" spans="1:16" s="9" customFormat="1" ht="17.100000000000001" hidden="1" customHeight="1" outlineLevel="1">
      <c r="A56" s="60">
        <v>48</v>
      </c>
      <c r="B56" s="79"/>
      <c r="C56" s="62"/>
      <c r="D56" s="60"/>
      <c r="E56" s="56"/>
      <c r="F56" s="65"/>
      <c r="G56" s="61"/>
      <c r="H56" s="66">
        <f t="shared" si="4"/>
        <v>0</v>
      </c>
      <c r="I56" s="176"/>
      <c r="J56" s="66">
        <f t="shared" si="1"/>
        <v>0</v>
      </c>
      <c r="K56" s="66">
        <f t="shared" si="2"/>
        <v>0</v>
      </c>
      <c r="L56" s="65"/>
      <c r="M56" s="137">
        <f t="shared" si="3"/>
        <v>0</v>
      </c>
      <c r="N56" s="61"/>
    </row>
    <row r="57" spans="1:16" s="9" customFormat="1" ht="17.100000000000001" hidden="1" customHeight="1" outlineLevel="1">
      <c r="A57" s="60">
        <v>49</v>
      </c>
      <c r="B57" s="79"/>
      <c r="C57" s="62"/>
      <c r="D57" s="60"/>
      <c r="E57" s="56"/>
      <c r="F57" s="65"/>
      <c r="G57" s="61"/>
      <c r="H57" s="66">
        <f t="shared" si="4"/>
        <v>0</v>
      </c>
      <c r="I57" s="176"/>
      <c r="J57" s="66">
        <f t="shared" si="1"/>
        <v>0</v>
      </c>
      <c r="K57" s="66">
        <f t="shared" si="2"/>
        <v>0</v>
      </c>
      <c r="L57" s="65"/>
      <c r="M57" s="137">
        <f t="shared" si="3"/>
        <v>0</v>
      </c>
      <c r="N57" s="61"/>
    </row>
    <row r="58" spans="1:16" s="9" customFormat="1" ht="17.100000000000001" hidden="1" customHeight="1" outlineLevel="1" thickBot="1">
      <c r="A58" s="68">
        <v>50</v>
      </c>
      <c r="B58" s="80"/>
      <c r="C58" s="70"/>
      <c r="D58" s="68"/>
      <c r="E58" s="72"/>
      <c r="F58" s="73"/>
      <c r="G58" s="69"/>
      <c r="H58" s="74">
        <f t="shared" si="4"/>
        <v>0</v>
      </c>
      <c r="I58" s="177"/>
      <c r="J58" s="74">
        <f t="shared" si="1"/>
        <v>0</v>
      </c>
      <c r="K58" s="74">
        <f t="shared" si="2"/>
        <v>0</v>
      </c>
      <c r="L58" s="73"/>
      <c r="M58" s="138">
        <f t="shared" si="3"/>
        <v>0</v>
      </c>
      <c r="N58" s="69"/>
    </row>
    <row r="59" spans="1:16" ht="27" customHeight="1" collapsed="1" thickTop="1">
      <c r="A59" s="218" t="s">
        <v>60</v>
      </c>
      <c r="B59" s="219"/>
      <c r="C59" s="219"/>
      <c r="D59" s="219"/>
      <c r="E59" s="219"/>
      <c r="F59" s="102">
        <f t="shared" ref="F59:K59" si="5">SUM(F9:F58)</f>
        <v>0</v>
      </c>
      <c r="G59" s="102">
        <f t="shared" si="5"/>
        <v>0</v>
      </c>
      <c r="H59" s="102">
        <f t="shared" si="5"/>
        <v>0</v>
      </c>
      <c r="I59" s="102">
        <f t="shared" si="5"/>
        <v>0</v>
      </c>
      <c r="J59" s="102">
        <f>SUM(J9:J58)</f>
        <v>0</v>
      </c>
      <c r="K59" s="102">
        <f t="shared" si="5"/>
        <v>0</v>
      </c>
      <c r="L59" s="102">
        <f>SUM(L9:L58)</f>
        <v>0</v>
      </c>
      <c r="M59" s="102">
        <f>SUM(M9:M58)</f>
        <v>0</v>
      </c>
      <c r="N59" s="76"/>
    </row>
    <row r="60" spans="1:16" ht="19.5" customHeight="1">
      <c r="A60" t="s">
        <v>64</v>
      </c>
      <c r="P60">
        <v>0</v>
      </c>
    </row>
    <row r="61" spans="1:16" ht="20.100000000000001" customHeight="1">
      <c r="A61" s="38" t="s">
        <v>85</v>
      </c>
      <c r="B61" s="217" t="s">
        <v>111</v>
      </c>
      <c r="C61" s="202"/>
      <c r="D61" s="202"/>
      <c r="E61" s="202"/>
      <c r="F61" s="202"/>
      <c r="G61" s="202"/>
      <c r="H61" s="202"/>
      <c r="I61" s="202"/>
      <c r="J61" s="202"/>
      <c r="K61" s="202"/>
      <c r="L61" s="202"/>
      <c r="M61" s="202"/>
      <c r="N61" s="202"/>
    </row>
    <row r="62" spans="1:16" ht="20.100000000000001" customHeight="1">
      <c r="A62" s="38" t="s">
        <v>86</v>
      </c>
      <c r="B62" s="217" t="s">
        <v>232</v>
      </c>
      <c r="C62" s="202"/>
      <c r="D62" s="202"/>
      <c r="E62" s="202"/>
      <c r="F62" s="202"/>
      <c r="G62" s="202"/>
      <c r="H62" s="202"/>
      <c r="I62" s="202"/>
      <c r="J62" s="202"/>
      <c r="K62" s="202"/>
      <c r="L62" s="202"/>
      <c r="M62" s="202"/>
      <c r="N62" s="202"/>
    </row>
    <row r="63" spans="1:16" ht="20.100000000000001" customHeight="1">
      <c r="A63" s="38" t="s">
        <v>87</v>
      </c>
      <c r="B63" s="217" t="s">
        <v>233</v>
      </c>
      <c r="C63" s="202"/>
      <c r="D63" s="202"/>
      <c r="E63" s="202"/>
      <c r="F63" s="202"/>
      <c r="G63" s="202"/>
      <c r="H63" s="202"/>
      <c r="I63" s="202"/>
      <c r="J63" s="202"/>
      <c r="K63" s="202"/>
      <c r="L63" s="202"/>
      <c r="M63" s="202"/>
      <c r="N63" s="202"/>
    </row>
    <row r="64" spans="1:16" ht="19.5" customHeight="1">
      <c r="A64" s="38" t="s">
        <v>88</v>
      </c>
      <c r="B64" s="39" t="s">
        <v>256</v>
      </c>
    </row>
    <row r="65" spans="1:14" ht="31.5" customHeight="1">
      <c r="A65" s="38" t="s">
        <v>89</v>
      </c>
      <c r="B65" s="224" t="s">
        <v>252</v>
      </c>
      <c r="C65" s="225"/>
      <c r="D65" s="225"/>
      <c r="E65" s="225"/>
      <c r="F65" s="225"/>
      <c r="G65" s="225"/>
      <c r="H65" s="225"/>
      <c r="I65" s="225"/>
      <c r="J65" s="225"/>
      <c r="K65" s="225"/>
      <c r="L65" s="225"/>
      <c r="M65" s="225"/>
      <c r="N65" s="225"/>
    </row>
    <row r="66" spans="1:14" ht="20.100000000000001" customHeight="1">
      <c r="A66" s="38" t="s">
        <v>90</v>
      </c>
      <c r="B66" s="39" t="s">
        <v>235</v>
      </c>
    </row>
    <row r="67" spans="1:14" ht="20.100000000000001" customHeight="1">
      <c r="A67" s="38" t="s">
        <v>91</v>
      </c>
      <c r="B67" s="39" t="s">
        <v>122</v>
      </c>
    </row>
    <row r="68" spans="1:14" ht="20.100000000000001" customHeight="1"/>
    <row r="78" spans="1:14">
      <c r="A78" s="27"/>
    </row>
    <row r="79" spans="1:14">
      <c r="A79" s="27"/>
    </row>
    <row r="81" spans="1:2">
      <c r="A81" t="s">
        <v>67</v>
      </c>
    </row>
    <row r="82" spans="1:2">
      <c r="B82" t="s">
        <v>68</v>
      </c>
    </row>
    <row r="83" spans="1:2">
      <c r="B83" t="s">
        <v>69</v>
      </c>
    </row>
    <row r="84" spans="1:2">
      <c r="B84" t="s">
        <v>70</v>
      </c>
    </row>
    <row r="85" spans="1:2">
      <c r="B85" t="s">
        <v>71</v>
      </c>
    </row>
    <row r="86" spans="1:2">
      <c r="B86" t="s">
        <v>72</v>
      </c>
    </row>
    <row r="87" spans="1:2">
      <c r="B87" t="s">
        <v>73</v>
      </c>
    </row>
    <row r="88" spans="1:2">
      <c r="B88" t="s">
        <v>74</v>
      </c>
    </row>
    <row r="89" spans="1:2">
      <c r="B89" t="s">
        <v>75</v>
      </c>
    </row>
    <row r="90" spans="1:2">
      <c r="B90" t="s">
        <v>76</v>
      </c>
    </row>
    <row r="91" spans="1:2">
      <c r="B91" t="s">
        <v>77</v>
      </c>
    </row>
    <row r="92" spans="1:2">
      <c r="B92" t="s">
        <v>78</v>
      </c>
    </row>
    <row r="93" spans="1:2">
      <c r="B93" t="s">
        <v>79</v>
      </c>
    </row>
    <row r="94" spans="1:2">
      <c r="B94" t="s">
        <v>80</v>
      </c>
    </row>
    <row r="95" spans="1:2">
      <c r="B95" t="s">
        <v>81</v>
      </c>
    </row>
    <row r="96" spans="1:2">
      <c r="A96" t="s">
        <v>8</v>
      </c>
      <c r="B96" t="s">
        <v>82</v>
      </c>
    </row>
    <row r="97" spans="1:6">
      <c r="B97" t="s">
        <v>83</v>
      </c>
    </row>
    <row r="98" spans="1:6">
      <c r="B98" t="s">
        <v>84</v>
      </c>
    </row>
    <row r="99" spans="1:6">
      <c r="E99">
        <v>1</v>
      </c>
    </row>
    <row r="100" spans="1:6">
      <c r="A100" s="11" t="s">
        <v>65</v>
      </c>
      <c r="B100" s="11"/>
      <c r="C100" s="11"/>
      <c r="D100" s="11" t="s">
        <v>42</v>
      </c>
      <c r="E100" s="35" t="s">
        <v>42</v>
      </c>
      <c r="F100" s="7" t="s">
        <v>43</v>
      </c>
    </row>
    <row r="101" spans="1:6">
      <c r="A101" s="36">
        <v>3</v>
      </c>
      <c r="B101" s="11" t="s">
        <v>39</v>
      </c>
      <c r="C101" s="11"/>
      <c r="D101" s="88">
        <v>6000</v>
      </c>
      <c r="E101" s="37">
        <f>D101*$E$99</f>
        <v>6000</v>
      </c>
      <c r="F101" s="37" t="e">
        <f>#REF!*$E$99</f>
        <v>#REF!</v>
      </c>
    </row>
    <row r="102" spans="1:6">
      <c r="A102" s="36">
        <v>4</v>
      </c>
      <c r="B102" s="11" t="s">
        <v>40</v>
      </c>
      <c r="C102" s="11"/>
      <c r="D102" s="88">
        <v>7000</v>
      </c>
      <c r="E102" s="37">
        <f>D102*$E$99</f>
        <v>7000</v>
      </c>
      <c r="F102" s="37" t="e">
        <f>#REF!*$E$99</f>
        <v>#REF!</v>
      </c>
    </row>
    <row r="103" spans="1:6">
      <c r="A103" s="36">
        <v>5</v>
      </c>
      <c r="B103" s="11" t="s">
        <v>41</v>
      </c>
      <c r="C103" s="11"/>
      <c r="D103" s="88">
        <v>10000</v>
      </c>
      <c r="E103" s="37">
        <f>D103*$E$99</f>
        <v>10000</v>
      </c>
      <c r="F103" s="37" t="e">
        <f>#REF!*$E$99</f>
        <v>#REF!</v>
      </c>
    </row>
    <row r="104" spans="1:6">
      <c r="A104" s="4"/>
      <c r="B104" s="4"/>
      <c r="C104" s="4"/>
      <c r="D104" s="4"/>
      <c r="E104" s="4"/>
    </row>
    <row r="105" spans="1:6">
      <c r="A105" s="4" t="s">
        <v>128</v>
      </c>
      <c r="B105" s="4"/>
      <c r="C105" s="4"/>
      <c r="D105" s="4" t="s">
        <v>129</v>
      </c>
      <c r="E105" s="4" t="s">
        <v>52</v>
      </c>
    </row>
    <row r="106" spans="1:6">
      <c r="A106" s="7" t="s">
        <v>23</v>
      </c>
      <c r="B106" s="4"/>
      <c r="C106" s="4"/>
      <c r="D106" s="87"/>
      <c r="E106" s="7" t="s">
        <v>57</v>
      </c>
    </row>
    <row r="107" spans="1:6">
      <c r="A107" s="7" t="s">
        <v>25</v>
      </c>
      <c r="B107" s="4"/>
      <c r="C107" s="4"/>
      <c r="D107" s="87">
        <f>3/4</f>
        <v>0.75</v>
      </c>
      <c r="E107" s="7" t="s">
        <v>58</v>
      </c>
    </row>
    <row r="108" spans="1:6">
      <c r="A108" s="7" t="s">
        <v>226</v>
      </c>
      <c r="B108" s="4"/>
      <c r="C108" s="4"/>
      <c r="D108" s="86"/>
      <c r="E108" s="4"/>
    </row>
    <row r="109" spans="1:6">
      <c r="A109" s="4"/>
      <c r="B109" s="4"/>
      <c r="C109" s="4"/>
      <c r="D109" s="4"/>
      <c r="E109" s="4"/>
    </row>
    <row r="110" spans="1:6">
      <c r="A110" s="4"/>
      <c r="B110" s="4"/>
      <c r="C110" s="4"/>
      <c r="D110" s="4"/>
      <c r="E110" s="4"/>
    </row>
  </sheetData>
  <mergeCells count="20">
    <mergeCell ref="H4:H5"/>
    <mergeCell ref="M4:M5"/>
    <mergeCell ref="B65:N65"/>
    <mergeCell ref="B63:N63"/>
    <mergeCell ref="A2:D2"/>
    <mergeCell ref="K4:K5"/>
    <mergeCell ref="J4:J5"/>
    <mergeCell ref="B61:N61"/>
    <mergeCell ref="B62:N62"/>
    <mergeCell ref="I4:I5"/>
    <mergeCell ref="D4:D5"/>
    <mergeCell ref="B4:B6"/>
    <mergeCell ref="C4:C6"/>
    <mergeCell ref="L4:L5"/>
    <mergeCell ref="E4:E5"/>
    <mergeCell ref="A59:E59"/>
    <mergeCell ref="N4:N5"/>
    <mergeCell ref="A4:A6"/>
    <mergeCell ref="F4:F5"/>
    <mergeCell ref="G4:G5"/>
  </mergeCells>
  <phoneticPr fontId="2"/>
  <dataValidations count="2">
    <dataValidation type="list" allowBlank="1" showInputMessage="1" showErrorMessage="1" sqref="C8:C58">
      <formula1>$B$82:$B$98</formula1>
    </dataValidation>
    <dataValidation type="list" allowBlank="1" showInputMessage="1" showErrorMessage="1" sqref="E8:E58">
      <formula1>$A$106:$A$108</formula1>
    </dataValidation>
  </dataValidations>
  <printOptions horizontalCentered="1"/>
  <pageMargins left="0.59055118110236227" right="0.39370078740157483" top="0.55118110236220474" bottom="0.19685039370078741" header="0.51181102362204722" footer="0.27559055118110237"/>
  <pageSetup paperSize="9" scale="73" fitToHeight="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O112"/>
  <sheetViews>
    <sheetView showZeros="0" view="pageBreakPreview" zoomScale="85" zoomScaleNormal="85" zoomScaleSheetLayoutView="85" workbookViewId="0">
      <pane xSplit="1" ySplit="8" topLeftCell="B17" activePane="bottomRight" state="frozen"/>
      <selection activeCell="R24" sqref="R24"/>
      <selection pane="topRight" activeCell="R24" sqref="R24"/>
      <selection pane="bottomLeft" activeCell="R24" sqref="R24"/>
      <selection pane="bottomRight" activeCell="M65" sqref="M65"/>
    </sheetView>
  </sheetViews>
  <sheetFormatPr defaultRowHeight="13.5" outlineLevelRow="1"/>
  <cols>
    <col min="1" max="1" width="4.25" customWidth="1"/>
    <col min="3" max="3" width="15.5" customWidth="1"/>
    <col min="5" max="7" width="11.625" customWidth="1"/>
    <col min="8" max="8" width="5.625" customWidth="1"/>
    <col min="9" max="14" width="11.625" customWidth="1"/>
    <col min="15" max="15" width="13.375" customWidth="1"/>
  </cols>
  <sheetData>
    <row r="1" spans="1:15">
      <c r="A1" t="s">
        <v>146</v>
      </c>
    </row>
    <row r="2" spans="1:15" ht="14.25">
      <c r="A2" s="203" t="str">
        <f>明細表【県】出産以外交通費!$A$2</f>
        <v>　　　　年度</v>
      </c>
      <c r="B2" s="203"/>
      <c r="C2" s="203"/>
      <c r="D2" s="203"/>
      <c r="E2" s="203"/>
      <c r="F2" s="100" t="s">
        <v>130</v>
      </c>
      <c r="G2" s="100"/>
      <c r="H2" s="100"/>
      <c r="I2" s="100"/>
      <c r="J2" s="100"/>
      <c r="K2" s="100"/>
      <c r="L2" s="100"/>
      <c r="M2" s="100"/>
      <c r="N2" s="100"/>
      <c r="O2" s="100"/>
    </row>
    <row r="3" spans="1:15">
      <c r="O3" t="s">
        <v>33</v>
      </c>
    </row>
    <row r="4" spans="1:15" ht="13.5" customHeight="1">
      <c r="A4" s="204" t="s">
        <v>35</v>
      </c>
      <c r="B4" s="206" t="s">
        <v>126</v>
      </c>
      <c r="C4" s="183" t="s">
        <v>48</v>
      </c>
      <c r="D4" s="208" t="s">
        <v>22</v>
      </c>
      <c r="E4" s="206" t="s">
        <v>27</v>
      </c>
      <c r="F4" s="206" t="s">
        <v>28</v>
      </c>
      <c r="G4" s="206" t="s">
        <v>36</v>
      </c>
      <c r="H4" s="226" t="s">
        <v>12</v>
      </c>
      <c r="I4" s="227"/>
      <c r="J4" s="228" t="s">
        <v>139</v>
      </c>
      <c r="K4" s="206" t="s">
        <v>14</v>
      </c>
      <c r="L4" s="206" t="s">
        <v>15</v>
      </c>
      <c r="M4" s="183" t="s">
        <v>34</v>
      </c>
      <c r="N4" s="206" t="s">
        <v>176</v>
      </c>
      <c r="O4" s="206" t="s">
        <v>17</v>
      </c>
    </row>
    <row r="5" spans="1:15" s="9" customFormat="1">
      <c r="A5" s="205"/>
      <c r="B5" s="207"/>
      <c r="C5" s="181"/>
      <c r="D5" s="210"/>
      <c r="E5" s="207"/>
      <c r="F5" s="207"/>
      <c r="G5" s="207"/>
      <c r="H5" s="206" t="s">
        <v>29</v>
      </c>
      <c r="I5" s="206" t="s">
        <v>217</v>
      </c>
      <c r="J5" s="213"/>
      <c r="K5" s="207"/>
      <c r="L5" s="207"/>
      <c r="M5" s="181"/>
      <c r="N5" s="207"/>
      <c r="O5" s="207"/>
    </row>
    <row r="6" spans="1:15">
      <c r="A6" s="205"/>
      <c r="B6" s="207"/>
      <c r="C6" s="181"/>
      <c r="D6" s="23" t="s">
        <v>32</v>
      </c>
      <c r="E6" s="16"/>
      <c r="F6" s="16"/>
      <c r="G6" s="16"/>
      <c r="H6" s="207"/>
      <c r="I6" s="207"/>
      <c r="J6" s="101"/>
      <c r="K6" s="101"/>
      <c r="L6" s="15"/>
      <c r="M6" s="16"/>
      <c r="N6" s="15"/>
      <c r="O6" s="15"/>
    </row>
    <row r="7" spans="1:15" s="9" customFormat="1">
      <c r="A7" s="19"/>
      <c r="B7" s="20" t="s">
        <v>3</v>
      </c>
      <c r="C7" s="20" t="s">
        <v>4</v>
      </c>
      <c r="D7" s="24" t="s">
        <v>5</v>
      </c>
      <c r="E7" s="20" t="s">
        <v>1</v>
      </c>
      <c r="F7" s="20" t="s">
        <v>6</v>
      </c>
      <c r="G7" s="20" t="s">
        <v>218</v>
      </c>
      <c r="H7" s="21" t="s">
        <v>19</v>
      </c>
      <c r="I7" s="22" t="s">
        <v>219</v>
      </c>
      <c r="J7" s="21" t="s">
        <v>220</v>
      </c>
      <c r="K7" s="21" t="s">
        <v>251</v>
      </c>
      <c r="L7" s="21" t="s">
        <v>221</v>
      </c>
      <c r="M7" s="20" t="s">
        <v>63</v>
      </c>
      <c r="N7" s="21" t="s">
        <v>222</v>
      </c>
      <c r="O7" s="21"/>
    </row>
    <row r="8" spans="1:15" s="9" customFormat="1" ht="17.100000000000001" customHeight="1">
      <c r="A8" s="17" t="s">
        <v>118</v>
      </c>
      <c r="B8" s="77">
        <v>28</v>
      </c>
      <c r="C8" s="45" t="s">
        <v>68</v>
      </c>
      <c r="D8" s="46">
        <v>42.3</v>
      </c>
      <c r="E8" s="49">
        <v>57600</v>
      </c>
      <c r="F8" s="44">
        <v>0</v>
      </c>
      <c r="G8" s="50">
        <f>E8-F8</f>
        <v>57600</v>
      </c>
      <c r="H8" s="44">
        <v>4</v>
      </c>
      <c r="I8" s="174">
        <v>32000</v>
      </c>
      <c r="J8" s="50">
        <f>H8*2000</f>
        <v>8000</v>
      </c>
      <c r="K8" s="50">
        <f>MIN(I8,E8)-J8</f>
        <v>24000</v>
      </c>
      <c r="L8" s="50">
        <f>MIN(K8,G8)</f>
        <v>24000</v>
      </c>
      <c r="M8" s="49">
        <v>24000</v>
      </c>
      <c r="N8" s="97">
        <f>MIN(L8,M8)</f>
        <v>24000</v>
      </c>
      <c r="O8" s="44"/>
    </row>
    <row r="9" spans="1:15" s="9" customFormat="1" ht="17.100000000000001" customHeight="1">
      <c r="A9" s="52">
        <v>1</v>
      </c>
      <c r="B9" s="78"/>
      <c r="C9" s="54"/>
      <c r="D9" s="52"/>
      <c r="E9" s="57"/>
      <c r="F9" s="53"/>
      <c r="G9" s="58">
        <f t="shared" ref="G9:G58" si="0">E9-F9</f>
        <v>0</v>
      </c>
      <c r="H9" s="53"/>
      <c r="I9" s="175"/>
      <c r="J9" s="58">
        <f t="shared" ref="J9:J58" si="1">H9*2000</f>
        <v>0</v>
      </c>
      <c r="K9" s="58">
        <f t="shared" ref="K9:K58" si="2">MIN(I9,E9)-J9</f>
        <v>0</v>
      </c>
      <c r="L9" s="58">
        <f t="shared" ref="L9:L58" si="3">MIN(I9,G9)-J9</f>
        <v>0</v>
      </c>
      <c r="M9" s="57"/>
      <c r="N9" s="58">
        <f t="shared" ref="N9:N58" si="4">MIN(L9,M9)</f>
        <v>0</v>
      </c>
      <c r="O9" s="53"/>
    </row>
    <row r="10" spans="1:15" s="9" customFormat="1" ht="17.100000000000001" customHeight="1">
      <c r="A10" s="52">
        <v>2</v>
      </c>
      <c r="B10" s="78"/>
      <c r="C10" s="178"/>
      <c r="D10" s="52"/>
      <c r="E10" s="57"/>
      <c r="F10" s="53"/>
      <c r="G10" s="58">
        <f t="shared" si="0"/>
        <v>0</v>
      </c>
      <c r="H10" s="53"/>
      <c r="I10" s="175"/>
      <c r="J10" s="58">
        <f t="shared" si="1"/>
        <v>0</v>
      </c>
      <c r="K10" s="58">
        <f t="shared" si="2"/>
        <v>0</v>
      </c>
      <c r="L10" s="58">
        <f t="shared" si="3"/>
        <v>0</v>
      </c>
      <c r="M10" s="57"/>
      <c r="N10" s="58">
        <f t="shared" si="4"/>
        <v>0</v>
      </c>
      <c r="O10" s="53"/>
    </row>
    <row r="11" spans="1:15" s="9" customFormat="1" ht="17.100000000000001" customHeight="1">
      <c r="A11" s="52">
        <v>3</v>
      </c>
      <c r="B11" s="78"/>
      <c r="C11" s="54"/>
      <c r="D11" s="52"/>
      <c r="E11" s="57"/>
      <c r="F11" s="53"/>
      <c r="G11" s="58">
        <f t="shared" si="0"/>
        <v>0</v>
      </c>
      <c r="H11" s="53"/>
      <c r="I11" s="175"/>
      <c r="J11" s="58">
        <f t="shared" si="1"/>
        <v>0</v>
      </c>
      <c r="K11" s="58">
        <f t="shared" si="2"/>
        <v>0</v>
      </c>
      <c r="L11" s="58">
        <f t="shared" si="3"/>
        <v>0</v>
      </c>
      <c r="M11" s="57"/>
      <c r="N11" s="58">
        <f t="shared" si="4"/>
        <v>0</v>
      </c>
      <c r="O11" s="53"/>
    </row>
    <row r="12" spans="1:15" s="9" customFormat="1" ht="17.100000000000001" customHeight="1">
      <c r="A12" s="52">
        <v>4</v>
      </c>
      <c r="B12" s="78"/>
      <c r="C12" s="54"/>
      <c r="D12" s="52"/>
      <c r="E12" s="57"/>
      <c r="F12" s="53"/>
      <c r="G12" s="58">
        <f t="shared" si="0"/>
        <v>0</v>
      </c>
      <c r="H12" s="53"/>
      <c r="I12" s="175"/>
      <c r="J12" s="58">
        <f t="shared" si="1"/>
        <v>0</v>
      </c>
      <c r="K12" s="58">
        <f t="shared" si="2"/>
        <v>0</v>
      </c>
      <c r="L12" s="58">
        <f t="shared" si="3"/>
        <v>0</v>
      </c>
      <c r="M12" s="57"/>
      <c r="N12" s="58">
        <f t="shared" si="4"/>
        <v>0</v>
      </c>
      <c r="O12" s="53"/>
    </row>
    <row r="13" spans="1:15" s="9" customFormat="1" ht="17.100000000000001" customHeight="1">
      <c r="A13" s="52">
        <v>5</v>
      </c>
      <c r="B13" s="78"/>
      <c r="C13" s="54"/>
      <c r="D13" s="52"/>
      <c r="E13" s="57"/>
      <c r="F13" s="53"/>
      <c r="G13" s="58">
        <f t="shared" si="0"/>
        <v>0</v>
      </c>
      <c r="H13" s="53"/>
      <c r="I13" s="175"/>
      <c r="J13" s="58">
        <f t="shared" si="1"/>
        <v>0</v>
      </c>
      <c r="K13" s="58">
        <f t="shared" si="2"/>
        <v>0</v>
      </c>
      <c r="L13" s="58">
        <f t="shared" si="3"/>
        <v>0</v>
      </c>
      <c r="M13" s="57"/>
      <c r="N13" s="58">
        <f t="shared" si="4"/>
        <v>0</v>
      </c>
      <c r="O13" s="53"/>
    </row>
    <row r="14" spans="1:15" s="9" customFormat="1" ht="17.100000000000001" customHeight="1">
      <c r="A14" s="52">
        <v>6</v>
      </c>
      <c r="B14" s="78"/>
      <c r="C14" s="54"/>
      <c r="D14" s="52"/>
      <c r="E14" s="57"/>
      <c r="F14" s="53"/>
      <c r="G14" s="58">
        <f t="shared" si="0"/>
        <v>0</v>
      </c>
      <c r="H14" s="53"/>
      <c r="I14" s="175"/>
      <c r="J14" s="58">
        <f t="shared" si="1"/>
        <v>0</v>
      </c>
      <c r="K14" s="58">
        <f t="shared" si="2"/>
        <v>0</v>
      </c>
      <c r="L14" s="58">
        <f t="shared" si="3"/>
        <v>0</v>
      </c>
      <c r="M14" s="57"/>
      <c r="N14" s="58">
        <f t="shared" si="4"/>
        <v>0</v>
      </c>
      <c r="O14" s="53"/>
    </row>
    <row r="15" spans="1:15" s="9" customFormat="1" ht="17.100000000000001" customHeight="1">
      <c r="A15" s="52">
        <v>7</v>
      </c>
      <c r="B15" s="78"/>
      <c r="C15" s="54"/>
      <c r="D15" s="52"/>
      <c r="E15" s="57"/>
      <c r="F15" s="53"/>
      <c r="G15" s="58">
        <f t="shared" si="0"/>
        <v>0</v>
      </c>
      <c r="H15" s="53"/>
      <c r="I15" s="175"/>
      <c r="J15" s="58">
        <f t="shared" si="1"/>
        <v>0</v>
      </c>
      <c r="K15" s="58">
        <f t="shared" si="2"/>
        <v>0</v>
      </c>
      <c r="L15" s="58">
        <f t="shared" si="3"/>
        <v>0</v>
      </c>
      <c r="M15" s="57"/>
      <c r="N15" s="58">
        <f t="shared" si="4"/>
        <v>0</v>
      </c>
      <c r="O15" s="53"/>
    </row>
    <row r="16" spans="1:15" s="9" customFormat="1" ht="17.100000000000001" customHeight="1">
      <c r="A16" s="52">
        <v>8</v>
      </c>
      <c r="B16" s="78"/>
      <c r="C16" s="54"/>
      <c r="D16" s="52"/>
      <c r="E16" s="57"/>
      <c r="F16" s="53"/>
      <c r="G16" s="58">
        <f t="shared" si="0"/>
        <v>0</v>
      </c>
      <c r="H16" s="53"/>
      <c r="I16" s="175"/>
      <c r="J16" s="58">
        <f t="shared" si="1"/>
        <v>0</v>
      </c>
      <c r="K16" s="58">
        <f t="shared" si="2"/>
        <v>0</v>
      </c>
      <c r="L16" s="58">
        <f t="shared" si="3"/>
        <v>0</v>
      </c>
      <c r="M16" s="57"/>
      <c r="N16" s="58">
        <f t="shared" si="4"/>
        <v>0</v>
      </c>
      <c r="O16" s="53"/>
    </row>
    <row r="17" spans="1:15" s="9" customFormat="1" ht="17.100000000000001" customHeight="1">
      <c r="A17" s="52">
        <v>9</v>
      </c>
      <c r="B17" s="78"/>
      <c r="C17" s="54"/>
      <c r="D17" s="52"/>
      <c r="E17" s="57"/>
      <c r="F17" s="53"/>
      <c r="G17" s="58">
        <f t="shared" si="0"/>
        <v>0</v>
      </c>
      <c r="H17" s="53"/>
      <c r="I17" s="175"/>
      <c r="J17" s="58">
        <f t="shared" si="1"/>
        <v>0</v>
      </c>
      <c r="K17" s="58">
        <f t="shared" si="2"/>
        <v>0</v>
      </c>
      <c r="L17" s="58">
        <f t="shared" si="3"/>
        <v>0</v>
      </c>
      <c r="M17" s="57"/>
      <c r="N17" s="58">
        <f t="shared" si="4"/>
        <v>0</v>
      </c>
      <c r="O17" s="53"/>
    </row>
    <row r="18" spans="1:15" s="9" customFormat="1" ht="17.100000000000001" customHeight="1">
      <c r="A18" s="52">
        <v>10</v>
      </c>
      <c r="B18" s="78"/>
      <c r="C18" s="54"/>
      <c r="D18" s="52"/>
      <c r="E18" s="57"/>
      <c r="F18" s="53"/>
      <c r="G18" s="58">
        <f t="shared" si="0"/>
        <v>0</v>
      </c>
      <c r="H18" s="53"/>
      <c r="I18" s="175"/>
      <c r="J18" s="58">
        <f t="shared" si="1"/>
        <v>0</v>
      </c>
      <c r="K18" s="58">
        <f t="shared" si="2"/>
        <v>0</v>
      </c>
      <c r="L18" s="58">
        <f t="shared" si="3"/>
        <v>0</v>
      </c>
      <c r="M18" s="57"/>
      <c r="N18" s="58">
        <f t="shared" si="4"/>
        <v>0</v>
      </c>
      <c r="O18" s="53"/>
    </row>
    <row r="19" spans="1:15" s="9" customFormat="1" ht="17.100000000000001" customHeight="1">
      <c r="A19" s="52">
        <v>11</v>
      </c>
      <c r="B19" s="78"/>
      <c r="C19" s="54"/>
      <c r="D19" s="52"/>
      <c r="E19" s="57"/>
      <c r="F19" s="53"/>
      <c r="G19" s="58">
        <f t="shared" si="0"/>
        <v>0</v>
      </c>
      <c r="H19" s="53"/>
      <c r="I19" s="175"/>
      <c r="J19" s="58">
        <f t="shared" si="1"/>
        <v>0</v>
      </c>
      <c r="K19" s="58">
        <f t="shared" si="2"/>
        <v>0</v>
      </c>
      <c r="L19" s="58">
        <f t="shared" si="3"/>
        <v>0</v>
      </c>
      <c r="M19" s="57"/>
      <c r="N19" s="58">
        <f t="shared" si="4"/>
        <v>0</v>
      </c>
      <c r="O19" s="53"/>
    </row>
    <row r="20" spans="1:15" s="9" customFormat="1" ht="17.100000000000001" customHeight="1">
      <c r="A20" s="52">
        <v>12</v>
      </c>
      <c r="B20" s="78"/>
      <c r="C20" s="54"/>
      <c r="D20" s="52"/>
      <c r="E20" s="57"/>
      <c r="F20" s="53"/>
      <c r="G20" s="58">
        <f t="shared" si="0"/>
        <v>0</v>
      </c>
      <c r="H20" s="53"/>
      <c r="I20" s="175"/>
      <c r="J20" s="58">
        <f t="shared" si="1"/>
        <v>0</v>
      </c>
      <c r="K20" s="58">
        <f t="shared" si="2"/>
        <v>0</v>
      </c>
      <c r="L20" s="58">
        <f t="shared" si="3"/>
        <v>0</v>
      </c>
      <c r="M20" s="57"/>
      <c r="N20" s="58">
        <f t="shared" si="4"/>
        <v>0</v>
      </c>
      <c r="O20" s="53"/>
    </row>
    <row r="21" spans="1:15" s="9" customFormat="1" ht="17.100000000000001" customHeight="1">
      <c r="A21" s="52">
        <v>13</v>
      </c>
      <c r="B21" s="78"/>
      <c r="C21" s="54"/>
      <c r="D21" s="52"/>
      <c r="E21" s="57"/>
      <c r="F21" s="53"/>
      <c r="G21" s="58">
        <f t="shared" si="0"/>
        <v>0</v>
      </c>
      <c r="H21" s="53"/>
      <c r="I21" s="175"/>
      <c r="J21" s="58">
        <f t="shared" si="1"/>
        <v>0</v>
      </c>
      <c r="K21" s="58">
        <f t="shared" si="2"/>
        <v>0</v>
      </c>
      <c r="L21" s="58">
        <f t="shared" si="3"/>
        <v>0</v>
      </c>
      <c r="M21" s="57"/>
      <c r="N21" s="58">
        <f t="shared" si="4"/>
        <v>0</v>
      </c>
      <c r="O21" s="53"/>
    </row>
    <row r="22" spans="1:15" s="9" customFormat="1" ht="17.100000000000001" customHeight="1">
      <c r="A22" s="52">
        <v>14</v>
      </c>
      <c r="B22" s="78"/>
      <c r="C22" s="54"/>
      <c r="D22" s="52"/>
      <c r="E22" s="57"/>
      <c r="F22" s="53"/>
      <c r="G22" s="58">
        <f t="shared" si="0"/>
        <v>0</v>
      </c>
      <c r="H22" s="53"/>
      <c r="I22" s="175"/>
      <c r="J22" s="58">
        <f t="shared" si="1"/>
        <v>0</v>
      </c>
      <c r="K22" s="58">
        <f t="shared" si="2"/>
        <v>0</v>
      </c>
      <c r="L22" s="58">
        <f t="shared" si="3"/>
        <v>0</v>
      </c>
      <c r="M22" s="57"/>
      <c r="N22" s="58">
        <f t="shared" si="4"/>
        <v>0</v>
      </c>
      <c r="O22" s="53"/>
    </row>
    <row r="23" spans="1:15" s="9" customFormat="1" ht="17.100000000000001" customHeight="1">
      <c r="A23" s="52">
        <v>15</v>
      </c>
      <c r="B23" s="78"/>
      <c r="C23" s="54"/>
      <c r="D23" s="52"/>
      <c r="E23" s="57"/>
      <c r="F23" s="53"/>
      <c r="G23" s="58">
        <f t="shared" si="0"/>
        <v>0</v>
      </c>
      <c r="H23" s="53"/>
      <c r="I23" s="175"/>
      <c r="J23" s="58">
        <f t="shared" si="1"/>
        <v>0</v>
      </c>
      <c r="K23" s="58">
        <f t="shared" si="2"/>
        <v>0</v>
      </c>
      <c r="L23" s="58">
        <f t="shared" si="3"/>
        <v>0</v>
      </c>
      <c r="M23" s="57"/>
      <c r="N23" s="58">
        <f t="shared" si="4"/>
        <v>0</v>
      </c>
      <c r="O23" s="53"/>
    </row>
    <row r="24" spans="1:15" s="9" customFormat="1" ht="17.100000000000001" customHeight="1">
      <c r="A24" s="52">
        <v>16</v>
      </c>
      <c r="B24" s="78"/>
      <c r="C24" s="54"/>
      <c r="D24" s="52"/>
      <c r="E24" s="57"/>
      <c r="F24" s="53"/>
      <c r="G24" s="58">
        <f t="shared" si="0"/>
        <v>0</v>
      </c>
      <c r="H24" s="53"/>
      <c r="I24" s="175"/>
      <c r="J24" s="58">
        <f t="shared" si="1"/>
        <v>0</v>
      </c>
      <c r="K24" s="58">
        <f t="shared" si="2"/>
        <v>0</v>
      </c>
      <c r="L24" s="58">
        <f t="shared" si="3"/>
        <v>0</v>
      </c>
      <c r="M24" s="57"/>
      <c r="N24" s="58">
        <f t="shared" si="4"/>
        <v>0</v>
      </c>
      <c r="O24" s="53"/>
    </row>
    <row r="25" spans="1:15" s="9" customFormat="1" ht="17.100000000000001" customHeight="1">
      <c r="A25" s="52">
        <v>17</v>
      </c>
      <c r="B25" s="78"/>
      <c r="C25" s="54"/>
      <c r="D25" s="52"/>
      <c r="E25" s="57"/>
      <c r="F25" s="53"/>
      <c r="G25" s="58">
        <f t="shared" si="0"/>
        <v>0</v>
      </c>
      <c r="H25" s="53"/>
      <c r="I25" s="175"/>
      <c r="J25" s="58">
        <f t="shared" si="1"/>
        <v>0</v>
      </c>
      <c r="K25" s="58">
        <f t="shared" si="2"/>
        <v>0</v>
      </c>
      <c r="L25" s="58">
        <f t="shared" si="3"/>
        <v>0</v>
      </c>
      <c r="M25" s="57"/>
      <c r="N25" s="58">
        <f t="shared" si="4"/>
        <v>0</v>
      </c>
      <c r="O25" s="53"/>
    </row>
    <row r="26" spans="1:15" s="9" customFormat="1" ht="17.100000000000001" customHeight="1">
      <c r="A26" s="52">
        <v>18</v>
      </c>
      <c r="B26" s="78"/>
      <c r="C26" s="54"/>
      <c r="D26" s="52"/>
      <c r="E26" s="57"/>
      <c r="F26" s="53"/>
      <c r="G26" s="58">
        <f t="shared" si="0"/>
        <v>0</v>
      </c>
      <c r="H26" s="53"/>
      <c r="I26" s="175"/>
      <c r="J26" s="58">
        <f t="shared" si="1"/>
        <v>0</v>
      </c>
      <c r="K26" s="58">
        <f t="shared" si="2"/>
        <v>0</v>
      </c>
      <c r="L26" s="58">
        <f t="shared" si="3"/>
        <v>0</v>
      </c>
      <c r="M26" s="57"/>
      <c r="N26" s="58">
        <f t="shared" si="4"/>
        <v>0</v>
      </c>
      <c r="O26" s="53"/>
    </row>
    <row r="27" spans="1:15" s="9" customFormat="1" ht="17.100000000000001" customHeight="1">
      <c r="A27" s="60">
        <v>19</v>
      </c>
      <c r="B27" s="79"/>
      <c r="C27" s="62"/>
      <c r="D27" s="60"/>
      <c r="E27" s="65"/>
      <c r="F27" s="61"/>
      <c r="G27" s="66">
        <f t="shared" si="0"/>
        <v>0</v>
      </c>
      <c r="H27" s="61"/>
      <c r="I27" s="176"/>
      <c r="J27" s="66">
        <f t="shared" si="1"/>
        <v>0</v>
      </c>
      <c r="K27" s="66">
        <f t="shared" si="2"/>
        <v>0</v>
      </c>
      <c r="L27" s="66">
        <f t="shared" si="3"/>
        <v>0</v>
      </c>
      <c r="M27" s="65"/>
      <c r="N27" s="58">
        <f t="shared" si="4"/>
        <v>0</v>
      </c>
      <c r="O27" s="61"/>
    </row>
    <row r="28" spans="1:15" s="9" customFormat="1" ht="17.100000000000001" customHeight="1" thickBot="1">
      <c r="A28" s="60">
        <v>20</v>
      </c>
      <c r="B28" s="79"/>
      <c r="C28" s="62"/>
      <c r="D28" s="60"/>
      <c r="E28" s="65"/>
      <c r="F28" s="61"/>
      <c r="G28" s="66">
        <f t="shared" si="0"/>
        <v>0</v>
      </c>
      <c r="H28" s="61"/>
      <c r="I28" s="176"/>
      <c r="J28" s="66">
        <f t="shared" si="1"/>
        <v>0</v>
      </c>
      <c r="K28" s="66">
        <f t="shared" si="2"/>
        <v>0</v>
      </c>
      <c r="L28" s="66">
        <f t="shared" si="3"/>
        <v>0</v>
      </c>
      <c r="M28" s="65"/>
      <c r="N28" s="58">
        <f t="shared" si="4"/>
        <v>0</v>
      </c>
      <c r="O28" s="61"/>
    </row>
    <row r="29" spans="1:15" s="9" customFormat="1" ht="17.100000000000001" hidden="1" customHeight="1" outlineLevel="1">
      <c r="A29" s="60">
        <v>21</v>
      </c>
      <c r="B29" s="79"/>
      <c r="C29" s="62"/>
      <c r="D29" s="60"/>
      <c r="E29" s="65"/>
      <c r="F29" s="61"/>
      <c r="G29" s="66">
        <f t="shared" si="0"/>
        <v>0</v>
      </c>
      <c r="H29" s="61"/>
      <c r="I29" s="176"/>
      <c r="J29" s="66">
        <f t="shared" si="1"/>
        <v>0</v>
      </c>
      <c r="K29" s="66">
        <f t="shared" si="2"/>
        <v>0</v>
      </c>
      <c r="L29" s="66">
        <f t="shared" si="3"/>
        <v>0</v>
      </c>
      <c r="M29" s="65"/>
      <c r="N29" s="58">
        <f t="shared" si="4"/>
        <v>0</v>
      </c>
      <c r="O29" s="61"/>
    </row>
    <row r="30" spans="1:15" s="9" customFormat="1" ht="17.100000000000001" hidden="1" customHeight="1" outlineLevel="1">
      <c r="A30" s="60">
        <v>22</v>
      </c>
      <c r="B30" s="79"/>
      <c r="C30" s="62"/>
      <c r="D30" s="60"/>
      <c r="E30" s="65"/>
      <c r="F30" s="61"/>
      <c r="G30" s="66">
        <f t="shared" si="0"/>
        <v>0</v>
      </c>
      <c r="H30" s="61"/>
      <c r="I30" s="176"/>
      <c r="J30" s="66">
        <f t="shared" si="1"/>
        <v>0</v>
      </c>
      <c r="K30" s="66">
        <f t="shared" si="2"/>
        <v>0</v>
      </c>
      <c r="L30" s="66">
        <f t="shared" si="3"/>
        <v>0</v>
      </c>
      <c r="M30" s="65"/>
      <c r="N30" s="58">
        <f t="shared" si="4"/>
        <v>0</v>
      </c>
      <c r="O30" s="61"/>
    </row>
    <row r="31" spans="1:15" s="9" customFormat="1" ht="17.100000000000001" hidden="1" customHeight="1" outlineLevel="1">
      <c r="A31" s="60">
        <v>23</v>
      </c>
      <c r="B31" s="79"/>
      <c r="C31" s="62"/>
      <c r="D31" s="60"/>
      <c r="E31" s="65"/>
      <c r="F31" s="61"/>
      <c r="G31" s="66">
        <f t="shared" si="0"/>
        <v>0</v>
      </c>
      <c r="H31" s="61"/>
      <c r="I31" s="176"/>
      <c r="J31" s="66">
        <f t="shared" si="1"/>
        <v>0</v>
      </c>
      <c r="K31" s="66">
        <f t="shared" si="2"/>
        <v>0</v>
      </c>
      <c r="L31" s="66">
        <f t="shared" si="3"/>
        <v>0</v>
      </c>
      <c r="M31" s="65"/>
      <c r="N31" s="58">
        <f t="shared" si="4"/>
        <v>0</v>
      </c>
      <c r="O31" s="61"/>
    </row>
    <row r="32" spans="1:15" s="9" customFormat="1" ht="17.100000000000001" hidden="1" customHeight="1" outlineLevel="1">
      <c r="A32" s="60">
        <v>24</v>
      </c>
      <c r="B32" s="79"/>
      <c r="C32" s="62"/>
      <c r="D32" s="60"/>
      <c r="E32" s="65"/>
      <c r="F32" s="61"/>
      <c r="G32" s="66">
        <f t="shared" si="0"/>
        <v>0</v>
      </c>
      <c r="H32" s="61"/>
      <c r="I32" s="176"/>
      <c r="J32" s="66">
        <f t="shared" si="1"/>
        <v>0</v>
      </c>
      <c r="K32" s="66">
        <f t="shared" si="2"/>
        <v>0</v>
      </c>
      <c r="L32" s="66">
        <f t="shared" si="3"/>
        <v>0</v>
      </c>
      <c r="M32" s="65"/>
      <c r="N32" s="58">
        <f t="shared" si="4"/>
        <v>0</v>
      </c>
      <c r="O32" s="61"/>
    </row>
    <row r="33" spans="1:15" s="9" customFormat="1" ht="17.100000000000001" hidden="1" customHeight="1" outlineLevel="1">
      <c r="A33" s="60">
        <v>25</v>
      </c>
      <c r="B33" s="79"/>
      <c r="C33" s="62"/>
      <c r="D33" s="60"/>
      <c r="E33" s="65"/>
      <c r="F33" s="61"/>
      <c r="G33" s="66">
        <f t="shared" si="0"/>
        <v>0</v>
      </c>
      <c r="H33" s="61"/>
      <c r="I33" s="176"/>
      <c r="J33" s="66">
        <f t="shared" si="1"/>
        <v>0</v>
      </c>
      <c r="K33" s="66">
        <f t="shared" si="2"/>
        <v>0</v>
      </c>
      <c r="L33" s="66">
        <f t="shared" si="3"/>
        <v>0</v>
      </c>
      <c r="M33" s="65"/>
      <c r="N33" s="58">
        <f t="shared" si="4"/>
        <v>0</v>
      </c>
      <c r="O33" s="61"/>
    </row>
    <row r="34" spans="1:15" s="9" customFormat="1" ht="17.100000000000001" hidden="1" customHeight="1" outlineLevel="1">
      <c r="A34" s="60">
        <v>26</v>
      </c>
      <c r="B34" s="79"/>
      <c r="C34" s="62"/>
      <c r="D34" s="60"/>
      <c r="E34" s="65"/>
      <c r="F34" s="61"/>
      <c r="G34" s="66">
        <f t="shared" si="0"/>
        <v>0</v>
      </c>
      <c r="H34" s="61"/>
      <c r="I34" s="176"/>
      <c r="J34" s="66">
        <f t="shared" si="1"/>
        <v>0</v>
      </c>
      <c r="K34" s="66">
        <f t="shared" si="2"/>
        <v>0</v>
      </c>
      <c r="L34" s="66">
        <f t="shared" si="3"/>
        <v>0</v>
      </c>
      <c r="M34" s="65"/>
      <c r="N34" s="58">
        <f t="shared" si="4"/>
        <v>0</v>
      </c>
      <c r="O34" s="61"/>
    </row>
    <row r="35" spans="1:15" s="9" customFormat="1" ht="17.100000000000001" hidden="1" customHeight="1" outlineLevel="1">
      <c r="A35" s="60">
        <v>27</v>
      </c>
      <c r="B35" s="79"/>
      <c r="C35" s="62"/>
      <c r="D35" s="60"/>
      <c r="E35" s="65"/>
      <c r="F35" s="61"/>
      <c r="G35" s="66">
        <f t="shared" si="0"/>
        <v>0</v>
      </c>
      <c r="H35" s="61"/>
      <c r="I35" s="176"/>
      <c r="J35" s="66">
        <f t="shared" si="1"/>
        <v>0</v>
      </c>
      <c r="K35" s="66">
        <f t="shared" si="2"/>
        <v>0</v>
      </c>
      <c r="L35" s="66">
        <f t="shared" si="3"/>
        <v>0</v>
      </c>
      <c r="M35" s="65"/>
      <c r="N35" s="58">
        <f t="shared" si="4"/>
        <v>0</v>
      </c>
      <c r="O35" s="61"/>
    </row>
    <row r="36" spans="1:15" s="9" customFormat="1" ht="17.100000000000001" hidden="1" customHeight="1" outlineLevel="1">
      <c r="A36" s="60">
        <v>28</v>
      </c>
      <c r="B36" s="79"/>
      <c r="C36" s="62"/>
      <c r="D36" s="60"/>
      <c r="E36" s="65"/>
      <c r="F36" s="61"/>
      <c r="G36" s="66">
        <f t="shared" si="0"/>
        <v>0</v>
      </c>
      <c r="H36" s="61"/>
      <c r="I36" s="176"/>
      <c r="J36" s="66">
        <f t="shared" si="1"/>
        <v>0</v>
      </c>
      <c r="K36" s="66">
        <f t="shared" si="2"/>
        <v>0</v>
      </c>
      <c r="L36" s="66">
        <f t="shared" si="3"/>
        <v>0</v>
      </c>
      <c r="M36" s="65"/>
      <c r="N36" s="58">
        <f t="shared" si="4"/>
        <v>0</v>
      </c>
      <c r="O36" s="61"/>
    </row>
    <row r="37" spans="1:15" s="9" customFormat="1" ht="17.100000000000001" hidden="1" customHeight="1" outlineLevel="1">
      <c r="A37" s="60">
        <v>29</v>
      </c>
      <c r="B37" s="79"/>
      <c r="C37" s="62"/>
      <c r="D37" s="60"/>
      <c r="E37" s="65"/>
      <c r="F37" s="61"/>
      <c r="G37" s="66">
        <f t="shared" si="0"/>
        <v>0</v>
      </c>
      <c r="H37" s="61"/>
      <c r="I37" s="176"/>
      <c r="J37" s="66">
        <f t="shared" si="1"/>
        <v>0</v>
      </c>
      <c r="K37" s="66">
        <f t="shared" si="2"/>
        <v>0</v>
      </c>
      <c r="L37" s="66">
        <f t="shared" si="3"/>
        <v>0</v>
      </c>
      <c r="M37" s="65"/>
      <c r="N37" s="58">
        <f t="shared" si="4"/>
        <v>0</v>
      </c>
      <c r="O37" s="61"/>
    </row>
    <row r="38" spans="1:15" s="9" customFormat="1" ht="17.100000000000001" hidden="1" customHeight="1" outlineLevel="1">
      <c r="A38" s="60">
        <v>30</v>
      </c>
      <c r="B38" s="79"/>
      <c r="C38" s="62"/>
      <c r="D38" s="60"/>
      <c r="E38" s="65"/>
      <c r="F38" s="61"/>
      <c r="G38" s="66">
        <f t="shared" si="0"/>
        <v>0</v>
      </c>
      <c r="H38" s="61"/>
      <c r="I38" s="176"/>
      <c r="J38" s="66">
        <f t="shared" si="1"/>
        <v>0</v>
      </c>
      <c r="K38" s="66">
        <f t="shared" si="2"/>
        <v>0</v>
      </c>
      <c r="L38" s="66">
        <f t="shared" si="3"/>
        <v>0</v>
      </c>
      <c r="M38" s="65"/>
      <c r="N38" s="58">
        <f t="shared" si="4"/>
        <v>0</v>
      </c>
      <c r="O38" s="61"/>
    </row>
    <row r="39" spans="1:15" s="9" customFormat="1" ht="17.100000000000001" hidden="1" customHeight="1" outlineLevel="1">
      <c r="A39" s="60">
        <v>31</v>
      </c>
      <c r="B39" s="79"/>
      <c r="C39" s="62"/>
      <c r="D39" s="60"/>
      <c r="E39" s="65"/>
      <c r="F39" s="61"/>
      <c r="G39" s="66">
        <f t="shared" si="0"/>
        <v>0</v>
      </c>
      <c r="H39" s="61"/>
      <c r="I39" s="176"/>
      <c r="J39" s="66">
        <f t="shared" si="1"/>
        <v>0</v>
      </c>
      <c r="K39" s="66">
        <f t="shared" si="2"/>
        <v>0</v>
      </c>
      <c r="L39" s="66">
        <f t="shared" si="3"/>
        <v>0</v>
      </c>
      <c r="M39" s="65"/>
      <c r="N39" s="58">
        <f t="shared" si="4"/>
        <v>0</v>
      </c>
      <c r="O39" s="61"/>
    </row>
    <row r="40" spans="1:15" s="9" customFormat="1" ht="17.100000000000001" hidden="1" customHeight="1" outlineLevel="1">
      <c r="A40" s="60">
        <v>32</v>
      </c>
      <c r="B40" s="79"/>
      <c r="C40" s="62"/>
      <c r="D40" s="60"/>
      <c r="E40" s="65"/>
      <c r="F40" s="61"/>
      <c r="G40" s="66">
        <f t="shared" si="0"/>
        <v>0</v>
      </c>
      <c r="H40" s="61"/>
      <c r="I40" s="176"/>
      <c r="J40" s="66">
        <f t="shared" si="1"/>
        <v>0</v>
      </c>
      <c r="K40" s="66">
        <f t="shared" si="2"/>
        <v>0</v>
      </c>
      <c r="L40" s="66">
        <f t="shared" si="3"/>
        <v>0</v>
      </c>
      <c r="M40" s="65"/>
      <c r="N40" s="58">
        <f t="shared" si="4"/>
        <v>0</v>
      </c>
      <c r="O40" s="61"/>
    </row>
    <row r="41" spans="1:15" s="9" customFormat="1" ht="17.100000000000001" hidden="1" customHeight="1" outlineLevel="1">
      <c r="A41" s="60">
        <v>33</v>
      </c>
      <c r="B41" s="79"/>
      <c r="C41" s="62"/>
      <c r="D41" s="60"/>
      <c r="E41" s="65"/>
      <c r="F41" s="61"/>
      <c r="G41" s="66">
        <f t="shared" si="0"/>
        <v>0</v>
      </c>
      <c r="H41" s="61"/>
      <c r="I41" s="176"/>
      <c r="J41" s="66">
        <f t="shared" si="1"/>
        <v>0</v>
      </c>
      <c r="K41" s="66">
        <f t="shared" si="2"/>
        <v>0</v>
      </c>
      <c r="L41" s="66">
        <f t="shared" si="3"/>
        <v>0</v>
      </c>
      <c r="M41" s="65"/>
      <c r="N41" s="58">
        <f t="shared" si="4"/>
        <v>0</v>
      </c>
      <c r="O41" s="61"/>
    </row>
    <row r="42" spans="1:15" s="9" customFormat="1" ht="17.100000000000001" hidden="1" customHeight="1" outlineLevel="1">
      <c r="A42" s="60">
        <v>34</v>
      </c>
      <c r="B42" s="79"/>
      <c r="C42" s="62"/>
      <c r="D42" s="60"/>
      <c r="E42" s="65"/>
      <c r="F42" s="61"/>
      <c r="G42" s="66">
        <f t="shared" si="0"/>
        <v>0</v>
      </c>
      <c r="H42" s="61"/>
      <c r="I42" s="176"/>
      <c r="J42" s="66">
        <f t="shared" si="1"/>
        <v>0</v>
      </c>
      <c r="K42" s="66">
        <f t="shared" si="2"/>
        <v>0</v>
      </c>
      <c r="L42" s="66">
        <f t="shared" si="3"/>
        <v>0</v>
      </c>
      <c r="M42" s="65"/>
      <c r="N42" s="58">
        <f t="shared" si="4"/>
        <v>0</v>
      </c>
      <c r="O42" s="61"/>
    </row>
    <row r="43" spans="1:15" s="9" customFormat="1" ht="17.100000000000001" hidden="1" customHeight="1" outlineLevel="1">
      <c r="A43" s="60">
        <v>35</v>
      </c>
      <c r="B43" s="79"/>
      <c r="C43" s="62"/>
      <c r="D43" s="60"/>
      <c r="E43" s="65"/>
      <c r="F43" s="61"/>
      <c r="G43" s="66">
        <f t="shared" si="0"/>
        <v>0</v>
      </c>
      <c r="H43" s="61"/>
      <c r="I43" s="176"/>
      <c r="J43" s="66">
        <f t="shared" si="1"/>
        <v>0</v>
      </c>
      <c r="K43" s="66">
        <f t="shared" si="2"/>
        <v>0</v>
      </c>
      <c r="L43" s="66">
        <f t="shared" si="3"/>
        <v>0</v>
      </c>
      <c r="M43" s="65"/>
      <c r="N43" s="58">
        <f t="shared" si="4"/>
        <v>0</v>
      </c>
      <c r="O43" s="61"/>
    </row>
    <row r="44" spans="1:15" s="9" customFormat="1" ht="17.100000000000001" hidden="1" customHeight="1" outlineLevel="1">
      <c r="A44" s="60">
        <v>36</v>
      </c>
      <c r="B44" s="79"/>
      <c r="C44" s="62"/>
      <c r="D44" s="60"/>
      <c r="E44" s="65"/>
      <c r="F44" s="61"/>
      <c r="G44" s="66">
        <f t="shared" si="0"/>
        <v>0</v>
      </c>
      <c r="H44" s="61"/>
      <c r="I44" s="176"/>
      <c r="J44" s="66">
        <f t="shared" si="1"/>
        <v>0</v>
      </c>
      <c r="K44" s="66">
        <f t="shared" si="2"/>
        <v>0</v>
      </c>
      <c r="L44" s="66">
        <f t="shared" si="3"/>
        <v>0</v>
      </c>
      <c r="M44" s="65"/>
      <c r="N44" s="58">
        <f t="shared" si="4"/>
        <v>0</v>
      </c>
      <c r="O44" s="61"/>
    </row>
    <row r="45" spans="1:15" s="9" customFormat="1" ht="17.100000000000001" hidden="1" customHeight="1" outlineLevel="1">
      <c r="A45" s="60">
        <v>37</v>
      </c>
      <c r="B45" s="79"/>
      <c r="C45" s="62"/>
      <c r="D45" s="60"/>
      <c r="E45" s="65"/>
      <c r="F45" s="61"/>
      <c r="G45" s="66">
        <f t="shared" si="0"/>
        <v>0</v>
      </c>
      <c r="H45" s="61"/>
      <c r="I45" s="176"/>
      <c r="J45" s="66">
        <f t="shared" si="1"/>
        <v>0</v>
      </c>
      <c r="K45" s="66">
        <f t="shared" si="2"/>
        <v>0</v>
      </c>
      <c r="L45" s="66">
        <f t="shared" si="3"/>
        <v>0</v>
      </c>
      <c r="M45" s="65"/>
      <c r="N45" s="58">
        <f t="shared" si="4"/>
        <v>0</v>
      </c>
      <c r="O45" s="61"/>
    </row>
    <row r="46" spans="1:15" s="9" customFormat="1" ht="17.100000000000001" hidden="1" customHeight="1" outlineLevel="1">
      <c r="A46" s="60">
        <v>38</v>
      </c>
      <c r="B46" s="79"/>
      <c r="C46" s="62"/>
      <c r="D46" s="60"/>
      <c r="E46" s="65"/>
      <c r="F46" s="61"/>
      <c r="G46" s="66">
        <f t="shared" si="0"/>
        <v>0</v>
      </c>
      <c r="H46" s="61"/>
      <c r="I46" s="176"/>
      <c r="J46" s="66">
        <f t="shared" si="1"/>
        <v>0</v>
      </c>
      <c r="K46" s="66">
        <f t="shared" si="2"/>
        <v>0</v>
      </c>
      <c r="L46" s="66">
        <f t="shared" si="3"/>
        <v>0</v>
      </c>
      <c r="M46" s="65"/>
      <c r="N46" s="58">
        <f t="shared" si="4"/>
        <v>0</v>
      </c>
      <c r="O46" s="61"/>
    </row>
    <row r="47" spans="1:15" s="9" customFormat="1" ht="17.100000000000001" hidden="1" customHeight="1" outlineLevel="1">
      <c r="A47" s="60">
        <v>39</v>
      </c>
      <c r="B47" s="79"/>
      <c r="C47" s="62"/>
      <c r="D47" s="60"/>
      <c r="E47" s="65"/>
      <c r="F47" s="61"/>
      <c r="G47" s="66">
        <f t="shared" si="0"/>
        <v>0</v>
      </c>
      <c r="H47" s="61"/>
      <c r="I47" s="176"/>
      <c r="J47" s="66">
        <f t="shared" si="1"/>
        <v>0</v>
      </c>
      <c r="K47" s="66">
        <f t="shared" si="2"/>
        <v>0</v>
      </c>
      <c r="L47" s="66">
        <f t="shared" si="3"/>
        <v>0</v>
      </c>
      <c r="M47" s="65"/>
      <c r="N47" s="58">
        <f t="shared" si="4"/>
        <v>0</v>
      </c>
      <c r="O47" s="61"/>
    </row>
    <row r="48" spans="1:15" s="9" customFormat="1" ht="17.100000000000001" hidden="1" customHeight="1" outlineLevel="1">
      <c r="A48" s="60">
        <v>40</v>
      </c>
      <c r="B48" s="79"/>
      <c r="C48" s="62"/>
      <c r="D48" s="60"/>
      <c r="E48" s="65"/>
      <c r="F48" s="61"/>
      <c r="G48" s="66">
        <f t="shared" si="0"/>
        <v>0</v>
      </c>
      <c r="H48" s="61"/>
      <c r="I48" s="176"/>
      <c r="J48" s="66">
        <f t="shared" si="1"/>
        <v>0</v>
      </c>
      <c r="K48" s="66">
        <f t="shared" si="2"/>
        <v>0</v>
      </c>
      <c r="L48" s="66">
        <f t="shared" si="3"/>
        <v>0</v>
      </c>
      <c r="M48" s="65"/>
      <c r="N48" s="58">
        <f t="shared" si="4"/>
        <v>0</v>
      </c>
      <c r="O48" s="61"/>
    </row>
    <row r="49" spans="1:15" s="9" customFormat="1" ht="17.100000000000001" hidden="1" customHeight="1" outlineLevel="1">
      <c r="A49" s="60">
        <v>41</v>
      </c>
      <c r="B49" s="79"/>
      <c r="C49" s="62"/>
      <c r="D49" s="60"/>
      <c r="E49" s="65"/>
      <c r="F49" s="61"/>
      <c r="G49" s="66">
        <f t="shared" si="0"/>
        <v>0</v>
      </c>
      <c r="H49" s="61"/>
      <c r="I49" s="176"/>
      <c r="J49" s="66">
        <f t="shared" si="1"/>
        <v>0</v>
      </c>
      <c r="K49" s="66">
        <f t="shared" si="2"/>
        <v>0</v>
      </c>
      <c r="L49" s="66">
        <f t="shared" si="3"/>
        <v>0</v>
      </c>
      <c r="M49" s="65"/>
      <c r="N49" s="58">
        <f t="shared" si="4"/>
        <v>0</v>
      </c>
      <c r="O49" s="61"/>
    </row>
    <row r="50" spans="1:15" s="9" customFormat="1" ht="17.100000000000001" hidden="1" customHeight="1" outlineLevel="1">
      <c r="A50" s="60">
        <v>42</v>
      </c>
      <c r="B50" s="79"/>
      <c r="C50" s="62"/>
      <c r="D50" s="60"/>
      <c r="E50" s="65"/>
      <c r="F50" s="61"/>
      <c r="G50" s="66">
        <f t="shared" si="0"/>
        <v>0</v>
      </c>
      <c r="H50" s="61"/>
      <c r="I50" s="176"/>
      <c r="J50" s="66">
        <f t="shared" si="1"/>
        <v>0</v>
      </c>
      <c r="K50" s="66">
        <f t="shared" si="2"/>
        <v>0</v>
      </c>
      <c r="L50" s="66">
        <f t="shared" si="3"/>
        <v>0</v>
      </c>
      <c r="M50" s="65"/>
      <c r="N50" s="58">
        <f t="shared" si="4"/>
        <v>0</v>
      </c>
      <c r="O50" s="61"/>
    </row>
    <row r="51" spans="1:15" s="9" customFormat="1" ht="17.100000000000001" hidden="1" customHeight="1" outlineLevel="1">
      <c r="A51" s="60">
        <v>43</v>
      </c>
      <c r="B51" s="79"/>
      <c r="C51" s="62"/>
      <c r="D51" s="60"/>
      <c r="E51" s="65"/>
      <c r="F51" s="61"/>
      <c r="G51" s="66">
        <f t="shared" si="0"/>
        <v>0</v>
      </c>
      <c r="H51" s="61"/>
      <c r="I51" s="176"/>
      <c r="J51" s="66">
        <f t="shared" si="1"/>
        <v>0</v>
      </c>
      <c r="K51" s="66">
        <f t="shared" si="2"/>
        <v>0</v>
      </c>
      <c r="L51" s="66">
        <f t="shared" si="3"/>
        <v>0</v>
      </c>
      <c r="M51" s="65"/>
      <c r="N51" s="58">
        <f t="shared" si="4"/>
        <v>0</v>
      </c>
      <c r="O51" s="61"/>
    </row>
    <row r="52" spans="1:15" s="9" customFormat="1" ht="17.100000000000001" hidden="1" customHeight="1" outlineLevel="1">
      <c r="A52" s="60">
        <v>44</v>
      </c>
      <c r="B52" s="79"/>
      <c r="C52" s="62"/>
      <c r="D52" s="60"/>
      <c r="E52" s="65"/>
      <c r="F52" s="61"/>
      <c r="G52" s="66">
        <f t="shared" si="0"/>
        <v>0</v>
      </c>
      <c r="H52" s="61"/>
      <c r="I52" s="176"/>
      <c r="J52" s="66">
        <f t="shared" si="1"/>
        <v>0</v>
      </c>
      <c r="K52" s="66">
        <f t="shared" si="2"/>
        <v>0</v>
      </c>
      <c r="L52" s="66">
        <f t="shared" si="3"/>
        <v>0</v>
      </c>
      <c r="M52" s="65"/>
      <c r="N52" s="58">
        <f t="shared" si="4"/>
        <v>0</v>
      </c>
      <c r="O52" s="61"/>
    </row>
    <row r="53" spans="1:15" s="9" customFormat="1" ht="17.100000000000001" hidden="1" customHeight="1" outlineLevel="1">
      <c r="A53" s="60">
        <v>45</v>
      </c>
      <c r="B53" s="79"/>
      <c r="C53" s="62"/>
      <c r="D53" s="60"/>
      <c r="E53" s="65"/>
      <c r="F53" s="61"/>
      <c r="G53" s="66">
        <f t="shared" si="0"/>
        <v>0</v>
      </c>
      <c r="H53" s="61"/>
      <c r="I53" s="176"/>
      <c r="J53" s="66">
        <f t="shared" si="1"/>
        <v>0</v>
      </c>
      <c r="K53" s="66">
        <f t="shared" si="2"/>
        <v>0</v>
      </c>
      <c r="L53" s="66">
        <f t="shared" si="3"/>
        <v>0</v>
      </c>
      <c r="M53" s="65"/>
      <c r="N53" s="58">
        <f t="shared" si="4"/>
        <v>0</v>
      </c>
      <c r="O53" s="61"/>
    </row>
    <row r="54" spans="1:15" s="9" customFormat="1" ht="17.100000000000001" hidden="1" customHeight="1" outlineLevel="1">
      <c r="A54" s="60">
        <v>46</v>
      </c>
      <c r="B54" s="79"/>
      <c r="C54" s="62"/>
      <c r="D54" s="60"/>
      <c r="E54" s="65"/>
      <c r="F54" s="61"/>
      <c r="G54" s="66">
        <f t="shared" si="0"/>
        <v>0</v>
      </c>
      <c r="H54" s="61"/>
      <c r="I54" s="176"/>
      <c r="J54" s="66">
        <f t="shared" si="1"/>
        <v>0</v>
      </c>
      <c r="K54" s="66">
        <f t="shared" si="2"/>
        <v>0</v>
      </c>
      <c r="L54" s="66">
        <f t="shared" si="3"/>
        <v>0</v>
      </c>
      <c r="M54" s="65"/>
      <c r="N54" s="58">
        <f t="shared" si="4"/>
        <v>0</v>
      </c>
      <c r="O54" s="61"/>
    </row>
    <row r="55" spans="1:15" s="9" customFormat="1" ht="17.100000000000001" hidden="1" customHeight="1" outlineLevel="1">
      <c r="A55" s="60">
        <v>47</v>
      </c>
      <c r="B55" s="79"/>
      <c r="C55" s="62"/>
      <c r="D55" s="60"/>
      <c r="E55" s="65"/>
      <c r="F55" s="61"/>
      <c r="G55" s="66">
        <f t="shared" si="0"/>
        <v>0</v>
      </c>
      <c r="H55" s="61"/>
      <c r="I55" s="176"/>
      <c r="J55" s="66">
        <f t="shared" si="1"/>
        <v>0</v>
      </c>
      <c r="K55" s="66">
        <f t="shared" si="2"/>
        <v>0</v>
      </c>
      <c r="L55" s="66">
        <f t="shared" si="3"/>
        <v>0</v>
      </c>
      <c r="M55" s="65"/>
      <c r="N55" s="58">
        <f t="shared" si="4"/>
        <v>0</v>
      </c>
      <c r="O55" s="61"/>
    </row>
    <row r="56" spans="1:15" s="9" customFormat="1" ht="17.100000000000001" hidden="1" customHeight="1" outlineLevel="1">
      <c r="A56" s="60">
        <v>48</v>
      </c>
      <c r="B56" s="79"/>
      <c r="C56" s="62"/>
      <c r="D56" s="60"/>
      <c r="E56" s="65"/>
      <c r="F56" s="61"/>
      <c r="G56" s="66">
        <f t="shared" si="0"/>
        <v>0</v>
      </c>
      <c r="H56" s="61"/>
      <c r="I56" s="176"/>
      <c r="J56" s="66">
        <f t="shared" si="1"/>
        <v>0</v>
      </c>
      <c r="K56" s="66">
        <f t="shared" si="2"/>
        <v>0</v>
      </c>
      <c r="L56" s="66">
        <f t="shared" si="3"/>
        <v>0</v>
      </c>
      <c r="M56" s="65"/>
      <c r="N56" s="58">
        <f t="shared" si="4"/>
        <v>0</v>
      </c>
      <c r="O56" s="61"/>
    </row>
    <row r="57" spans="1:15" s="9" customFormat="1" ht="17.100000000000001" hidden="1" customHeight="1" outlineLevel="1">
      <c r="A57" s="60">
        <v>49</v>
      </c>
      <c r="B57" s="79"/>
      <c r="C57" s="62"/>
      <c r="D57" s="60"/>
      <c r="E57" s="65"/>
      <c r="F57" s="61"/>
      <c r="G57" s="66">
        <f t="shared" si="0"/>
        <v>0</v>
      </c>
      <c r="H57" s="61"/>
      <c r="I57" s="176"/>
      <c r="J57" s="66">
        <f t="shared" si="1"/>
        <v>0</v>
      </c>
      <c r="K57" s="66">
        <f t="shared" si="2"/>
        <v>0</v>
      </c>
      <c r="L57" s="66">
        <f t="shared" si="3"/>
        <v>0</v>
      </c>
      <c r="M57" s="65"/>
      <c r="N57" s="58">
        <f t="shared" si="4"/>
        <v>0</v>
      </c>
      <c r="O57" s="61"/>
    </row>
    <row r="58" spans="1:15" s="9" customFormat="1" ht="17.100000000000001" hidden="1" customHeight="1" outlineLevel="1" thickBot="1">
      <c r="A58" s="68">
        <v>50</v>
      </c>
      <c r="B58" s="80"/>
      <c r="C58" s="70"/>
      <c r="D58" s="68"/>
      <c r="E58" s="73"/>
      <c r="F58" s="69"/>
      <c r="G58" s="74">
        <f t="shared" si="0"/>
        <v>0</v>
      </c>
      <c r="H58" s="69"/>
      <c r="I58" s="177"/>
      <c r="J58" s="74">
        <f t="shared" si="1"/>
        <v>0</v>
      </c>
      <c r="K58" s="74">
        <f t="shared" si="2"/>
        <v>0</v>
      </c>
      <c r="L58" s="74">
        <f t="shared" si="3"/>
        <v>0</v>
      </c>
      <c r="M58" s="73"/>
      <c r="N58" s="74">
        <f t="shared" si="4"/>
        <v>0</v>
      </c>
      <c r="O58" s="69"/>
    </row>
    <row r="59" spans="1:15" ht="27" customHeight="1" collapsed="1" thickTop="1">
      <c r="A59" s="218" t="s">
        <v>60</v>
      </c>
      <c r="B59" s="219"/>
      <c r="C59" s="219"/>
      <c r="D59" s="219"/>
      <c r="E59" s="102">
        <f>SUM(E9:E58)</f>
        <v>0</v>
      </c>
      <c r="F59" s="102">
        <f>SUM(F9:F58)</f>
        <v>0</v>
      </c>
      <c r="G59" s="102">
        <f>SUM(G9:G58)</f>
        <v>0</v>
      </c>
      <c r="H59" s="171"/>
      <c r="I59" s="102">
        <f t="shared" ref="I59:N59" si="5">SUM(I9:I58)</f>
        <v>0</v>
      </c>
      <c r="J59" s="102">
        <f>SUM(J9:J58)</f>
        <v>0</v>
      </c>
      <c r="K59" s="102">
        <f>SUM(K9:K58)</f>
        <v>0</v>
      </c>
      <c r="L59" s="102">
        <f t="shared" si="5"/>
        <v>0</v>
      </c>
      <c r="M59" s="102">
        <f t="shared" si="5"/>
        <v>0</v>
      </c>
      <c r="N59" s="102">
        <f t="shared" si="5"/>
        <v>0</v>
      </c>
      <c r="O59" s="76"/>
    </row>
    <row r="60" spans="1:15" ht="19.5" customHeight="1">
      <c r="A60" t="s">
        <v>64</v>
      </c>
    </row>
    <row r="61" spans="1:15" ht="20.100000000000001" customHeight="1">
      <c r="A61" s="38" t="s">
        <v>85</v>
      </c>
      <c r="B61" s="217" t="s">
        <v>111</v>
      </c>
      <c r="C61" s="202"/>
      <c r="D61" s="202"/>
      <c r="E61" s="202"/>
      <c r="F61" s="202"/>
      <c r="G61" s="202"/>
      <c r="H61" s="202"/>
      <c r="I61" s="202"/>
      <c r="J61" s="202"/>
      <c r="K61" s="202"/>
      <c r="L61" s="202"/>
      <c r="M61" s="202"/>
      <c r="N61" s="202"/>
      <c r="O61" s="202"/>
    </row>
    <row r="62" spans="1:15" ht="20.100000000000001" customHeight="1">
      <c r="A62" s="38" t="s">
        <v>86</v>
      </c>
      <c r="B62" s="217" t="s">
        <v>223</v>
      </c>
      <c r="C62" s="202"/>
      <c r="D62" s="202"/>
      <c r="E62" s="202"/>
      <c r="F62" s="202"/>
      <c r="G62" s="202"/>
      <c r="H62" s="202"/>
      <c r="I62" s="202"/>
      <c r="J62" s="202"/>
      <c r="K62" s="202"/>
      <c r="L62" s="202"/>
      <c r="M62" s="202"/>
      <c r="N62" s="202"/>
      <c r="O62" s="202"/>
    </row>
    <row r="63" spans="1:15" ht="20.100000000000001" customHeight="1">
      <c r="A63" s="38" t="s">
        <v>87</v>
      </c>
      <c r="B63" s="217" t="s">
        <v>257</v>
      </c>
      <c r="C63" s="202"/>
      <c r="D63" s="202"/>
      <c r="E63" s="202"/>
      <c r="F63" s="202"/>
      <c r="G63" s="202"/>
      <c r="H63" s="202"/>
      <c r="I63" s="202"/>
      <c r="J63" s="202"/>
      <c r="K63" s="202"/>
      <c r="L63" s="202"/>
      <c r="M63" s="202"/>
      <c r="N63" s="202"/>
      <c r="O63" s="202"/>
    </row>
    <row r="64" spans="1:15" ht="20.100000000000001" customHeight="1">
      <c r="A64" s="38" t="s">
        <v>88</v>
      </c>
      <c r="B64" s="217" t="s">
        <v>224</v>
      </c>
      <c r="C64" s="202"/>
      <c r="D64" s="202"/>
      <c r="E64" s="202"/>
      <c r="F64" s="202"/>
      <c r="G64" s="202"/>
      <c r="H64" s="202"/>
      <c r="I64" s="202"/>
      <c r="J64" s="202"/>
      <c r="K64" s="202"/>
      <c r="L64" s="202"/>
      <c r="M64" s="202"/>
      <c r="N64" s="202"/>
      <c r="O64" s="202"/>
    </row>
    <row r="65" spans="1:2" ht="19.5" customHeight="1">
      <c r="A65" s="38" t="s">
        <v>89</v>
      </c>
      <c r="B65" s="39" t="s">
        <v>225</v>
      </c>
    </row>
    <row r="66" spans="1:2" ht="20.100000000000001" customHeight="1">
      <c r="A66" s="38" t="s">
        <v>90</v>
      </c>
      <c r="B66" s="39" t="s">
        <v>122</v>
      </c>
    </row>
    <row r="67" spans="1:2" ht="20.100000000000001" customHeight="1">
      <c r="A67" s="38"/>
      <c r="B67" s="39"/>
    </row>
    <row r="68" spans="1:2" ht="20.100000000000001" customHeight="1">
      <c r="A68" s="38"/>
      <c r="B68" s="39"/>
    </row>
    <row r="69" spans="1:2" ht="20.100000000000001" customHeight="1">
      <c r="A69" s="38"/>
      <c r="B69" s="39"/>
    </row>
    <row r="70" spans="1:2" ht="20.100000000000001" customHeight="1"/>
    <row r="80" spans="1:2">
      <c r="A80" s="27"/>
    </row>
    <row r="81" spans="1:2">
      <c r="A81" s="27"/>
    </row>
    <row r="83" spans="1:2">
      <c r="A83" t="s">
        <v>67</v>
      </c>
    </row>
    <row r="84" spans="1:2">
      <c r="B84" t="s">
        <v>68</v>
      </c>
    </row>
    <row r="85" spans="1:2">
      <c r="B85" t="s">
        <v>69</v>
      </c>
    </row>
    <row r="86" spans="1:2">
      <c r="B86" t="s">
        <v>70</v>
      </c>
    </row>
    <row r="87" spans="1:2">
      <c r="B87" t="s">
        <v>71</v>
      </c>
    </row>
    <row r="88" spans="1:2">
      <c r="B88" t="s">
        <v>72</v>
      </c>
    </row>
    <row r="89" spans="1:2">
      <c r="B89" t="s">
        <v>73</v>
      </c>
    </row>
    <row r="90" spans="1:2">
      <c r="B90" t="s">
        <v>74</v>
      </c>
    </row>
    <row r="91" spans="1:2">
      <c r="B91" t="s">
        <v>75</v>
      </c>
    </row>
    <row r="92" spans="1:2">
      <c r="B92" t="s">
        <v>76</v>
      </c>
    </row>
    <row r="93" spans="1:2">
      <c r="B93" t="s">
        <v>77</v>
      </c>
    </row>
    <row r="94" spans="1:2">
      <c r="B94" t="s">
        <v>78</v>
      </c>
    </row>
    <row r="95" spans="1:2">
      <c r="B95" t="s">
        <v>79</v>
      </c>
    </row>
    <row r="96" spans="1:2">
      <c r="B96" t="s">
        <v>80</v>
      </c>
    </row>
    <row r="97" spans="1:4">
      <c r="B97" t="s">
        <v>81</v>
      </c>
    </row>
    <row r="98" spans="1:4">
      <c r="A98" t="s">
        <v>2</v>
      </c>
      <c r="B98" t="s">
        <v>82</v>
      </c>
    </row>
    <row r="99" spans="1:4">
      <c r="B99" t="s">
        <v>83</v>
      </c>
    </row>
    <row r="100" spans="1:4">
      <c r="B100" t="s">
        <v>84</v>
      </c>
    </row>
    <row r="102" spans="1:4">
      <c r="A102" s="11" t="s">
        <v>65</v>
      </c>
      <c r="B102" s="11"/>
      <c r="C102" s="11"/>
      <c r="D102" s="11"/>
    </row>
    <row r="103" spans="1:4">
      <c r="A103" s="36">
        <v>3</v>
      </c>
      <c r="B103" s="11" t="s">
        <v>39</v>
      </c>
      <c r="C103" s="11"/>
      <c r="D103" s="11" t="s">
        <v>140</v>
      </c>
    </row>
    <row r="104" spans="1:4">
      <c r="A104" s="36">
        <v>4</v>
      </c>
      <c r="B104" s="11" t="s">
        <v>40</v>
      </c>
      <c r="C104" s="11"/>
      <c r="D104" s="11" t="s">
        <v>141</v>
      </c>
    </row>
    <row r="105" spans="1:4">
      <c r="A105" s="36">
        <v>5</v>
      </c>
      <c r="B105" s="11" t="s">
        <v>41</v>
      </c>
      <c r="C105" s="11"/>
      <c r="D105" s="11"/>
    </row>
    <row r="106" spans="1:4">
      <c r="A106" s="4"/>
      <c r="B106" s="4"/>
      <c r="C106" s="4"/>
      <c r="D106" s="4"/>
    </row>
    <row r="107" spans="1:4">
      <c r="A107" s="4" t="s">
        <v>66</v>
      </c>
      <c r="B107" s="4"/>
      <c r="C107" s="4"/>
      <c r="D107" s="4"/>
    </row>
    <row r="108" spans="1:4">
      <c r="A108" s="7" t="s">
        <v>37</v>
      </c>
      <c r="B108" s="4" t="s">
        <v>44</v>
      </c>
      <c r="C108" s="4"/>
      <c r="D108" s="4">
        <v>17</v>
      </c>
    </row>
    <row r="109" spans="1:4">
      <c r="A109" s="7" t="s">
        <v>49</v>
      </c>
      <c r="B109" s="4" t="s">
        <v>45</v>
      </c>
      <c r="C109" s="4"/>
      <c r="D109" s="4">
        <v>13</v>
      </c>
    </row>
    <row r="110" spans="1:4">
      <c r="A110" s="7" t="s">
        <v>50</v>
      </c>
      <c r="B110" s="4" t="s">
        <v>46</v>
      </c>
      <c r="C110" s="4"/>
      <c r="D110" s="4">
        <v>7</v>
      </c>
    </row>
    <row r="111" spans="1:4">
      <c r="A111" s="4"/>
      <c r="B111" s="4"/>
      <c r="C111" s="4"/>
      <c r="D111" s="4"/>
    </row>
    <row r="112" spans="1:4">
      <c r="A112" s="4"/>
      <c r="B112" s="4"/>
      <c r="C112" s="4"/>
      <c r="D112" s="4"/>
    </row>
  </sheetData>
  <mergeCells count="22">
    <mergeCell ref="B64:O64"/>
    <mergeCell ref="L4:L5"/>
    <mergeCell ref="N4:N5"/>
    <mergeCell ref="B61:O61"/>
    <mergeCell ref="B62:O62"/>
    <mergeCell ref="B63:O63"/>
    <mergeCell ref="H4:I4"/>
    <mergeCell ref="J4:J5"/>
    <mergeCell ref="A59:D59"/>
    <mergeCell ref="H5:H6"/>
    <mergeCell ref="O4:O5"/>
    <mergeCell ref="I5:I6"/>
    <mergeCell ref="F4:F5"/>
    <mergeCell ref="G4:G5"/>
    <mergeCell ref="M4:M5"/>
    <mergeCell ref="K4:K5"/>
    <mergeCell ref="A2:E2"/>
    <mergeCell ref="A4:A6"/>
    <mergeCell ref="B4:B6"/>
    <mergeCell ref="C4:C6"/>
    <mergeCell ref="D4:D5"/>
    <mergeCell ref="E4:E5"/>
  </mergeCells>
  <phoneticPr fontId="2"/>
  <dataValidations count="1">
    <dataValidation type="list" allowBlank="1" showInputMessage="1" showErrorMessage="1" sqref="C8:C58">
      <formula1>$B$84:$B$100</formula1>
    </dataValidation>
  </dataValidations>
  <printOptions horizontalCentered="1"/>
  <pageMargins left="0.59055118110236227" right="0.39370078740157483" top="0.55118110236220474" bottom="0.19685039370078741" header="0.51181102362204722" footer="0.27559055118110237"/>
  <pageSetup paperSize="9" scale="86"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election activeCell="G19" sqref="G19:J25"/>
    </sheetView>
  </sheetViews>
  <sheetFormatPr defaultRowHeight="13.5"/>
  <cols>
    <col min="1" max="1" width="19.75" customWidth="1"/>
    <col min="2" max="2" width="8.125" customWidth="1"/>
    <col min="4" max="4" width="19.375" bestFit="1" customWidth="1"/>
    <col min="7" max="7" width="3.125" customWidth="1"/>
    <col min="8" max="8" width="31.5" customWidth="1"/>
    <col min="9" max="9" width="9.875" hidden="1" customWidth="1"/>
    <col min="10" max="10" width="9.125" bestFit="1" customWidth="1"/>
  </cols>
  <sheetData>
    <row r="1" spans="1:5">
      <c r="A1" t="s">
        <v>108</v>
      </c>
    </row>
    <row r="2" spans="1:5">
      <c r="A2" s="28" t="s">
        <v>99</v>
      </c>
      <c r="B2" s="28" t="s">
        <v>100</v>
      </c>
    </row>
    <row r="3" spans="1:5" hidden="1">
      <c r="A3" s="29" t="s">
        <v>94</v>
      </c>
      <c r="B3" s="30">
        <v>1</v>
      </c>
    </row>
    <row r="4" spans="1:5" hidden="1">
      <c r="A4" s="33" t="s">
        <v>95</v>
      </c>
      <c r="B4" s="34">
        <v>2</v>
      </c>
    </row>
    <row r="5" spans="1:5">
      <c r="A5" s="29" t="s">
        <v>96</v>
      </c>
      <c r="B5" s="30">
        <v>3</v>
      </c>
    </row>
    <row r="6" spans="1:5">
      <c r="A6" s="31" t="s">
        <v>97</v>
      </c>
      <c r="B6" s="32">
        <v>4</v>
      </c>
    </row>
    <row r="7" spans="1:5">
      <c r="A7" s="33" t="s">
        <v>98</v>
      </c>
      <c r="B7" s="34">
        <v>5</v>
      </c>
    </row>
    <row r="8" spans="1:5">
      <c r="D8" t="s">
        <v>109</v>
      </c>
    </row>
    <row r="9" spans="1:5">
      <c r="D9" s="28" t="s">
        <v>101</v>
      </c>
      <c r="E9" s="28" t="s">
        <v>100</v>
      </c>
    </row>
    <row r="10" spans="1:5">
      <c r="D10" s="29" t="s">
        <v>102</v>
      </c>
      <c r="E10" s="30" t="s">
        <v>105</v>
      </c>
    </row>
    <row r="11" spans="1:5">
      <c r="D11" s="31" t="s">
        <v>103</v>
      </c>
      <c r="E11" s="32" t="s">
        <v>106</v>
      </c>
    </row>
    <row r="12" spans="1:5">
      <c r="D12" s="33" t="s">
        <v>104</v>
      </c>
      <c r="E12" s="34" t="s">
        <v>107</v>
      </c>
    </row>
    <row r="19" spans="7:10">
      <c r="G19" t="s">
        <v>234</v>
      </c>
    </row>
    <row r="20" spans="7:10" ht="20.100000000000001" customHeight="1">
      <c r="G20" s="169" t="s">
        <v>209</v>
      </c>
      <c r="H20" s="170"/>
      <c r="I20" s="168" t="s">
        <v>216</v>
      </c>
      <c r="J20" s="168" t="s">
        <v>215</v>
      </c>
    </row>
    <row r="21" spans="7:10" ht="20.100000000000001" customHeight="1">
      <c r="G21" s="160"/>
      <c r="H21" s="161" t="s">
        <v>210</v>
      </c>
      <c r="I21" s="162">
        <v>2000</v>
      </c>
      <c r="J21" s="162">
        <v>2000</v>
      </c>
    </row>
    <row r="22" spans="7:10" ht="20.100000000000001" customHeight="1">
      <c r="G22" s="160"/>
      <c r="H22" s="163" t="s">
        <v>211</v>
      </c>
      <c r="I22" s="164">
        <v>4000</v>
      </c>
      <c r="J22" s="164">
        <v>3000</v>
      </c>
    </row>
    <row r="23" spans="7:10" ht="20.100000000000001" customHeight="1">
      <c r="G23" s="160"/>
      <c r="H23" s="163" t="s">
        <v>212</v>
      </c>
      <c r="I23" s="164">
        <v>6000</v>
      </c>
      <c r="J23" s="164">
        <v>4000</v>
      </c>
    </row>
    <row r="24" spans="7:10" ht="20.100000000000001" customHeight="1">
      <c r="G24" s="160"/>
      <c r="H24" s="163" t="s">
        <v>213</v>
      </c>
      <c r="I24" s="164">
        <v>7000</v>
      </c>
      <c r="J24" s="164">
        <v>5000</v>
      </c>
    </row>
    <row r="25" spans="7:10" ht="20.100000000000001" customHeight="1">
      <c r="G25" s="165"/>
      <c r="H25" s="166" t="s">
        <v>214</v>
      </c>
      <c r="I25" s="167">
        <v>10000</v>
      </c>
      <c r="J25" s="167">
        <v>7000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申請内訳 </vt:lpstr>
      <vt:lpstr>変更申請内訳</vt:lpstr>
      <vt:lpstr>実績報告内訳</vt:lpstr>
      <vt:lpstr>明細表【県】交通費</vt:lpstr>
      <vt:lpstr>明細表【県】出産以外交通費</vt:lpstr>
      <vt:lpstr>明細表【国】出産交通費</vt:lpstr>
      <vt:lpstr>明細表【国】宿泊費</vt:lpstr>
      <vt:lpstr>参考</vt:lpstr>
      <vt:lpstr>実績報告内訳!Print_Area</vt:lpstr>
      <vt:lpstr>'申請内訳 '!Print_Area</vt:lpstr>
      <vt:lpstr>変更申請内訳!Print_Area</vt:lpstr>
      <vt:lpstr>明細表【県】交通費!Print_Area</vt:lpstr>
      <vt:lpstr>明細表【県】出産以外交通費!Print_Area</vt:lpstr>
      <vt:lpstr>明細表【国】宿泊費!Print_Area</vt:lpstr>
      <vt:lpstr>明細表【国】出産交通費!Print_Area</vt:lpstr>
    </vt:vector>
  </TitlesOfParts>
  <Company>石川県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dc:creator>
  <cp:lastModifiedBy>118575</cp:lastModifiedBy>
  <cp:lastPrinted>2024-04-15T00:10:13Z</cp:lastPrinted>
  <dcterms:created xsi:type="dcterms:W3CDTF">2002-03-26T05:32:15Z</dcterms:created>
  <dcterms:modified xsi:type="dcterms:W3CDTF">2024-04-26T06:09:46Z</dcterms:modified>
</cp:coreProperties>
</file>