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4-FILE01D\user$\135721\デスクトップ\"/>
    </mc:Choice>
  </mc:AlternateContent>
  <bookViews>
    <workbookView xWindow="600" yWindow="45" windowWidth="19395" windowHeight="7845"/>
  </bookViews>
  <sheets>
    <sheet name="率" sheetId="16" r:id="rId1"/>
  </sheets>
  <definedNames>
    <definedName name="_xlnm.Print_Area" localSheetId="0">率!$A$1:$O$46</definedName>
  </definedNames>
  <calcPr calcId="162913"/>
</workbook>
</file>

<file path=xl/calcChain.xml><?xml version="1.0" encoding="utf-8"?>
<calcChain xmlns="http://schemas.openxmlformats.org/spreadsheetml/2006/main">
  <c r="G8" i="16" l="1"/>
  <c r="H8" i="16"/>
  <c r="I8" i="16"/>
  <c r="G9" i="16"/>
  <c r="H9" i="16"/>
  <c r="I9" i="16"/>
  <c r="G10" i="16"/>
  <c r="H10" i="16"/>
  <c r="I10" i="16"/>
  <c r="G11" i="16"/>
  <c r="H11" i="16"/>
  <c r="I11" i="16"/>
  <c r="G12" i="16"/>
  <c r="H12" i="16"/>
  <c r="I12" i="16"/>
  <c r="G13" i="16"/>
  <c r="H13" i="16"/>
  <c r="I13" i="16"/>
  <c r="G14" i="16"/>
  <c r="H14" i="16"/>
  <c r="I14" i="16"/>
  <c r="G15" i="16"/>
  <c r="H15" i="16"/>
  <c r="I15" i="16"/>
  <c r="G16" i="16"/>
  <c r="H16" i="16"/>
  <c r="I16" i="16"/>
  <c r="G17" i="16"/>
  <c r="H17" i="16"/>
  <c r="I17" i="16"/>
  <c r="G18" i="16"/>
  <c r="H18" i="16"/>
  <c r="I18" i="16"/>
  <c r="G19" i="16"/>
  <c r="H19" i="16"/>
  <c r="I19" i="16"/>
  <c r="G20" i="16"/>
  <c r="H20" i="16"/>
  <c r="I20" i="16"/>
  <c r="G21" i="16"/>
  <c r="H21" i="16"/>
  <c r="I21" i="16"/>
  <c r="G22" i="16"/>
  <c r="H22" i="16"/>
  <c r="I22" i="16"/>
  <c r="G23" i="16"/>
  <c r="H23" i="16"/>
  <c r="I23" i="16"/>
  <c r="G24" i="16"/>
  <c r="H24" i="16"/>
  <c r="I24" i="16"/>
  <c r="G25" i="16"/>
  <c r="H25" i="16"/>
  <c r="I25" i="16"/>
  <c r="G26" i="16"/>
  <c r="H26" i="16"/>
  <c r="I26" i="16"/>
  <c r="G27" i="16"/>
  <c r="H27" i="16"/>
  <c r="I27" i="16"/>
  <c r="G28" i="16"/>
  <c r="H28" i="16"/>
  <c r="I28" i="16"/>
  <c r="G29" i="16"/>
  <c r="H29" i="16"/>
  <c r="I29" i="16"/>
  <c r="G30" i="16"/>
  <c r="H30" i="16"/>
  <c r="I30" i="16"/>
  <c r="G31" i="16"/>
  <c r="H31" i="16"/>
  <c r="I31" i="16"/>
  <c r="G32" i="16"/>
  <c r="H32" i="16"/>
  <c r="I32" i="16"/>
  <c r="G33" i="16"/>
  <c r="H33" i="16"/>
  <c r="I33" i="16"/>
  <c r="G34" i="16"/>
  <c r="H34" i="16"/>
  <c r="I34" i="16"/>
  <c r="G35" i="16"/>
  <c r="H35" i="16"/>
  <c r="I35" i="16"/>
  <c r="G36" i="16"/>
  <c r="H36" i="16"/>
  <c r="I36" i="16"/>
  <c r="G37" i="16"/>
  <c r="H37" i="16"/>
  <c r="I37" i="16"/>
  <c r="G38" i="16"/>
  <c r="H38" i="16"/>
  <c r="I38" i="16"/>
  <c r="G39" i="16"/>
  <c r="H39" i="16"/>
  <c r="I39" i="16"/>
  <c r="G40" i="16"/>
  <c r="H40" i="16"/>
  <c r="I40" i="16"/>
  <c r="G41" i="16"/>
  <c r="H41" i="16"/>
  <c r="I41" i="16"/>
  <c r="G42" i="16"/>
  <c r="H42" i="16"/>
  <c r="I42" i="16"/>
  <c r="G43" i="16"/>
  <c r="H43" i="16"/>
  <c r="I43" i="16"/>
  <c r="G44" i="16"/>
  <c r="H44" i="16"/>
  <c r="I44" i="16"/>
  <c r="G45" i="16"/>
  <c r="H45" i="16"/>
  <c r="I45" i="16"/>
  <c r="G46" i="16"/>
  <c r="H46" i="16"/>
  <c r="I46" i="16"/>
  <c r="G7" i="16"/>
  <c r="H7" i="16"/>
  <c r="I7" i="16"/>
  <c r="I6" i="16"/>
  <c r="H6" i="16"/>
  <c r="G6" i="16"/>
  <c r="K21" i="16" l="1"/>
  <c r="K16" i="16"/>
  <c r="K13" i="16"/>
  <c r="K11" i="16"/>
  <c r="K12" i="16"/>
  <c r="K10" i="16"/>
  <c r="P44" i="16" l="1"/>
  <c r="P39" i="16"/>
  <c r="P33" i="16"/>
  <c r="P8" i="16"/>
  <c r="P21" i="16"/>
  <c r="P16" i="16"/>
  <c r="P13" i="16"/>
  <c r="P10" i="16"/>
  <c r="M34" i="16" l="1"/>
  <c r="L34" i="16"/>
  <c r="L17" i="16"/>
  <c r="L11" i="16"/>
  <c r="L40" i="16"/>
  <c r="L14" i="16" l="1"/>
  <c r="M11" i="16"/>
  <c r="M6" i="16"/>
  <c r="F8" i="16" l="1"/>
  <c r="F7" i="16"/>
  <c r="C7" i="16" l="1"/>
  <c r="O7" i="16" l="1"/>
  <c r="O46" i="16" l="1"/>
  <c r="N46" i="16"/>
  <c r="M46" i="16"/>
  <c r="L46" i="16"/>
  <c r="K46" i="16"/>
  <c r="F46" i="16"/>
  <c r="E46" i="16"/>
  <c r="D46" i="16"/>
  <c r="C46" i="16"/>
  <c r="B46" i="16"/>
  <c r="O45" i="16"/>
  <c r="N45" i="16"/>
  <c r="M45" i="16"/>
  <c r="L45" i="16"/>
  <c r="K45" i="16"/>
  <c r="F45" i="16"/>
  <c r="E45" i="16"/>
  <c r="D45" i="16"/>
  <c r="C45" i="16"/>
  <c r="B45" i="16"/>
  <c r="Q44" i="16"/>
  <c r="O44" i="16"/>
  <c r="N44" i="16"/>
  <c r="M44" i="16"/>
  <c r="L44" i="16"/>
  <c r="K44" i="16"/>
  <c r="F44" i="16"/>
  <c r="E44" i="16"/>
  <c r="D44" i="16"/>
  <c r="C44" i="16"/>
  <c r="B44" i="16"/>
  <c r="O43" i="16"/>
  <c r="N43" i="16"/>
  <c r="M43" i="16"/>
  <c r="L43" i="16"/>
  <c r="K43" i="16"/>
  <c r="F43" i="16"/>
  <c r="E43" i="16"/>
  <c r="D43" i="16"/>
  <c r="C43" i="16"/>
  <c r="B43" i="16"/>
  <c r="O42" i="16"/>
  <c r="N42" i="16"/>
  <c r="M42" i="16"/>
  <c r="L42" i="16"/>
  <c r="K42" i="16"/>
  <c r="F42" i="16"/>
  <c r="E42" i="16"/>
  <c r="D42" i="16"/>
  <c r="C42" i="16"/>
  <c r="B42" i="16"/>
  <c r="O41" i="16"/>
  <c r="N41" i="16"/>
  <c r="M41" i="16"/>
  <c r="L41" i="16"/>
  <c r="K41" i="16"/>
  <c r="F41" i="16"/>
  <c r="E41" i="16"/>
  <c r="D41" i="16"/>
  <c r="C41" i="16"/>
  <c r="B41" i="16"/>
  <c r="O40" i="16"/>
  <c r="N40" i="16"/>
  <c r="M40" i="16"/>
  <c r="K40" i="16"/>
  <c r="F40" i="16"/>
  <c r="E40" i="16"/>
  <c r="D40" i="16"/>
  <c r="C40" i="16"/>
  <c r="B40" i="16"/>
  <c r="Q39" i="16"/>
  <c r="O39" i="16"/>
  <c r="N39" i="16"/>
  <c r="M39" i="16"/>
  <c r="L39" i="16"/>
  <c r="K39" i="16"/>
  <c r="F39" i="16"/>
  <c r="E39" i="16"/>
  <c r="D39" i="16"/>
  <c r="C39" i="16"/>
  <c r="B39" i="16"/>
  <c r="O38" i="16"/>
  <c r="N38" i="16"/>
  <c r="M38" i="16"/>
  <c r="L38" i="16"/>
  <c r="K38" i="16"/>
  <c r="F38" i="16"/>
  <c r="E38" i="16"/>
  <c r="D38" i="16"/>
  <c r="C38" i="16"/>
  <c r="B38" i="16"/>
  <c r="O37" i="16"/>
  <c r="N37" i="16"/>
  <c r="M37" i="16"/>
  <c r="L37" i="16"/>
  <c r="K37" i="16"/>
  <c r="F37" i="16"/>
  <c r="E37" i="16"/>
  <c r="D37" i="16"/>
  <c r="C37" i="16"/>
  <c r="B37" i="16"/>
  <c r="O36" i="16"/>
  <c r="N36" i="16"/>
  <c r="M36" i="16"/>
  <c r="L36" i="16"/>
  <c r="K36" i="16"/>
  <c r="F36" i="16"/>
  <c r="E36" i="16"/>
  <c r="D36" i="16"/>
  <c r="C36" i="16"/>
  <c r="B36" i="16"/>
  <c r="O35" i="16"/>
  <c r="N35" i="16"/>
  <c r="M35" i="16"/>
  <c r="L35" i="16"/>
  <c r="K35" i="16"/>
  <c r="F35" i="16"/>
  <c r="E35" i="16"/>
  <c r="D35" i="16"/>
  <c r="C35" i="16"/>
  <c r="B35" i="16"/>
  <c r="O34" i="16"/>
  <c r="N34" i="16"/>
  <c r="K34" i="16"/>
  <c r="F34" i="16"/>
  <c r="E34" i="16"/>
  <c r="D34" i="16"/>
  <c r="C34" i="16"/>
  <c r="B34" i="16"/>
  <c r="O33" i="16"/>
  <c r="N33" i="16"/>
  <c r="M33" i="16"/>
  <c r="L33" i="16"/>
  <c r="K33" i="16"/>
  <c r="F33" i="16"/>
  <c r="E33" i="16"/>
  <c r="D33" i="16"/>
  <c r="C33" i="16"/>
  <c r="B33" i="16"/>
  <c r="O32" i="16"/>
  <c r="N32" i="16"/>
  <c r="M32" i="16"/>
  <c r="L32" i="16"/>
  <c r="K32" i="16"/>
  <c r="F32" i="16"/>
  <c r="E32" i="16"/>
  <c r="D32" i="16"/>
  <c r="C32" i="16"/>
  <c r="B32" i="16"/>
  <c r="O31" i="16"/>
  <c r="N31" i="16"/>
  <c r="M31" i="16"/>
  <c r="L31" i="16"/>
  <c r="K31" i="16"/>
  <c r="F31" i="16"/>
  <c r="E31" i="16"/>
  <c r="D31" i="16"/>
  <c r="C31" i="16"/>
  <c r="B31" i="16"/>
  <c r="O30" i="16"/>
  <c r="N30" i="16"/>
  <c r="M30" i="16"/>
  <c r="L30" i="16"/>
  <c r="K30" i="16"/>
  <c r="F30" i="16"/>
  <c r="E30" i="16"/>
  <c r="D30" i="16"/>
  <c r="C30" i="16"/>
  <c r="B30" i="16"/>
  <c r="O29" i="16"/>
  <c r="N29" i="16"/>
  <c r="M29" i="16"/>
  <c r="L29" i="16"/>
  <c r="K29" i="16"/>
  <c r="F29" i="16"/>
  <c r="E29" i="16"/>
  <c r="D29" i="16"/>
  <c r="C29" i="16"/>
  <c r="B29" i="16"/>
  <c r="O28" i="16"/>
  <c r="N28" i="16"/>
  <c r="M28" i="16"/>
  <c r="L28" i="16"/>
  <c r="K28" i="16"/>
  <c r="F28" i="16"/>
  <c r="E28" i="16"/>
  <c r="D28" i="16"/>
  <c r="C28" i="16"/>
  <c r="B28" i="16"/>
  <c r="O27" i="16"/>
  <c r="N27" i="16"/>
  <c r="M27" i="16"/>
  <c r="L27" i="16"/>
  <c r="K27" i="16"/>
  <c r="F27" i="16"/>
  <c r="E27" i="16"/>
  <c r="D27" i="16"/>
  <c r="C27" i="16"/>
  <c r="B27" i="16"/>
  <c r="O26" i="16"/>
  <c r="N26" i="16"/>
  <c r="M26" i="16"/>
  <c r="L26" i="16"/>
  <c r="K26" i="16"/>
  <c r="F26" i="16"/>
  <c r="E26" i="16"/>
  <c r="D26" i="16"/>
  <c r="C26" i="16"/>
  <c r="B26" i="16"/>
  <c r="O25" i="16"/>
  <c r="N25" i="16"/>
  <c r="M25" i="16"/>
  <c r="L25" i="16"/>
  <c r="K25" i="16"/>
  <c r="F25" i="16"/>
  <c r="E25" i="16"/>
  <c r="D25" i="16"/>
  <c r="C25" i="16"/>
  <c r="B25" i="16"/>
  <c r="O24" i="16"/>
  <c r="N24" i="16"/>
  <c r="M24" i="16"/>
  <c r="L24" i="16"/>
  <c r="K24" i="16"/>
  <c r="F24" i="16"/>
  <c r="E24" i="16"/>
  <c r="D24" i="16"/>
  <c r="C24" i="16"/>
  <c r="B24" i="16"/>
  <c r="O23" i="16"/>
  <c r="N23" i="16"/>
  <c r="M23" i="16"/>
  <c r="L23" i="16"/>
  <c r="K23" i="16"/>
  <c r="F23" i="16"/>
  <c r="E23" i="16"/>
  <c r="D23" i="16"/>
  <c r="C23" i="16"/>
  <c r="B23" i="16"/>
  <c r="O22" i="16"/>
  <c r="N22" i="16"/>
  <c r="M22" i="16"/>
  <c r="L22" i="16"/>
  <c r="K22" i="16"/>
  <c r="F22" i="16"/>
  <c r="E22" i="16"/>
  <c r="D22" i="16"/>
  <c r="C22" i="16"/>
  <c r="B22" i="16"/>
  <c r="O21" i="16"/>
  <c r="N21" i="16"/>
  <c r="M21" i="16"/>
  <c r="L21" i="16"/>
  <c r="F21" i="16"/>
  <c r="E21" i="16"/>
  <c r="D21" i="16"/>
  <c r="C21" i="16"/>
  <c r="B21" i="16"/>
  <c r="O20" i="16"/>
  <c r="N20" i="16"/>
  <c r="M20" i="16"/>
  <c r="L20" i="16"/>
  <c r="K20" i="16"/>
  <c r="F20" i="16"/>
  <c r="E20" i="16"/>
  <c r="D20" i="16"/>
  <c r="C20" i="16"/>
  <c r="B20" i="16"/>
  <c r="O19" i="16"/>
  <c r="N19" i="16"/>
  <c r="M19" i="16"/>
  <c r="L19" i="16"/>
  <c r="K19" i="16"/>
  <c r="F19" i="16"/>
  <c r="E19" i="16"/>
  <c r="D19" i="16"/>
  <c r="C19" i="16"/>
  <c r="B19" i="16"/>
  <c r="O18" i="16"/>
  <c r="N18" i="16"/>
  <c r="M18" i="16"/>
  <c r="L18" i="16"/>
  <c r="K18" i="16"/>
  <c r="F18" i="16"/>
  <c r="E18" i="16"/>
  <c r="D18" i="16"/>
  <c r="C18" i="16"/>
  <c r="B18" i="16"/>
  <c r="O17" i="16"/>
  <c r="N17" i="16"/>
  <c r="M17" i="16"/>
  <c r="K17" i="16"/>
  <c r="F17" i="16"/>
  <c r="E17" i="16"/>
  <c r="D17" i="16"/>
  <c r="C17" i="16"/>
  <c r="B17" i="16"/>
  <c r="O16" i="16"/>
  <c r="N16" i="16"/>
  <c r="M16" i="16"/>
  <c r="L16" i="16"/>
  <c r="F16" i="16"/>
  <c r="E16" i="16"/>
  <c r="D16" i="16"/>
  <c r="C16" i="16"/>
  <c r="B16" i="16"/>
  <c r="O15" i="16"/>
  <c r="N15" i="16"/>
  <c r="M15" i="16"/>
  <c r="L15" i="16"/>
  <c r="K15" i="16"/>
  <c r="F15" i="16"/>
  <c r="E15" i="16"/>
  <c r="D15" i="16"/>
  <c r="C15" i="16"/>
  <c r="B15" i="16"/>
  <c r="O14" i="16"/>
  <c r="N14" i="16"/>
  <c r="M14" i="16"/>
  <c r="K14" i="16"/>
  <c r="F14" i="16"/>
  <c r="E14" i="16"/>
  <c r="D14" i="16"/>
  <c r="C14" i="16"/>
  <c r="B14" i="16"/>
  <c r="O13" i="16"/>
  <c r="N13" i="16"/>
  <c r="M13" i="16"/>
  <c r="L13" i="16"/>
  <c r="F13" i="16"/>
  <c r="E13" i="16"/>
  <c r="D13" i="16"/>
  <c r="C13" i="16"/>
  <c r="B13" i="16"/>
  <c r="O12" i="16"/>
  <c r="N12" i="16"/>
  <c r="M12" i="16"/>
  <c r="L12" i="16"/>
  <c r="F12" i="16"/>
  <c r="E12" i="16"/>
  <c r="D12" i="16"/>
  <c r="C12" i="16"/>
  <c r="B12" i="16"/>
  <c r="O11" i="16"/>
  <c r="N11" i="16"/>
  <c r="F11" i="16"/>
  <c r="E11" i="16"/>
  <c r="D11" i="16"/>
  <c r="C11" i="16"/>
  <c r="B11" i="16"/>
  <c r="O10" i="16"/>
  <c r="N10" i="16"/>
  <c r="M10" i="16"/>
  <c r="L10" i="16"/>
  <c r="F10" i="16"/>
  <c r="E10" i="16"/>
  <c r="D10" i="16"/>
  <c r="C10" i="16"/>
  <c r="B10" i="16"/>
  <c r="O9" i="16"/>
  <c r="N9" i="16"/>
  <c r="M9" i="16"/>
  <c r="L9" i="16"/>
  <c r="K9" i="16"/>
  <c r="F9" i="16"/>
  <c r="E9" i="16"/>
  <c r="D9" i="16"/>
  <c r="C9" i="16"/>
  <c r="B9" i="16"/>
  <c r="O8" i="16"/>
  <c r="N8" i="16"/>
  <c r="M8" i="16"/>
  <c r="L8" i="16"/>
  <c r="K8" i="16"/>
  <c r="E8" i="16"/>
  <c r="D8" i="16"/>
  <c r="C8" i="16"/>
  <c r="B8" i="16"/>
  <c r="N7" i="16"/>
  <c r="M7" i="16"/>
  <c r="L7" i="16"/>
  <c r="K7" i="16"/>
  <c r="E7" i="16"/>
  <c r="D7" i="16"/>
  <c r="B7" i="16"/>
  <c r="O6" i="16"/>
  <c r="N6" i="16"/>
  <c r="L6" i="16"/>
  <c r="K6" i="16"/>
  <c r="F6" i="16"/>
  <c r="E6" i="16"/>
  <c r="D6" i="16"/>
  <c r="C6" i="16"/>
  <c r="B6" i="16"/>
  <c r="O2" i="16"/>
</calcChain>
</file>

<file path=xl/sharedStrings.xml><?xml version="1.0" encoding="utf-8"?>
<sst xmlns="http://schemas.openxmlformats.org/spreadsheetml/2006/main" count="121" uniqueCount="80">
  <si>
    <t>新宮保健所串本支所</t>
    <rPh sb="0" eb="2">
      <t>シングウ</t>
    </rPh>
    <rPh sb="2" eb="5">
      <t>ホケンショ</t>
    </rPh>
    <rPh sb="5" eb="7">
      <t>クシモト</t>
    </rPh>
    <rPh sb="7" eb="9">
      <t>シショ</t>
    </rPh>
    <phoneticPr fontId="18"/>
  </si>
  <si>
    <t>和歌山市保健所</t>
    <rPh sb="4" eb="7">
      <t>ホケンショ</t>
    </rPh>
    <phoneticPr fontId="18"/>
  </si>
  <si>
    <t>岩出保健所</t>
    <rPh sb="2" eb="5">
      <t>ホケンショ</t>
    </rPh>
    <phoneticPr fontId="18"/>
  </si>
  <si>
    <t>湯浅保健所</t>
    <rPh sb="2" eb="5">
      <t>ホケンショ</t>
    </rPh>
    <phoneticPr fontId="18"/>
  </si>
  <si>
    <t>御坊保健所</t>
    <rPh sb="2" eb="5">
      <t>ホケンショ</t>
    </rPh>
    <phoneticPr fontId="18"/>
  </si>
  <si>
    <t>田辺保健所</t>
    <rPh sb="2" eb="5">
      <t>ホケンショ</t>
    </rPh>
    <phoneticPr fontId="18"/>
  </si>
  <si>
    <t>新宮保健所</t>
    <rPh sb="2" eb="5">
      <t>ホケンショ</t>
    </rPh>
    <phoneticPr fontId="18"/>
  </si>
  <si>
    <t>乳児
死亡率</t>
    <rPh sb="0" eb="2">
      <t>ニュウジ</t>
    </rPh>
    <rPh sb="3" eb="6">
      <t>シボウリツ</t>
    </rPh>
    <phoneticPr fontId="24"/>
  </si>
  <si>
    <t>新生児
死亡率</t>
    <rPh sb="4" eb="7">
      <t>シボウリツ</t>
    </rPh>
    <phoneticPr fontId="24"/>
  </si>
  <si>
    <t>死産率</t>
    <rPh sb="2" eb="3">
      <t>リツ</t>
    </rPh>
    <phoneticPr fontId="24"/>
  </si>
  <si>
    <t>自然死産率</t>
    <rPh sb="2" eb="5">
      <t>シザンリツ</t>
    </rPh>
    <phoneticPr fontId="24"/>
  </si>
  <si>
    <t>人工死産率</t>
    <rPh sb="2" eb="5">
      <t>シザンリツ</t>
    </rPh>
    <phoneticPr fontId="24"/>
  </si>
  <si>
    <t>（　出　産　千　対　）</t>
    <rPh sb="2" eb="3">
      <t>デ</t>
    </rPh>
    <rPh sb="4" eb="5">
      <t>サン</t>
    </rPh>
    <rPh sb="6" eb="7">
      <t>セン</t>
    </rPh>
    <rPh sb="8" eb="9">
      <t>タイ</t>
    </rPh>
    <phoneticPr fontId="24"/>
  </si>
  <si>
    <t>海南保健所</t>
    <rPh sb="2" eb="5">
      <t>ホケンショ</t>
    </rPh>
    <phoneticPr fontId="18"/>
  </si>
  <si>
    <t>橋本保健所</t>
    <rPh sb="2" eb="5">
      <t>ホケンショ</t>
    </rPh>
    <phoneticPr fontId="18"/>
  </si>
  <si>
    <t>湯浅保健所　　</t>
    <rPh sb="2" eb="5">
      <t>ホケンショ</t>
    </rPh>
    <phoneticPr fontId="18"/>
  </si>
  <si>
    <t>橋本保健所　</t>
    <rPh sb="2" eb="5">
      <t>ホケンショ</t>
    </rPh>
    <phoneticPr fontId="18"/>
  </si>
  <si>
    <t>御坊保健所　</t>
    <rPh sb="2" eb="5">
      <t>ホケンショ</t>
    </rPh>
    <phoneticPr fontId="18"/>
  </si>
  <si>
    <t>周産期死亡率</t>
    <rPh sb="5" eb="6">
      <t>リツ</t>
    </rPh>
    <phoneticPr fontId="24"/>
  </si>
  <si>
    <t>妊娠満22週
以後の死産率</t>
    <rPh sb="7" eb="9">
      <t>イゴ</t>
    </rPh>
    <rPh sb="10" eb="12">
      <t>シザン</t>
    </rPh>
    <rPh sb="12" eb="13">
      <t>リツ</t>
    </rPh>
    <phoneticPr fontId="24"/>
  </si>
  <si>
    <t>早期新生児
死亡率</t>
    <rPh sb="2" eb="5">
      <t>シンセイジ</t>
    </rPh>
    <rPh sb="6" eb="8">
      <t>シボウ</t>
    </rPh>
    <rPh sb="8" eb="9">
      <t>リツ</t>
    </rPh>
    <phoneticPr fontId="24"/>
  </si>
  <si>
    <t>婚　姻　率
（人口千対）</t>
    <rPh sb="0" eb="1">
      <t>コン</t>
    </rPh>
    <rPh sb="2" eb="3">
      <t>トツ</t>
    </rPh>
    <rPh sb="4" eb="5">
      <t>リツ</t>
    </rPh>
    <rPh sb="7" eb="9">
      <t>ジンコウ</t>
    </rPh>
    <rPh sb="9" eb="11">
      <t>センタイ</t>
    </rPh>
    <phoneticPr fontId="24"/>
  </si>
  <si>
    <t>離　婚　率
（人口千対）</t>
    <rPh sb="0" eb="1">
      <t>リ</t>
    </rPh>
    <rPh sb="2" eb="3">
      <t>コン</t>
    </rPh>
    <rPh sb="4" eb="5">
      <t>リツ</t>
    </rPh>
    <rPh sb="7" eb="9">
      <t>ジンコウ</t>
    </rPh>
    <rPh sb="9" eb="11">
      <t>センタイ</t>
    </rPh>
    <phoneticPr fontId="24"/>
  </si>
  <si>
    <t>第１０表－２　人口動態総覧（率）（保健所・市町村別）</t>
    <rPh sb="0" eb="1">
      <t>ダイ</t>
    </rPh>
    <rPh sb="3" eb="4">
      <t>ヒョウ</t>
    </rPh>
    <rPh sb="7" eb="9">
      <t>ジンコウ</t>
    </rPh>
    <rPh sb="9" eb="11">
      <t>ドウタイ</t>
    </rPh>
    <rPh sb="11" eb="13">
      <t>ソウラン</t>
    </rPh>
    <rPh sb="14" eb="15">
      <t>リツ</t>
    </rPh>
    <rPh sb="17" eb="20">
      <t>ホケンショ</t>
    </rPh>
    <rPh sb="21" eb="24">
      <t>シチョウソン</t>
    </rPh>
    <rPh sb="24" eb="25">
      <t>ベツ</t>
    </rPh>
    <phoneticPr fontId="18"/>
  </si>
  <si>
    <t>和歌山県</t>
    <rPh sb="0" eb="4">
      <t>ワカヤマケン</t>
    </rPh>
    <phoneticPr fontId="18"/>
  </si>
  <si>
    <t>全　　国</t>
    <rPh sb="0" eb="1">
      <t>ゼン</t>
    </rPh>
    <rPh sb="3" eb="4">
      <t>クニ</t>
    </rPh>
    <phoneticPr fontId="18"/>
  </si>
  <si>
    <r>
      <t xml:space="preserve">出　生　率
</t>
    </r>
    <r>
      <rPr>
        <sz val="9"/>
        <color indexed="8"/>
        <rFont val="ＭＳ 明朝"/>
        <family val="1"/>
        <charset val="128"/>
      </rPr>
      <t>（人口千対）</t>
    </r>
    <rPh sb="0" eb="1">
      <t>デ</t>
    </rPh>
    <rPh sb="2" eb="3">
      <t>ショウ</t>
    </rPh>
    <rPh sb="4" eb="5">
      <t>リツ</t>
    </rPh>
    <rPh sb="7" eb="9">
      <t>ジンコウ</t>
    </rPh>
    <rPh sb="9" eb="11">
      <t>センタイ</t>
    </rPh>
    <phoneticPr fontId="24"/>
  </si>
  <si>
    <r>
      <t xml:space="preserve">死　亡　率
</t>
    </r>
    <r>
      <rPr>
        <sz val="9"/>
        <color indexed="8"/>
        <rFont val="ＭＳ 明朝"/>
        <family val="1"/>
        <charset val="128"/>
      </rPr>
      <t>（人口千対）</t>
    </r>
    <rPh sb="0" eb="1">
      <t>シ</t>
    </rPh>
    <rPh sb="2" eb="3">
      <t>ボウ</t>
    </rPh>
    <rPh sb="4" eb="5">
      <t>リツ</t>
    </rPh>
    <rPh sb="7" eb="9">
      <t>ジンコウ</t>
    </rPh>
    <rPh sb="9" eb="10">
      <t>セン</t>
    </rPh>
    <rPh sb="10" eb="11">
      <t>タイ</t>
    </rPh>
    <phoneticPr fontId="24"/>
  </si>
  <si>
    <t>自然増減率
（人口千対）</t>
    <rPh sb="0" eb="2">
      <t>シゼン</t>
    </rPh>
    <rPh sb="2" eb="4">
      <t>ゾウゲン</t>
    </rPh>
    <rPh sb="4" eb="5">
      <t>リツ</t>
    </rPh>
    <rPh sb="7" eb="9">
      <t>ジンコウ</t>
    </rPh>
    <rPh sb="9" eb="10">
      <t>セン</t>
    </rPh>
    <rPh sb="10" eb="11">
      <t>タイ</t>
    </rPh>
    <phoneticPr fontId="24"/>
  </si>
  <si>
    <t>令和元年</t>
    <rPh sb="0" eb="2">
      <t>レイワ</t>
    </rPh>
    <rPh sb="2" eb="4">
      <t>ガンネン</t>
    </rPh>
    <phoneticPr fontId="18"/>
  </si>
  <si>
    <t>人口</t>
    <rPh sb="0" eb="2">
      <t>ジンコウ</t>
    </rPh>
    <phoneticPr fontId="18"/>
  </si>
  <si>
    <t>出生数</t>
    <rPh sb="0" eb="3">
      <t>シュッショウスウ</t>
    </rPh>
    <phoneticPr fontId="18"/>
  </si>
  <si>
    <t>死亡数</t>
    <rPh sb="0" eb="3">
      <t>シボウスウ</t>
    </rPh>
    <phoneticPr fontId="18"/>
  </si>
  <si>
    <t>乳児死亡数</t>
    <rPh sb="0" eb="2">
      <t>ニュウジ</t>
    </rPh>
    <rPh sb="2" eb="4">
      <t>シボウ</t>
    </rPh>
    <rPh sb="4" eb="5">
      <t>スウ</t>
    </rPh>
    <phoneticPr fontId="18"/>
  </si>
  <si>
    <t>新生児死亡数</t>
    <rPh sb="0" eb="3">
      <t>シンセイジ</t>
    </rPh>
    <rPh sb="3" eb="6">
      <t>シボウスウ</t>
    </rPh>
    <phoneticPr fontId="18"/>
  </si>
  <si>
    <t>自然
増減数</t>
    <rPh sb="0" eb="2">
      <t>シゼン</t>
    </rPh>
    <rPh sb="3" eb="5">
      <t>ゾウゲン</t>
    </rPh>
    <rPh sb="5" eb="6">
      <t>スウ</t>
    </rPh>
    <phoneticPr fontId="18"/>
  </si>
  <si>
    <t>死産数</t>
  </si>
  <si>
    <t>周産期死亡数</t>
    <rPh sb="5" eb="6">
      <t>スウ</t>
    </rPh>
    <phoneticPr fontId="18"/>
  </si>
  <si>
    <t>総数</t>
    <rPh sb="0" eb="2">
      <t>ソウスウ</t>
    </rPh>
    <phoneticPr fontId="18"/>
  </si>
  <si>
    <t>妊娠満22週
以後の死産</t>
    <rPh sb="0" eb="2">
      <t>ニンシン</t>
    </rPh>
    <rPh sb="2" eb="3">
      <t>マン</t>
    </rPh>
    <phoneticPr fontId="18"/>
  </si>
  <si>
    <t>※実数からコピー</t>
    <rPh sb="1" eb="3">
      <t>ジッスウ</t>
    </rPh>
    <phoneticPr fontId="18"/>
  </si>
  <si>
    <t>（その１）</t>
    <phoneticPr fontId="18"/>
  </si>
  <si>
    <t>（その２）</t>
    <phoneticPr fontId="18"/>
  </si>
  <si>
    <t>婚姻
件数</t>
    <phoneticPr fontId="18"/>
  </si>
  <si>
    <t>離婚
件数</t>
    <phoneticPr fontId="18"/>
  </si>
  <si>
    <t>自然</t>
    <phoneticPr fontId="18"/>
  </si>
  <si>
    <t>人工</t>
    <phoneticPr fontId="18"/>
  </si>
  <si>
    <t>総数</t>
    <phoneticPr fontId="18"/>
  </si>
  <si>
    <t>早期新生
児死亡</t>
    <phoneticPr fontId="18"/>
  </si>
  <si>
    <t>(出生千対)</t>
    <phoneticPr fontId="24"/>
  </si>
  <si>
    <t>和歌山市</t>
    <phoneticPr fontId="18"/>
  </si>
  <si>
    <t>海南市</t>
    <phoneticPr fontId="18"/>
  </si>
  <si>
    <t>紀美野町</t>
    <phoneticPr fontId="18"/>
  </si>
  <si>
    <t>紀の川市</t>
    <phoneticPr fontId="18"/>
  </si>
  <si>
    <t>岩出市</t>
    <phoneticPr fontId="18"/>
  </si>
  <si>
    <t>橋本市</t>
    <phoneticPr fontId="18"/>
  </si>
  <si>
    <t>かつらぎ町</t>
    <phoneticPr fontId="18"/>
  </si>
  <si>
    <t>九度山町</t>
    <phoneticPr fontId="18"/>
  </si>
  <si>
    <t>高野町</t>
    <phoneticPr fontId="18"/>
  </si>
  <si>
    <t>有田市</t>
    <phoneticPr fontId="18"/>
  </si>
  <si>
    <t>湯浅町</t>
    <phoneticPr fontId="18"/>
  </si>
  <si>
    <t>広川町</t>
    <phoneticPr fontId="18"/>
  </si>
  <si>
    <t>有田川町</t>
    <phoneticPr fontId="18"/>
  </si>
  <si>
    <t>御坊市</t>
    <phoneticPr fontId="18"/>
  </si>
  <si>
    <t>美浜町</t>
    <phoneticPr fontId="18"/>
  </si>
  <si>
    <t>日高町</t>
    <phoneticPr fontId="18"/>
  </si>
  <si>
    <t>由良町</t>
    <phoneticPr fontId="18"/>
  </si>
  <si>
    <t>印南町</t>
    <phoneticPr fontId="18"/>
  </si>
  <si>
    <t>日高川町</t>
    <phoneticPr fontId="18"/>
  </si>
  <si>
    <t>田辺市</t>
    <phoneticPr fontId="18"/>
  </si>
  <si>
    <t>みなべ町</t>
    <phoneticPr fontId="18"/>
  </si>
  <si>
    <t>白浜町</t>
    <phoneticPr fontId="18"/>
  </si>
  <si>
    <t>上富田町</t>
    <phoneticPr fontId="18"/>
  </si>
  <si>
    <t>すさみ町</t>
    <phoneticPr fontId="18"/>
  </si>
  <si>
    <t>新宮市</t>
    <phoneticPr fontId="18"/>
  </si>
  <si>
    <t>那智勝浦町</t>
    <phoneticPr fontId="18"/>
  </si>
  <si>
    <t>太地町</t>
    <phoneticPr fontId="18"/>
  </si>
  <si>
    <t>北山村</t>
    <phoneticPr fontId="18"/>
  </si>
  <si>
    <t>古座川町</t>
    <phoneticPr fontId="18"/>
  </si>
  <si>
    <t>串本町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</si>
</sst>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0_ "/>
    <numFmt numFmtId="178" formatCode="#,##0.0;[Red]\-#,##0.0"/>
    <numFmt numFmtId="179" formatCode="#,##0.0;&quot;△ &quot;#,##0.0"/>
    <numFmt numFmtId="180" formatCode="_ * #,##0.0_ ;_ * \-#,##0.0_ ;_ * &quot;-&quot;_ ;_ @_ "/>
    <numFmt numFmtId="181" formatCode="_ * #,##0.0_ ;_ * \-#,##0.0_ ;_ * &quot;-&quot;?_ ;_ @_ 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7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8" fillId="0" borderId="0"/>
    <xf numFmtId="38" fontId="28" fillId="0" borderId="0" applyFont="0" applyFill="0" applyBorder="0" applyAlignment="0" applyProtection="0"/>
  </cellStyleXfs>
  <cellXfs count="199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Fill="1">
      <alignment vertical="center"/>
    </xf>
    <xf numFmtId="38" fontId="19" fillId="0" borderId="0" xfId="42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38" fontId="19" fillId="0" borderId="0" xfId="0" applyNumberFormat="1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Fill="1">
      <alignment vertical="center"/>
    </xf>
    <xf numFmtId="0" fontId="19" fillId="0" borderId="17" xfId="0" applyFont="1" applyBorder="1" applyAlignment="1">
      <alignment horizontal="right" vertical="center"/>
    </xf>
    <xf numFmtId="0" fontId="19" fillId="0" borderId="20" xfId="0" applyFont="1" applyBorder="1" applyAlignment="1">
      <alignment horizontal="right" vertical="center"/>
    </xf>
    <xf numFmtId="0" fontId="19" fillId="0" borderId="21" xfId="0" applyFont="1" applyBorder="1" applyAlignment="1">
      <alignment horizontal="right" vertical="center"/>
    </xf>
    <xf numFmtId="0" fontId="19" fillId="0" borderId="22" xfId="0" applyFont="1" applyBorder="1" applyAlignment="1">
      <alignment horizontal="right" vertical="center"/>
    </xf>
    <xf numFmtId="0" fontId="19" fillId="0" borderId="23" xfId="0" applyFont="1" applyBorder="1" applyAlignment="1">
      <alignment horizontal="right" vertical="center"/>
    </xf>
    <xf numFmtId="38" fontId="19" fillId="0" borderId="17" xfId="42" applyFont="1" applyBorder="1" applyAlignment="1">
      <alignment horizontal="center" vertical="center"/>
    </xf>
    <xf numFmtId="0" fontId="21" fillId="35" borderId="19" xfId="0" applyFont="1" applyFill="1" applyBorder="1" applyAlignment="1">
      <alignment horizontal="center" vertical="center"/>
    </xf>
    <xf numFmtId="0" fontId="21" fillId="35" borderId="19" xfId="0" applyFont="1" applyFill="1" applyBorder="1">
      <alignment vertical="center"/>
    </xf>
    <xf numFmtId="0" fontId="21" fillId="34" borderId="0" xfId="0" applyFont="1" applyFill="1">
      <alignment vertical="center"/>
    </xf>
    <xf numFmtId="0" fontId="22" fillId="35" borderId="19" xfId="0" applyFont="1" applyFill="1" applyBorder="1">
      <alignment vertical="center"/>
    </xf>
    <xf numFmtId="0" fontId="21" fillId="33" borderId="0" xfId="0" applyFont="1" applyFill="1">
      <alignment vertical="center"/>
    </xf>
    <xf numFmtId="176" fontId="25" fillId="0" borderId="49" xfId="0" quotePrefix="1" applyNumberFormat="1" applyFont="1" applyBorder="1" applyAlignment="1" applyProtection="1">
      <alignment horizontal="center" vertical="center"/>
    </xf>
    <xf numFmtId="178" fontId="21" fillId="35" borderId="25" xfId="42" applyNumberFormat="1" applyFont="1" applyFill="1" applyBorder="1" applyAlignment="1">
      <alignment horizontal="right" vertical="center"/>
    </xf>
    <xf numFmtId="178" fontId="19" fillId="0" borderId="28" xfId="42" applyNumberFormat="1" applyFont="1" applyBorder="1" applyAlignment="1">
      <alignment horizontal="right" vertical="center"/>
    </xf>
    <xf numFmtId="178" fontId="19" fillId="0" borderId="31" xfId="42" applyNumberFormat="1" applyFont="1" applyBorder="1" applyAlignment="1">
      <alignment horizontal="right" vertical="center"/>
    </xf>
    <xf numFmtId="178" fontId="19" fillId="0" borderId="18" xfId="42" applyNumberFormat="1" applyFont="1" applyBorder="1" applyAlignment="1">
      <alignment horizontal="right" vertical="center"/>
    </xf>
    <xf numFmtId="178" fontId="21" fillId="35" borderId="17" xfId="42" applyNumberFormat="1" applyFont="1" applyFill="1" applyBorder="1" applyAlignment="1">
      <alignment horizontal="right" vertical="center"/>
    </xf>
    <xf numFmtId="178" fontId="21" fillId="35" borderId="19" xfId="42" applyNumberFormat="1" applyFont="1" applyFill="1" applyBorder="1" applyAlignment="1">
      <alignment horizontal="right" vertical="center"/>
    </xf>
    <xf numFmtId="178" fontId="19" fillId="0" borderId="20" xfId="42" applyNumberFormat="1" applyFont="1" applyBorder="1" applyAlignment="1">
      <alignment horizontal="right" vertical="center"/>
    </xf>
    <xf numFmtId="178" fontId="19" fillId="0" borderId="21" xfId="42" applyNumberFormat="1" applyFont="1" applyBorder="1" applyAlignment="1">
      <alignment horizontal="right" vertical="center"/>
    </xf>
    <xf numFmtId="178" fontId="19" fillId="0" borderId="22" xfId="42" applyNumberFormat="1" applyFont="1" applyBorder="1" applyAlignment="1">
      <alignment horizontal="right" vertical="center"/>
    </xf>
    <xf numFmtId="178" fontId="19" fillId="0" borderId="23" xfId="42" applyNumberFormat="1" applyFont="1" applyBorder="1" applyAlignment="1">
      <alignment horizontal="right" vertical="center"/>
    </xf>
    <xf numFmtId="178" fontId="19" fillId="0" borderId="36" xfId="42" applyNumberFormat="1" applyFont="1" applyFill="1" applyBorder="1" applyAlignment="1">
      <alignment horizontal="right" vertical="center"/>
    </xf>
    <xf numFmtId="178" fontId="19" fillId="0" borderId="43" xfId="42" applyNumberFormat="1" applyFont="1" applyBorder="1" applyAlignment="1">
      <alignment horizontal="right" vertical="center"/>
    </xf>
    <xf numFmtId="178" fontId="21" fillId="35" borderId="26" xfId="42" applyNumberFormat="1" applyFont="1" applyFill="1" applyBorder="1" applyAlignment="1">
      <alignment horizontal="right" vertical="center"/>
    </xf>
    <xf numFmtId="178" fontId="19" fillId="0" borderId="29" xfId="42" applyNumberFormat="1" applyFont="1" applyBorder="1" applyAlignment="1">
      <alignment horizontal="right" vertical="center"/>
    </xf>
    <xf numFmtId="178" fontId="19" fillId="0" borderId="55" xfId="42" applyNumberFormat="1" applyFont="1" applyBorder="1" applyAlignment="1">
      <alignment horizontal="right" vertical="center"/>
    </xf>
    <xf numFmtId="178" fontId="19" fillId="0" borderId="60" xfId="42" applyNumberFormat="1" applyFont="1" applyBorder="1" applyAlignment="1">
      <alignment horizontal="right" vertical="center"/>
    </xf>
    <xf numFmtId="178" fontId="19" fillId="0" borderId="11" xfId="42" applyNumberFormat="1" applyFont="1" applyBorder="1" applyAlignment="1">
      <alignment horizontal="right" vertical="center"/>
    </xf>
    <xf numFmtId="38" fontId="19" fillId="0" borderId="18" xfId="42" applyFont="1" applyBorder="1" applyAlignment="1">
      <alignment horizontal="center" vertical="center"/>
    </xf>
    <xf numFmtId="178" fontId="19" fillId="0" borderId="63" xfId="42" applyNumberFormat="1" applyFont="1" applyBorder="1" applyAlignment="1">
      <alignment horizontal="right" vertical="center"/>
    </xf>
    <xf numFmtId="179" fontId="19" fillId="0" borderId="24" xfId="42" applyNumberFormat="1" applyFont="1" applyBorder="1" applyAlignment="1">
      <alignment horizontal="right" vertical="center"/>
    </xf>
    <xf numFmtId="178" fontId="19" fillId="0" borderId="64" xfId="42" applyNumberFormat="1" applyFont="1" applyBorder="1" applyAlignment="1">
      <alignment horizontal="right" vertical="center"/>
    </xf>
    <xf numFmtId="0" fontId="21" fillId="35" borderId="17" xfId="0" applyFont="1" applyFill="1" applyBorder="1" applyAlignment="1">
      <alignment horizontal="center" vertical="center"/>
    </xf>
    <xf numFmtId="178" fontId="21" fillId="35" borderId="66" xfId="42" applyNumberFormat="1" applyFont="1" applyFill="1" applyBorder="1" applyAlignment="1">
      <alignment horizontal="right" vertical="center"/>
    </xf>
    <xf numFmtId="179" fontId="21" fillId="35" borderId="67" xfId="42" applyNumberFormat="1" applyFont="1" applyFill="1" applyBorder="1" applyAlignment="1">
      <alignment horizontal="right" vertical="center"/>
    </xf>
    <xf numFmtId="178" fontId="21" fillId="35" borderId="61" xfId="42" applyNumberFormat="1" applyFont="1" applyFill="1" applyBorder="1" applyAlignment="1">
      <alignment horizontal="right" vertical="center"/>
    </xf>
    <xf numFmtId="0" fontId="22" fillId="35" borderId="19" xfId="0" applyFont="1" applyFill="1" applyBorder="1" applyAlignment="1">
      <alignment horizontal="left" vertical="center"/>
    </xf>
    <xf numFmtId="178" fontId="19" fillId="36" borderId="0" xfId="42" applyNumberFormat="1" applyFont="1" applyFill="1" applyBorder="1" applyAlignment="1">
      <alignment horizontal="right" vertical="center"/>
    </xf>
    <xf numFmtId="178" fontId="19" fillId="36" borderId="25" xfId="42" applyNumberFormat="1" applyFont="1" applyFill="1" applyBorder="1" applyAlignment="1">
      <alignment horizontal="right" vertical="center"/>
    </xf>
    <xf numFmtId="178" fontId="19" fillId="36" borderId="26" xfId="42" applyNumberFormat="1" applyFont="1" applyFill="1" applyBorder="1" applyAlignment="1">
      <alignment horizontal="right" vertical="center"/>
    </xf>
    <xf numFmtId="179" fontId="19" fillId="36" borderId="67" xfId="42" applyNumberFormat="1" applyFont="1" applyFill="1" applyBorder="1" applyAlignment="1">
      <alignment horizontal="right" vertical="center"/>
    </xf>
    <xf numFmtId="178" fontId="19" fillId="36" borderId="61" xfId="42" applyNumberFormat="1" applyFont="1" applyFill="1" applyBorder="1" applyAlignment="1">
      <alignment horizontal="right" vertical="center"/>
    </xf>
    <xf numFmtId="41" fontId="21" fillId="35" borderId="25" xfId="42" applyNumberFormat="1" applyFont="1" applyFill="1" applyBorder="1" applyAlignment="1">
      <alignment horizontal="right" vertical="center"/>
    </xf>
    <xf numFmtId="181" fontId="21" fillId="35" borderId="26" xfId="42" applyNumberFormat="1" applyFont="1" applyFill="1" applyBorder="1" applyAlignment="1">
      <alignment horizontal="right" vertical="center"/>
    </xf>
    <xf numFmtId="178" fontId="19" fillId="0" borderId="68" xfId="42" applyNumberFormat="1" applyFont="1" applyFill="1" applyBorder="1" applyAlignment="1">
      <alignment horizontal="right" vertical="center"/>
    </xf>
    <xf numFmtId="181" fontId="19" fillId="0" borderId="58" xfId="42" applyNumberFormat="1" applyFont="1" applyBorder="1" applyAlignment="1">
      <alignment horizontal="right" vertical="center"/>
    </xf>
    <xf numFmtId="181" fontId="19" fillId="0" borderId="39" xfId="42" applyNumberFormat="1" applyFont="1" applyBorder="1" applyAlignment="1">
      <alignment horizontal="right" vertical="center"/>
    </xf>
    <xf numFmtId="179" fontId="19" fillId="0" borderId="39" xfId="42" applyNumberFormat="1" applyFont="1" applyBorder="1" applyAlignment="1">
      <alignment horizontal="right" vertical="center"/>
    </xf>
    <xf numFmtId="181" fontId="19" fillId="0" borderId="11" xfId="0" applyNumberFormat="1" applyFont="1" applyBorder="1">
      <alignment vertical="center"/>
    </xf>
    <xf numFmtId="178" fontId="19" fillId="0" borderId="69" xfId="42" applyNumberFormat="1" applyFont="1" applyFill="1" applyBorder="1" applyAlignment="1">
      <alignment horizontal="right" vertical="center"/>
    </xf>
    <xf numFmtId="181" fontId="19" fillId="0" borderId="70" xfId="42" applyNumberFormat="1" applyFont="1" applyBorder="1" applyAlignment="1">
      <alignment horizontal="right" vertical="center"/>
    </xf>
    <xf numFmtId="181" fontId="19" fillId="0" borderId="40" xfId="42" applyNumberFormat="1" applyFont="1" applyBorder="1" applyAlignment="1">
      <alignment horizontal="right" vertical="center"/>
    </xf>
    <xf numFmtId="179" fontId="19" fillId="0" borderId="40" xfId="42" applyNumberFormat="1" applyFont="1" applyBorder="1" applyAlignment="1">
      <alignment horizontal="right" vertical="center"/>
    </xf>
    <xf numFmtId="181" fontId="19" fillId="0" borderId="30" xfId="42" applyNumberFormat="1" applyFont="1" applyBorder="1" applyAlignment="1">
      <alignment horizontal="right" vertical="center"/>
    </xf>
    <xf numFmtId="181" fontId="19" fillId="0" borderId="10" xfId="42" applyNumberFormat="1" applyFont="1" applyBorder="1" applyAlignment="1">
      <alignment horizontal="right" vertical="center"/>
    </xf>
    <xf numFmtId="181" fontId="19" fillId="0" borderId="32" xfId="42" applyNumberFormat="1" applyFont="1" applyBorder="1" applyAlignment="1">
      <alignment horizontal="right" vertical="center"/>
    </xf>
    <xf numFmtId="181" fontId="19" fillId="0" borderId="15" xfId="0" applyNumberFormat="1" applyFont="1" applyBorder="1" applyAlignment="1">
      <alignment horizontal="right" vertical="center"/>
    </xf>
    <xf numFmtId="181" fontId="19" fillId="0" borderId="39" xfId="0" applyNumberFormat="1" applyFont="1" applyBorder="1">
      <alignment vertical="center"/>
    </xf>
    <xf numFmtId="181" fontId="19" fillId="0" borderId="40" xfId="0" applyNumberFormat="1" applyFont="1" applyBorder="1" applyAlignment="1">
      <alignment horizontal="right" vertical="center"/>
    </xf>
    <xf numFmtId="181" fontId="21" fillId="35" borderId="37" xfId="0" applyNumberFormat="1" applyFont="1" applyFill="1" applyBorder="1">
      <alignment vertical="center"/>
    </xf>
    <xf numFmtId="178" fontId="19" fillId="0" borderId="71" xfId="42" applyNumberFormat="1" applyFont="1" applyFill="1" applyBorder="1" applyAlignment="1">
      <alignment horizontal="right" vertical="center"/>
    </xf>
    <xf numFmtId="181" fontId="19" fillId="0" borderId="31" xfId="42" applyNumberFormat="1" applyFont="1" applyFill="1" applyBorder="1" applyAlignment="1">
      <alignment horizontal="right" vertical="center"/>
    </xf>
    <xf numFmtId="181" fontId="19" fillId="0" borderId="32" xfId="42" applyNumberFormat="1" applyFont="1" applyFill="1" applyBorder="1" applyAlignment="1">
      <alignment horizontal="right" vertical="center"/>
    </xf>
    <xf numFmtId="179" fontId="19" fillId="0" borderId="41" xfId="42" applyNumberFormat="1" applyFont="1" applyBorder="1" applyAlignment="1">
      <alignment horizontal="right" vertical="center"/>
    </xf>
    <xf numFmtId="181" fontId="19" fillId="0" borderId="10" xfId="0" applyNumberFormat="1" applyFont="1" applyBorder="1" applyAlignment="1">
      <alignment horizontal="right" vertical="center"/>
    </xf>
    <xf numFmtId="181" fontId="19" fillId="0" borderId="41" xfId="0" applyNumberFormat="1" applyFont="1" applyBorder="1" applyAlignment="1">
      <alignment horizontal="right" vertical="center"/>
    </xf>
    <xf numFmtId="181" fontId="19" fillId="0" borderId="31" xfId="42" applyNumberFormat="1" applyFont="1" applyBorder="1" applyAlignment="1">
      <alignment horizontal="right" vertical="center"/>
    </xf>
    <xf numFmtId="181" fontId="19" fillId="0" borderId="30" xfId="42" applyNumberFormat="1" applyFont="1" applyFill="1" applyBorder="1" applyAlignment="1">
      <alignment horizontal="right" vertical="center"/>
    </xf>
    <xf numFmtId="181" fontId="21" fillId="35" borderId="12" xfId="0" applyNumberFormat="1" applyFont="1" applyFill="1" applyBorder="1">
      <alignment vertical="center"/>
    </xf>
    <xf numFmtId="180" fontId="21" fillId="35" borderId="25" xfId="42" applyNumberFormat="1" applyFont="1" applyFill="1" applyBorder="1" applyAlignment="1">
      <alignment horizontal="right" vertical="center"/>
    </xf>
    <xf numFmtId="180" fontId="19" fillId="0" borderId="28" xfId="42" applyNumberFormat="1" applyFont="1" applyFill="1" applyBorder="1" applyAlignment="1">
      <alignment horizontal="right" vertical="center"/>
    </xf>
    <xf numFmtId="178" fontId="19" fillId="0" borderId="72" xfId="42" applyNumberFormat="1" applyFont="1" applyFill="1" applyBorder="1" applyAlignment="1">
      <alignment horizontal="right" vertical="center"/>
    </xf>
    <xf numFmtId="181" fontId="19" fillId="0" borderId="33" xfId="42" applyNumberFormat="1" applyFont="1" applyFill="1" applyBorder="1" applyAlignment="1">
      <alignment horizontal="right" vertical="center"/>
    </xf>
    <xf numFmtId="181" fontId="19" fillId="0" borderId="42" xfId="42" applyNumberFormat="1" applyFont="1" applyBorder="1" applyAlignment="1">
      <alignment horizontal="right" vertical="center"/>
    </xf>
    <xf numFmtId="179" fontId="19" fillId="0" borderId="42" xfId="42" applyNumberFormat="1" applyFont="1" applyBorder="1" applyAlignment="1">
      <alignment horizontal="right" vertical="center"/>
    </xf>
    <xf numFmtId="181" fontId="19" fillId="0" borderId="33" xfId="42" applyNumberFormat="1" applyFont="1" applyBorder="1" applyAlignment="1">
      <alignment horizontal="right" vertical="center"/>
    </xf>
    <xf numFmtId="181" fontId="19" fillId="0" borderId="34" xfId="42" applyNumberFormat="1" applyFont="1" applyBorder="1" applyAlignment="1">
      <alignment horizontal="right" vertical="center"/>
    </xf>
    <xf numFmtId="181" fontId="19" fillId="0" borderId="35" xfId="42" applyNumberFormat="1" applyFont="1" applyBorder="1" applyAlignment="1">
      <alignment horizontal="right" vertical="center"/>
    </xf>
    <xf numFmtId="181" fontId="19" fillId="0" borderId="34" xfId="0" applyNumberFormat="1" applyFont="1" applyBorder="1" applyAlignment="1">
      <alignment horizontal="right" vertical="center"/>
    </xf>
    <xf numFmtId="0" fontId="21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0" fontId="19" fillId="0" borderId="61" xfId="42" applyNumberFormat="1" applyFont="1" applyBorder="1" applyAlignment="1">
      <alignment horizontal="right" vertical="center"/>
    </xf>
    <xf numFmtId="0" fontId="19" fillId="36" borderId="43" xfId="42" applyNumberFormat="1" applyFont="1" applyFill="1" applyBorder="1" applyAlignment="1">
      <alignment horizontal="right" vertical="center"/>
    </xf>
    <xf numFmtId="0" fontId="19" fillId="0" borderId="62" xfId="42" applyNumberFormat="1" applyFont="1" applyBorder="1" applyAlignment="1">
      <alignment horizontal="right" vertical="center"/>
    </xf>
    <xf numFmtId="0" fontId="19" fillId="36" borderId="61" xfId="42" applyNumberFormat="1" applyFont="1" applyFill="1" applyBorder="1" applyAlignment="1">
      <alignment horizontal="right" vertical="center"/>
    </xf>
    <xf numFmtId="0" fontId="19" fillId="0" borderId="0" xfId="42" applyNumberFormat="1" applyFont="1" applyAlignment="1">
      <alignment horizontal="right" vertical="center"/>
    </xf>
    <xf numFmtId="0" fontId="21" fillId="34" borderId="61" xfId="0" applyNumberFormat="1" applyFont="1" applyFill="1" applyBorder="1">
      <alignment vertical="center"/>
    </xf>
    <xf numFmtId="0" fontId="21" fillId="35" borderId="73" xfId="0" applyNumberFormat="1" applyFont="1" applyFill="1" applyBorder="1" applyAlignment="1">
      <alignment horizontal="right" vertical="center"/>
    </xf>
    <xf numFmtId="0" fontId="21" fillId="34" borderId="62" xfId="0" applyNumberFormat="1" applyFont="1" applyFill="1" applyBorder="1">
      <alignment vertical="center"/>
    </xf>
    <xf numFmtId="0" fontId="21" fillId="35" borderId="61" xfId="0" applyNumberFormat="1" applyFont="1" applyFill="1" applyBorder="1">
      <alignment vertical="center"/>
    </xf>
    <xf numFmtId="0" fontId="21" fillId="35" borderId="61" xfId="42" applyNumberFormat="1" applyFont="1" applyFill="1" applyBorder="1">
      <alignment vertical="center"/>
    </xf>
    <xf numFmtId="0" fontId="21" fillId="34" borderId="0" xfId="0" applyNumberFormat="1" applyFont="1" applyFill="1">
      <alignment vertical="center"/>
    </xf>
    <xf numFmtId="0" fontId="21" fillId="33" borderId="61" xfId="0" applyNumberFormat="1" applyFont="1" applyFill="1" applyBorder="1">
      <alignment vertical="center"/>
    </xf>
    <xf numFmtId="0" fontId="21" fillId="35" borderId="26" xfId="0" applyNumberFormat="1" applyFont="1" applyFill="1" applyBorder="1" applyAlignment="1">
      <alignment horizontal="right" vertical="center"/>
    </xf>
    <xf numFmtId="0" fontId="21" fillId="33" borderId="62" xfId="0" applyNumberFormat="1" applyFont="1" applyFill="1" applyBorder="1">
      <alignment vertical="center"/>
    </xf>
    <xf numFmtId="0" fontId="21" fillId="35" borderId="61" xfId="0" applyNumberFormat="1" applyFont="1" applyFill="1" applyBorder="1" applyAlignment="1">
      <alignment horizontal="right" vertical="center"/>
    </xf>
    <xf numFmtId="0" fontId="21" fillId="35" borderId="61" xfId="42" applyNumberFormat="1" applyFont="1" applyFill="1" applyBorder="1" applyAlignment="1">
      <alignment horizontal="right" vertical="center"/>
    </xf>
    <xf numFmtId="0" fontId="21" fillId="33" borderId="0" xfId="0" applyNumberFormat="1" applyFont="1" applyFill="1">
      <alignment vertical="center"/>
    </xf>
    <xf numFmtId="0" fontId="19" fillId="0" borderId="61" xfId="0" applyNumberFormat="1" applyFont="1" applyBorder="1">
      <alignment vertical="center"/>
    </xf>
    <xf numFmtId="0" fontId="19" fillId="36" borderId="73" xfId="0" applyNumberFormat="1" applyFont="1" applyFill="1" applyBorder="1" applyAlignment="1">
      <alignment horizontal="right" vertical="center"/>
    </xf>
    <xf numFmtId="0" fontId="19" fillId="0" borderId="62" xfId="0" applyNumberFormat="1" applyFont="1" applyBorder="1">
      <alignment vertical="center"/>
    </xf>
    <xf numFmtId="0" fontId="19" fillId="36" borderId="61" xfId="0" applyNumberFormat="1" applyFont="1" applyFill="1" applyBorder="1">
      <alignment vertical="center"/>
    </xf>
    <xf numFmtId="0" fontId="19" fillId="36" borderId="61" xfId="0" applyNumberFormat="1" applyFont="1" applyFill="1" applyBorder="1" applyAlignment="1">
      <alignment horizontal="right" vertical="center"/>
    </xf>
    <xf numFmtId="0" fontId="21" fillId="35" borderId="74" xfId="0" applyNumberFormat="1" applyFont="1" applyFill="1" applyBorder="1" applyAlignment="1">
      <alignment horizontal="right" vertical="center"/>
    </xf>
    <xf numFmtId="0" fontId="19" fillId="0" borderId="66" xfId="0" applyNumberFormat="1" applyFont="1" applyBorder="1">
      <alignment vertical="center"/>
    </xf>
    <xf numFmtId="0" fontId="21" fillId="33" borderId="66" xfId="0" applyNumberFormat="1" applyFont="1" applyFill="1" applyBorder="1">
      <alignment vertical="center"/>
    </xf>
    <xf numFmtId="181" fontId="19" fillId="0" borderId="28" xfId="42" applyNumberFormat="1" applyFont="1" applyBorder="1" applyAlignment="1">
      <alignment horizontal="right" vertical="center"/>
    </xf>
    <xf numFmtId="0" fontId="30" fillId="0" borderId="0" xfId="0" applyNumberFormat="1" applyFont="1">
      <alignment vertical="center"/>
    </xf>
    <xf numFmtId="0" fontId="31" fillId="0" borderId="0" xfId="0" applyNumberFormat="1" applyFont="1">
      <alignment vertical="center"/>
    </xf>
    <xf numFmtId="0" fontId="32" fillId="0" borderId="61" xfId="44" applyNumberFormat="1" applyFont="1" applyFill="1" applyBorder="1" applyAlignment="1">
      <alignment horizontal="right" vertical="center"/>
    </xf>
    <xf numFmtId="0" fontId="30" fillId="34" borderId="61" xfId="0" applyNumberFormat="1" applyFont="1" applyFill="1" applyBorder="1">
      <alignment vertical="center"/>
    </xf>
    <xf numFmtId="41" fontId="30" fillId="33" borderId="61" xfId="0" applyNumberFormat="1" applyFont="1" applyFill="1" applyBorder="1">
      <alignment vertical="center"/>
    </xf>
    <xf numFmtId="41" fontId="32" fillId="0" borderId="36" xfId="44" applyNumberFormat="1" applyFont="1" applyFill="1" applyBorder="1" applyAlignment="1">
      <alignment horizontal="right" vertical="center"/>
    </xf>
    <xf numFmtId="41" fontId="32" fillId="0" borderId="25" xfId="44" applyNumberFormat="1" applyFont="1" applyFill="1" applyBorder="1" applyAlignment="1">
      <alignment horizontal="right" vertical="center"/>
    </xf>
    <xf numFmtId="41" fontId="32" fillId="0" borderId="28" xfId="0" applyNumberFormat="1" applyFont="1" applyFill="1" applyBorder="1" applyAlignment="1">
      <alignment vertical="center"/>
    </xf>
    <xf numFmtId="41" fontId="32" fillId="0" borderId="30" xfId="0" applyNumberFormat="1" applyFont="1" applyFill="1" applyBorder="1" applyAlignment="1">
      <alignment vertical="center"/>
    </xf>
    <xf numFmtId="41" fontId="32" fillId="0" borderId="31" xfId="0" applyNumberFormat="1" applyFont="1" applyFill="1" applyBorder="1" applyAlignment="1">
      <alignment vertical="center"/>
    </xf>
    <xf numFmtId="41" fontId="32" fillId="0" borderId="33" xfId="0" applyNumberFormat="1" applyFont="1" applyFill="1" applyBorder="1" applyAlignment="1">
      <alignment vertical="center"/>
    </xf>
    <xf numFmtId="41" fontId="32" fillId="0" borderId="55" xfId="44" applyNumberFormat="1" applyFont="1" applyFill="1" applyBorder="1" applyAlignment="1">
      <alignment horizontal="right" vertical="center"/>
    </xf>
    <xf numFmtId="41" fontId="32" fillId="0" borderId="70" xfId="0" applyNumberFormat="1" applyFont="1" applyFill="1" applyBorder="1" applyAlignment="1">
      <alignment vertical="center"/>
    </xf>
    <xf numFmtId="181" fontId="19" fillId="0" borderId="55" xfId="42" applyNumberFormat="1" applyFont="1" applyFill="1" applyBorder="1" applyAlignment="1">
      <alignment horizontal="right" vertical="center"/>
    </xf>
    <xf numFmtId="181" fontId="19" fillId="0" borderId="56" xfId="42" applyNumberFormat="1" applyFont="1" applyBorder="1" applyAlignment="1">
      <alignment horizontal="right" vertical="center"/>
    </xf>
    <xf numFmtId="181" fontId="19" fillId="36" borderId="65" xfId="0" applyNumberFormat="1" applyFont="1" applyFill="1" applyBorder="1">
      <alignment vertical="center"/>
    </xf>
    <xf numFmtId="181" fontId="19" fillId="0" borderId="17" xfId="42" applyNumberFormat="1" applyFont="1" applyBorder="1" applyAlignment="1">
      <alignment horizontal="right" vertical="center"/>
    </xf>
    <xf numFmtId="181" fontId="21" fillId="35" borderId="25" xfId="42" applyNumberFormat="1" applyFont="1" applyFill="1" applyBorder="1" applyAlignment="1">
      <alignment horizontal="right" vertical="center"/>
    </xf>
    <xf numFmtId="181" fontId="21" fillId="35" borderId="19" xfId="0" applyNumberFormat="1" applyFont="1" applyFill="1" applyBorder="1">
      <alignment vertical="center"/>
    </xf>
    <xf numFmtId="181" fontId="21" fillId="35" borderId="19" xfId="0" applyNumberFormat="1" applyFont="1" applyFill="1" applyBorder="1" applyAlignment="1">
      <alignment horizontal="right" vertical="center"/>
    </xf>
    <xf numFmtId="181" fontId="19" fillId="36" borderId="25" xfId="42" applyNumberFormat="1" applyFont="1" applyFill="1" applyBorder="1" applyAlignment="1">
      <alignment horizontal="right" vertical="center"/>
    </xf>
    <xf numFmtId="181" fontId="21" fillId="36" borderId="12" xfId="0" applyNumberFormat="1" applyFont="1" applyFill="1" applyBorder="1">
      <alignment vertical="center"/>
    </xf>
    <xf numFmtId="181" fontId="21" fillId="36" borderId="37" xfId="0" applyNumberFormat="1" applyFont="1" applyFill="1" applyBorder="1">
      <alignment vertical="center"/>
    </xf>
    <xf numFmtId="181" fontId="19" fillId="0" borderId="17" xfId="0" applyNumberFormat="1" applyFont="1" applyBorder="1" applyAlignment="1">
      <alignment horizontal="right" vertical="center"/>
    </xf>
    <xf numFmtId="181" fontId="19" fillId="0" borderId="20" xfId="0" applyNumberFormat="1" applyFont="1" applyBorder="1" applyAlignment="1">
      <alignment horizontal="right" vertical="center"/>
    </xf>
    <xf numFmtId="181" fontId="19" fillId="0" borderId="21" xfId="0" applyNumberFormat="1" applyFont="1" applyBorder="1" applyAlignment="1">
      <alignment horizontal="right" vertical="center"/>
    </xf>
    <xf numFmtId="181" fontId="19" fillId="0" borderId="22" xfId="0" applyNumberFormat="1" applyFont="1" applyBorder="1" applyAlignment="1">
      <alignment horizontal="right" vertical="center"/>
    </xf>
    <xf numFmtId="181" fontId="19" fillId="0" borderId="42" xfId="0" applyNumberFormat="1" applyFont="1" applyBorder="1" applyAlignment="1">
      <alignment horizontal="right" vertical="center"/>
    </xf>
    <xf numFmtId="181" fontId="19" fillId="0" borderId="23" xfId="0" applyNumberFormat="1" applyFont="1" applyBorder="1" applyAlignment="1">
      <alignment horizontal="right" vertical="center"/>
    </xf>
    <xf numFmtId="43" fontId="19" fillId="0" borderId="16" xfId="42" applyNumberFormat="1" applyFont="1" applyBorder="1" applyAlignment="1">
      <alignment horizontal="right" vertical="center"/>
    </xf>
    <xf numFmtId="43" fontId="21" fillId="35" borderId="19" xfId="0" applyNumberFormat="1" applyFont="1" applyFill="1" applyBorder="1">
      <alignment vertical="center"/>
    </xf>
    <xf numFmtId="43" fontId="21" fillId="35" borderId="19" xfId="0" applyNumberFormat="1" applyFont="1" applyFill="1" applyBorder="1" applyAlignment="1">
      <alignment horizontal="right" vertical="center"/>
    </xf>
    <xf numFmtId="43" fontId="19" fillId="0" borderId="17" xfId="0" applyNumberFormat="1" applyFont="1" applyBorder="1" applyAlignment="1">
      <alignment horizontal="right" vertical="center"/>
    </xf>
    <xf numFmtId="43" fontId="19" fillId="0" borderId="20" xfId="0" applyNumberFormat="1" applyFont="1" applyBorder="1" applyAlignment="1">
      <alignment horizontal="right" vertical="center"/>
    </xf>
    <xf numFmtId="43" fontId="19" fillId="0" borderId="21" xfId="0" applyNumberFormat="1" applyFont="1" applyBorder="1" applyAlignment="1">
      <alignment horizontal="right" vertical="center"/>
    </xf>
    <xf numFmtId="43" fontId="19" fillId="0" borderId="22" xfId="0" applyNumberFormat="1" applyFont="1" applyBorder="1" applyAlignment="1">
      <alignment horizontal="right" vertical="center"/>
    </xf>
    <xf numFmtId="43" fontId="19" fillId="0" borderId="23" xfId="0" applyNumberFormat="1" applyFont="1" applyBorder="1" applyAlignment="1">
      <alignment horizontal="right" vertical="center"/>
    </xf>
    <xf numFmtId="0" fontId="19" fillId="0" borderId="61" xfId="0" applyNumberFormat="1" applyFont="1" applyBorder="1" applyAlignment="1">
      <alignment horizontal="center" vertical="center" wrapText="1"/>
    </xf>
    <xf numFmtId="0" fontId="19" fillId="0" borderId="61" xfId="0" applyNumberFormat="1" applyFont="1" applyBorder="1" applyAlignment="1">
      <alignment horizontal="center" vertical="center"/>
    </xf>
    <xf numFmtId="0" fontId="19" fillId="0" borderId="62" xfId="0" applyNumberFormat="1" applyFont="1" applyBorder="1" applyAlignment="1">
      <alignment horizontal="center" vertical="center" wrapText="1"/>
    </xf>
    <xf numFmtId="0" fontId="19" fillId="0" borderId="62" xfId="0" applyNumberFormat="1" applyFont="1" applyBorder="1" applyAlignment="1">
      <alignment horizontal="center" vertical="center"/>
    </xf>
    <xf numFmtId="176" fontId="23" fillId="0" borderId="50" xfId="0" applyNumberFormat="1" applyFont="1" applyBorder="1" applyAlignment="1" applyProtection="1">
      <alignment horizontal="center" vertical="center"/>
    </xf>
    <xf numFmtId="176" fontId="26" fillId="0" borderId="51" xfId="0" applyNumberFormat="1" applyFont="1" applyBorder="1" applyAlignment="1" applyProtection="1">
      <alignment horizontal="center" vertical="center"/>
    </xf>
    <xf numFmtId="176" fontId="23" fillId="0" borderId="59" xfId="0" applyNumberFormat="1" applyFont="1" applyBorder="1" applyAlignment="1" applyProtection="1">
      <alignment horizontal="center" vertical="center"/>
    </xf>
    <xf numFmtId="176" fontId="26" fillId="0" borderId="14" xfId="0" applyNumberFormat="1" applyFont="1" applyBorder="1" applyAlignment="1" applyProtection="1">
      <alignment horizontal="center" vertical="center"/>
    </xf>
    <xf numFmtId="176" fontId="23" fillId="0" borderId="52" xfId="0" applyNumberFormat="1" applyFont="1" applyBorder="1" applyAlignment="1" applyProtection="1">
      <alignment horizontal="center" vertical="center"/>
    </xf>
    <xf numFmtId="176" fontId="26" fillId="0" borderId="38" xfId="0" applyNumberFormat="1" applyFont="1" applyBorder="1" applyAlignment="1" applyProtection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176" fontId="25" fillId="0" borderId="50" xfId="0" applyNumberFormat="1" applyFont="1" applyBorder="1" applyAlignment="1" applyProtection="1">
      <alignment horizontal="center" vertical="center" wrapText="1"/>
    </xf>
    <xf numFmtId="176" fontId="0" fillId="0" borderId="51" xfId="0" applyNumberFormat="1" applyBorder="1" applyAlignment="1" applyProtection="1">
      <alignment horizontal="center" vertical="center"/>
    </xf>
    <xf numFmtId="176" fontId="25" fillId="0" borderId="56" xfId="0" applyNumberFormat="1" applyFont="1" applyBorder="1" applyAlignment="1" applyProtection="1">
      <alignment horizontal="center" vertical="center" wrapText="1"/>
    </xf>
    <xf numFmtId="176" fontId="0" fillId="0" borderId="13" xfId="0" applyNumberFormat="1" applyBorder="1" applyAlignment="1" applyProtection="1">
      <alignment horizontal="center" vertical="center"/>
    </xf>
    <xf numFmtId="176" fontId="25" fillId="0" borderId="46" xfId="0" quotePrefix="1" applyNumberFormat="1" applyFont="1" applyBorder="1" applyAlignment="1" applyProtection="1">
      <alignment horizontal="center" vertical="center"/>
    </xf>
    <xf numFmtId="176" fontId="25" fillId="0" borderId="48" xfId="0" applyNumberFormat="1" applyFont="1" applyBorder="1" applyAlignment="1" applyProtection="1">
      <alignment horizontal="center" vertical="center"/>
    </xf>
    <xf numFmtId="176" fontId="25" fillId="0" borderId="47" xfId="0" applyNumberFormat="1" applyFont="1" applyBorder="1" applyAlignment="1" applyProtection="1">
      <alignment horizontal="center" vertical="center"/>
    </xf>
    <xf numFmtId="0" fontId="0" fillId="0" borderId="48" xfId="0" applyBorder="1" applyAlignment="1">
      <alignment horizontal="center" vertical="center"/>
    </xf>
    <xf numFmtId="176" fontId="25" fillId="0" borderId="57" xfId="0" applyNumberFormat="1" applyFont="1" applyBorder="1" applyAlignment="1" applyProtection="1">
      <alignment horizontal="center" vertical="center" wrapText="1"/>
    </xf>
    <xf numFmtId="176" fontId="0" fillId="0" borderId="44" xfId="0" applyNumberFormat="1" applyBorder="1" applyAlignment="1" applyProtection="1">
      <alignment horizontal="center" vertical="center"/>
    </xf>
    <xf numFmtId="176" fontId="25" fillId="0" borderId="16" xfId="0" applyNumberFormat="1" applyFont="1" applyBorder="1" applyAlignment="1" applyProtection="1">
      <alignment horizontal="center" vertical="center" wrapText="1"/>
    </xf>
    <xf numFmtId="176" fontId="25" fillId="0" borderId="17" xfId="0" applyNumberFormat="1" applyFont="1" applyBorder="1" applyAlignment="1" applyProtection="1">
      <alignment horizontal="center" vertical="center" wrapText="1"/>
    </xf>
    <xf numFmtId="176" fontId="25" fillId="0" borderId="45" xfId="0" applyNumberFormat="1" applyFont="1" applyBorder="1" applyAlignment="1" applyProtection="1">
      <alignment horizontal="center" vertical="center" wrapText="1"/>
    </xf>
    <xf numFmtId="177" fontId="25" fillId="0" borderId="16" xfId="0" applyNumberFormat="1" applyFont="1" applyBorder="1" applyAlignment="1" applyProtection="1">
      <alignment horizontal="center" vertical="center" wrapText="1"/>
    </xf>
    <xf numFmtId="177" fontId="25" fillId="0" borderId="17" xfId="0" applyNumberFormat="1" applyFont="1" applyBorder="1" applyAlignment="1" applyProtection="1">
      <alignment horizontal="center" vertical="center" wrapText="1"/>
    </xf>
    <xf numFmtId="177" fontId="25" fillId="0" borderId="45" xfId="0" applyNumberFormat="1" applyFont="1" applyBorder="1" applyAlignment="1" applyProtection="1">
      <alignment horizontal="center" vertical="center" wrapText="1"/>
    </xf>
    <xf numFmtId="0" fontId="31" fillId="0" borderId="67" xfId="0" applyNumberFormat="1" applyFont="1" applyBorder="1" applyAlignment="1">
      <alignment horizontal="center" vertical="center"/>
    </xf>
    <xf numFmtId="176" fontId="25" fillId="0" borderId="52" xfId="0" applyNumberFormat="1" applyFont="1" applyBorder="1" applyAlignment="1" applyProtection="1">
      <alignment horizontal="center" vertical="center" wrapText="1"/>
    </xf>
    <xf numFmtId="176" fontId="25" fillId="0" borderId="38" xfId="0" applyNumberFormat="1" applyFont="1" applyBorder="1" applyAlignment="1" applyProtection="1">
      <alignment horizontal="center" vertical="center"/>
    </xf>
    <xf numFmtId="176" fontId="27" fillId="0" borderId="46" xfId="0" quotePrefix="1" applyNumberFormat="1" applyFont="1" applyBorder="1" applyAlignment="1" applyProtection="1">
      <alignment horizontal="center" vertical="center"/>
    </xf>
    <xf numFmtId="176" fontId="27" fillId="0" borderId="47" xfId="0" applyNumberFormat="1" applyFont="1" applyBorder="1" applyAlignment="1" applyProtection="1">
      <alignment horizontal="center" vertical="center"/>
    </xf>
    <xf numFmtId="176" fontId="23" fillId="0" borderId="16" xfId="0" applyNumberFormat="1" applyFont="1" applyBorder="1" applyAlignment="1" applyProtection="1">
      <alignment horizontal="center" vertical="center" wrapText="1"/>
    </xf>
    <xf numFmtId="176" fontId="23" fillId="0" borderId="17" xfId="0" applyNumberFormat="1" applyFont="1" applyBorder="1" applyAlignment="1" applyProtection="1">
      <alignment horizontal="center" vertical="center" wrapText="1"/>
    </xf>
    <xf numFmtId="176" fontId="23" fillId="0" borderId="45" xfId="0" applyNumberFormat="1" applyFont="1" applyBorder="1" applyAlignment="1" applyProtection="1">
      <alignment horizontal="center" vertical="center" wrapText="1"/>
    </xf>
    <xf numFmtId="176" fontId="23" fillId="0" borderId="53" xfId="0" applyNumberFormat="1" applyFont="1" applyBorder="1" applyAlignment="1" applyProtection="1">
      <alignment horizontal="center" vertical="center" wrapText="1"/>
    </xf>
    <xf numFmtId="176" fontId="23" fillId="0" borderId="0" xfId="0" applyNumberFormat="1" applyFont="1" applyBorder="1" applyAlignment="1" applyProtection="1">
      <alignment horizontal="center" vertical="center"/>
    </xf>
    <xf numFmtId="176" fontId="23" fillId="0" borderId="48" xfId="0" applyNumberFormat="1" applyFont="1" applyBorder="1" applyAlignment="1" applyProtection="1">
      <alignment horizontal="center" vertical="center"/>
    </xf>
    <xf numFmtId="176" fontId="23" fillId="0" borderId="54" xfId="0" applyNumberFormat="1" applyFont="1" applyBorder="1" applyAlignment="1" applyProtection="1">
      <alignment horizontal="center" vertical="center" wrapText="1"/>
    </xf>
    <xf numFmtId="176" fontId="23" fillId="0" borderId="27" xfId="0" applyNumberFormat="1" applyFont="1" applyBorder="1" applyAlignment="1" applyProtection="1">
      <alignment horizontal="center" vertical="center"/>
    </xf>
    <xf numFmtId="176" fontId="23" fillId="0" borderId="52" xfId="0" applyNumberFormat="1" applyFont="1" applyBorder="1" applyAlignment="1" applyProtection="1">
      <alignment horizontal="center" vertical="center" wrapText="1"/>
    </xf>
    <xf numFmtId="176" fontId="23" fillId="0" borderId="38" xfId="0" applyNumberFormat="1" applyFont="1" applyBorder="1" applyAlignment="1" applyProtection="1">
      <alignment horizontal="center" vertical="center" wrapText="1"/>
    </xf>
    <xf numFmtId="181" fontId="21" fillId="35" borderId="61" xfId="42" applyNumberFormat="1" applyFont="1" applyFill="1" applyBorder="1" applyAlignment="1">
      <alignment horizontal="right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48"/>
  <sheetViews>
    <sheetView tabSelected="1" view="pageBreakPreview" zoomScale="70" zoomScaleNormal="55" zoomScaleSheetLayoutView="70" workbookViewId="0">
      <selection activeCell="H10" sqref="H10"/>
    </sheetView>
  </sheetViews>
  <sheetFormatPr defaultRowHeight="13.5" x14ac:dyDescent="0.15"/>
  <cols>
    <col min="1" max="1" width="16" style="1" customWidth="1"/>
    <col min="2" max="2" width="12" style="1" customWidth="1"/>
    <col min="3" max="3" width="12" style="2" customWidth="1"/>
    <col min="4" max="4" width="9.375" style="2" customWidth="1"/>
    <col min="5" max="5" width="10.5" style="1" customWidth="1"/>
    <col min="6" max="6" width="13.875" style="1" customWidth="1"/>
    <col min="7" max="9" width="11.375" style="1" customWidth="1"/>
    <col min="10" max="10" width="15.875" style="1" customWidth="1"/>
    <col min="11" max="15" width="13.875" style="1" customWidth="1"/>
    <col min="16" max="16" width="15.5" style="118" customWidth="1"/>
    <col min="17" max="17" width="10.5" style="90" bestFit="1" customWidth="1"/>
    <col min="18" max="18" width="12.75" style="90" bestFit="1" customWidth="1"/>
    <col min="19" max="20" width="9.125" style="90" bestFit="1" customWidth="1"/>
    <col min="21" max="21" width="11.625" style="90" bestFit="1" customWidth="1"/>
    <col min="22" max="22" width="9.5" style="90" bestFit="1" customWidth="1"/>
    <col min="23" max="23" width="9.125" style="90" bestFit="1" customWidth="1"/>
    <col min="24" max="24" width="9.5" style="90" bestFit="1" customWidth="1"/>
    <col min="25" max="27" width="9.125" style="90" bestFit="1" customWidth="1"/>
    <col min="28" max="29" width="10.5" style="90" bestFit="1" customWidth="1"/>
    <col min="30" max="30" width="9" style="90"/>
    <col min="31" max="16384" width="9" style="1"/>
  </cols>
  <sheetData>
    <row r="1" spans="1:30" s="7" customFormat="1" ht="28.5" customHeight="1" x14ac:dyDescent="0.15">
      <c r="A1" s="6" t="s">
        <v>23</v>
      </c>
      <c r="C1" s="8"/>
      <c r="D1" s="8"/>
      <c r="J1" s="6" t="s">
        <v>23</v>
      </c>
      <c r="P1" s="117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</row>
    <row r="2" spans="1:30" ht="23.25" customHeight="1" thickBot="1" x14ac:dyDescent="0.2">
      <c r="G2" s="1" t="s">
        <v>41</v>
      </c>
      <c r="H2" s="4"/>
      <c r="I2" s="4" t="s">
        <v>29</v>
      </c>
      <c r="M2" s="4" t="s">
        <v>42</v>
      </c>
      <c r="O2" s="4" t="str">
        <f>I2</f>
        <v>令和元年</v>
      </c>
    </row>
    <row r="3" spans="1:30" ht="16.5" customHeight="1" x14ac:dyDescent="0.15">
      <c r="A3" s="164"/>
      <c r="B3" s="188" t="s">
        <v>26</v>
      </c>
      <c r="C3" s="191" t="s">
        <v>27</v>
      </c>
      <c r="D3" s="194" t="s">
        <v>7</v>
      </c>
      <c r="E3" s="196" t="s">
        <v>8</v>
      </c>
      <c r="F3" s="184" t="s">
        <v>28</v>
      </c>
      <c r="G3" s="158" t="s">
        <v>9</v>
      </c>
      <c r="H3" s="160" t="s">
        <v>10</v>
      </c>
      <c r="I3" s="162" t="s">
        <v>11</v>
      </c>
      <c r="J3" s="164"/>
      <c r="K3" s="167" t="s">
        <v>18</v>
      </c>
      <c r="L3" s="169" t="s">
        <v>19</v>
      </c>
      <c r="M3" s="175" t="s">
        <v>20</v>
      </c>
      <c r="N3" s="177" t="s">
        <v>21</v>
      </c>
      <c r="O3" s="180" t="s">
        <v>22</v>
      </c>
      <c r="P3" s="183" t="s">
        <v>30</v>
      </c>
      <c r="Q3" s="155" t="s">
        <v>31</v>
      </c>
      <c r="R3" s="155" t="s">
        <v>32</v>
      </c>
      <c r="S3" s="155" t="s">
        <v>33</v>
      </c>
      <c r="T3" s="156" t="s">
        <v>34</v>
      </c>
      <c r="U3" s="156" t="s">
        <v>35</v>
      </c>
      <c r="V3" s="155" t="s">
        <v>36</v>
      </c>
      <c r="W3" s="155"/>
      <c r="X3" s="155"/>
      <c r="Y3" s="155" t="s">
        <v>37</v>
      </c>
      <c r="Z3" s="155"/>
      <c r="AA3" s="155"/>
      <c r="AB3" s="154" t="s">
        <v>43</v>
      </c>
      <c r="AC3" s="154" t="s">
        <v>44</v>
      </c>
    </row>
    <row r="4" spans="1:30" ht="16.5" customHeight="1" x14ac:dyDescent="0.15">
      <c r="A4" s="165"/>
      <c r="B4" s="189"/>
      <c r="C4" s="192"/>
      <c r="D4" s="195"/>
      <c r="E4" s="197"/>
      <c r="F4" s="185"/>
      <c r="G4" s="159"/>
      <c r="H4" s="161"/>
      <c r="I4" s="163"/>
      <c r="J4" s="165"/>
      <c r="K4" s="168"/>
      <c r="L4" s="170"/>
      <c r="M4" s="176"/>
      <c r="N4" s="178"/>
      <c r="O4" s="181"/>
      <c r="P4" s="183"/>
      <c r="Q4" s="155"/>
      <c r="R4" s="155"/>
      <c r="S4" s="155"/>
      <c r="T4" s="156"/>
      <c r="U4" s="157"/>
      <c r="V4" s="155" t="s">
        <v>38</v>
      </c>
      <c r="W4" s="155" t="s">
        <v>45</v>
      </c>
      <c r="X4" s="155" t="s">
        <v>46</v>
      </c>
      <c r="Y4" s="155" t="s">
        <v>47</v>
      </c>
      <c r="Z4" s="154" t="s">
        <v>39</v>
      </c>
      <c r="AA4" s="154" t="s">
        <v>48</v>
      </c>
      <c r="AB4" s="155"/>
      <c r="AC4" s="155"/>
    </row>
    <row r="5" spans="1:30" ht="18.75" customHeight="1" thickBot="1" x14ac:dyDescent="0.2">
      <c r="A5" s="166"/>
      <c r="B5" s="190"/>
      <c r="C5" s="193"/>
      <c r="D5" s="186" t="s">
        <v>49</v>
      </c>
      <c r="E5" s="187"/>
      <c r="F5" s="173"/>
      <c r="G5" s="171" t="s">
        <v>12</v>
      </c>
      <c r="H5" s="172"/>
      <c r="I5" s="173"/>
      <c r="J5" s="166"/>
      <c r="K5" s="171" t="s">
        <v>12</v>
      </c>
      <c r="L5" s="174"/>
      <c r="M5" s="20" t="s">
        <v>49</v>
      </c>
      <c r="N5" s="179"/>
      <c r="O5" s="182"/>
      <c r="P5" s="183"/>
      <c r="Q5" s="155"/>
      <c r="R5" s="155"/>
      <c r="S5" s="155"/>
      <c r="T5" s="156"/>
      <c r="U5" s="157"/>
      <c r="V5" s="155"/>
      <c r="W5" s="155"/>
      <c r="X5" s="155"/>
      <c r="Y5" s="155"/>
      <c r="Z5" s="155"/>
      <c r="AA5" s="155"/>
      <c r="AB5" s="155"/>
      <c r="AC5" s="155"/>
    </row>
    <row r="6" spans="1:30" s="3" customFormat="1" ht="19.5" customHeight="1" x14ac:dyDescent="0.15">
      <c r="A6" s="38" t="s">
        <v>25</v>
      </c>
      <c r="B6" s="24">
        <f t="shared" ref="B6:B31" si="0">Q6/P6*1000</f>
        <v>6.992894014035719</v>
      </c>
      <c r="C6" s="39">
        <f>R6/P6*1000</f>
        <v>11.162045368420324</v>
      </c>
      <c r="D6" s="31">
        <f>S6/Q6*1000</f>
        <v>1.9116105492239717</v>
      </c>
      <c r="E6" s="32">
        <f>T6/Q6*1000</f>
        <v>0.8725912724692253</v>
      </c>
      <c r="F6" s="40">
        <f>U6/P6*1000</f>
        <v>-4.1691513543846055</v>
      </c>
      <c r="G6" s="35">
        <f>V6/(Q6+V6)*1000</f>
        <v>21.989548916968936</v>
      </c>
      <c r="H6" s="36">
        <f>W6/(Q6+V6)*1000</f>
        <v>10.169629464684359</v>
      </c>
      <c r="I6" s="41">
        <f>X6/(Q6+V6)*1000</f>
        <v>11.819919452284578</v>
      </c>
      <c r="J6" s="14" t="s">
        <v>25</v>
      </c>
      <c r="K6" s="130">
        <f t="shared" ref="K6:K31" si="1">Y6/Q6*1000</f>
        <v>3.4152413379424647</v>
      </c>
      <c r="L6" s="131">
        <f>Z6/Q6*1000</f>
        <v>2.7472178207408589</v>
      </c>
      <c r="M6" s="132">
        <f>AA6/Q6*1000</f>
        <v>0.66802351720160558</v>
      </c>
      <c r="N6" s="133">
        <f t="shared" ref="N6:N31" si="2">AB6/P6*1000</f>
        <v>4.8411970156979676</v>
      </c>
      <c r="O6" s="146">
        <f t="shared" ref="O6:O46" si="3">AC6/P6*1000</f>
        <v>1.685072483268081</v>
      </c>
      <c r="P6" s="119">
        <v>123731176</v>
      </c>
      <c r="Q6" s="91">
        <v>865239</v>
      </c>
      <c r="R6" s="91">
        <v>1381093</v>
      </c>
      <c r="S6" s="91">
        <v>1654</v>
      </c>
      <c r="T6" s="92">
        <v>755</v>
      </c>
      <c r="U6" s="93">
        <v>-515854</v>
      </c>
      <c r="V6" s="94">
        <v>19454</v>
      </c>
      <c r="W6" s="94">
        <v>8997</v>
      </c>
      <c r="X6" s="94">
        <v>10457</v>
      </c>
      <c r="Y6" s="94">
        <v>2955</v>
      </c>
      <c r="Z6" s="94">
        <v>2377</v>
      </c>
      <c r="AA6" s="94">
        <v>578</v>
      </c>
      <c r="AB6" s="94">
        <v>599007</v>
      </c>
      <c r="AC6" s="94">
        <v>208496</v>
      </c>
      <c r="AD6" s="95"/>
    </row>
    <row r="7" spans="1:30" s="17" customFormat="1" ht="19.5" customHeight="1" x14ac:dyDescent="0.15">
      <c r="A7" s="42" t="s">
        <v>24</v>
      </c>
      <c r="B7" s="25">
        <f t="shared" si="0"/>
        <v>6.3932461873638342</v>
      </c>
      <c r="C7" s="43">
        <f>R7/P7*1000</f>
        <v>13.983660130718954</v>
      </c>
      <c r="D7" s="21">
        <f>S7/Q7*1000</f>
        <v>1.192707445902198</v>
      </c>
      <c r="E7" s="33">
        <f>T7/Q7*1000</f>
        <v>0.34077355597205661</v>
      </c>
      <c r="F7" s="44">
        <f>U7/P7*1000</f>
        <v>-7.5904139433551192</v>
      </c>
      <c r="G7" s="45">
        <f>V7/(Q7+V7)*1000</f>
        <v>20.69080594026364</v>
      </c>
      <c r="H7" s="45">
        <f>W7/(Q7+V7)*1000</f>
        <v>7.3418988820290334</v>
      </c>
      <c r="I7" s="33">
        <f>X7/(Q7+V7)*1000</f>
        <v>13.348907058234607</v>
      </c>
      <c r="J7" s="15" t="s">
        <v>24</v>
      </c>
      <c r="K7" s="134">
        <f t="shared" si="1"/>
        <v>2.385414891804396</v>
      </c>
      <c r="L7" s="78">
        <f>Z7/Q7*1000</f>
        <v>2.2150281138183678</v>
      </c>
      <c r="M7" s="69">
        <f>AA7/Q7*1000</f>
        <v>0.1703867779860283</v>
      </c>
      <c r="N7" s="135">
        <f>AB7/P7*1000</f>
        <v>4.20479302832244</v>
      </c>
      <c r="O7" s="147">
        <f>AC7/P7*1000</f>
        <v>1.7374727668845318</v>
      </c>
      <c r="P7" s="120">
        <v>918000</v>
      </c>
      <c r="Q7" s="96">
        <v>5869</v>
      </c>
      <c r="R7" s="96">
        <v>12837</v>
      </c>
      <c r="S7" s="96">
        <v>7</v>
      </c>
      <c r="T7" s="97">
        <v>2</v>
      </c>
      <c r="U7" s="98">
        <v>-6968</v>
      </c>
      <c r="V7" s="99">
        <v>124</v>
      </c>
      <c r="W7" s="99">
        <v>44</v>
      </c>
      <c r="X7" s="99">
        <v>80</v>
      </c>
      <c r="Y7" s="99">
        <v>14</v>
      </c>
      <c r="Z7" s="99">
        <v>13</v>
      </c>
      <c r="AA7" s="99">
        <v>1</v>
      </c>
      <c r="AB7" s="100">
        <v>3860</v>
      </c>
      <c r="AC7" s="100">
        <v>1595</v>
      </c>
      <c r="AD7" s="101"/>
    </row>
    <row r="8" spans="1:30" s="19" customFormat="1" ht="19.5" customHeight="1" x14ac:dyDescent="0.15">
      <c r="A8" s="46" t="s">
        <v>1</v>
      </c>
      <c r="B8" s="26">
        <f t="shared" si="0"/>
        <v>7.245134546476498</v>
      </c>
      <c r="C8" s="43">
        <f t="shared" ref="C8:D29" si="4">R8/P8*1000</f>
        <v>12.607321014543666</v>
      </c>
      <c r="D8" s="21">
        <f t="shared" si="4"/>
        <v>1.5515903801396431</v>
      </c>
      <c r="E8" s="33">
        <f t="shared" ref="E8:E31" si="5">T8/Q8*1000</f>
        <v>0.38789759503491078</v>
      </c>
      <c r="F8" s="44">
        <f>U8/P8*1000</f>
        <v>-5.3621864680671685</v>
      </c>
      <c r="G8" s="45">
        <f t="shared" ref="G8:G46" si="6">V8/(Q8+V8)*1000</f>
        <v>23.854600530102232</v>
      </c>
      <c r="H8" s="45">
        <f t="shared" ref="H8:H46" si="7">W8/(Q8+V8)*1000</f>
        <v>9.8447557743279059</v>
      </c>
      <c r="I8" s="33">
        <f t="shared" ref="I8:I46" si="8">X8/(Q8+V8)*1000</f>
        <v>14.009844755774328</v>
      </c>
      <c r="J8" s="18" t="s">
        <v>1</v>
      </c>
      <c r="K8" s="134">
        <f t="shared" si="1"/>
        <v>1.5515903801396431</v>
      </c>
      <c r="L8" s="78">
        <f t="shared" ref="L8:L10" si="9">Z8/Q8*1000</f>
        <v>1.5515903801396431</v>
      </c>
      <c r="M8" s="69">
        <f>AA8/Q8*1000</f>
        <v>0</v>
      </c>
      <c r="N8" s="136">
        <f t="shared" si="2"/>
        <v>4.9209583362608029</v>
      </c>
      <c r="O8" s="148">
        <f t="shared" si="3"/>
        <v>1.8239303028173963</v>
      </c>
      <c r="P8" s="121">
        <f>P9</f>
        <v>355825</v>
      </c>
      <c r="Q8" s="102">
        <v>2578</v>
      </c>
      <c r="R8" s="102">
        <v>4486</v>
      </c>
      <c r="S8" s="102">
        <v>4</v>
      </c>
      <c r="T8" s="103">
        <v>1</v>
      </c>
      <c r="U8" s="104">
        <v>-1908</v>
      </c>
      <c r="V8" s="99">
        <v>63</v>
      </c>
      <c r="W8" s="105">
        <v>26</v>
      </c>
      <c r="X8" s="105">
        <v>37</v>
      </c>
      <c r="Y8" s="105">
        <v>4</v>
      </c>
      <c r="Z8" s="105">
        <v>4</v>
      </c>
      <c r="AA8" s="105">
        <v>0</v>
      </c>
      <c r="AB8" s="106">
        <v>1751</v>
      </c>
      <c r="AC8" s="106">
        <v>649</v>
      </c>
      <c r="AD8" s="107"/>
    </row>
    <row r="9" spans="1:30" ht="19.5" customHeight="1" x14ac:dyDescent="0.15">
      <c r="A9" s="9" t="s">
        <v>50</v>
      </c>
      <c r="B9" s="24">
        <f t="shared" si="0"/>
        <v>7.245134546476498</v>
      </c>
      <c r="C9" s="47">
        <f t="shared" si="4"/>
        <v>12.607321014543666</v>
      </c>
      <c r="D9" s="48">
        <f t="shared" si="4"/>
        <v>1.5515903801396431</v>
      </c>
      <c r="E9" s="49">
        <f t="shared" si="5"/>
        <v>0.38789759503491078</v>
      </c>
      <c r="F9" s="50">
        <f t="shared" ref="F8:G10" si="10">U9/P9*1000</f>
        <v>-5.3621864680671685</v>
      </c>
      <c r="G9" s="51">
        <f t="shared" si="6"/>
        <v>23.854600530102232</v>
      </c>
      <c r="H9" s="51">
        <f t="shared" si="7"/>
        <v>9.8447557743279059</v>
      </c>
      <c r="I9" s="49">
        <f t="shared" si="8"/>
        <v>14.009844755774328</v>
      </c>
      <c r="J9" s="9" t="s">
        <v>50</v>
      </c>
      <c r="K9" s="137">
        <f t="shared" si="1"/>
        <v>1.5515903801396431</v>
      </c>
      <c r="L9" s="138">
        <f t="shared" si="9"/>
        <v>1.5515903801396431</v>
      </c>
      <c r="M9" s="139">
        <f>AA9/Q9*1000</f>
        <v>0</v>
      </c>
      <c r="N9" s="140">
        <f t="shared" si="2"/>
        <v>4.9209583362608029</v>
      </c>
      <c r="O9" s="149">
        <f t="shared" si="3"/>
        <v>1.8239303028173963</v>
      </c>
      <c r="P9" s="122">
        <v>355825</v>
      </c>
      <c r="Q9" s="102">
        <v>2578</v>
      </c>
      <c r="R9" s="108">
        <v>4486</v>
      </c>
      <c r="S9" s="108">
        <v>4</v>
      </c>
      <c r="T9" s="109">
        <v>1</v>
      </c>
      <c r="U9" s="110">
        <v>-1908</v>
      </c>
      <c r="V9" s="111">
        <v>63</v>
      </c>
      <c r="W9" s="112">
        <v>26</v>
      </c>
      <c r="X9" s="112">
        <v>37</v>
      </c>
      <c r="Y9" s="112">
        <v>4</v>
      </c>
      <c r="Z9" s="112">
        <v>4</v>
      </c>
      <c r="AA9" s="105">
        <v>0</v>
      </c>
      <c r="AB9" s="94">
        <v>1751</v>
      </c>
      <c r="AC9" s="94">
        <v>649</v>
      </c>
    </row>
    <row r="10" spans="1:30" s="19" customFormat="1" ht="19.5" customHeight="1" x14ac:dyDescent="0.15">
      <c r="A10" s="16" t="s">
        <v>13</v>
      </c>
      <c r="B10" s="26">
        <f t="shared" si="0"/>
        <v>4.7938135311510397</v>
      </c>
      <c r="C10" s="43">
        <f t="shared" si="4"/>
        <v>16.533407981524572</v>
      </c>
      <c r="D10" s="52">
        <f t="shared" si="4"/>
        <v>0</v>
      </c>
      <c r="E10" s="53">
        <f t="shared" si="5"/>
        <v>0</v>
      </c>
      <c r="F10" s="44">
        <f t="shared" si="10"/>
        <v>-11.739594450373533</v>
      </c>
      <c r="G10" s="45">
        <f t="shared" si="6"/>
        <v>31.802120141342755</v>
      </c>
      <c r="H10" s="45">
        <f t="shared" si="7"/>
        <v>3.5335689045936394</v>
      </c>
      <c r="I10" s="33">
        <f t="shared" si="8"/>
        <v>28.268551236749115</v>
      </c>
      <c r="J10" s="16" t="s">
        <v>13</v>
      </c>
      <c r="K10" s="134">
        <f t="shared" si="1"/>
        <v>3.6496350364963503</v>
      </c>
      <c r="L10" s="78">
        <f t="shared" si="9"/>
        <v>3.6496350364963503</v>
      </c>
      <c r="M10" s="69">
        <f>AA10/Q10*1000</f>
        <v>0</v>
      </c>
      <c r="N10" s="136">
        <f t="shared" si="2"/>
        <v>2.8867855205836555</v>
      </c>
      <c r="O10" s="148">
        <f t="shared" si="3"/>
        <v>1.3471665762723726</v>
      </c>
      <c r="P10" s="123">
        <f>SUM(P11:P12)</f>
        <v>57157</v>
      </c>
      <c r="Q10" s="102">
        <v>274</v>
      </c>
      <c r="R10" s="102">
        <v>945</v>
      </c>
      <c r="S10" s="102">
        <v>0</v>
      </c>
      <c r="T10" s="103">
        <v>0</v>
      </c>
      <c r="U10" s="104">
        <v>-671</v>
      </c>
      <c r="V10" s="99">
        <v>9</v>
      </c>
      <c r="W10" s="105">
        <v>1</v>
      </c>
      <c r="X10" s="105">
        <v>8</v>
      </c>
      <c r="Y10" s="105">
        <v>1</v>
      </c>
      <c r="Z10" s="105">
        <v>1</v>
      </c>
      <c r="AA10" s="105">
        <v>0</v>
      </c>
      <c r="AB10" s="106">
        <v>165</v>
      </c>
      <c r="AC10" s="106">
        <v>77</v>
      </c>
      <c r="AD10" s="107"/>
    </row>
    <row r="11" spans="1:30" ht="19.5" customHeight="1" x14ac:dyDescent="0.15">
      <c r="A11" s="10" t="s">
        <v>51</v>
      </c>
      <c r="B11" s="27">
        <f t="shared" si="0"/>
        <v>5.1181263563034847</v>
      </c>
      <c r="C11" s="54">
        <f t="shared" si="4"/>
        <v>15.825246693690374</v>
      </c>
      <c r="D11" s="55">
        <f t="shared" si="4"/>
        <v>0</v>
      </c>
      <c r="E11" s="56">
        <f t="shared" si="5"/>
        <v>0</v>
      </c>
      <c r="F11" s="57">
        <f>U11/P11*1000</f>
        <v>-10.70712033738689</v>
      </c>
      <c r="G11" s="22">
        <f t="shared" si="6"/>
        <v>34.749034749034749</v>
      </c>
      <c r="H11" s="37">
        <f t="shared" si="7"/>
        <v>3.8610038610038613</v>
      </c>
      <c r="I11" s="34">
        <f t="shared" si="8"/>
        <v>30.88803088803089</v>
      </c>
      <c r="J11" s="10" t="s">
        <v>51</v>
      </c>
      <c r="K11" s="55">
        <f t="shared" si="1"/>
        <v>4</v>
      </c>
      <c r="L11" s="58">
        <f>Z11/Q11*1000</f>
        <v>4</v>
      </c>
      <c r="M11" s="67">
        <f>AA12/Q12*1000</f>
        <v>0</v>
      </c>
      <c r="N11" s="141">
        <f t="shared" si="2"/>
        <v>2.9889857920812348</v>
      </c>
      <c r="O11" s="150">
        <f t="shared" si="3"/>
        <v>1.3102403472136921</v>
      </c>
      <c r="P11" s="124">
        <v>48846</v>
      </c>
      <c r="Q11" s="108">
        <v>250</v>
      </c>
      <c r="R11" s="108">
        <v>773</v>
      </c>
      <c r="S11" s="108">
        <v>0</v>
      </c>
      <c r="T11" s="103">
        <v>0</v>
      </c>
      <c r="U11" s="110">
        <v>-523</v>
      </c>
      <c r="V11" s="111">
        <v>9</v>
      </c>
      <c r="W11" s="112">
        <v>1</v>
      </c>
      <c r="X11" s="112">
        <v>8</v>
      </c>
      <c r="Y11" s="112">
        <v>1</v>
      </c>
      <c r="Z11" s="112">
        <v>1</v>
      </c>
      <c r="AA11" s="105">
        <v>0</v>
      </c>
      <c r="AB11" s="94">
        <v>146</v>
      </c>
      <c r="AC11" s="94">
        <v>64</v>
      </c>
    </row>
    <row r="12" spans="1:30" ht="19.5" customHeight="1" x14ac:dyDescent="0.15">
      <c r="A12" s="11" t="s">
        <v>52</v>
      </c>
      <c r="B12" s="28">
        <f t="shared" si="0"/>
        <v>2.8877391408976054</v>
      </c>
      <c r="C12" s="59">
        <f t="shared" si="4"/>
        <v>20.695463843099507</v>
      </c>
      <c r="D12" s="60">
        <f t="shared" si="4"/>
        <v>0</v>
      </c>
      <c r="E12" s="61">
        <f t="shared" si="5"/>
        <v>0</v>
      </c>
      <c r="F12" s="62">
        <f>U12/P12*1000</f>
        <v>-17.807724702201902</v>
      </c>
      <c r="G12" s="63">
        <f t="shared" si="6"/>
        <v>0</v>
      </c>
      <c r="H12" s="64">
        <f t="shared" si="7"/>
        <v>0</v>
      </c>
      <c r="I12" s="65">
        <f t="shared" si="8"/>
        <v>0</v>
      </c>
      <c r="J12" s="11" t="s">
        <v>52</v>
      </c>
      <c r="K12" s="60">
        <f t="shared" si="1"/>
        <v>0</v>
      </c>
      <c r="L12" s="66">
        <f>Z12/Q12*1000</f>
        <v>0</v>
      </c>
      <c r="M12" s="68">
        <f>AA12/Q12*1000</f>
        <v>0</v>
      </c>
      <c r="N12" s="142">
        <f t="shared" si="2"/>
        <v>2.2861268198772708</v>
      </c>
      <c r="O12" s="151">
        <f t="shared" si="3"/>
        <v>1.5641920346528697</v>
      </c>
      <c r="P12" s="125">
        <v>8311</v>
      </c>
      <c r="Q12" s="108">
        <v>24</v>
      </c>
      <c r="R12" s="108">
        <v>172</v>
      </c>
      <c r="S12" s="108">
        <v>0</v>
      </c>
      <c r="T12" s="103">
        <v>0</v>
      </c>
      <c r="U12" s="110">
        <v>-148</v>
      </c>
      <c r="V12" s="111">
        <v>0</v>
      </c>
      <c r="W12" s="112">
        <v>0</v>
      </c>
      <c r="X12" s="112">
        <v>0</v>
      </c>
      <c r="Y12" s="112">
        <v>0</v>
      </c>
      <c r="Z12" s="112">
        <v>0</v>
      </c>
      <c r="AA12" s="105">
        <v>0</v>
      </c>
      <c r="AB12" s="94">
        <v>19</v>
      </c>
      <c r="AC12" s="94">
        <v>13</v>
      </c>
    </row>
    <row r="13" spans="1:30" s="19" customFormat="1" ht="19.5" customHeight="1" x14ac:dyDescent="0.15">
      <c r="A13" s="16" t="s">
        <v>2</v>
      </c>
      <c r="B13" s="26">
        <f t="shared" si="0"/>
        <v>6.5883980350080691</v>
      </c>
      <c r="C13" s="43">
        <f t="shared" si="4"/>
        <v>11.270328267153776</v>
      </c>
      <c r="D13" s="52">
        <f t="shared" si="4"/>
        <v>0</v>
      </c>
      <c r="E13" s="53">
        <f t="shared" si="5"/>
        <v>0</v>
      </c>
      <c r="F13" s="44">
        <f t="shared" ref="F13:G29" si="11">U13/P13*1000</f>
        <v>-4.6819302321457075</v>
      </c>
      <c r="G13" s="45">
        <f t="shared" si="6"/>
        <v>14.588859416445624</v>
      </c>
      <c r="H13" s="45">
        <f t="shared" si="7"/>
        <v>5.3050397877984086</v>
      </c>
      <c r="I13" s="33">
        <f t="shared" si="8"/>
        <v>9.2838196286472154</v>
      </c>
      <c r="J13" s="16" t="s">
        <v>2</v>
      </c>
      <c r="K13" s="134">
        <f t="shared" si="1"/>
        <v>2.6917900403768504</v>
      </c>
      <c r="L13" s="78">
        <f t="shared" ref="L13:L16" si="12">Z13/Q13*1000</f>
        <v>2.6917900403768504</v>
      </c>
      <c r="M13" s="69">
        <f>AA13/Q13*1000</f>
        <v>0</v>
      </c>
      <c r="N13" s="136">
        <f t="shared" si="2"/>
        <v>4.1942291662971964</v>
      </c>
      <c r="O13" s="148">
        <f t="shared" si="3"/>
        <v>2.0572117686700837</v>
      </c>
      <c r="P13" s="123">
        <f>SUM(P14:P15)</f>
        <v>112774</v>
      </c>
      <c r="Q13" s="102">
        <v>743</v>
      </c>
      <c r="R13" s="102">
        <v>1271</v>
      </c>
      <c r="S13" s="102">
        <v>0</v>
      </c>
      <c r="T13" s="103">
        <v>0</v>
      </c>
      <c r="U13" s="104">
        <v>-528</v>
      </c>
      <c r="V13" s="99">
        <v>11</v>
      </c>
      <c r="W13" s="105">
        <v>4</v>
      </c>
      <c r="X13" s="105">
        <v>7</v>
      </c>
      <c r="Y13" s="112">
        <v>2</v>
      </c>
      <c r="Z13" s="105">
        <v>2</v>
      </c>
      <c r="AA13" s="105">
        <v>0</v>
      </c>
      <c r="AB13" s="106">
        <v>473</v>
      </c>
      <c r="AC13" s="106">
        <v>232</v>
      </c>
      <c r="AD13" s="107"/>
    </row>
    <row r="14" spans="1:30" ht="19.5" customHeight="1" x14ac:dyDescent="0.15">
      <c r="A14" s="10" t="s">
        <v>53</v>
      </c>
      <c r="B14" s="27">
        <f t="shared" si="0"/>
        <v>5.6073503580597217</v>
      </c>
      <c r="C14" s="54">
        <f t="shared" si="4"/>
        <v>14.018375895149305</v>
      </c>
      <c r="D14" s="55">
        <f t="shared" si="4"/>
        <v>0</v>
      </c>
      <c r="E14" s="56">
        <f t="shared" si="5"/>
        <v>0</v>
      </c>
      <c r="F14" s="57">
        <f>U14/P14*1000</f>
        <v>-8.4110255370895821</v>
      </c>
      <c r="G14" s="22">
        <f t="shared" si="6"/>
        <v>20.64896755162242</v>
      </c>
      <c r="H14" s="37">
        <f t="shared" si="7"/>
        <v>2.9498525073746311</v>
      </c>
      <c r="I14" s="34">
        <f t="shared" si="8"/>
        <v>17.699115044247787</v>
      </c>
      <c r="J14" s="10" t="s">
        <v>53</v>
      </c>
      <c r="K14" s="55">
        <f t="shared" si="1"/>
        <v>3.0120481927710845</v>
      </c>
      <c r="L14" s="58">
        <f>Z14/Q14*1000</f>
        <v>3.0120481927710845</v>
      </c>
      <c r="M14" s="67">
        <f>AA15/Q15*1000</f>
        <v>0</v>
      </c>
      <c r="N14" s="141">
        <f t="shared" si="2"/>
        <v>3.8508309687880016</v>
      </c>
      <c r="O14" s="150">
        <f t="shared" si="3"/>
        <v>1.9760843129306851</v>
      </c>
      <c r="P14" s="124">
        <v>59208</v>
      </c>
      <c r="Q14" s="108">
        <v>332</v>
      </c>
      <c r="R14" s="108">
        <v>830</v>
      </c>
      <c r="S14" s="108">
        <v>0</v>
      </c>
      <c r="T14" s="103">
        <v>0</v>
      </c>
      <c r="U14" s="110">
        <v>-498</v>
      </c>
      <c r="V14" s="111">
        <v>7</v>
      </c>
      <c r="W14" s="112">
        <v>1</v>
      </c>
      <c r="X14" s="112">
        <v>6</v>
      </c>
      <c r="Y14" s="112">
        <v>1</v>
      </c>
      <c r="Z14" s="112">
        <v>1</v>
      </c>
      <c r="AA14" s="105">
        <v>0</v>
      </c>
      <c r="AB14" s="94">
        <v>228</v>
      </c>
      <c r="AC14" s="94">
        <v>117</v>
      </c>
    </row>
    <row r="15" spans="1:30" ht="19.5" customHeight="1" x14ac:dyDescent="0.15">
      <c r="A15" s="11" t="s">
        <v>54</v>
      </c>
      <c r="B15" s="28">
        <f t="shared" si="0"/>
        <v>7.6727775081208227</v>
      </c>
      <c r="C15" s="59">
        <f t="shared" si="4"/>
        <v>8.2328342605384019</v>
      </c>
      <c r="D15" s="60">
        <f t="shared" si="4"/>
        <v>0</v>
      </c>
      <c r="E15" s="61">
        <f t="shared" si="5"/>
        <v>0</v>
      </c>
      <c r="F15" s="62">
        <f>U15/P15*1000</f>
        <v>-0.56005675241757824</v>
      </c>
      <c r="G15" s="63">
        <f t="shared" si="6"/>
        <v>9.6385542168674707</v>
      </c>
      <c r="H15" s="37">
        <f t="shared" si="7"/>
        <v>7.2289156626506026</v>
      </c>
      <c r="I15" s="65">
        <f t="shared" si="8"/>
        <v>2.4096385542168677</v>
      </c>
      <c r="J15" s="11" t="s">
        <v>54</v>
      </c>
      <c r="K15" s="60">
        <f t="shared" si="1"/>
        <v>2.4330900243309004</v>
      </c>
      <c r="L15" s="66">
        <f>Z15/Q15*1000</f>
        <v>2.4330900243309004</v>
      </c>
      <c r="M15" s="68">
        <f>AA15/Q15*1000</f>
        <v>0</v>
      </c>
      <c r="N15" s="142">
        <f t="shared" si="2"/>
        <v>4.5737968114102223</v>
      </c>
      <c r="O15" s="151">
        <f t="shared" si="3"/>
        <v>2.146884217600717</v>
      </c>
      <c r="P15" s="125">
        <v>53566</v>
      </c>
      <c r="Q15" s="108">
        <v>411</v>
      </c>
      <c r="R15" s="108">
        <v>441</v>
      </c>
      <c r="S15" s="108">
        <v>0</v>
      </c>
      <c r="T15" s="103">
        <v>0</v>
      </c>
      <c r="U15" s="110">
        <v>-30</v>
      </c>
      <c r="V15" s="111">
        <v>4</v>
      </c>
      <c r="W15" s="112">
        <v>3</v>
      </c>
      <c r="X15" s="112">
        <v>1</v>
      </c>
      <c r="Y15" s="112">
        <v>1</v>
      </c>
      <c r="Z15" s="112">
        <v>1</v>
      </c>
      <c r="AA15" s="105">
        <v>0</v>
      </c>
      <c r="AB15" s="94">
        <v>245</v>
      </c>
      <c r="AC15" s="94">
        <v>115</v>
      </c>
    </row>
    <row r="16" spans="1:30" s="19" customFormat="1" ht="19.5" customHeight="1" x14ac:dyDescent="0.15">
      <c r="A16" s="16" t="s">
        <v>14</v>
      </c>
      <c r="B16" s="26">
        <f t="shared" si="0"/>
        <v>5.3658943753502735</v>
      </c>
      <c r="C16" s="43">
        <f t="shared" si="4"/>
        <v>14.356748506492732</v>
      </c>
      <c r="D16" s="52">
        <f t="shared" si="4"/>
        <v>0</v>
      </c>
      <c r="E16" s="53">
        <f t="shared" si="5"/>
        <v>0</v>
      </c>
      <c r="F16" s="44">
        <f t="shared" si="11"/>
        <v>-8.9908541311424592</v>
      </c>
      <c r="G16" s="45">
        <f t="shared" si="6"/>
        <v>15.317286652078774</v>
      </c>
      <c r="H16" s="45">
        <f t="shared" si="7"/>
        <v>4.3763676148796495</v>
      </c>
      <c r="I16" s="33">
        <f t="shared" si="8"/>
        <v>10.940919037199125</v>
      </c>
      <c r="J16" s="16" t="s">
        <v>16</v>
      </c>
      <c r="K16" s="134">
        <f t="shared" si="1"/>
        <v>2.2222222222222223</v>
      </c>
      <c r="L16" s="78">
        <f t="shared" si="12"/>
        <v>2.2222222222222223</v>
      </c>
      <c r="M16" s="69">
        <f>AA16/Q16*1000</f>
        <v>0</v>
      </c>
      <c r="N16" s="136">
        <f t="shared" si="2"/>
        <v>3.398399771055173</v>
      </c>
      <c r="O16" s="148">
        <f t="shared" si="3"/>
        <v>1.3951325375910713</v>
      </c>
      <c r="P16" s="123">
        <f>SUM(P17:P20)</f>
        <v>83863</v>
      </c>
      <c r="Q16" s="102">
        <v>450</v>
      </c>
      <c r="R16" s="102">
        <v>1204</v>
      </c>
      <c r="S16" s="102">
        <v>0</v>
      </c>
      <c r="T16" s="103">
        <v>0</v>
      </c>
      <c r="U16" s="104">
        <v>-754</v>
      </c>
      <c r="V16" s="99">
        <v>7</v>
      </c>
      <c r="W16" s="105">
        <v>2</v>
      </c>
      <c r="X16" s="105">
        <v>5</v>
      </c>
      <c r="Y16" s="105">
        <v>1</v>
      </c>
      <c r="Z16" s="105">
        <v>1</v>
      </c>
      <c r="AA16" s="105">
        <v>0</v>
      </c>
      <c r="AB16" s="106">
        <v>285</v>
      </c>
      <c r="AC16" s="106">
        <v>117</v>
      </c>
      <c r="AD16" s="107"/>
    </row>
    <row r="17" spans="1:30" ht="19.5" customHeight="1" x14ac:dyDescent="0.15">
      <c r="A17" s="10" t="s">
        <v>55</v>
      </c>
      <c r="B17" s="27">
        <f t="shared" si="0"/>
        <v>5.6992691139032603</v>
      </c>
      <c r="C17" s="54">
        <f t="shared" si="4"/>
        <v>12.53182228791985</v>
      </c>
      <c r="D17" s="55">
        <f t="shared" si="4"/>
        <v>0</v>
      </c>
      <c r="E17" s="56">
        <f t="shared" si="5"/>
        <v>0</v>
      </c>
      <c r="F17" s="57">
        <f t="shared" si="11"/>
        <v>-6.8325531740165886</v>
      </c>
      <c r="G17" s="22">
        <f t="shared" si="6"/>
        <v>16.997167138810202</v>
      </c>
      <c r="H17" s="37">
        <f t="shared" si="7"/>
        <v>5.6657223796034</v>
      </c>
      <c r="I17" s="34">
        <f t="shared" si="8"/>
        <v>11.3314447592068</v>
      </c>
      <c r="J17" s="10" t="s">
        <v>55</v>
      </c>
      <c r="K17" s="55">
        <f t="shared" si="1"/>
        <v>2.8818443804034581</v>
      </c>
      <c r="L17" s="58">
        <f>Z17/Q17*1000</f>
        <v>2.8818443804034581</v>
      </c>
      <c r="M17" s="67">
        <f>AA18/Q18*1000</f>
        <v>0</v>
      </c>
      <c r="N17" s="141">
        <f t="shared" si="2"/>
        <v>3.4655498070132214</v>
      </c>
      <c r="O17" s="150">
        <f t="shared" si="3"/>
        <v>1.4124989734745832</v>
      </c>
      <c r="P17" s="124">
        <v>60885</v>
      </c>
      <c r="Q17" s="108">
        <v>347</v>
      </c>
      <c r="R17" s="108">
        <v>763</v>
      </c>
      <c r="S17" s="108">
        <v>0</v>
      </c>
      <c r="T17" s="103">
        <v>0</v>
      </c>
      <c r="U17" s="110">
        <v>-416</v>
      </c>
      <c r="V17" s="111">
        <v>6</v>
      </c>
      <c r="W17" s="112">
        <v>2</v>
      </c>
      <c r="X17" s="112">
        <v>4</v>
      </c>
      <c r="Y17" s="112">
        <v>1</v>
      </c>
      <c r="Z17" s="112">
        <v>1</v>
      </c>
      <c r="AA17" s="105">
        <v>0</v>
      </c>
      <c r="AB17" s="94">
        <v>211</v>
      </c>
      <c r="AC17" s="94">
        <v>86</v>
      </c>
    </row>
    <row r="18" spans="1:30" ht="19.5" customHeight="1" x14ac:dyDescent="0.15">
      <c r="A18" s="12" t="s">
        <v>56</v>
      </c>
      <c r="B18" s="29">
        <f t="shared" si="0"/>
        <v>5.0122172796190716</v>
      </c>
      <c r="C18" s="70">
        <f t="shared" si="4"/>
        <v>17.730718626652465</v>
      </c>
      <c r="D18" s="71">
        <f t="shared" si="4"/>
        <v>0</v>
      </c>
      <c r="E18" s="72">
        <f t="shared" si="5"/>
        <v>0</v>
      </c>
      <c r="F18" s="73">
        <f t="shared" si="11"/>
        <v>-12.718501347033394</v>
      </c>
      <c r="G18" s="23">
        <f t="shared" si="6"/>
        <v>12.345679012345679</v>
      </c>
      <c r="H18" s="64">
        <f t="shared" si="7"/>
        <v>0</v>
      </c>
      <c r="I18" s="34">
        <f t="shared" si="8"/>
        <v>12.345679012345679</v>
      </c>
      <c r="J18" s="12" t="s">
        <v>56</v>
      </c>
      <c r="K18" s="71">
        <f t="shared" si="1"/>
        <v>0</v>
      </c>
      <c r="L18" s="74">
        <f>Z18/Q18*1000</f>
        <v>0</v>
      </c>
      <c r="M18" s="75">
        <f>AA18/Q18*1000</f>
        <v>0</v>
      </c>
      <c r="N18" s="143">
        <f t="shared" si="2"/>
        <v>3.50855209573335</v>
      </c>
      <c r="O18" s="152">
        <f t="shared" si="3"/>
        <v>1.3157070359000063</v>
      </c>
      <c r="P18" s="126">
        <v>15961</v>
      </c>
      <c r="Q18" s="108">
        <v>80</v>
      </c>
      <c r="R18" s="108">
        <v>283</v>
      </c>
      <c r="S18" s="108">
        <v>0</v>
      </c>
      <c r="T18" s="103">
        <v>0</v>
      </c>
      <c r="U18" s="110">
        <v>-203</v>
      </c>
      <c r="V18" s="111">
        <v>1</v>
      </c>
      <c r="W18" s="112">
        <v>0</v>
      </c>
      <c r="X18" s="112">
        <v>1</v>
      </c>
      <c r="Y18" s="112">
        <v>0</v>
      </c>
      <c r="Z18" s="112">
        <v>0</v>
      </c>
      <c r="AA18" s="105">
        <v>0</v>
      </c>
      <c r="AB18" s="94">
        <v>56</v>
      </c>
      <c r="AC18" s="94">
        <v>21</v>
      </c>
    </row>
    <row r="19" spans="1:30" ht="19.5" customHeight="1" x14ac:dyDescent="0.15">
      <c r="A19" s="12" t="s">
        <v>57</v>
      </c>
      <c r="B19" s="29">
        <f t="shared" si="0"/>
        <v>2.7645136969087707</v>
      </c>
      <c r="C19" s="70">
        <f t="shared" si="4"/>
        <v>24.377984418195524</v>
      </c>
      <c r="D19" s="71">
        <f t="shared" si="4"/>
        <v>0</v>
      </c>
      <c r="E19" s="72">
        <f t="shared" si="5"/>
        <v>0</v>
      </c>
      <c r="F19" s="73">
        <f t="shared" si="11"/>
        <v>-21.613470721286756</v>
      </c>
      <c r="G19" s="76">
        <f t="shared" si="6"/>
        <v>0</v>
      </c>
      <c r="H19" s="64">
        <f t="shared" si="7"/>
        <v>0</v>
      </c>
      <c r="I19" s="65">
        <f t="shared" si="8"/>
        <v>0</v>
      </c>
      <c r="J19" s="12" t="s">
        <v>57</v>
      </c>
      <c r="K19" s="71">
        <f t="shared" si="1"/>
        <v>0</v>
      </c>
      <c r="L19" s="74">
        <f>Z19/Q19*1000</f>
        <v>0</v>
      </c>
      <c r="M19" s="75">
        <f>AA19/Q19*1000</f>
        <v>0</v>
      </c>
      <c r="N19" s="143">
        <f t="shared" si="2"/>
        <v>2.0105554159336516</v>
      </c>
      <c r="O19" s="152">
        <f t="shared" si="3"/>
        <v>1.5079165619502388</v>
      </c>
      <c r="P19" s="126">
        <v>3979</v>
      </c>
      <c r="Q19" s="108">
        <v>11</v>
      </c>
      <c r="R19" s="108">
        <v>97</v>
      </c>
      <c r="S19" s="108">
        <v>0</v>
      </c>
      <c r="T19" s="103">
        <v>0</v>
      </c>
      <c r="U19" s="110">
        <v>-86</v>
      </c>
      <c r="V19" s="111">
        <v>0</v>
      </c>
      <c r="W19" s="112">
        <v>0</v>
      </c>
      <c r="X19" s="112">
        <v>0</v>
      </c>
      <c r="Y19" s="112">
        <v>0</v>
      </c>
      <c r="Z19" s="112">
        <v>0</v>
      </c>
      <c r="AA19" s="105">
        <v>0</v>
      </c>
      <c r="AB19" s="94">
        <v>8</v>
      </c>
      <c r="AC19" s="94">
        <v>6</v>
      </c>
    </row>
    <row r="20" spans="1:30" ht="19.5" customHeight="1" x14ac:dyDescent="0.15">
      <c r="A20" s="11" t="s">
        <v>58</v>
      </c>
      <c r="B20" s="28">
        <f t="shared" si="0"/>
        <v>3.9499670836076368</v>
      </c>
      <c r="C20" s="59">
        <f t="shared" si="4"/>
        <v>20.078999341672152</v>
      </c>
      <c r="D20" s="77">
        <f t="shared" si="4"/>
        <v>0</v>
      </c>
      <c r="E20" s="61">
        <f t="shared" si="5"/>
        <v>0</v>
      </c>
      <c r="F20" s="62">
        <f t="shared" si="11"/>
        <v>-16.129032258064516</v>
      </c>
      <c r="G20" s="63">
        <f t="shared" si="6"/>
        <v>0</v>
      </c>
      <c r="H20" s="64">
        <f t="shared" si="7"/>
        <v>0</v>
      </c>
      <c r="I20" s="65">
        <f t="shared" si="8"/>
        <v>0</v>
      </c>
      <c r="J20" s="11" t="s">
        <v>58</v>
      </c>
      <c r="K20" s="60">
        <f t="shared" si="1"/>
        <v>0</v>
      </c>
      <c r="L20" s="66">
        <f>Z20/Q20*1000</f>
        <v>0</v>
      </c>
      <c r="M20" s="68">
        <f>AA20/Q20*1000</f>
        <v>0</v>
      </c>
      <c r="N20" s="142">
        <f t="shared" si="2"/>
        <v>3.2916392363396971</v>
      </c>
      <c r="O20" s="151">
        <f t="shared" si="3"/>
        <v>1.3166556945358787</v>
      </c>
      <c r="P20" s="125">
        <v>3038</v>
      </c>
      <c r="Q20" s="108">
        <v>12</v>
      </c>
      <c r="R20" s="108">
        <v>61</v>
      </c>
      <c r="S20" s="108">
        <v>0</v>
      </c>
      <c r="T20" s="103">
        <v>0</v>
      </c>
      <c r="U20" s="110">
        <v>-49</v>
      </c>
      <c r="V20" s="111">
        <v>0</v>
      </c>
      <c r="W20" s="112">
        <v>0</v>
      </c>
      <c r="X20" s="112">
        <v>0</v>
      </c>
      <c r="Y20" s="112">
        <v>0</v>
      </c>
      <c r="Z20" s="112">
        <v>0</v>
      </c>
      <c r="AA20" s="105">
        <v>0</v>
      </c>
      <c r="AB20" s="94">
        <v>10</v>
      </c>
      <c r="AC20" s="94">
        <v>4</v>
      </c>
    </row>
    <row r="21" spans="1:30" s="19" customFormat="1" ht="19.5" customHeight="1" x14ac:dyDescent="0.15">
      <c r="A21" s="16" t="s">
        <v>15</v>
      </c>
      <c r="B21" s="26">
        <f t="shared" si="0"/>
        <v>5.9438760930445218</v>
      </c>
      <c r="C21" s="43">
        <f t="shared" si="4"/>
        <v>14.716808595759273</v>
      </c>
      <c r="D21" s="52">
        <f t="shared" si="4"/>
        <v>0</v>
      </c>
      <c r="E21" s="53">
        <f t="shared" si="5"/>
        <v>0</v>
      </c>
      <c r="F21" s="44">
        <f t="shared" si="11"/>
        <v>-8.7729325027147507</v>
      </c>
      <c r="G21" s="45">
        <f t="shared" si="6"/>
        <v>18.867924528301884</v>
      </c>
      <c r="H21" s="45">
        <f t="shared" si="7"/>
        <v>4.7169811320754711</v>
      </c>
      <c r="I21" s="33">
        <f t="shared" si="8"/>
        <v>14.150943396226415</v>
      </c>
      <c r="J21" s="16" t="s">
        <v>3</v>
      </c>
      <c r="K21" s="134">
        <f t="shared" si="1"/>
        <v>2.4038461538461542</v>
      </c>
      <c r="L21" s="78">
        <f t="shared" ref="L21:L26" si="13">Z21/Q21*1000</f>
        <v>2.4038461538461542</v>
      </c>
      <c r="M21" s="69">
        <f>AA21/Q21*1000</f>
        <v>0</v>
      </c>
      <c r="N21" s="136">
        <f t="shared" si="2"/>
        <v>3.700634394467623</v>
      </c>
      <c r="O21" s="148">
        <f t="shared" si="3"/>
        <v>1.6717151511687718</v>
      </c>
      <c r="P21" s="123">
        <f>SUM(P22:P25)</f>
        <v>69988</v>
      </c>
      <c r="Q21" s="102">
        <v>416</v>
      </c>
      <c r="R21" s="102">
        <v>1030</v>
      </c>
      <c r="S21" s="102">
        <v>0</v>
      </c>
      <c r="T21" s="103">
        <v>0</v>
      </c>
      <c r="U21" s="104">
        <v>-614</v>
      </c>
      <c r="V21" s="99">
        <v>8</v>
      </c>
      <c r="W21" s="105">
        <v>2</v>
      </c>
      <c r="X21" s="105">
        <v>6</v>
      </c>
      <c r="Y21" s="112">
        <v>1</v>
      </c>
      <c r="Z21" s="105">
        <v>1</v>
      </c>
      <c r="AA21" s="105">
        <v>0</v>
      </c>
      <c r="AB21" s="106">
        <v>259</v>
      </c>
      <c r="AC21" s="106">
        <v>117</v>
      </c>
      <c r="AD21" s="107"/>
    </row>
    <row r="22" spans="1:30" ht="19.5" customHeight="1" x14ac:dyDescent="0.15">
      <c r="A22" s="10" t="s">
        <v>59</v>
      </c>
      <c r="B22" s="27">
        <f t="shared" si="0"/>
        <v>5.1827192252402208</v>
      </c>
      <c r="C22" s="54">
        <f t="shared" si="4"/>
        <v>14.148445184232429</v>
      </c>
      <c r="D22" s="55">
        <f t="shared" si="4"/>
        <v>0</v>
      </c>
      <c r="E22" s="56">
        <f t="shared" si="5"/>
        <v>0</v>
      </c>
      <c r="F22" s="57">
        <f t="shared" si="11"/>
        <v>-8.9657259589922074</v>
      </c>
      <c r="G22" s="22">
        <f t="shared" si="6"/>
        <v>7.2463768115942031</v>
      </c>
      <c r="H22" s="64">
        <f t="shared" si="7"/>
        <v>0</v>
      </c>
      <c r="I22" s="34">
        <f t="shared" si="8"/>
        <v>7.2463768115942031</v>
      </c>
      <c r="J22" s="10" t="s">
        <v>59</v>
      </c>
      <c r="K22" s="55">
        <f t="shared" si="1"/>
        <v>0</v>
      </c>
      <c r="L22" s="58">
        <f>Z23/Q23*1000</f>
        <v>0</v>
      </c>
      <c r="M22" s="67">
        <f>AA23/Q23*1000</f>
        <v>0</v>
      </c>
      <c r="N22" s="141">
        <f t="shared" si="2"/>
        <v>3.934327003102065</v>
      </c>
      <c r="O22" s="150">
        <f t="shared" si="3"/>
        <v>1.3240523568131952</v>
      </c>
      <c r="P22" s="124">
        <v>26434</v>
      </c>
      <c r="Q22" s="108">
        <v>137</v>
      </c>
      <c r="R22" s="108">
        <v>374</v>
      </c>
      <c r="S22" s="108">
        <v>0</v>
      </c>
      <c r="T22" s="103">
        <v>0</v>
      </c>
      <c r="U22" s="110">
        <v>-237</v>
      </c>
      <c r="V22" s="111">
        <v>1</v>
      </c>
      <c r="W22" s="112">
        <v>0</v>
      </c>
      <c r="X22" s="112">
        <v>1</v>
      </c>
      <c r="Y22" s="112">
        <v>0</v>
      </c>
      <c r="Z22" s="112">
        <v>0</v>
      </c>
      <c r="AA22" s="105">
        <v>0</v>
      </c>
      <c r="AB22" s="94">
        <v>104</v>
      </c>
      <c r="AC22" s="94">
        <v>35</v>
      </c>
    </row>
    <row r="23" spans="1:30" ht="19.5" customHeight="1" x14ac:dyDescent="0.15">
      <c r="A23" s="12" t="s">
        <v>60</v>
      </c>
      <c r="B23" s="29">
        <f t="shared" si="0"/>
        <v>5.026455026455027</v>
      </c>
      <c r="C23" s="70">
        <f t="shared" si="4"/>
        <v>14.109347442680775</v>
      </c>
      <c r="D23" s="71">
        <f t="shared" si="4"/>
        <v>0</v>
      </c>
      <c r="E23" s="72">
        <f t="shared" si="5"/>
        <v>0</v>
      </c>
      <c r="F23" s="73">
        <f t="shared" si="11"/>
        <v>-9.0828924162257483</v>
      </c>
      <c r="G23" s="23">
        <f t="shared" si="6"/>
        <v>17.241379310344826</v>
      </c>
      <c r="H23" s="64">
        <f t="shared" si="7"/>
        <v>0</v>
      </c>
      <c r="I23" s="34">
        <f t="shared" si="8"/>
        <v>17.241379310344826</v>
      </c>
      <c r="J23" s="12" t="s">
        <v>60</v>
      </c>
      <c r="K23" s="71">
        <f t="shared" si="1"/>
        <v>0</v>
      </c>
      <c r="L23" s="74">
        <f>Z23/Q23*1000</f>
        <v>0</v>
      </c>
      <c r="M23" s="75">
        <f>AA23/Q23*1000</f>
        <v>0</v>
      </c>
      <c r="N23" s="143">
        <f t="shared" si="2"/>
        <v>3.5273368606701938</v>
      </c>
      <c r="O23" s="152">
        <f t="shared" si="3"/>
        <v>2.1164021164021167</v>
      </c>
      <c r="P23" s="126">
        <v>11340</v>
      </c>
      <c r="Q23" s="108">
        <v>57</v>
      </c>
      <c r="R23" s="108">
        <v>160</v>
      </c>
      <c r="S23" s="108">
        <v>0</v>
      </c>
      <c r="T23" s="103">
        <v>0</v>
      </c>
      <c r="U23" s="110">
        <v>-103</v>
      </c>
      <c r="V23" s="111">
        <v>1</v>
      </c>
      <c r="W23" s="112">
        <v>0</v>
      </c>
      <c r="X23" s="112">
        <v>1</v>
      </c>
      <c r="Y23" s="112">
        <v>0</v>
      </c>
      <c r="Z23" s="112">
        <v>0</v>
      </c>
      <c r="AA23" s="105">
        <v>0</v>
      </c>
      <c r="AB23" s="94">
        <v>40</v>
      </c>
      <c r="AC23" s="94">
        <v>24</v>
      </c>
    </row>
    <row r="24" spans="1:30" ht="19.5" customHeight="1" x14ac:dyDescent="0.15">
      <c r="A24" s="12" t="s">
        <v>61</v>
      </c>
      <c r="B24" s="29">
        <f t="shared" si="0"/>
        <v>4.3013942450311484</v>
      </c>
      <c r="C24" s="70">
        <f t="shared" si="4"/>
        <v>14.832393948383269</v>
      </c>
      <c r="D24" s="71">
        <f t="shared" si="4"/>
        <v>0</v>
      </c>
      <c r="E24" s="72">
        <f t="shared" si="5"/>
        <v>0</v>
      </c>
      <c r="F24" s="73">
        <f t="shared" si="11"/>
        <v>-10.530999703352121</v>
      </c>
      <c r="G24" s="23">
        <f t="shared" si="6"/>
        <v>33.333333333333336</v>
      </c>
      <c r="H24" s="64">
        <f t="shared" si="7"/>
        <v>0</v>
      </c>
      <c r="I24" s="34">
        <f t="shared" si="8"/>
        <v>33.333333333333336</v>
      </c>
      <c r="J24" s="12" t="s">
        <v>61</v>
      </c>
      <c r="K24" s="71">
        <f t="shared" si="1"/>
        <v>0</v>
      </c>
      <c r="L24" s="74">
        <f>Z24/Q24*1000</f>
        <v>0</v>
      </c>
      <c r="M24" s="75">
        <f>AA24/Q24*1000</f>
        <v>0</v>
      </c>
      <c r="N24" s="143">
        <f t="shared" si="2"/>
        <v>3.7080984870958171</v>
      </c>
      <c r="O24" s="152">
        <f t="shared" si="3"/>
        <v>1.6315633343221596</v>
      </c>
      <c r="P24" s="126">
        <v>6742</v>
      </c>
      <c r="Q24" s="108">
        <v>29</v>
      </c>
      <c r="R24" s="108">
        <v>100</v>
      </c>
      <c r="S24" s="108">
        <v>0</v>
      </c>
      <c r="T24" s="103">
        <v>0</v>
      </c>
      <c r="U24" s="110">
        <v>-71</v>
      </c>
      <c r="V24" s="111">
        <v>1</v>
      </c>
      <c r="W24" s="112">
        <v>0</v>
      </c>
      <c r="X24" s="112">
        <v>1</v>
      </c>
      <c r="Y24" s="112">
        <v>0</v>
      </c>
      <c r="Z24" s="112">
        <v>0</v>
      </c>
      <c r="AA24" s="105">
        <v>0</v>
      </c>
      <c r="AB24" s="94">
        <v>25</v>
      </c>
      <c r="AC24" s="94">
        <v>11</v>
      </c>
    </row>
    <row r="25" spans="1:30" ht="19.5" customHeight="1" thickBot="1" x14ac:dyDescent="0.2">
      <c r="A25" s="11" t="s">
        <v>62</v>
      </c>
      <c r="B25" s="28">
        <f t="shared" si="0"/>
        <v>7.5769472361809047</v>
      </c>
      <c r="C25" s="59">
        <f t="shared" si="4"/>
        <v>15.546482412060302</v>
      </c>
      <c r="D25" s="77">
        <f t="shared" si="4"/>
        <v>0</v>
      </c>
      <c r="E25" s="61">
        <f t="shared" si="5"/>
        <v>0</v>
      </c>
      <c r="F25" s="62">
        <f t="shared" si="11"/>
        <v>-7.9695351758793977</v>
      </c>
      <c r="G25" s="23">
        <f t="shared" si="6"/>
        <v>25.252525252525253</v>
      </c>
      <c r="H25" s="37">
        <f t="shared" si="7"/>
        <v>10.101010101010102</v>
      </c>
      <c r="I25" s="34">
        <f t="shared" si="8"/>
        <v>15.151515151515152</v>
      </c>
      <c r="J25" s="11" t="s">
        <v>62</v>
      </c>
      <c r="K25" s="60">
        <f t="shared" si="1"/>
        <v>5.1813471502590671</v>
      </c>
      <c r="L25" s="66">
        <f>Z25/Q25*1000</f>
        <v>5.1813471502590671</v>
      </c>
      <c r="M25" s="68">
        <f>AA25/Q25*1000</f>
        <v>0</v>
      </c>
      <c r="N25" s="142">
        <f t="shared" si="2"/>
        <v>3.5332914572864325</v>
      </c>
      <c r="O25" s="151">
        <f t="shared" si="3"/>
        <v>1.8451633165829144</v>
      </c>
      <c r="P25" s="127">
        <v>25472</v>
      </c>
      <c r="Q25" s="108">
        <v>193</v>
      </c>
      <c r="R25" s="108">
        <v>396</v>
      </c>
      <c r="S25" s="108">
        <v>0</v>
      </c>
      <c r="T25" s="103">
        <v>0</v>
      </c>
      <c r="U25" s="110">
        <v>-203</v>
      </c>
      <c r="V25" s="111">
        <v>5</v>
      </c>
      <c r="W25" s="112">
        <v>2</v>
      </c>
      <c r="X25" s="112">
        <v>3</v>
      </c>
      <c r="Y25" s="112">
        <v>1</v>
      </c>
      <c r="Z25" s="112">
        <v>1</v>
      </c>
      <c r="AA25" s="105">
        <v>0</v>
      </c>
      <c r="AB25" s="94">
        <v>90</v>
      </c>
      <c r="AC25" s="94">
        <v>47</v>
      </c>
    </row>
    <row r="26" spans="1:30" s="19" customFormat="1" ht="19.5" customHeight="1" x14ac:dyDescent="0.15">
      <c r="A26" s="16" t="s">
        <v>4</v>
      </c>
      <c r="B26" s="26">
        <f t="shared" si="0"/>
        <v>6.115699732438137</v>
      </c>
      <c r="C26" s="43">
        <f t="shared" si="4"/>
        <v>15.123061838366045</v>
      </c>
      <c r="D26" s="52">
        <f t="shared" si="4"/>
        <v>0</v>
      </c>
      <c r="E26" s="53">
        <f t="shared" si="5"/>
        <v>0</v>
      </c>
      <c r="F26" s="44">
        <f t="shared" si="11"/>
        <v>-9.0073621059279088</v>
      </c>
      <c r="G26" s="45">
        <f t="shared" si="6"/>
        <v>13.404825737265416</v>
      </c>
      <c r="H26" s="45">
        <f t="shared" si="7"/>
        <v>5.3619302949061662</v>
      </c>
      <c r="I26" s="33">
        <f t="shared" si="8"/>
        <v>8.0428954423592494</v>
      </c>
      <c r="J26" s="16" t="s">
        <v>17</v>
      </c>
      <c r="K26" s="134">
        <f t="shared" si="1"/>
        <v>0</v>
      </c>
      <c r="L26" s="78">
        <f t="shared" si="13"/>
        <v>0</v>
      </c>
      <c r="M26" s="69">
        <f>AA26/Q26*1000</f>
        <v>0</v>
      </c>
      <c r="N26" s="136">
        <f t="shared" si="2"/>
        <v>3.9386435776843434</v>
      </c>
      <c r="O26" s="148">
        <f t="shared" si="3"/>
        <v>1.6452561780200421</v>
      </c>
      <c r="P26" s="128">
        <v>60173</v>
      </c>
      <c r="Q26" s="102">
        <v>368</v>
      </c>
      <c r="R26" s="102">
        <v>910</v>
      </c>
      <c r="S26" s="102">
        <v>0</v>
      </c>
      <c r="T26" s="103">
        <v>0</v>
      </c>
      <c r="U26" s="104">
        <v>-542</v>
      </c>
      <c r="V26" s="99">
        <v>5</v>
      </c>
      <c r="W26" s="105">
        <v>2</v>
      </c>
      <c r="X26" s="105">
        <v>3</v>
      </c>
      <c r="Y26" s="112">
        <v>0</v>
      </c>
      <c r="Z26" s="105">
        <v>0</v>
      </c>
      <c r="AA26" s="105">
        <v>0</v>
      </c>
      <c r="AB26" s="106">
        <v>237</v>
      </c>
      <c r="AC26" s="106">
        <v>99</v>
      </c>
      <c r="AD26" s="107"/>
    </row>
    <row r="27" spans="1:30" ht="19.5" customHeight="1" x14ac:dyDescent="0.15">
      <c r="A27" s="10" t="s">
        <v>63</v>
      </c>
      <c r="B27" s="27">
        <f t="shared" si="0"/>
        <v>5.7644325905532137</v>
      </c>
      <c r="C27" s="54">
        <f t="shared" si="4"/>
        <v>12.862427944592618</v>
      </c>
      <c r="D27" s="55">
        <f t="shared" si="4"/>
        <v>0</v>
      </c>
      <c r="E27" s="56">
        <f t="shared" si="5"/>
        <v>0</v>
      </c>
      <c r="F27" s="57">
        <f t="shared" si="11"/>
        <v>-7.097995354039405</v>
      </c>
      <c r="G27" s="22">
        <f t="shared" si="6"/>
        <v>21.897810218978105</v>
      </c>
      <c r="H27" s="64">
        <f t="shared" si="7"/>
        <v>0</v>
      </c>
      <c r="I27" s="34">
        <f t="shared" si="8"/>
        <v>21.897810218978105</v>
      </c>
      <c r="J27" s="10" t="s">
        <v>63</v>
      </c>
      <c r="K27" s="55">
        <f t="shared" si="1"/>
        <v>0</v>
      </c>
      <c r="L27" s="58">
        <f>Z28/Q28*1000</f>
        <v>0</v>
      </c>
      <c r="M27" s="67">
        <f>AA28/Q28*1000</f>
        <v>0</v>
      </c>
      <c r="N27" s="141">
        <f t="shared" si="2"/>
        <v>4.3878516734061774</v>
      </c>
      <c r="O27" s="150">
        <f t="shared" si="3"/>
        <v>2.1078895293813988</v>
      </c>
      <c r="P27" s="124">
        <v>23246</v>
      </c>
      <c r="Q27" s="108">
        <v>134</v>
      </c>
      <c r="R27" s="108">
        <v>299</v>
      </c>
      <c r="S27" s="108">
        <v>0</v>
      </c>
      <c r="T27" s="103">
        <v>0</v>
      </c>
      <c r="U27" s="110">
        <v>-165</v>
      </c>
      <c r="V27" s="111">
        <v>3</v>
      </c>
      <c r="W27" s="112">
        <v>0</v>
      </c>
      <c r="X27" s="112">
        <v>3</v>
      </c>
      <c r="Y27" s="112">
        <v>0</v>
      </c>
      <c r="Z27" s="112">
        <v>0</v>
      </c>
      <c r="AA27" s="105">
        <v>0</v>
      </c>
      <c r="AB27" s="94">
        <v>102</v>
      </c>
      <c r="AC27" s="94">
        <v>49</v>
      </c>
    </row>
    <row r="28" spans="1:30" ht="19.5" customHeight="1" x14ac:dyDescent="0.15">
      <c r="A28" s="12" t="s">
        <v>64</v>
      </c>
      <c r="B28" s="29">
        <f t="shared" si="0"/>
        <v>6.2678062678062672</v>
      </c>
      <c r="C28" s="70">
        <f t="shared" si="4"/>
        <v>16.951566951566953</v>
      </c>
      <c r="D28" s="71">
        <f t="shared" si="4"/>
        <v>0</v>
      </c>
      <c r="E28" s="72">
        <f t="shared" si="5"/>
        <v>0</v>
      </c>
      <c r="F28" s="73">
        <f t="shared" si="11"/>
        <v>-10.683760683760683</v>
      </c>
      <c r="G28" s="23">
        <f t="shared" si="6"/>
        <v>22.222222222222221</v>
      </c>
      <c r="H28" s="37">
        <f t="shared" si="7"/>
        <v>22.222222222222221</v>
      </c>
      <c r="I28" s="65">
        <f t="shared" si="8"/>
        <v>0</v>
      </c>
      <c r="J28" s="12" t="s">
        <v>64</v>
      </c>
      <c r="K28" s="71">
        <f t="shared" si="1"/>
        <v>0</v>
      </c>
      <c r="L28" s="74">
        <f>Z28/Q28*1000</f>
        <v>0</v>
      </c>
      <c r="M28" s="75">
        <f>AA28/Q28*1000</f>
        <v>0</v>
      </c>
      <c r="N28" s="143">
        <f t="shared" si="2"/>
        <v>3.5612535612535612</v>
      </c>
      <c r="O28" s="152">
        <f t="shared" si="3"/>
        <v>1.9943019943019944</v>
      </c>
      <c r="P28" s="126">
        <v>7020</v>
      </c>
      <c r="Q28" s="108">
        <v>44</v>
      </c>
      <c r="R28" s="108">
        <v>119</v>
      </c>
      <c r="S28" s="108">
        <v>0</v>
      </c>
      <c r="T28" s="103">
        <v>0</v>
      </c>
      <c r="U28" s="110">
        <v>-75</v>
      </c>
      <c r="V28" s="111">
        <v>1</v>
      </c>
      <c r="W28" s="112">
        <v>1</v>
      </c>
      <c r="X28" s="112">
        <v>0</v>
      </c>
      <c r="Y28" s="112">
        <v>0</v>
      </c>
      <c r="Z28" s="112">
        <v>0</v>
      </c>
      <c r="AA28" s="105">
        <v>0</v>
      </c>
      <c r="AB28" s="94">
        <v>25</v>
      </c>
      <c r="AC28" s="94">
        <v>14</v>
      </c>
    </row>
    <row r="29" spans="1:30" ht="19.5" customHeight="1" x14ac:dyDescent="0.15">
      <c r="A29" s="12" t="s">
        <v>65</v>
      </c>
      <c r="B29" s="29">
        <f t="shared" si="0"/>
        <v>8.2170340419981738</v>
      </c>
      <c r="C29" s="70">
        <f t="shared" si="4"/>
        <v>13.173340289552629</v>
      </c>
      <c r="D29" s="71">
        <f t="shared" si="4"/>
        <v>0</v>
      </c>
      <c r="E29" s="72">
        <f t="shared" si="5"/>
        <v>0</v>
      </c>
      <c r="F29" s="73">
        <f t="shared" ref="F29:G31" si="14">U29/P29*1000</f>
        <v>-4.9563062475544539</v>
      </c>
      <c r="G29" s="23">
        <f t="shared" si="6"/>
        <v>15.625</v>
      </c>
      <c r="H29" s="37">
        <f t="shared" si="7"/>
        <v>15.625</v>
      </c>
      <c r="I29" s="65">
        <f t="shared" si="8"/>
        <v>0</v>
      </c>
      <c r="J29" s="12" t="s">
        <v>65</v>
      </c>
      <c r="K29" s="71">
        <f t="shared" si="1"/>
        <v>0</v>
      </c>
      <c r="L29" s="74">
        <f>Z29/Q29*1000</f>
        <v>0</v>
      </c>
      <c r="M29" s="75">
        <f t="shared" ref="M29:M31" si="15">AA29/Q29*1000</f>
        <v>0</v>
      </c>
      <c r="N29" s="143">
        <f t="shared" si="2"/>
        <v>3.7824442415547148</v>
      </c>
      <c r="O29" s="152">
        <f t="shared" si="3"/>
        <v>1.5651493413329856</v>
      </c>
      <c r="P29" s="126">
        <v>7667</v>
      </c>
      <c r="Q29" s="108">
        <v>63</v>
      </c>
      <c r="R29" s="108">
        <v>101</v>
      </c>
      <c r="S29" s="108">
        <v>0</v>
      </c>
      <c r="T29" s="103">
        <v>0</v>
      </c>
      <c r="U29" s="110">
        <v>-38</v>
      </c>
      <c r="V29" s="111">
        <v>1</v>
      </c>
      <c r="W29" s="112">
        <v>1</v>
      </c>
      <c r="X29" s="112">
        <v>0</v>
      </c>
      <c r="Y29" s="112">
        <v>0</v>
      </c>
      <c r="Z29" s="112">
        <v>0</v>
      </c>
      <c r="AA29" s="105">
        <v>0</v>
      </c>
      <c r="AB29" s="94">
        <v>29</v>
      </c>
      <c r="AC29" s="94">
        <v>12</v>
      </c>
    </row>
    <row r="30" spans="1:30" ht="19.5" customHeight="1" x14ac:dyDescent="0.15">
      <c r="A30" s="12" t="s">
        <v>66</v>
      </c>
      <c r="B30" s="29">
        <f t="shared" si="0"/>
        <v>3.3828227776733697</v>
      </c>
      <c r="C30" s="70">
        <f t="shared" ref="C30:D45" si="16">R30/P30*1000</f>
        <v>21.048675061078747</v>
      </c>
      <c r="D30" s="71">
        <f t="shared" si="16"/>
        <v>0</v>
      </c>
      <c r="E30" s="72">
        <f t="shared" si="5"/>
        <v>0</v>
      </c>
      <c r="F30" s="73">
        <f t="shared" si="14"/>
        <v>-17.665852283405375</v>
      </c>
      <c r="G30" s="76">
        <f t="shared" si="6"/>
        <v>0</v>
      </c>
      <c r="H30" s="64">
        <f t="shared" si="7"/>
        <v>0</v>
      </c>
      <c r="I30" s="65">
        <f t="shared" si="8"/>
        <v>0</v>
      </c>
      <c r="J30" s="12" t="s">
        <v>66</v>
      </c>
      <c r="K30" s="71">
        <f t="shared" si="1"/>
        <v>0</v>
      </c>
      <c r="L30" s="74">
        <f t="shared" ref="L30:L31" si="17">Z30/Q30*1000</f>
        <v>0</v>
      </c>
      <c r="M30" s="75">
        <f t="shared" si="15"/>
        <v>0</v>
      </c>
      <c r="N30" s="143">
        <f t="shared" si="2"/>
        <v>3.0069535801541063</v>
      </c>
      <c r="O30" s="152">
        <f t="shared" si="3"/>
        <v>1.1276075925577898</v>
      </c>
      <c r="P30" s="126">
        <v>5321</v>
      </c>
      <c r="Q30" s="108">
        <v>18</v>
      </c>
      <c r="R30" s="108">
        <v>112</v>
      </c>
      <c r="S30" s="108">
        <v>0</v>
      </c>
      <c r="T30" s="103">
        <v>0</v>
      </c>
      <c r="U30" s="110">
        <v>-94</v>
      </c>
      <c r="V30" s="111">
        <v>0</v>
      </c>
      <c r="W30" s="112">
        <v>0</v>
      </c>
      <c r="X30" s="112">
        <v>0</v>
      </c>
      <c r="Y30" s="112">
        <v>0</v>
      </c>
      <c r="Z30" s="112">
        <v>0</v>
      </c>
      <c r="AA30" s="105">
        <v>0</v>
      </c>
      <c r="AB30" s="94">
        <v>16</v>
      </c>
      <c r="AC30" s="94">
        <v>6</v>
      </c>
    </row>
    <row r="31" spans="1:30" ht="19.5" customHeight="1" x14ac:dyDescent="0.15">
      <c r="A31" s="12" t="s">
        <v>67</v>
      </c>
      <c r="B31" s="29">
        <f t="shared" si="0"/>
        <v>6.4253868345135068</v>
      </c>
      <c r="C31" s="70">
        <f t="shared" si="16"/>
        <v>15.866771570941514</v>
      </c>
      <c r="D31" s="71">
        <f t="shared" si="16"/>
        <v>0</v>
      </c>
      <c r="E31" s="72">
        <f t="shared" si="5"/>
        <v>0</v>
      </c>
      <c r="F31" s="73">
        <f t="shared" si="14"/>
        <v>-9.4413847364280095</v>
      </c>
      <c r="G31" s="76">
        <f t="shared" si="6"/>
        <v>0</v>
      </c>
      <c r="H31" s="64">
        <f t="shared" si="7"/>
        <v>0</v>
      </c>
      <c r="I31" s="65">
        <f t="shared" si="8"/>
        <v>0</v>
      </c>
      <c r="J31" s="12" t="s">
        <v>67</v>
      </c>
      <c r="K31" s="71">
        <f t="shared" si="1"/>
        <v>0</v>
      </c>
      <c r="L31" s="74">
        <f t="shared" si="17"/>
        <v>0</v>
      </c>
      <c r="M31" s="75">
        <f t="shared" si="15"/>
        <v>0</v>
      </c>
      <c r="N31" s="143">
        <f t="shared" si="2"/>
        <v>3.0159979019145031</v>
      </c>
      <c r="O31" s="152">
        <f t="shared" si="3"/>
        <v>0.65565171780750064</v>
      </c>
      <c r="P31" s="126">
        <v>7626</v>
      </c>
      <c r="Q31" s="108">
        <v>49</v>
      </c>
      <c r="R31" s="108">
        <v>121</v>
      </c>
      <c r="S31" s="108">
        <v>0</v>
      </c>
      <c r="T31" s="103">
        <v>0</v>
      </c>
      <c r="U31" s="110">
        <v>-72</v>
      </c>
      <c r="V31" s="111">
        <v>0</v>
      </c>
      <c r="W31" s="112">
        <v>0</v>
      </c>
      <c r="X31" s="112">
        <v>0</v>
      </c>
      <c r="Y31" s="112">
        <v>0</v>
      </c>
      <c r="Z31" s="112">
        <v>0</v>
      </c>
      <c r="AA31" s="105">
        <v>0</v>
      </c>
      <c r="AB31" s="94">
        <v>23</v>
      </c>
      <c r="AC31" s="94">
        <v>5</v>
      </c>
    </row>
    <row r="32" spans="1:30" ht="19.5" customHeight="1" x14ac:dyDescent="0.15">
      <c r="A32" s="11" t="s">
        <v>68</v>
      </c>
      <c r="B32" s="28">
        <f>Q32/P32*1000</f>
        <v>6.4564726137953299</v>
      </c>
      <c r="C32" s="59">
        <f t="shared" si="16"/>
        <v>17.002044549661036</v>
      </c>
      <c r="D32" s="77">
        <f t="shared" si="16"/>
        <v>0</v>
      </c>
      <c r="E32" s="61">
        <f>T32/Q32*1000</f>
        <v>0</v>
      </c>
      <c r="F32" s="62">
        <f>U32/P32*1000</f>
        <v>-10.545571935865706</v>
      </c>
      <c r="G32" s="63">
        <f t="shared" si="6"/>
        <v>0</v>
      </c>
      <c r="H32" s="64">
        <f t="shared" si="7"/>
        <v>0</v>
      </c>
      <c r="I32" s="65">
        <f t="shared" si="8"/>
        <v>0</v>
      </c>
      <c r="J32" s="11" t="s">
        <v>68</v>
      </c>
      <c r="K32" s="60">
        <f>Y32/Q32*1000</f>
        <v>0</v>
      </c>
      <c r="L32" s="66">
        <f>Z32/Q32*1000</f>
        <v>0</v>
      </c>
      <c r="M32" s="68">
        <f>AA32/Q32*1000</f>
        <v>0</v>
      </c>
      <c r="N32" s="142">
        <f>AB32/P32*1000</f>
        <v>4.5195308296567314</v>
      </c>
      <c r="O32" s="151">
        <f t="shared" si="3"/>
        <v>1.3989023996556547</v>
      </c>
      <c r="P32" s="129">
        <v>9293</v>
      </c>
      <c r="Q32" s="108">
        <v>60</v>
      </c>
      <c r="R32" s="108">
        <v>158</v>
      </c>
      <c r="S32" s="108">
        <v>0</v>
      </c>
      <c r="T32" s="103">
        <v>0</v>
      </c>
      <c r="U32" s="110">
        <v>-98</v>
      </c>
      <c r="V32" s="111">
        <v>0</v>
      </c>
      <c r="W32" s="112">
        <v>0</v>
      </c>
      <c r="X32" s="112">
        <v>0</v>
      </c>
      <c r="Y32" s="112">
        <v>0</v>
      </c>
      <c r="Z32" s="112">
        <v>0</v>
      </c>
      <c r="AA32" s="105">
        <v>0</v>
      </c>
      <c r="AB32" s="94">
        <v>42</v>
      </c>
      <c r="AC32" s="94">
        <v>13</v>
      </c>
    </row>
    <row r="33" spans="1:30" s="19" customFormat="1" ht="19.5" customHeight="1" x14ac:dyDescent="0.15">
      <c r="A33" s="16" t="s">
        <v>5</v>
      </c>
      <c r="B33" s="26">
        <f>Q33/P33*1000</f>
        <v>5.8678780995646411</v>
      </c>
      <c r="C33" s="43">
        <f t="shared" si="16"/>
        <v>15.01123373577266</v>
      </c>
      <c r="D33" s="79">
        <f t="shared" si="16"/>
        <v>4.2075736325385691</v>
      </c>
      <c r="E33" s="53">
        <f>T33/Q33*1000</f>
        <v>1.4025245441795231</v>
      </c>
      <c r="F33" s="44">
        <f t="shared" ref="F33:G44" si="18">U33/P33*1000</f>
        <v>-9.1433556362080175</v>
      </c>
      <c r="G33" s="45">
        <f t="shared" si="6"/>
        <v>19.257221458046768</v>
      </c>
      <c r="H33" s="45">
        <f t="shared" si="7"/>
        <v>5.5020632737276483</v>
      </c>
      <c r="I33" s="33">
        <f t="shared" si="8"/>
        <v>13.75515818431912</v>
      </c>
      <c r="J33" s="16" t="s">
        <v>5</v>
      </c>
      <c r="K33" s="134">
        <f>Y33/Q33*1000</f>
        <v>4.2075736325385691</v>
      </c>
      <c r="L33" s="78">
        <f t="shared" ref="L33:L39" si="19">Z33/Q33*1000</f>
        <v>2.8050490883590462</v>
      </c>
      <c r="M33" s="69">
        <f>AA33/Q33*1000</f>
        <v>1.4025245441795231</v>
      </c>
      <c r="N33" s="136">
        <f>AB33/P33*1000</f>
        <v>4.0326230978775239</v>
      </c>
      <c r="O33" s="148">
        <f t="shared" si="3"/>
        <v>1.6706581405492598</v>
      </c>
      <c r="P33" s="123">
        <f>SUM(P34:P38)</f>
        <v>121509</v>
      </c>
      <c r="Q33" s="102">
        <v>713</v>
      </c>
      <c r="R33" s="102">
        <v>1824</v>
      </c>
      <c r="S33" s="102">
        <v>3</v>
      </c>
      <c r="T33" s="113">
        <v>1</v>
      </c>
      <c r="U33" s="104">
        <v>-1111</v>
      </c>
      <c r="V33" s="99">
        <v>14</v>
      </c>
      <c r="W33" s="105">
        <v>4</v>
      </c>
      <c r="X33" s="105">
        <v>10</v>
      </c>
      <c r="Y33" s="105">
        <v>3</v>
      </c>
      <c r="Z33" s="105">
        <v>2</v>
      </c>
      <c r="AA33" s="105">
        <v>1</v>
      </c>
      <c r="AB33" s="106">
        <v>490</v>
      </c>
      <c r="AC33" s="106">
        <v>203</v>
      </c>
      <c r="AD33" s="107"/>
    </row>
    <row r="34" spans="1:30" ht="19.5" customHeight="1" x14ac:dyDescent="0.15">
      <c r="A34" s="10" t="s">
        <v>69</v>
      </c>
      <c r="B34" s="27">
        <f>Q34/P34*1000</f>
        <v>5.9650617809970177</v>
      </c>
      <c r="C34" s="54">
        <f t="shared" si="16"/>
        <v>14.387160914642807</v>
      </c>
      <c r="D34" s="80">
        <f t="shared" si="16"/>
        <v>2.3809523809523814</v>
      </c>
      <c r="E34" s="56">
        <f>T34/Q34*1000</f>
        <v>2.3809523809523814</v>
      </c>
      <c r="F34" s="57">
        <f t="shared" si="18"/>
        <v>-8.4220991336457889</v>
      </c>
      <c r="G34" s="22">
        <f t="shared" si="6"/>
        <v>25.522041763341065</v>
      </c>
      <c r="H34" s="37">
        <f t="shared" si="7"/>
        <v>2.3201856148491879</v>
      </c>
      <c r="I34" s="34">
        <f t="shared" si="8"/>
        <v>23.201856148491878</v>
      </c>
      <c r="J34" s="10" t="s">
        <v>69</v>
      </c>
      <c r="K34" s="55">
        <f>Y34/Q34*1000</f>
        <v>4.7619047619047628</v>
      </c>
      <c r="L34" s="58">
        <f>Z34/Q34*1000</f>
        <v>2.3809523809523814</v>
      </c>
      <c r="M34" s="67">
        <f>AA34/Q34*1000</f>
        <v>2.3809523809523814</v>
      </c>
      <c r="N34" s="141">
        <f>AB34/P34*1000</f>
        <v>4.3033659991478483</v>
      </c>
      <c r="O34" s="150">
        <f t="shared" si="3"/>
        <v>1.5906831415992047</v>
      </c>
      <c r="P34" s="124">
        <v>70410</v>
      </c>
      <c r="Q34" s="108">
        <v>420</v>
      </c>
      <c r="R34" s="108">
        <v>1013</v>
      </c>
      <c r="S34" s="110">
        <v>1</v>
      </c>
      <c r="T34" s="112">
        <v>1</v>
      </c>
      <c r="U34" s="114">
        <v>-593</v>
      </c>
      <c r="V34" s="111">
        <v>11</v>
      </c>
      <c r="W34" s="112">
        <v>1</v>
      </c>
      <c r="X34" s="112">
        <v>10</v>
      </c>
      <c r="Y34" s="112">
        <v>2</v>
      </c>
      <c r="Z34" s="112">
        <v>1</v>
      </c>
      <c r="AA34" s="112">
        <v>1</v>
      </c>
      <c r="AB34" s="94">
        <v>303</v>
      </c>
      <c r="AC34" s="94">
        <v>112</v>
      </c>
    </row>
    <row r="35" spans="1:30" ht="19.5" customHeight="1" x14ac:dyDescent="0.15">
      <c r="A35" s="12" t="s">
        <v>70</v>
      </c>
      <c r="B35" s="29">
        <f>Q35/P35*1000</f>
        <v>5.7210163217230354</v>
      </c>
      <c r="C35" s="70">
        <f t="shared" si="16"/>
        <v>15.059734141006226</v>
      </c>
      <c r="D35" s="71">
        <f t="shared" si="16"/>
        <v>0</v>
      </c>
      <c r="E35" s="72">
        <f>T35/Q35*1000</f>
        <v>0</v>
      </c>
      <c r="F35" s="73">
        <f t="shared" si="18"/>
        <v>-9.3387178192831897</v>
      </c>
      <c r="G35" s="23">
        <f t="shared" si="6"/>
        <v>14.492753623188406</v>
      </c>
      <c r="H35" s="37">
        <f t="shared" si="7"/>
        <v>14.492753623188406</v>
      </c>
      <c r="I35" s="65">
        <f t="shared" si="8"/>
        <v>0</v>
      </c>
      <c r="J35" s="12" t="s">
        <v>70</v>
      </c>
      <c r="K35" s="71">
        <f>Y35/Q35*1000</f>
        <v>14.705882352941176</v>
      </c>
      <c r="L35" s="74">
        <f>Z35/Q35*1000</f>
        <v>14.705882352941176</v>
      </c>
      <c r="M35" s="75">
        <f>AA35/Q35*1000</f>
        <v>0</v>
      </c>
      <c r="N35" s="143">
        <f>AB35/P35*1000</f>
        <v>2.6922429749284875</v>
      </c>
      <c r="O35" s="152">
        <f t="shared" si="3"/>
        <v>0.9254585226316675</v>
      </c>
      <c r="P35" s="126">
        <v>11886</v>
      </c>
      <c r="Q35" s="108">
        <v>68</v>
      </c>
      <c r="R35" s="108">
        <v>179</v>
      </c>
      <c r="S35" s="110">
        <v>0</v>
      </c>
      <c r="T35" s="112">
        <v>0</v>
      </c>
      <c r="U35" s="114">
        <v>-111</v>
      </c>
      <c r="V35" s="111">
        <v>1</v>
      </c>
      <c r="W35" s="112">
        <v>1</v>
      </c>
      <c r="X35" s="112">
        <v>0</v>
      </c>
      <c r="Y35" s="112">
        <v>1</v>
      </c>
      <c r="Z35" s="112">
        <v>1</v>
      </c>
      <c r="AA35" s="112">
        <v>0</v>
      </c>
      <c r="AB35" s="94">
        <v>32</v>
      </c>
      <c r="AC35" s="94">
        <v>11</v>
      </c>
    </row>
    <row r="36" spans="1:30" ht="19.5" customHeight="1" x14ac:dyDescent="0.15">
      <c r="A36" s="12" t="s">
        <v>71</v>
      </c>
      <c r="B36" s="29">
        <f>Q36/P36*1000</f>
        <v>5.0317537860283341</v>
      </c>
      <c r="C36" s="70">
        <f t="shared" si="16"/>
        <v>17.782120175867121</v>
      </c>
      <c r="D36" s="71">
        <f t="shared" si="16"/>
        <v>0</v>
      </c>
      <c r="E36" s="72">
        <f>T36/Q36*1000</f>
        <v>0</v>
      </c>
      <c r="F36" s="73">
        <f t="shared" si="18"/>
        <v>-12.750366389838788</v>
      </c>
      <c r="G36" s="23">
        <f t="shared" si="6"/>
        <v>9.6153846153846168</v>
      </c>
      <c r="H36" s="37">
        <f t="shared" si="7"/>
        <v>9.6153846153846168</v>
      </c>
      <c r="I36" s="65">
        <f t="shared" si="8"/>
        <v>0</v>
      </c>
      <c r="J36" s="12" t="s">
        <v>71</v>
      </c>
      <c r="K36" s="71">
        <f>Y36/Q36*1000</f>
        <v>0</v>
      </c>
      <c r="L36" s="74">
        <f>Z36/Q36*1000</f>
        <v>0</v>
      </c>
      <c r="M36" s="75">
        <f t="shared" ref="M36:M37" si="20">AA36/Q36*1000</f>
        <v>0</v>
      </c>
      <c r="N36" s="143">
        <f>AB36/P36*1000</f>
        <v>3.5661944308744502</v>
      </c>
      <c r="O36" s="152">
        <f t="shared" si="3"/>
        <v>1.5144113336590133</v>
      </c>
      <c r="P36" s="126">
        <v>20470</v>
      </c>
      <c r="Q36" s="108">
        <v>103</v>
      </c>
      <c r="R36" s="108">
        <v>364</v>
      </c>
      <c r="S36" s="110">
        <v>0</v>
      </c>
      <c r="T36" s="112">
        <v>0</v>
      </c>
      <c r="U36" s="114">
        <v>-261</v>
      </c>
      <c r="V36" s="111">
        <v>1</v>
      </c>
      <c r="W36" s="112">
        <v>1</v>
      </c>
      <c r="X36" s="112">
        <v>0</v>
      </c>
      <c r="Y36" s="112">
        <v>0</v>
      </c>
      <c r="Z36" s="112">
        <v>0</v>
      </c>
      <c r="AA36" s="112">
        <v>0</v>
      </c>
      <c r="AB36" s="94">
        <v>73</v>
      </c>
      <c r="AC36" s="94">
        <v>31</v>
      </c>
    </row>
    <row r="37" spans="1:30" ht="19.5" customHeight="1" x14ac:dyDescent="0.15">
      <c r="A37" s="12" t="s">
        <v>72</v>
      </c>
      <c r="B37" s="29">
        <f t="shared" ref="B37:B46" si="21">Q37/P37*1000</f>
        <v>7.6447517117596222</v>
      </c>
      <c r="C37" s="70">
        <f t="shared" si="16"/>
        <v>11.76627002592568</v>
      </c>
      <c r="D37" s="71">
        <f t="shared" si="16"/>
        <v>17.391304347826086</v>
      </c>
      <c r="E37" s="72">
        <f t="shared" ref="E37:E46" si="22">T37/Q37*1000</f>
        <v>0</v>
      </c>
      <c r="F37" s="73">
        <f t="shared" si="18"/>
        <v>-4.1215183141660567</v>
      </c>
      <c r="G37" s="76">
        <f t="shared" si="6"/>
        <v>0</v>
      </c>
      <c r="H37" s="64">
        <f t="shared" si="7"/>
        <v>0</v>
      </c>
      <c r="I37" s="65">
        <f t="shared" si="8"/>
        <v>0</v>
      </c>
      <c r="J37" s="12" t="s">
        <v>72</v>
      </c>
      <c r="K37" s="71">
        <f t="shared" ref="K37:K46" si="23">Y37/Q37*1000</f>
        <v>0</v>
      </c>
      <c r="L37" s="74">
        <f t="shared" ref="L37" si="24">Z37/Q37*1000</f>
        <v>0</v>
      </c>
      <c r="M37" s="75">
        <f t="shared" si="20"/>
        <v>0</v>
      </c>
      <c r="N37" s="143">
        <f t="shared" ref="N37:N46" si="25">AB37/P37*1000</f>
        <v>4.6533271288971614</v>
      </c>
      <c r="O37" s="152">
        <f t="shared" si="3"/>
        <v>2.8584723791796849</v>
      </c>
      <c r="P37" s="126">
        <v>15043</v>
      </c>
      <c r="Q37" s="108">
        <v>115</v>
      </c>
      <c r="R37" s="108">
        <v>177</v>
      </c>
      <c r="S37" s="110">
        <v>2</v>
      </c>
      <c r="T37" s="112">
        <v>0</v>
      </c>
      <c r="U37" s="114">
        <v>-62</v>
      </c>
      <c r="V37" s="111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94">
        <v>70</v>
      </c>
      <c r="AC37" s="94">
        <v>43</v>
      </c>
    </row>
    <row r="38" spans="1:30" ht="19.5" customHeight="1" x14ac:dyDescent="0.15">
      <c r="A38" s="11" t="s">
        <v>73</v>
      </c>
      <c r="B38" s="28">
        <f t="shared" si="21"/>
        <v>1.8918918918918919</v>
      </c>
      <c r="C38" s="59">
        <f t="shared" si="16"/>
        <v>24.594594594594593</v>
      </c>
      <c r="D38" s="77">
        <f t="shared" si="16"/>
        <v>0</v>
      </c>
      <c r="E38" s="72">
        <f t="shared" si="22"/>
        <v>0</v>
      </c>
      <c r="F38" s="73">
        <f t="shared" si="18"/>
        <v>-22.702702702702702</v>
      </c>
      <c r="G38" s="23">
        <f t="shared" si="6"/>
        <v>125</v>
      </c>
      <c r="H38" s="37">
        <f t="shared" si="7"/>
        <v>125</v>
      </c>
      <c r="I38" s="65">
        <f t="shared" si="8"/>
        <v>0</v>
      </c>
      <c r="J38" s="11" t="s">
        <v>73</v>
      </c>
      <c r="K38" s="60">
        <f t="shared" si="23"/>
        <v>0</v>
      </c>
      <c r="L38" s="66">
        <f>Z38/Q38*1000</f>
        <v>0</v>
      </c>
      <c r="M38" s="68">
        <f>AA38/Q38*1000</f>
        <v>0</v>
      </c>
      <c r="N38" s="143">
        <f t="shared" si="25"/>
        <v>3.243243243243243</v>
      </c>
      <c r="O38" s="151">
        <f t="shared" si="3"/>
        <v>1.6216216216216215</v>
      </c>
      <c r="P38" s="125">
        <v>3700</v>
      </c>
      <c r="Q38" s="108">
        <v>7</v>
      </c>
      <c r="R38" s="108">
        <v>91</v>
      </c>
      <c r="S38" s="110">
        <v>0</v>
      </c>
      <c r="T38" s="112">
        <v>0</v>
      </c>
      <c r="U38" s="114">
        <v>-84</v>
      </c>
      <c r="V38" s="111">
        <v>1</v>
      </c>
      <c r="W38" s="112">
        <v>1</v>
      </c>
      <c r="X38" s="112">
        <v>0</v>
      </c>
      <c r="Y38" s="112">
        <v>0</v>
      </c>
      <c r="Z38" s="112">
        <v>0</v>
      </c>
      <c r="AA38" s="112">
        <v>0</v>
      </c>
      <c r="AB38" s="94">
        <v>12</v>
      </c>
      <c r="AC38" s="94">
        <v>6</v>
      </c>
    </row>
    <row r="39" spans="1:30" s="19" customFormat="1" ht="19.5" customHeight="1" x14ac:dyDescent="0.15">
      <c r="A39" s="16" t="s">
        <v>6</v>
      </c>
      <c r="B39" s="26">
        <f t="shared" si="21"/>
        <v>5.7375036277989864</v>
      </c>
      <c r="C39" s="43">
        <f t="shared" si="16"/>
        <v>17.458084968633493</v>
      </c>
      <c r="D39" s="52">
        <f t="shared" si="16"/>
        <v>0</v>
      </c>
      <c r="E39" s="53">
        <f t="shared" si="22"/>
        <v>0</v>
      </c>
      <c r="F39" s="44">
        <f t="shared" si="18"/>
        <v>-11.720581340834505</v>
      </c>
      <c r="G39" s="45">
        <f t="shared" si="6"/>
        <v>26.515151515151516</v>
      </c>
      <c r="H39" s="45">
        <f t="shared" si="7"/>
        <v>11.363636363636363</v>
      </c>
      <c r="I39" s="33">
        <f t="shared" si="8"/>
        <v>15.151515151515152</v>
      </c>
      <c r="J39" s="16" t="s">
        <v>6</v>
      </c>
      <c r="K39" s="134">
        <f t="shared" si="23"/>
        <v>7.782101167315175</v>
      </c>
      <c r="L39" s="78">
        <f t="shared" si="19"/>
        <v>7.782101167315175</v>
      </c>
      <c r="M39" s="69">
        <f>AA39/Q39*1000</f>
        <v>0</v>
      </c>
      <c r="N39" s="136">
        <f t="shared" si="25"/>
        <v>3.4380371933114553</v>
      </c>
      <c r="O39" s="148">
        <f t="shared" si="3"/>
        <v>1.7636684303350969</v>
      </c>
      <c r="P39" s="123">
        <f>SUM(P40:P43)</f>
        <v>44793</v>
      </c>
      <c r="Q39" s="102">
        <f>SUM(Q40:Q43)</f>
        <v>257</v>
      </c>
      <c r="R39" s="102">
        <v>782</v>
      </c>
      <c r="S39" s="104">
        <v>0</v>
      </c>
      <c r="T39" s="112">
        <v>0</v>
      </c>
      <c r="U39" s="115">
        <v>-525</v>
      </c>
      <c r="V39" s="99">
        <v>7</v>
      </c>
      <c r="W39" s="105">
        <v>3</v>
      </c>
      <c r="X39" s="105">
        <v>4</v>
      </c>
      <c r="Y39" s="105">
        <v>2</v>
      </c>
      <c r="Z39" s="105">
        <v>2</v>
      </c>
      <c r="AA39" s="112">
        <v>0</v>
      </c>
      <c r="AB39" s="106">
        <v>154</v>
      </c>
      <c r="AC39" s="106">
        <v>79</v>
      </c>
      <c r="AD39" s="107"/>
    </row>
    <row r="40" spans="1:30" ht="19.5" customHeight="1" x14ac:dyDescent="0.15">
      <c r="A40" s="10" t="s">
        <v>74</v>
      </c>
      <c r="B40" s="27">
        <f t="shared" si="21"/>
        <v>6.3202763283604027</v>
      </c>
      <c r="C40" s="54">
        <f t="shared" si="16"/>
        <v>16.241640332181966</v>
      </c>
      <c r="D40" s="55">
        <f t="shared" si="16"/>
        <v>0</v>
      </c>
      <c r="E40" s="56">
        <f t="shared" si="22"/>
        <v>0</v>
      </c>
      <c r="F40" s="57">
        <f t="shared" si="18"/>
        <v>-9.9213640038215622</v>
      </c>
      <c r="G40" s="22">
        <f t="shared" si="6"/>
        <v>28.248587570621467</v>
      </c>
      <c r="H40" s="37">
        <f t="shared" si="7"/>
        <v>11.299435028248588</v>
      </c>
      <c r="I40" s="65">
        <f t="shared" si="8"/>
        <v>16.949152542372882</v>
      </c>
      <c r="J40" s="10" t="s">
        <v>74</v>
      </c>
      <c r="K40" s="55">
        <f t="shared" si="23"/>
        <v>5.8139534883720927</v>
      </c>
      <c r="L40" s="58">
        <f>Z40/Q40*1000</f>
        <v>5.8139534883720927</v>
      </c>
      <c r="M40" s="67">
        <f>AA41/Q41*1000</f>
        <v>0</v>
      </c>
      <c r="N40" s="141">
        <f t="shared" si="25"/>
        <v>4.152274564562358</v>
      </c>
      <c r="O40" s="150">
        <f t="shared" si="3"/>
        <v>1.947527008157566</v>
      </c>
      <c r="P40" s="124">
        <v>27214</v>
      </c>
      <c r="Q40" s="108">
        <v>172</v>
      </c>
      <c r="R40" s="108">
        <v>442</v>
      </c>
      <c r="S40" s="110">
        <v>0</v>
      </c>
      <c r="T40" s="112">
        <v>0</v>
      </c>
      <c r="U40" s="114">
        <v>-270</v>
      </c>
      <c r="V40" s="111">
        <v>5</v>
      </c>
      <c r="W40" s="112">
        <v>2</v>
      </c>
      <c r="X40" s="112">
        <v>3</v>
      </c>
      <c r="Y40" s="112">
        <v>1</v>
      </c>
      <c r="Z40" s="112">
        <v>1</v>
      </c>
      <c r="AA40" s="112">
        <v>0</v>
      </c>
      <c r="AB40" s="94">
        <v>113</v>
      </c>
      <c r="AC40" s="94">
        <v>53</v>
      </c>
    </row>
    <row r="41" spans="1:30" ht="19.5" customHeight="1" x14ac:dyDescent="0.15">
      <c r="A41" s="12" t="s">
        <v>75</v>
      </c>
      <c r="B41" s="29">
        <f t="shared" si="21"/>
        <v>4.7502619629758991</v>
      </c>
      <c r="C41" s="70">
        <f t="shared" si="16"/>
        <v>18.162766329025498</v>
      </c>
      <c r="D41" s="71">
        <f t="shared" si="16"/>
        <v>0</v>
      </c>
      <c r="E41" s="72">
        <f t="shared" si="22"/>
        <v>0</v>
      </c>
      <c r="F41" s="73">
        <f t="shared" si="18"/>
        <v>-13.4125043660496</v>
      </c>
      <c r="G41" s="23">
        <f t="shared" si="6"/>
        <v>28.571428571428569</v>
      </c>
      <c r="H41" s="37">
        <f t="shared" si="7"/>
        <v>14.285714285714285</v>
      </c>
      <c r="I41" s="65">
        <f t="shared" si="8"/>
        <v>14.285714285714285</v>
      </c>
      <c r="J41" s="12" t="s">
        <v>75</v>
      </c>
      <c r="K41" s="71">
        <f t="shared" si="23"/>
        <v>14.705882352941176</v>
      </c>
      <c r="L41" s="74">
        <f>Z41/Q41*1000</f>
        <v>14.705882352941176</v>
      </c>
      <c r="M41" s="75">
        <f>AA41/Q41*1000</f>
        <v>0</v>
      </c>
      <c r="N41" s="143">
        <f t="shared" si="25"/>
        <v>2.5148445686342997</v>
      </c>
      <c r="O41" s="152">
        <f t="shared" si="3"/>
        <v>1.5368494586098498</v>
      </c>
      <c r="P41" s="126">
        <v>14315</v>
      </c>
      <c r="Q41" s="108">
        <v>68</v>
      </c>
      <c r="R41" s="108">
        <v>260</v>
      </c>
      <c r="S41" s="110">
        <v>0</v>
      </c>
      <c r="T41" s="112">
        <v>0</v>
      </c>
      <c r="U41" s="114">
        <v>-192</v>
      </c>
      <c r="V41" s="111">
        <v>2</v>
      </c>
      <c r="W41" s="112">
        <v>1</v>
      </c>
      <c r="X41" s="112">
        <v>1</v>
      </c>
      <c r="Y41" s="112">
        <v>1</v>
      </c>
      <c r="Z41" s="112">
        <v>1</v>
      </c>
      <c r="AA41" s="112">
        <v>0</v>
      </c>
      <c r="AB41" s="94">
        <v>36</v>
      </c>
      <c r="AC41" s="94">
        <v>22</v>
      </c>
    </row>
    <row r="42" spans="1:30" ht="19.5" customHeight="1" x14ac:dyDescent="0.15">
      <c r="A42" s="12" t="s">
        <v>76</v>
      </c>
      <c r="B42" s="29">
        <f t="shared" si="21"/>
        <v>5.2668539325842696</v>
      </c>
      <c r="C42" s="70">
        <f t="shared" si="16"/>
        <v>24.578651685393261</v>
      </c>
      <c r="D42" s="71">
        <f t="shared" si="16"/>
        <v>0</v>
      </c>
      <c r="E42" s="72">
        <f t="shared" si="22"/>
        <v>0</v>
      </c>
      <c r="F42" s="73">
        <f t="shared" si="18"/>
        <v>-19.311797752808989</v>
      </c>
      <c r="G42" s="76">
        <f t="shared" si="6"/>
        <v>0</v>
      </c>
      <c r="H42" s="64">
        <f t="shared" si="7"/>
        <v>0</v>
      </c>
      <c r="I42" s="65">
        <f t="shared" si="8"/>
        <v>0</v>
      </c>
      <c r="J42" s="12" t="s">
        <v>76</v>
      </c>
      <c r="K42" s="71">
        <f t="shared" si="23"/>
        <v>0</v>
      </c>
      <c r="L42" s="74">
        <f>Z42/Q42*1000</f>
        <v>0</v>
      </c>
      <c r="M42" s="75">
        <f>AA42/Q42*1000</f>
        <v>0</v>
      </c>
      <c r="N42" s="143">
        <f t="shared" si="25"/>
        <v>1.053370786516854</v>
      </c>
      <c r="O42" s="152">
        <f t="shared" si="3"/>
        <v>0.70224719101123589</v>
      </c>
      <c r="P42" s="126">
        <v>2848</v>
      </c>
      <c r="Q42" s="108">
        <v>15</v>
      </c>
      <c r="R42" s="108">
        <v>70</v>
      </c>
      <c r="S42" s="110">
        <v>0</v>
      </c>
      <c r="T42" s="112">
        <v>0</v>
      </c>
      <c r="U42" s="114">
        <v>-55</v>
      </c>
      <c r="V42" s="111">
        <v>0</v>
      </c>
      <c r="W42" s="112">
        <v>0</v>
      </c>
      <c r="X42" s="112">
        <v>0</v>
      </c>
      <c r="Y42" s="112">
        <v>0</v>
      </c>
      <c r="Z42" s="112">
        <v>0</v>
      </c>
      <c r="AA42" s="112">
        <v>0</v>
      </c>
      <c r="AB42" s="94">
        <v>3</v>
      </c>
      <c r="AC42" s="94">
        <v>2</v>
      </c>
    </row>
    <row r="43" spans="1:30" ht="19.5" customHeight="1" x14ac:dyDescent="0.15">
      <c r="A43" s="11" t="s">
        <v>77</v>
      </c>
      <c r="B43" s="28">
        <f t="shared" si="21"/>
        <v>4.8076923076923084</v>
      </c>
      <c r="C43" s="59">
        <f t="shared" si="16"/>
        <v>24.03846153846154</v>
      </c>
      <c r="D43" s="77">
        <f t="shared" si="16"/>
        <v>0</v>
      </c>
      <c r="E43" s="61">
        <f t="shared" si="22"/>
        <v>0</v>
      </c>
      <c r="F43" s="62">
        <f t="shared" si="18"/>
        <v>-19.230769230769234</v>
      </c>
      <c r="G43" s="63">
        <f t="shared" si="6"/>
        <v>0</v>
      </c>
      <c r="H43" s="64">
        <f t="shared" si="7"/>
        <v>0</v>
      </c>
      <c r="I43" s="65">
        <f t="shared" si="8"/>
        <v>0</v>
      </c>
      <c r="J43" s="11" t="s">
        <v>77</v>
      </c>
      <c r="K43" s="60">
        <f t="shared" si="23"/>
        <v>0</v>
      </c>
      <c r="L43" s="66">
        <f>Z43/Q43*1000</f>
        <v>0</v>
      </c>
      <c r="M43" s="68">
        <f>AA43/Q43*1000</f>
        <v>0</v>
      </c>
      <c r="N43" s="142">
        <f t="shared" si="25"/>
        <v>4.8076923076923084</v>
      </c>
      <c r="O43" s="151">
        <f t="shared" si="3"/>
        <v>4.8076923076923084</v>
      </c>
      <c r="P43" s="125">
        <v>416</v>
      </c>
      <c r="Q43" s="108">
        <v>2</v>
      </c>
      <c r="R43" s="108">
        <v>10</v>
      </c>
      <c r="S43" s="110">
        <v>0</v>
      </c>
      <c r="T43" s="112">
        <v>0</v>
      </c>
      <c r="U43" s="114">
        <v>-8</v>
      </c>
      <c r="V43" s="111">
        <v>0</v>
      </c>
      <c r="W43" s="112">
        <v>0</v>
      </c>
      <c r="X43" s="112">
        <v>0</v>
      </c>
      <c r="Y43" s="112">
        <v>0</v>
      </c>
      <c r="Z43" s="112">
        <v>0</v>
      </c>
      <c r="AA43" s="112">
        <v>0</v>
      </c>
      <c r="AB43" s="94">
        <v>2</v>
      </c>
      <c r="AC43" s="94">
        <v>2</v>
      </c>
    </row>
    <row r="44" spans="1:30" s="19" customFormat="1" ht="19.5" customHeight="1" x14ac:dyDescent="0.15">
      <c r="A44" s="18" t="s">
        <v>0</v>
      </c>
      <c r="B44" s="26">
        <f t="shared" si="21"/>
        <v>3.968478938715347</v>
      </c>
      <c r="C44" s="43">
        <f t="shared" si="16"/>
        <v>21.826634162934408</v>
      </c>
      <c r="D44" s="52">
        <f t="shared" si="16"/>
        <v>0</v>
      </c>
      <c r="E44" s="53">
        <f t="shared" si="22"/>
        <v>0</v>
      </c>
      <c r="F44" s="44">
        <f t="shared" si="18"/>
        <v>-17.858155224219061</v>
      </c>
      <c r="G44" s="198">
        <f t="shared" si="6"/>
        <v>0</v>
      </c>
      <c r="H44" s="198">
        <f t="shared" si="7"/>
        <v>0</v>
      </c>
      <c r="I44" s="53">
        <f t="shared" si="8"/>
        <v>0</v>
      </c>
      <c r="J44" s="18" t="s">
        <v>0</v>
      </c>
      <c r="K44" s="134">
        <f t="shared" si="23"/>
        <v>0</v>
      </c>
      <c r="L44" s="78">
        <f t="shared" ref="L44" si="26">Z44/Q44*1000</f>
        <v>0</v>
      </c>
      <c r="M44" s="69">
        <f>AA44/Q44*1000</f>
        <v>0</v>
      </c>
      <c r="N44" s="136">
        <f t="shared" si="25"/>
        <v>2.6078575882986561</v>
      </c>
      <c r="O44" s="148">
        <f t="shared" si="3"/>
        <v>1.2472362378819661</v>
      </c>
      <c r="P44" s="123">
        <f>SUM(P45:P46)</f>
        <v>17639</v>
      </c>
      <c r="Q44" s="102">
        <f>Q45+Q46</f>
        <v>70</v>
      </c>
      <c r="R44" s="102">
        <v>385</v>
      </c>
      <c r="S44" s="104">
        <v>0</v>
      </c>
      <c r="T44" s="112">
        <v>0</v>
      </c>
      <c r="U44" s="115">
        <v>-315</v>
      </c>
      <c r="V44" s="99">
        <v>0</v>
      </c>
      <c r="W44" s="112">
        <v>0</v>
      </c>
      <c r="X44" s="112">
        <v>0</v>
      </c>
      <c r="Y44" s="112">
        <v>0</v>
      </c>
      <c r="Z44" s="105">
        <v>0</v>
      </c>
      <c r="AA44" s="112">
        <v>0</v>
      </c>
      <c r="AB44" s="106">
        <v>46</v>
      </c>
      <c r="AC44" s="106">
        <v>22</v>
      </c>
      <c r="AD44" s="107"/>
    </row>
    <row r="45" spans="1:30" ht="19.5" customHeight="1" x14ac:dyDescent="0.15">
      <c r="A45" s="10" t="s">
        <v>78</v>
      </c>
      <c r="B45" s="27">
        <f t="shared" si="21"/>
        <v>2.356637863315004</v>
      </c>
      <c r="C45" s="54">
        <f t="shared" si="16"/>
        <v>29.457973291437551</v>
      </c>
      <c r="D45" s="55">
        <f t="shared" si="16"/>
        <v>0</v>
      </c>
      <c r="E45" s="56">
        <f t="shared" si="22"/>
        <v>0</v>
      </c>
      <c r="F45" s="57">
        <f>U45/P45*1000</f>
        <v>-27.101335428122546</v>
      </c>
      <c r="G45" s="116">
        <f t="shared" si="6"/>
        <v>0</v>
      </c>
      <c r="H45" s="64">
        <f t="shared" si="7"/>
        <v>0</v>
      </c>
      <c r="I45" s="65">
        <f t="shared" si="8"/>
        <v>0</v>
      </c>
      <c r="J45" s="10" t="s">
        <v>78</v>
      </c>
      <c r="K45" s="55">
        <f t="shared" si="23"/>
        <v>0</v>
      </c>
      <c r="L45" s="58">
        <f>Z46/Q46*1000</f>
        <v>0</v>
      </c>
      <c r="M45" s="67">
        <f>AA46/Q46*1000</f>
        <v>0</v>
      </c>
      <c r="N45" s="141">
        <f t="shared" si="25"/>
        <v>2.356637863315004</v>
      </c>
      <c r="O45" s="150">
        <f t="shared" si="3"/>
        <v>1.178318931657502</v>
      </c>
      <c r="P45" s="124">
        <v>2546</v>
      </c>
      <c r="Q45" s="108">
        <v>6</v>
      </c>
      <c r="R45" s="108">
        <v>75</v>
      </c>
      <c r="S45" s="110">
        <v>0</v>
      </c>
      <c r="T45" s="112">
        <v>0</v>
      </c>
      <c r="U45" s="114">
        <v>-69</v>
      </c>
      <c r="V45" s="111">
        <v>0</v>
      </c>
      <c r="W45" s="112">
        <v>0</v>
      </c>
      <c r="X45" s="112">
        <v>0</v>
      </c>
      <c r="Y45" s="112">
        <v>0</v>
      </c>
      <c r="Z45" s="112">
        <v>0</v>
      </c>
      <c r="AA45" s="112">
        <v>0</v>
      </c>
      <c r="AB45" s="94">
        <v>6</v>
      </c>
      <c r="AC45" s="94">
        <v>3</v>
      </c>
    </row>
    <row r="46" spans="1:30" ht="19.5" customHeight="1" thickBot="1" x14ac:dyDescent="0.2">
      <c r="A46" s="13" t="s">
        <v>79</v>
      </c>
      <c r="B46" s="30">
        <f t="shared" si="21"/>
        <v>4.2403763333995892</v>
      </c>
      <c r="C46" s="81">
        <f t="shared" ref="C46:D46" si="27">R46/P46*1000</f>
        <v>20.539322864904261</v>
      </c>
      <c r="D46" s="82">
        <f t="shared" si="27"/>
        <v>0</v>
      </c>
      <c r="E46" s="83">
        <f t="shared" si="22"/>
        <v>0</v>
      </c>
      <c r="F46" s="84">
        <f>U46/P46*1000</f>
        <v>-16.298946531504672</v>
      </c>
      <c r="G46" s="85">
        <f t="shared" si="6"/>
        <v>0</v>
      </c>
      <c r="H46" s="86">
        <f t="shared" si="7"/>
        <v>0</v>
      </c>
      <c r="I46" s="87">
        <f t="shared" si="8"/>
        <v>0</v>
      </c>
      <c r="J46" s="13" t="s">
        <v>79</v>
      </c>
      <c r="K46" s="85">
        <f t="shared" si="23"/>
        <v>0</v>
      </c>
      <c r="L46" s="88">
        <f>Z46/Q46*1000</f>
        <v>0</v>
      </c>
      <c r="M46" s="144">
        <f>AA46/Q46*1000</f>
        <v>0</v>
      </c>
      <c r="N46" s="145">
        <f t="shared" si="25"/>
        <v>2.6502352083747431</v>
      </c>
      <c r="O46" s="153">
        <f t="shared" si="3"/>
        <v>1.2588617239780029</v>
      </c>
      <c r="P46" s="127">
        <v>15093</v>
      </c>
      <c r="Q46" s="108">
        <v>64</v>
      </c>
      <c r="R46" s="108">
        <v>310</v>
      </c>
      <c r="S46" s="110">
        <v>0</v>
      </c>
      <c r="T46" s="112">
        <v>0</v>
      </c>
      <c r="U46" s="114">
        <v>-246</v>
      </c>
      <c r="V46" s="111">
        <v>0</v>
      </c>
      <c r="W46" s="112">
        <v>0</v>
      </c>
      <c r="X46" s="112">
        <v>0</v>
      </c>
      <c r="Y46" s="112">
        <v>0</v>
      </c>
      <c r="Z46" s="112">
        <v>0</v>
      </c>
      <c r="AA46" s="112">
        <v>0</v>
      </c>
      <c r="AB46" s="94">
        <v>40</v>
      </c>
      <c r="AC46" s="94">
        <v>19</v>
      </c>
    </row>
    <row r="47" spans="1:30" x14ac:dyDescent="0.15">
      <c r="I47" s="4"/>
      <c r="P47" s="118" t="s">
        <v>40</v>
      </c>
    </row>
    <row r="48" spans="1:30" x14ac:dyDescent="0.15">
      <c r="G48" s="5"/>
      <c r="H48" s="5"/>
      <c r="I48" s="4"/>
    </row>
  </sheetData>
  <mergeCells count="34">
    <mergeCell ref="F3:F5"/>
    <mergeCell ref="D5:E5"/>
    <mergeCell ref="A3:A5"/>
    <mergeCell ref="B3:B5"/>
    <mergeCell ref="C3:C5"/>
    <mergeCell ref="D3:D4"/>
    <mergeCell ref="E3:E4"/>
    <mergeCell ref="R3:R5"/>
    <mergeCell ref="G3:G4"/>
    <mergeCell ref="H3:H4"/>
    <mergeCell ref="I3:I4"/>
    <mergeCell ref="J3:J5"/>
    <mergeCell ref="K3:K4"/>
    <mergeCell ref="L3:L4"/>
    <mergeCell ref="G5:I5"/>
    <mergeCell ref="K5:L5"/>
    <mergeCell ref="M3:M4"/>
    <mergeCell ref="N3:N5"/>
    <mergeCell ref="O3:O5"/>
    <mergeCell ref="P3:P5"/>
    <mergeCell ref="Q3:Q5"/>
    <mergeCell ref="S3:S5"/>
    <mergeCell ref="T3:T5"/>
    <mergeCell ref="U3:U5"/>
    <mergeCell ref="V3:X3"/>
    <mergeCell ref="Y3:AA3"/>
    <mergeCell ref="AC3:AC5"/>
    <mergeCell ref="V4:V5"/>
    <mergeCell ref="W4:W5"/>
    <mergeCell ref="X4:X5"/>
    <mergeCell ref="Y4:Y5"/>
    <mergeCell ref="Z4:Z5"/>
    <mergeCell ref="AA4:AA5"/>
    <mergeCell ref="AB3:AB5"/>
  </mergeCells>
  <phoneticPr fontId="18"/>
  <printOptions horizontalCentered="1"/>
  <pageMargins left="0.31496062992125984" right="0.31496062992125984" top="0.74803149606299213" bottom="0.74803149606299213" header="0.31496062992125984" footer="0.31496062992125984"/>
  <pageSetup paperSize="9" scale="88" firstPageNumber="32" orientation="portrait" useFirstPageNumber="1" horizontalDpi="300" verticalDpi="300" r:id="rId1"/>
  <headerFooter alignWithMargins="0">
    <oddFooter>&amp;C-&amp;P -</oddFooter>
  </headerFooter>
  <colBreaks count="1" manualBreakCount="1">
    <brk id="9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率</vt:lpstr>
      <vt:lpstr>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126349</dc:creator>
  <cp:lastModifiedBy>135721</cp:lastModifiedBy>
  <cp:lastPrinted>2021-01-22T06:40:56Z</cp:lastPrinted>
  <dcterms:created xsi:type="dcterms:W3CDTF">2020-03-07T04:01:53Z</dcterms:created>
  <dcterms:modified xsi:type="dcterms:W3CDTF">2022-11-02T04:44:32Z</dcterms:modified>
</cp:coreProperties>
</file>