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75" windowWidth="16755" windowHeight="7485" activeTab="0"/>
  </bookViews>
  <sheets>
    <sheet name="実数" sheetId="1" r:id="rId1"/>
    <sheet name="率" sheetId="2" r:id="rId2"/>
  </sheets>
  <definedNames>
    <definedName name="_xlnm.Print_Area" localSheetId="0">'実数'!$A$1:$U$45</definedName>
    <definedName name="_xlnm.Print_Area" localSheetId="1">'率'!$A$1:$V$45</definedName>
    <definedName name="_xlnm.Print_Area">'実数'!$A$3:$I$45</definedName>
    <definedName name="Print_Area_MI" localSheetId="0">'実数'!$A$3:$I$45</definedName>
    <definedName name="Print_Area_MI" localSheetId="1">'率'!$A$2:$I$45</definedName>
    <definedName name="PRINT_AREA_MI">'実数'!$A$3:$I$45</definedName>
  </definedNames>
  <calcPr fullCalcOnLoad="1"/>
</workbook>
</file>

<file path=xl/sharedStrings.xml><?xml version="1.0" encoding="utf-8"?>
<sst xmlns="http://schemas.openxmlformats.org/spreadsheetml/2006/main" count="306" uniqueCount="69">
  <si>
    <t>全死因</t>
  </si>
  <si>
    <t>結核</t>
  </si>
  <si>
    <t>悪性新生物</t>
  </si>
  <si>
    <t>糖尿病</t>
  </si>
  <si>
    <t>脳血管疾患</t>
  </si>
  <si>
    <t>肺炎</t>
  </si>
  <si>
    <t>肝疾患</t>
  </si>
  <si>
    <t>腎不全</t>
  </si>
  <si>
    <t>老衰</t>
  </si>
  <si>
    <t>自殺</t>
  </si>
  <si>
    <t>全　　　国</t>
  </si>
  <si>
    <t>全　　　県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</si>
  <si>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</si>
  <si>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</si>
  <si>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</si>
  <si>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</si>
  <si>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</si>
  <si>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</si>
  <si>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</si>
  <si>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</si>
  <si>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</si>
  <si>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</si>
  <si>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</si>
  <si>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</si>
  <si>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</si>
  <si>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</si>
  <si>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</si>
  <si>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</si>
  <si>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</si>
  <si>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</si>
  <si>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</si>
  <si>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</si>
  <si>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</si>
  <si>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</si>
  <si>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</si>
  <si>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</si>
  <si>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</si>
  <si>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</si>
  <si>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</si>
  <si>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</si>
  <si>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　北山村</t>
  </si>
  <si>
    <t>喘息</t>
  </si>
  <si>
    <t>不慮の事故</t>
  </si>
  <si>
    <t>（その２）</t>
  </si>
  <si>
    <t>（その１）</t>
  </si>
  <si>
    <t>大動脈瘤
及び解離</t>
  </si>
  <si>
    <t>高血圧性
疾患</t>
  </si>
  <si>
    <t>その他の
死因</t>
  </si>
  <si>
    <t>みなべ町</t>
  </si>
  <si>
    <t>紀の川市</t>
  </si>
  <si>
    <t>日高川町</t>
  </si>
  <si>
    <t>　串本町</t>
  </si>
  <si>
    <t>　古座川町</t>
  </si>
  <si>
    <t>新宮保健所串本支所</t>
  </si>
  <si>
    <t>-</t>
  </si>
  <si>
    <t>紀美野町</t>
  </si>
  <si>
    <t>　岩出市</t>
  </si>
  <si>
    <t>有田川町</t>
  </si>
  <si>
    <t>橋本保健所</t>
  </si>
  <si>
    <t>　湯浅町</t>
  </si>
  <si>
    <r>
      <t xml:space="preserve">心疾患
</t>
    </r>
    <r>
      <rPr>
        <sz val="8"/>
        <rFont val="ＭＳ 明朝"/>
        <family val="1"/>
      </rPr>
      <t>（高血圧性を
除く）</t>
    </r>
  </si>
  <si>
    <t>第１１表－１　選択死因別死亡数（保健所・市町村別）</t>
  </si>
  <si>
    <t>第１１表－２　選択死因別死亡率（人口１０万対）（保健所・市町村別）</t>
  </si>
  <si>
    <t>人口
H28.10.1</t>
  </si>
  <si>
    <t>慢性閉塞
性肺疾患</t>
  </si>
  <si>
    <t>不慮の
事故</t>
  </si>
  <si>
    <t>高血圧
性疾患</t>
  </si>
  <si>
    <t>脳血管
疾患</t>
  </si>
  <si>
    <t>平成２８年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</si>
</sst>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#,##0.00_);[Red]\(#,##0.00\)"/>
    <numFmt numFmtId="180" formatCode="#,##0.000_);[Red]\(#,##0.000\)"/>
    <numFmt numFmtId="181" formatCode="#,##0.0000_);[Red]\(#,##0.0000\)"/>
    <numFmt numFmtId="182" formatCode="#,##0.00000_);[Red]\(#,##0.00000\)"/>
    <numFmt numFmtId="183" formatCode="#,##0.000000_);[Red]\(#,##0.000000\)"/>
    <numFmt numFmtId="184" formatCode="#,##0.0000000_);[Red]\(#,##0.0000000\)"/>
    <numFmt numFmtId="185" formatCode="0.0_ "/>
  </numFmts>
  <fonts count="53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u val="single"/>
      <sz val="14"/>
      <name val="ＭＳ 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sz val="14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11"/>
      <name val="ＭＳ 明朝"/>
      <family val="1"/>
    </font>
    <font>
      <sz val="8"/>
      <name val="ＭＳ 明朝"/>
      <family val="1"/>
    </font>
    <font>
      <b/>
      <sz val="6.5"/>
      <name val="ＭＳ 明朝"/>
      <family val="1"/>
    </font>
    <font>
      <b/>
      <sz val="8.5"/>
      <name val="ＭＳ 明朝"/>
      <family val="1"/>
    </font>
    <font>
      <sz val="10"/>
      <name val="ＭＳ 明朝"/>
      <family val="1"/>
    </font>
    <font>
      <b/>
      <sz val="6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37" fontId="11" fillId="0" borderId="10" xfId="0" applyNumberFormat="1" applyFont="1" applyBorder="1" applyAlignment="1" applyProtection="1">
      <alignment vertical="center"/>
      <protection/>
    </xf>
    <xf numFmtId="37" fontId="10" fillId="0" borderId="11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10" fillId="0" borderId="10" xfId="0" applyNumberFormat="1" applyFont="1" applyBorder="1" applyAlignment="1" applyProtection="1">
      <alignment vertical="center"/>
      <protection/>
    </xf>
    <xf numFmtId="176" fontId="10" fillId="0" borderId="0" xfId="0" applyNumberFormat="1" applyFont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10" fillId="0" borderId="0" xfId="0" applyNumberFormat="1" applyFont="1" applyBorder="1" applyAlignment="1" applyProtection="1" quotePrefix="1">
      <alignment horizontal="right"/>
      <protection/>
    </xf>
    <xf numFmtId="176" fontId="11" fillId="0" borderId="12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horizontal="left"/>
      <protection/>
    </xf>
    <xf numFmtId="176" fontId="10" fillId="0" borderId="0" xfId="0" applyNumberFormat="1" applyFont="1" applyBorder="1" applyAlignment="1" applyProtection="1">
      <alignment horizontal="left"/>
      <protection/>
    </xf>
    <xf numFmtId="176" fontId="11" fillId="0" borderId="13" xfId="0" applyNumberFormat="1" applyFont="1" applyBorder="1" applyAlignment="1" applyProtection="1">
      <alignment horizontal="right" vertical="center"/>
      <protection locked="0"/>
    </xf>
    <xf numFmtId="176" fontId="11" fillId="0" borderId="14" xfId="0" applyNumberFormat="1" applyFont="1" applyBorder="1" applyAlignment="1" applyProtection="1">
      <alignment horizontal="right" vertical="center"/>
      <protection locked="0"/>
    </xf>
    <xf numFmtId="176" fontId="11" fillId="0" borderId="15" xfId="0" applyNumberFormat="1" applyFont="1" applyBorder="1" applyAlignment="1" applyProtection="1">
      <alignment horizontal="right" vertical="center"/>
      <protection locked="0"/>
    </xf>
    <xf numFmtId="176" fontId="11" fillId="0" borderId="16" xfId="0" applyNumberFormat="1" applyFont="1" applyBorder="1" applyAlignment="1" applyProtection="1">
      <alignment horizontal="right" vertical="center"/>
      <protection locked="0"/>
    </xf>
    <xf numFmtId="176" fontId="11" fillId="0" borderId="17" xfId="0" applyNumberFormat="1" applyFont="1" applyBorder="1" applyAlignment="1" applyProtection="1">
      <alignment horizontal="right" vertical="center"/>
      <protection locked="0"/>
    </xf>
    <xf numFmtId="176" fontId="11" fillId="0" borderId="18" xfId="0" applyNumberFormat="1" applyFont="1" applyBorder="1" applyAlignment="1" applyProtection="1">
      <alignment horizontal="right" vertical="center"/>
      <protection locked="0"/>
    </xf>
    <xf numFmtId="37" fontId="11" fillId="0" borderId="19" xfId="0" applyNumberFormat="1" applyFont="1" applyBorder="1" applyAlignment="1" applyProtection="1">
      <alignment vertical="center"/>
      <protection/>
    </xf>
    <xf numFmtId="176" fontId="11" fillId="0" borderId="20" xfId="0" applyNumberFormat="1" applyFont="1" applyBorder="1" applyAlignment="1" applyProtection="1">
      <alignment horizontal="right" vertical="center"/>
      <protection locked="0"/>
    </xf>
    <xf numFmtId="37" fontId="11" fillId="0" borderId="21" xfId="0" applyNumberFormat="1" applyFont="1" applyBorder="1" applyAlignment="1" applyProtection="1">
      <alignment vertical="center"/>
      <protection/>
    </xf>
    <xf numFmtId="176" fontId="11" fillId="0" borderId="22" xfId="0" applyNumberFormat="1" applyFont="1" applyBorder="1" applyAlignment="1" applyProtection="1">
      <alignment horizontal="right" vertical="center"/>
      <protection locked="0"/>
    </xf>
    <xf numFmtId="176" fontId="11" fillId="0" borderId="23" xfId="0" applyNumberFormat="1" applyFont="1" applyBorder="1" applyAlignment="1" applyProtection="1">
      <alignment horizontal="right" vertical="center"/>
      <protection locked="0"/>
    </xf>
    <xf numFmtId="176" fontId="11" fillId="0" borderId="24" xfId="0" applyNumberFormat="1" applyFont="1" applyBorder="1" applyAlignment="1" applyProtection="1">
      <alignment horizontal="right" vertical="center"/>
      <protection locked="0"/>
    </xf>
    <xf numFmtId="176" fontId="11" fillId="0" borderId="25" xfId="0" applyNumberFormat="1" applyFont="1" applyBorder="1" applyAlignment="1" applyProtection="1">
      <alignment horizontal="right" vertical="center"/>
      <protection locked="0"/>
    </xf>
    <xf numFmtId="176" fontId="11" fillId="0" borderId="26" xfId="0" applyNumberFormat="1" applyFont="1" applyBorder="1" applyAlignment="1" applyProtection="1">
      <alignment horizontal="right" vertical="center"/>
      <protection locked="0"/>
    </xf>
    <xf numFmtId="176" fontId="11" fillId="0" borderId="27" xfId="0" applyNumberFormat="1" applyFont="1" applyBorder="1" applyAlignment="1" applyProtection="1">
      <alignment horizontal="right" vertical="center"/>
      <protection locked="0"/>
    </xf>
    <xf numFmtId="37" fontId="11" fillId="0" borderId="28" xfId="0" applyNumberFormat="1" applyFont="1" applyBorder="1" applyAlignment="1" applyProtection="1">
      <alignment vertical="center"/>
      <protection/>
    </xf>
    <xf numFmtId="176" fontId="9" fillId="33" borderId="29" xfId="0" applyNumberFormat="1" applyFont="1" applyFill="1" applyBorder="1" applyAlignment="1" applyProtection="1">
      <alignment horizontal="right" vertical="center"/>
      <protection/>
    </xf>
    <xf numFmtId="176" fontId="9" fillId="33" borderId="30" xfId="0" applyNumberFormat="1" applyFont="1" applyFill="1" applyBorder="1" applyAlignment="1" applyProtection="1">
      <alignment horizontal="right" vertical="center"/>
      <protection/>
    </xf>
    <xf numFmtId="37" fontId="9" fillId="33" borderId="31" xfId="0" applyNumberFormat="1" applyFont="1" applyFill="1" applyBorder="1" applyAlignment="1" applyProtection="1">
      <alignment vertical="center"/>
      <protection/>
    </xf>
    <xf numFmtId="176" fontId="11" fillId="0" borderId="32" xfId="0" applyNumberFormat="1" applyFont="1" applyBorder="1" applyAlignment="1" applyProtection="1">
      <alignment horizontal="right" vertical="center"/>
      <protection locked="0"/>
    </xf>
    <xf numFmtId="176" fontId="11" fillId="0" borderId="33" xfId="0" applyNumberFormat="1" applyFont="1" applyBorder="1" applyAlignment="1" applyProtection="1">
      <alignment horizontal="right" vertical="center"/>
      <protection locked="0"/>
    </xf>
    <xf numFmtId="176" fontId="11" fillId="0" borderId="34" xfId="0" applyNumberFormat="1" applyFont="1" applyBorder="1" applyAlignment="1" applyProtection="1">
      <alignment horizontal="right" vertical="center"/>
      <protection locked="0"/>
    </xf>
    <xf numFmtId="176" fontId="9" fillId="33" borderId="35" xfId="0" applyNumberFormat="1" applyFont="1" applyFill="1" applyBorder="1" applyAlignment="1" applyProtection="1">
      <alignment horizontal="right" vertical="center"/>
      <protection/>
    </xf>
    <xf numFmtId="37" fontId="7" fillId="33" borderId="10" xfId="0" applyNumberFormat="1" applyFont="1" applyFill="1" applyBorder="1" applyAlignment="1" applyProtection="1">
      <alignment horizontal="center" vertical="center"/>
      <protection/>
    </xf>
    <xf numFmtId="176" fontId="9" fillId="33" borderId="25" xfId="0" applyNumberFormat="1" applyFont="1" applyFill="1" applyBorder="1" applyAlignment="1" applyProtection="1">
      <alignment horizontal="right" vertical="center"/>
      <protection/>
    </xf>
    <xf numFmtId="176" fontId="9" fillId="33" borderId="34" xfId="0" applyNumberFormat="1" applyFont="1" applyFill="1" applyBorder="1" applyAlignment="1" applyProtection="1">
      <alignment horizontal="right" vertical="center"/>
      <protection/>
    </xf>
    <xf numFmtId="176" fontId="9" fillId="33" borderId="24" xfId="0" applyNumberFormat="1" applyFont="1" applyFill="1" applyBorder="1" applyAlignment="1" applyProtection="1">
      <alignment horizontal="right" vertical="center"/>
      <protection/>
    </xf>
    <xf numFmtId="37" fontId="9" fillId="33" borderId="10" xfId="0" applyNumberFormat="1" applyFont="1" applyFill="1" applyBorder="1" applyAlignment="1" applyProtection="1">
      <alignment vertical="center"/>
      <protection/>
    </xf>
    <xf numFmtId="37" fontId="7" fillId="33" borderId="31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Border="1" applyAlignment="1" applyProtection="1">
      <alignment horizontal="right" vertical="center"/>
      <protection/>
    </xf>
    <xf numFmtId="37" fontId="10" fillId="0" borderId="28" xfId="0" applyNumberFormat="1" applyFont="1" applyBorder="1" applyAlignment="1" applyProtection="1">
      <alignment horizontal="right" vertical="center"/>
      <protection/>
    </xf>
    <xf numFmtId="37" fontId="10" fillId="0" borderId="19" xfId="0" applyNumberFormat="1" applyFont="1" applyBorder="1" applyAlignment="1" applyProtection="1">
      <alignment horizontal="right" vertical="center"/>
      <protection/>
    </xf>
    <xf numFmtId="37" fontId="10" fillId="0" borderId="21" xfId="0" applyNumberFormat="1" applyFont="1" applyBorder="1" applyAlignment="1" applyProtection="1">
      <alignment horizontal="right" vertical="center"/>
      <protection/>
    </xf>
    <xf numFmtId="37" fontId="10" fillId="0" borderId="36" xfId="0" applyNumberFormat="1" applyFont="1" applyBorder="1" applyAlignment="1" applyProtection="1">
      <alignment horizontal="right" vertical="center"/>
      <protection/>
    </xf>
    <xf numFmtId="176" fontId="9" fillId="33" borderId="37" xfId="0" applyNumberFormat="1" applyFont="1" applyFill="1" applyBorder="1" applyAlignment="1" applyProtection="1">
      <alignment horizontal="right" vertical="center"/>
      <protection/>
    </xf>
    <xf numFmtId="176" fontId="9" fillId="33" borderId="38" xfId="0" applyNumberFormat="1" applyFont="1" applyFill="1" applyBorder="1" applyAlignment="1" applyProtection="1">
      <alignment horizontal="right" vertical="center"/>
      <protection/>
    </xf>
    <xf numFmtId="176" fontId="11" fillId="0" borderId="37" xfId="0" applyNumberFormat="1" applyFont="1" applyBorder="1" applyAlignment="1" applyProtection="1">
      <alignment horizontal="right" vertical="center"/>
      <protection locked="0"/>
    </xf>
    <xf numFmtId="176" fontId="11" fillId="0" borderId="39" xfId="0" applyNumberFormat="1" applyFont="1" applyBorder="1" applyAlignment="1" applyProtection="1">
      <alignment horizontal="right" vertical="center"/>
      <protection locked="0"/>
    </xf>
    <xf numFmtId="176" fontId="11" fillId="0" borderId="40" xfId="0" applyNumberFormat="1" applyFont="1" applyBorder="1" applyAlignment="1" applyProtection="1">
      <alignment horizontal="right" vertical="center"/>
      <protection locked="0"/>
    </xf>
    <xf numFmtId="176" fontId="11" fillId="0" borderId="41" xfId="0" applyNumberFormat="1" applyFont="1" applyBorder="1" applyAlignment="1" applyProtection="1">
      <alignment horizontal="right" vertical="center"/>
      <protection locked="0"/>
    </xf>
    <xf numFmtId="176" fontId="11" fillId="0" borderId="42" xfId="0" applyNumberFormat="1" applyFont="1" applyBorder="1" applyAlignment="1" applyProtection="1">
      <alignment horizontal="right" vertical="center"/>
      <protection locked="0"/>
    </xf>
    <xf numFmtId="176" fontId="9" fillId="33" borderId="43" xfId="0" applyNumberFormat="1" applyFont="1" applyFill="1" applyBorder="1" applyAlignment="1" applyProtection="1">
      <alignment horizontal="right" vertical="center"/>
      <protection/>
    </xf>
    <xf numFmtId="185" fontId="9" fillId="33" borderId="44" xfId="0" applyNumberFormat="1" applyFont="1" applyFill="1" applyBorder="1" applyAlignment="1" applyProtection="1">
      <alignment horizontal="right" vertical="center"/>
      <protection/>
    </xf>
    <xf numFmtId="185" fontId="9" fillId="33" borderId="37" xfId="0" applyNumberFormat="1" applyFont="1" applyFill="1" applyBorder="1" applyAlignment="1" applyProtection="1">
      <alignment horizontal="right" vertical="center"/>
      <protection/>
    </xf>
    <xf numFmtId="185" fontId="9" fillId="33" borderId="25" xfId="0" applyNumberFormat="1" applyFont="1" applyFill="1" applyBorder="1" applyAlignment="1" applyProtection="1">
      <alignment horizontal="right" vertical="center"/>
      <protection/>
    </xf>
    <xf numFmtId="185" fontId="9" fillId="33" borderId="0" xfId="0" applyNumberFormat="1" applyFont="1" applyFill="1" applyBorder="1" applyAlignment="1" applyProtection="1">
      <alignment horizontal="right" vertical="center"/>
      <protection/>
    </xf>
    <xf numFmtId="185" fontId="9" fillId="33" borderId="43" xfId="0" applyNumberFormat="1" applyFont="1" applyFill="1" applyBorder="1" applyAlignment="1" applyProtection="1">
      <alignment horizontal="right" vertical="center"/>
      <protection/>
    </xf>
    <xf numFmtId="185" fontId="9" fillId="33" borderId="38" xfId="0" applyNumberFormat="1" applyFont="1" applyFill="1" applyBorder="1" applyAlignment="1" applyProtection="1">
      <alignment horizontal="right" vertical="center"/>
      <protection/>
    </xf>
    <xf numFmtId="185" fontId="9" fillId="33" borderId="30" xfId="0" applyNumberFormat="1" applyFont="1" applyFill="1" applyBorder="1" applyAlignment="1" applyProtection="1">
      <alignment horizontal="right" vertical="center"/>
      <protection/>
    </xf>
    <xf numFmtId="185" fontId="9" fillId="33" borderId="45" xfId="0" applyNumberFormat="1" applyFont="1" applyFill="1" applyBorder="1" applyAlignment="1" applyProtection="1">
      <alignment horizontal="right" vertical="center"/>
      <protection/>
    </xf>
    <xf numFmtId="178" fontId="9" fillId="33" borderId="25" xfId="0" applyNumberFormat="1" applyFont="1" applyFill="1" applyBorder="1" applyAlignment="1" applyProtection="1">
      <alignment horizontal="right" vertical="center"/>
      <protection/>
    </xf>
    <xf numFmtId="178" fontId="9" fillId="33" borderId="30" xfId="0" applyNumberFormat="1" applyFont="1" applyFill="1" applyBorder="1" applyAlignment="1" applyProtection="1">
      <alignment horizontal="right" vertical="center"/>
      <protection/>
    </xf>
    <xf numFmtId="178" fontId="9" fillId="33" borderId="46" xfId="0" applyNumberFormat="1" applyFont="1" applyFill="1" applyBorder="1" applyAlignment="1" applyProtection="1">
      <alignment vertical="center"/>
      <protection/>
    </xf>
    <xf numFmtId="178" fontId="11" fillId="0" borderId="47" xfId="0" applyNumberFormat="1" applyFont="1" applyBorder="1" applyAlignment="1" applyProtection="1">
      <alignment vertical="center"/>
      <protection/>
    </xf>
    <xf numFmtId="178" fontId="11" fillId="0" borderId="48" xfId="0" applyNumberFormat="1" applyFont="1" applyBorder="1" applyAlignment="1" applyProtection="1">
      <alignment vertical="center"/>
      <protection/>
    </xf>
    <xf numFmtId="178" fontId="11" fillId="0" borderId="49" xfId="0" applyNumberFormat="1" applyFont="1" applyBorder="1" applyAlignment="1" applyProtection="1">
      <alignment vertical="center"/>
      <protection/>
    </xf>
    <xf numFmtId="178" fontId="11" fillId="0" borderId="50" xfId="0" applyNumberFormat="1" applyFont="1" applyBorder="1" applyAlignment="1" applyProtection="1">
      <alignment vertical="center"/>
      <protection/>
    </xf>
    <xf numFmtId="185" fontId="3" fillId="0" borderId="0" xfId="0" applyNumberFormat="1" applyFont="1" applyBorder="1" applyAlignment="1" applyProtection="1">
      <alignment/>
      <protection/>
    </xf>
    <xf numFmtId="185" fontId="2" fillId="0" borderId="0" xfId="0" applyNumberFormat="1" applyFont="1" applyBorder="1" applyAlignment="1" applyProtection="1">
      <alignment horizontal="left"/>
      <protection/>
    </xf>
    <xf numFmtId="185" fontId="2" fillId="0" borderId="0" xfId="0" applyNumberFormat="1" applyFont="1" applyBorder="1" applyAlignment="1" applyProtection="1">
      <alignment/>
      <protection/>
    </xf>
    <xf numFmtId="185" fontId="0" fillId="0" borderId="0" xfId="0" applyNumberFormat="1" applyBorder="1" applyAlignment="1" applyProtection="1">
      <alignment/>
      <protection/>
    </xf>
    <xf numFmtId="185" fontId="0" fillId="0" borderId="0" xfId="0" applyNumberFormat="1" applyBorder="1" applyAlignment="1" applyProtection="1">
      <alignment horizontal="left"/>
      <protection/>
    </xf>
    <xf numFmtId="185" fontId="10" fillId="0" borderId="0" xfId="0" applyNumberFormat="1" applyFont="1" applyBorder="1" applyAlignment="1" applyProtection="1">
      <alignment horizontal="left"/>
      <protection/>
    </xf>
    <xf numFmtId="185" fontId="10" fillId="0" borderId="0" xfId="0" applyNumberFormat="1" applyFont="1" applyBorder="1" applyAlignment="1" applyProtection="1" quotePrefix="1">
      <alignment horizontal="right"/>
      <protection/>
    </xf>
    <xf numFmtId="37" fontId="7" fillId="0" borderId="0" xfId="0" applyNumberFormat="1" applyFont="1" applyBorder="1" applyAlignment="1" applyProtection="1">
      <alignment horizontal="left" vertical="center"/>
      <protection/>
    </xf>
    <xf numFmtId="37" fontId="7" fillId="0" borderId="51" xfId="0" applyNumberFormat="1" applyFont="1" applyBorder="1" applyAlignment="1" applyProtection="1">
      <alignment horizontal="left" vertical="center"/>
      <protection/>
    </xf>
    <xf numFmtId="37" fontId="10" fillId="0" borderId="52" xfId="0" applyNumberFormat="1" applyFont="1" applyBorder="1" applyAlignment="1" applyProtection="1">
      <alignment vertical="center"/>
      <protection/>
    </xf>
    <xf numFmtId="176" fontId="10" fillId="0" borderId="53" xfId="0" applyNumberFormat="1" applyFont="1" applyBorder="1" applyAlignment="1" applyProtection="1">
      <alignment horizontal="center" vertical="center" wrapText="1"/>
      <protection/>
    </xf>
    <xf numFmtId="176" fontId="10" fillId="0" borderId="54" xfId="0" applyNumberFormat="1" applyFont="1" applyBorder="1" applyAlignment="1" applyProtection="1">
      <alignment horizontal="center" vertical="center" wrapText="1"/>
      <protection/>
    </xf>
    <xf numFmtId="176" fontId="10" fillId="0" borderId="55" xfId="0" applyNumberFormat="1" applyFont="1" applyBorder="1" applyAlignment="1" applyProtection="1">
      <alignment horizontal="center" vertical="center" wrapText="1"/>
      <protection/>
    </xf>
    <xf numFmtId="176" fontId="10" fillId="0" borderId="56" xfId="0" applyNumberFormat="1" applyFont="1" applyBorder="1" applyAlignment="1" applyProtection="1">
      <alignment horizontal="center" vertical="center" wrapText="1"/>
      <protection/>
    </xf>
    <xf numFmtId="176" fontId="10" fillId="0" borderId="57" xfId="0" applyNumberFormat="1" applyFont="1" applyBorder="1" applyAlignment="1" applyProtection="1">
      <alignment horizontal="center" vertical="center" wrapText="1"/>
      <protection/>
    </xf>
    <xf numFmtId="176" fontId="10" fillId="0" borderId="58" xfId="0" applyNumberFormat="1" applyFont="1" applyBorder="1" applyAlignment="1" applyProtection="1">
      <alignment horizontal="center" vertical="center" wrapText="1"/>
      <protection/>
    </xf>
    <xf numFmtId="37" fontId="10" fillId="0" borderId="53" xfId="0" applyNumberFormat="1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76" fontId="11" fillId="0" borderId="1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76" fontId="8" fillId="0" borderId="0" xfId="0" applyNumberFormat="1" applyFont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176" fontId="9" fillId="33" borderId="46" xfId="0" applyNumberFormat="1" applyFont="1" applyFill="1" applyBorder="1" applyAlignment="1" applyProtection="1">
      <alignment horizontal="right" vertical="center"/>
      <protection/>
    </xf>
    <xf numFmtId="176" fontId="11" fillId="0" borderId="47" xfId="0" applyNumberFormat="1" applyFont="1" applyBorder="1" applyAlignment="1" applyProtection="1">
      <alignment horizontal="right" vertical="center"/>
      <protection/>
    </xf>
    <xf numFmtId="176" fontId="11" fillId="0" borderId="48" xfId="0" applyNumberFormat="1" applyFont="1" applyBorder="1" applyAlignment="1" applyProtection="1">
      <alignment horizontal="right" vertical="center"/>
      <protection/>
    </xf>
    <xf numFmtId="176" fontId="11" fillId="0" borderId="49" xfId="0" applyNumberFormat="1" applyFont="1" applyBorder="1" applyAlignment="1" applyProtection="1">
      <alignment horizontal="right" vertical="center"/>
      <protection/>
    </xf>
    <xf numFmtId="176" fontId="11" fillId="0" borderId="5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Font="1" applyAlignment="1" applyProtection="1">
      <alignment horizontal="left"/>
      <protection/>
    </xf>
    <xf numFmtId="0" fontId="10" fillId="0" borderId="53" xfId="0" applyFont="1" applyBorder="1" applyAlignment="1" applyProtection="1">
      <alignment horizontal="center" vertical="center" wrapText="1"/>
      <protection/>
    </xf>
    <xf numFmtId="185" fontId="11" fillId="0" borderId="59" xfId="0" applyNumberFormat="1" applyFont="1" applyBorder="1" applyAlignment="1" applyProtection="1">
      <alignment horizontal="right" vertical="center"/>
      <protection/>
    </xf>
    <xf numFmtId="178" fontId="11" fillId="0" borderId="12" xfId="0" applyNumberFormat="1" applyFont="1" applyBorder="1" applyAlignment="1" applyProtection="1">
      <alignment horizontal="right" vertical="center"/>
      <protection/>
    </xf>
    <xf numFmtId="185" fontId="11" fillId="0" borderId="44" xfId="0" applyNumberFormat="1" applyFont="1" applyBorder="1" applyAlignment="1" applyProtection="1">
      <alignment horizontal="right" vertical="center"/>
      <protection/>
    </xf>
    <xf numFmtId="185" fontId="11" fillId="0" borderId="37" xfId="0" applyNumberFormat="1" applyFont="1" applyBorder="1" applyAlignment="1" applyProtection="1">
      <alignment horizontal="right" vertical="center"/>
      <protection/>
    </xf>
    <xf numFmtId="185" fontId="11" fillId="0" borderId="25" xfId="0" applyNumberFormat="1" applyFont="1" applyBorder="1" applyAlignment="1" applyProtection="1">
      <alignment horizontal="right" vertical="center"/>
      <protection/>
    </xf>
    <xf numFmtId="185" fontId="11" fillId="0" borderId="0" xfId="0" applyNumberFormat="1" applyFont="1" applyBorder="1" applyAlignment="1" applyProtection="1">
      <alignment horizontal="right" vertical="center"/>
      <protection/>
    </xf>
    <xf numFmtId="178" fontId="11" fillId="0" borderId="25" xfId="0" applyNumberFormat="1" applyFont="1" applyBorder="1" applyAlignment="1" applyProtection="1">
      <alignment horizontal="right" vertical="center"/>
      <protection/>
    </xf>
    <xf numFmtId="185" fontId="11" fillId="0" borderId="60" xfId="0" applyNumberFormat="1" applyFont="1" applyBorder="1" applyAlignment="1" applyProtection="1">
      <alignment horizontal="right" vertical="center"/>
      <protection/>
    </xf>
    <xf numFmtId="185" fontId="11" fillId="0" borderId="39" xfId="0" applyNumberFormat="1" applyFont="1" applyBorder="1" applyAlignment="1" applyProtection="1">
      <alignment horizontal="right" vertical="center"/>
      <protection/>
    </xf>
    <xf numFmtId="185" fontId="11" fillId="0" borderId="27" xfId="0" applyNumberFormat="1" applyFont="1" applyBorder="1" applyAlignment="1" applyProtection="1">
      <alignment horizontal="right" vertical="center"/>
      <protection/>
    </xf>
    <xf numFmtId="185" fontId="11" fillId="0" borderId="61" xfId="0" applyNumberFormat="1" applyFont="1" applyBorder="1" applyAlignment="1" applyProtection="1">
      <alignment horizontal="right" vertical="center"/>
      <protection/>
    </xf>
    <xf numFmtId="178" fontId="11" fillId="0" borderId="27" xfId="0" applyNumberFormat="1" applyFont="1" applyBorder="1" applyAlignment="1" applyProtection="1">
      <alignment horizontal="right" vertical="center"/>
      <protection/>
    </xf>
    <xf numFmtId="185" fontId="11" fillId="0" borderId="62" xfId="0" applyNumberFormat="1" applyFont="1" applyBorder="1" applyAlignment="1" applyProtection="1">
      <alignment horizontal="right" vertical="center"/>
      <protection/>
    </xf>
    <xf numFmtId="185" fontId="11" fillId="0" borderId="40" xfId="0" applyNumberFormat="1" applyFont="1" applyBorder="1" applyAlignment="1" applyProtection="1">
      <alignment horizontal="right" vertical="center"/>
      <protection/>
    </xf>
    <xf numFmtId="185" fontId="11" fillId="0" borderId="14" xfId="0" applyNumberFormat="1" applyFont="1" applyBorder="1" applyAlignment="1" applyProtection="1">
      <alignment horizontal="right" vertical="center"/>
      <protection/>
    </xf>
    <xf numFmtId="185" fontId="11" fillId="0" borderId="63" xfId="0" applyNumberFormat="1" applyFont="1" applyBorder="1" applyAlignment="1" applyProtection="1">
      <alignment horizontal="right" vertical="center"/>
      <protection/>
    </xf>
    <xf numFmtId="178" fontId="11" fillId="0" borderId="14" xfId="0" applyNumberFormat="1" applyFont="1" applyBorder="1" applyAlignment="1" applyProtection="1">
      <alignment horizontal="right" vertical="center"/>
      <protection/>
    </xf>
    <xf numFmtId="185" fontId="11" fillId="0" borderId="64" xfId="0" applyNumberFormat="1" applyFont="1" applyBorder="1" applyAlignment="1" applyProtection="1">
      <alignment horizontal="right" vertical="center"/>
      <protection/>
    </xf>
    <xf numFmtId="185" fontId="11" fillId="0" borderId="41" xfId="0" applyNumberFormat="1" applyFont="1" applyBorder="1" applyAlignment="1" applyProtection="1">
      <alignment horizontal="right" vertical="center"/>
      <protection/>
    </xf>
    <xf numFmtId="185" fontId="11" fillId="0" borderId="23" xfId="0" applyNumberFormat="1" applyFont="1" applyBorder="1" applyAlignment="1" applyProtection="1">
      <alignment horizontal="right" vertical="center"/>
      <protection/>
    </xf>
    <xf numFmtId="185" fontId="11" fillId="0" borderId="65" xfId="0" applyNumberFormat="1" applyFont="1" applyBorder="1" applyAlignment="1" applyProtection="1">
      <alignment horizontal="right" vertical="center"/>
      <protection/>
    </xf>
    <xf numFmtId="178" fontId="11" fillId="0" borderId="23" xfId="0" applyNumberFormat="1" applyFont="1" applyBorder="1" applyAlignment="1" applyProtection="1">
      <alignment horizontal="right" vertical="center"/>
      <protection/>
    </xf>
    <xf numFmtId="185" fontId="11" fillId="0" borderId="66" xfId="0" applyNumberFormat="1" applyFont="1" applyBorder="1" applyAlignment="1" applyProtection="1">
      <alignment horizontal="right" vertical="center"/>
      <protection/>
    </xf>
    <xf numFmtId="185" fontId="11" fillId="0" borderId="16" xfId="0" applyNumberFormat="1" applyFont="1" applyBorder="1" applyAlignment="1" applyProtection="1">
      <alignment horizontal="right" vertical="center"/>
      <protection/>
    </xf>
    <xf numFmtId="185" fontId="11" fillId="0" borderId="67" xfId="0" applyNumberFormat="1" applyFont="1" applyBorder="1" applyAlignment="1" applyProtection="1">
      <alignment horizontal="right" vertical="center"/>
      <protection/>
    </xf>
    <xf numFmtId="178" fontId="11" fillId="0" borderId="16" xfId="0" applyNumberFormat="1" applyFont="1" applyBorder="1" applyAlignment="1" applyProtection="1">
      <alignment horizontal="right" vertical="center"/>
      <protection/>
    </xf>
    <xf numFmtId="185" fontId="8" fillId="0" borderId="0" xfId="0" applyNumberFormat="1" applyFont="1" applyAlignment="1" applyProtection="1">
      <alignment/>
      <protection/>
    </xf>
    <xf numFmtId="177" fontId="0" fillId="0" borderId="0" xfId="0" applyNumberFormat="1" applyBorder="1" applyAlignment="1" applyProtection="1">
      <alignment vertical="center"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177" fontId="11" fillId="0" borderId="0" xfId="0" applyNumberFormat="1" applyFont="1" applyAlignment="1" applyProtection="1">
      <alignment vertical="center"/>
      <protection/>
    </xf>
    <xf numFmtId="176" fontId="11" fillId="0" borderId="59" xfId="0" applyNumberFormat="1" applyFont="1" applyBorder="1" applyAlignment="1" applyProtection="1">
      <alignment horizontal="right" vertical="center"/>
      <protection/>
    </xf>
    <xf numFmtId="176" fontId="11" fillId="0" borderId="44" xfId="0" applyNumberFormat="1" applyFont="1" applyBorder="1" applyAlignment="1" applyProtection="1">
      <alignment horizontal="right" vertical="center"/>
      <protection/>
    </xf>
    <xf numFmtId="176" fontId="11" fillId="0" borderId="60" xfId="0" applyNumberFormat="1" applyFont="1" applyBorder="1" applyAlignment="1" applyProtection="1">
      <alignment horizontal="right" vertical="center"/>
      <protection/>
    </xf>
    <xf numFmtId="176" fontId="11" fillId="0" borderId="62" xfId="0" applyNumberFormat="1" applyFont="1" applyBorder="1" applyAlignment="1" applyProtection="1">
      <alignment horizontal="right" vertical="center"/>
      <protection/>
    </xf>
    <xf numFmtId="176" fontId="11" fillId="0" borderId="64" xfId="0" applyNumberFormat="1" applyFont="1" applyBorder="1" applyAlignment="1" applyProtection="1">
      <alignment horizontal="right" vertical="center"/>
      <protection/>
    </xf>
    <xf numFmtId="176" fontId="11" fillId="0" borderId="66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 shrinkToFit="1"/>
      <protection/>
    </xf>
    <xf numFmtId="176" fontId="10" fillId="0" borderId="12" xfId="0" applyNumberFormat="1" applyFont="1" applyBorder="1" applyAlignment="1" applyProtection="1">
      <alignment horizontal="right" vertical="center"/>
      <protection locked="0"/>
    </xf>
    <xf numFmtId="176" fontId="10" fillId="0" borderId="68" xfId="0" applyNumberFormat="1" applyFont="1" applyBorder="1" applyAlignment="1" applyProtection="1">
      <alignment horizontal="right" vertical="center"/>
      <protection locked="0"/>
    </xf>
    <xf numFmtId="177" fontId="11" fillId="0" borderId="69" xfId="0" applyNumberFormat="1" applyFont="1" applyBorder="1" applyAlignment="1" applyProtection="1">
      <alignment vertical="center"/>
      <protection locked="0"/>
    </xf>
    <xf numFmtId="177" fontId="9" fillId="33" borderId="70" xfId="0" applyNumberFormat="1" applyFont="1" applyFill="1" applyBorder="1" applyAlignment="1" applyProtection="1">
      <alignment vertical="center"/>
      <protection locked="0"/>
    </xf>
    <xf numFmtId="177" fontId="9" fillId="33" borderId="59" xfId="0" applyNumberFormat="1" applyFont="1" applyFill="1" applyBorder="1" applyAlignment="1" applyProtection="1">
      <alignment vertical="center"/>
      <protection locked="0"/>
    </xf>
    <xf numFmtId="177" fontId="11" fillId="0" borderId="59" xfId="0" applyNumberFormat="1" applyFont="1" applyBorder="1" applyAlignment="1" applyProtection="1">
      <alignment vertical="center"/>
      <protection locked="0"/>
    </xf>
    <xf numFmtId="177" fontId="9" fillId="33" borderId="71" xfId="0" applyNumberFormat="1" applyFont="1" applyFill="1" applyBorder="1" applyAlignment="1" applyProtection="1">
      <alignment vertical="center"/>
      <protection locked="0"/>
    </xf>
    <xf numFmtId="177" fontId="11" fillId="0" borderId="72" xfId="0" applyNumberFormat="1" applyFont="1" applyBorder="1" applyAlignment="1" applyProtection="1">
      <alignment vertical="center"/>
      <protection locked="0"/>
    </xf>
    <xf numFmtId="177" fontId="11" fillId="0" borderId="62" xfId="0" applyNumberFormat="1" applyFont="1" applyBorder="1" applyAlignment="1" applyProtection="1">
      <alignment vertical="center"/>
      <protection locked="0"/>
    </xf>
    <xf numFmtId="177" fontId="11" fillId="0" borderId="44" xfId="0" applyNumberFormat="1" applyFont="1" applyBorder="1" applyAlignment="1" applyProtection="1">
      <alignment vertical="center"/>
      <protection locked="0"/>
    </xf>
    <xf numFmtId="177" fontId="11" fillId="0" borderId="73" xfId="0" applyNumberFormat="1" applyFont="1" applyBorder="1" applyAlignment="1" applyProtection="1">
      <alignment vertical="center"/>
      <protection locked="0"/>
    </xf>
    <xf numFmtId="177" fontId="9" fillId="33" borderId="71" xfId="0" applyNumberFormat="1" applyFont="1" applyFill="1" applyBorder="1" applyAlignment="1" applyProtection="1">
      <alignment vertical="center" shrinkToFit="1"/>
      <protection locked="0"/>
    </xf>
    <xf numFmtId="177" fontId="11" fillId="0" borderId="70" xfId="0" applyNumberFormat="1" applyFont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176" fontId="10" fillId="0" borderId="12" xfId="0" applyNumberFormat="1" applyFont="1" applyFill="1" applyBorder="1" applyAlignment="1" applyProtection="1">
      <alignment horizontal="right" vertical="center"/>
      <protection locked="0"/>
    </xf>
    <xf numFmtId="185" fontId="11" fillId="0" borderId="74" xfId="0" applyNumberFormat="1" applyFont="1" applyBorder="1" applyAlignment="1" applyProtection="1">
      <alignment horizontal="right" vertical="center"/>
      <protection/>
    </xf>
    <xf numFmtId="185" fontId="11" fillId="0" borderId="75" xfId="0" applyNumberFormat="1" applyFont="1" applyBorder="1" applyAlignment="1" applyProtection="1">
      <alignment horizontal="right" vertical="center"/>
      <protection/>
    </xf>
    <xf numFmtId="185" fontId="11" fillId="0" borderId="76" xfId="0" applyNumberFormat="1" applyFont="1" applyBorder="1" applyAlignment="1" applyProtection="1">
      <alignment horizontal="right" vertical="center"/>
      <protection/>
    </xf>
    <xf numFmtId="178" fontId="11" fillId="0" borderId="39" xfId="0" applyNumberFormat="1" applyFont="1" applyBorder="1" applyAlignment="1" applyProtection="1">
      <alignment horizontal="right" vertical="center"/>
      <protection/>
    </xf>
    <xf numFmtId="178" fontId="11" fillId="0" borderId="40" xfId="0" applyNumberFormat="1" applyFont="1" applyBorder="1" applyAlignment="1" applyProtection="1">
      <alignment horizontal="right" vertical="center"/>
      <protection/>
    </xf>
    <xf numFmtId="178" fontId="11" fillId="0" borderId="77" xfId="0" applyNumberFormat="1" applyFont="1" applyBorder="1" applyAlignment="1" applyProtection="1">
      <alignment horizontal="right" vertical="center"/>
      <protection/>
    </xf>
    <xf numFmtId="176" fontId="12" fillId="0" borderId="51" xfId="0" applyNumberFormat="1" applyFont="1" applyBorder="1" applyAlignment="1" applyProtection="1">
      <alignment vertical="center"/>
      <protection/>
    </xf>
    <xf numFmtId="176" fontId="7" fillId="0" borderId="51" xfId="0" applyNumberFormat="1" applyFont="1" applyBorder="1" applyAlignment="1" applyProtection="1">
      <alignment horizontal="left" vertical="center"/>
      <protection/>
    </xf>
    <xf numFmtId="176" fontId="7" fillId="0" borderId="51" xfId="0" applyNumberFormat="1" applyFont="1" applyBorder="1" applyAlignment="1" applyProtection="1">
      <alignment vertical="center"/>
      <protection/>
    </xf>
    <xf numFmtId="176" fontId="10" fillId="0" borderId="51" xfId="0" applyNumberFormat="1" applyFont="1" applyBorder="1" applyAlignment="1" applyProtection="1">
      <alignment vertical="center"/>
      <protection/>
    </xf>
    <xf numFmtId="176" fontId="10" fillId="0" borderId="51" xfId="0" applyNumberFormat="1" applyFont="1" applyBorder="1" applyAlignment="1" applyProtection="1">
      <alignment horizontal="left" vertical="center"/>
      <protection/>
    </xf>
    <xf numFmtId="176" fontId="10" fillId="0" borderId="51" xfId="0" applyNumberFormat="1" applyFont="1" applyBorder="1" applyAlignment="1" applyProtection="1" quotePrefix="1">
      <alignment horizontal="right" vertical="center"/>
      <protection/>
    </xf>
    <xf numFmtId="176" fontId="10" fillId="0" borderId="51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 horizontal="left" vertical="center"/>
      <protection/>
    </xf>
    <xf numFmtId="176" fontId="10" fillId="0" borderId="0" xfId="0" applyNumberFormat="1" applyFont="1" applyBorder="1" applyAlignment="1" applyProtection="1" quotePrefix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37" fontId="14" fillId="33" borderId="31" xfId="0" applyNumberFormat="1" applyFont="1" applyFill="1" applyBorder="1" applyAlignment="1" applyProtection="1">
      <alignment horizontal="left" vertical="center"/>
      <protection/>
    </xf>
    <xf numFmtId="176" fontId="10" fillId="0" borderId="78" xfId="0" applyNumberFormat="1" applyFont="1" applyFill="1" applyBorder="1" applyAlignment="1" applyProtection="1">
      <alignment horizontal="right" vertical="center"/>
      <protection locked="0"/>
    </xf>
    <xf numFmtId="176" fontId="11" fillId="0" borderId="68" xfId="0" applyNumberFormat="1" applyFont="1" applyBorder="1" applyAlignment="1" applyProtection="1">
      <alignment horizontal="right" vertical="center"/>
      <protection locked="0"/>
    </xf>
    <xf numFmtId="37" fontId="15" fillId="33" borderId="31" xfId="0" applyNumberFormat="1" applyFont="1" applyFill="1" applyBorder="1" applyAlignment="1" applyProtection="1">
      <alignment horizontal="left" vertical="center"/>
      <protection/>
    </xf>
    <xf numFmtId="176" fontId="16" fillId="0" borderId="55" xfId="0" applyNumberFormat="1" applyFont="1" applyBorder="1" applyAlignment="1" applyProtection="1">
      <alignment horizontal="center" vertical="center" wrapText="1"/>
      <protection/>
    </xf>
    <xf numFmtId="176" fontId="11" fillId="0" borderId="0" xfId="0" applyNumberFormat="1" applyFont="1" applyBorder="1" applyAlignment="1" applyProtection="1">
      <alignment vertical="center"/>
      <protection/>
    </xf>
    <xf numFmtId="178" fontId="11" fillId="0" borderId="68" xfId="0" applyNumberFormat="1" applyFont="1" applyBorder="1" applyAlignment="1" applyProtection="1">
      <alignment horizontal="right" vertical="center"/>
      <protection/>
    </xf>
    <xf numFmtId="178" fontId="9" fillId="33" borderId="37" xfId="0" applyNumberFormat="1" applyFont="1" applyFill="1" applyBorder="1" applyAlignment="1" applyProtection="1">
      <alignment horizontal="right" vertical="center"/>
      <protection/>
    </xf>
    <xf numFmtId="178" fontId="9" fillId="33" borderId="38" xfId="0" applyNumberFormat="1" applyFont="1" applyFill="1" applyBorder="1" applyAlignment="1" applyProtection="1">
      <alignment horizontal="right" vertical="center"/>
      <protection/>
    </xf>
    <xf numFmtId="178" fontId="11" fillId="0" borderId="37" xfId="0" applyNumberFormat="1" applyFont="1" applyBorder="1" applyAlignment="1" applyProtection="1">
      <alignment horizontal="right" vertical="center"/>
      <protection/>
    </xf>
    <xf numFmtId="178" fontId="11" fillId="0" borderId="79" xfId="0" applyNumberFormat="1" applyFont="1" applyBorder="1" applyAlignment="1" applyProtection="1">
      <alignment horizontal="right" vertical="center"/>
      <protection/>
    </xf>
    <xf numFmtId="178" fontId="11" fillId="0" borderId="80" xfId="0" applyNumberFormat="1" applyFont="1" applyBorder="1" applyAlignment="1" applyProtection="1">
      <alignment horizontal="right" vertical="center"/>
      <protection/>
    </xf>
    <xf numFmtId="178" fontId="11" fillId="0" borderId="41" xfId="0" applyNumberFormat="1" applyFont="1" applyBorder="1" applyAlignment="1" applyProtection="1">
      <alignment horizontal="right" vertical="center"/>
      <protection/>
    </xf>
    <xf numFmtId="178" fontId="11" fillId="0" borderId="42" xfId="0" applyNumberFormat="1" applyFont="1" applyBorder="1" applyAlignment="1" applyProtection="1">
      <alignment horizontal="right" vertical="center"/>
      <protection/>
    </xf>
    <xf numFmtId="185" fontId="11" fillId="0" borderId="13" xfId="0" applyNumberFormat="1" applyFont="1" applyBorder="1" applyAlignment="1" applyProtection="1">
      <alignment horizontal="right" vertical="center"/>
      <protection/>
    </xf>
    <xf numFmtId="185" fontId="9" fillId="33" borderId="24" xfId="0" applyNumberFormat="1" applyFont="1" applyFill="1" applyBorder="1" applyAlignment="1" applyProtection="1">
      <alignment horizontal="right" vertical="center"/>
      <protection/>
    </xf>
    <xf numFmtId="185" fontId="9" fillId="33" borderId="29" xfId="0" applyNumberFormat="1" applyFont="1" applyFill="1" applyBorder="1" applyAlignment="1" applyProtection="1">
      <alignment horizontal="right" vertical="center"/>
      <protection/>
    </xf>
    <xf numFmtId="185" fontId="11" fillId="0" borderId="24" xfId="0" applyNumberFormat="1" applyFont="1" applyBorder="1" applyAlignment="1" applyProtection="1">
      <alignment horizontal="right" vertical="center"/>
      <protection/>
    </xf>
    <xf numFmtId="185" fontId="11" fillId="0" borderId="26" xfId="0" applyNumberFormat="1" applyFont="1" applyBorder="1" applyAlignment="1" applyProtection="1">
      <alignment horizontal="right" vertical="center"/>
      <protection/>
    </xf>
    <xf numFmtId="185" fontId="11" fillId="0" borderId="18" xfId="0" applyNumberFormat="1" applyFont="1" applyBorder="1" applyAlignment="1" applyProtection="1">
      <alignment horizontal="right" vertical="center"/>
      <protection/>
    </xf>
    <xf numFmtId="185" fontId="11" fillId="0" borderId="22" xfId="0" applyNumberFormat="1" applyFont="1" applyBorder="1" applyAlignment="1" applyProtection="1">
      <alignment horizontal="right" vertical="center"/>
      <protection/>
    </xf>
    <xf numFmtId="185" fontId="11" fillId="0" borderId="20" xfId="0" applyNumberFormat="1" applyFont="1" applyBorder="1" applyAlignment="1" applyProtection="1">
      <alignment horizontal="right" vertical="center"/>
      <protection/>
    </xf>
    <xf numFmtId="37" fontId="2" fillId="0" borderId="0" xfId="0" applyNumberFormat="1" applyFont="1" applyBorder="1" applyAlignment="1" applyProtection="1">
      <alignment horizontal="left" vertical="center"/>
      <protection/>
    </xf>
    <xf numFmtId="0" fontId="11" fillId="0" borderId="81" xfId="0" applyFont="1" applyBorder="1" applyAlignment="1" applyProtection="1">
      <alignment vertical="center"/>
      <protection/>
    </xf>
    <xf numFmtId="0" fontId="9" fillId="0" borderId="81" xfId="0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horizontal="left"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7" fontId="17" fillId="33" borderId="31" xfId="0" applyNumberFormat="1" applyFont="1" applyFill="1" applyBorder="1" applyAlignment="1" applyProtection="1">
      <alignment horizontal="left" vertical="center"/>
      <protection/>
    </xf>
    <xf numFmtId="37" fontId="18" fillId="33" borderId="31" xfId="0" applyNumberFormat="1" applyFont="1" applyFill="1" applyBorder="1" applyAlignment="1" applyProtection="1">
      <alignment horizontal="left" vertical="center"/>
      <protection/>
    </xf>
    <xf numFmtId="176" fontId="11" fillId="0" borderId="78" xfId="0" applyNumberFormat="1" applyFont="1" applyBorder="1" applyAlignment="1" applyProtection="1">
      <alignment horizontal="right" vertical="center"/>
      <protection/>
    </xf>
    <xf numFmtId="176" fontId="11" fillId="0" borderId="34" xfId="0" applyNumberFormat="1" applyFont="1" applyBorder="1" applyAlignment="1" applyProtection="1">
      <alignment horizontal="right" vertical="center"/>
      <protection/>
    </xf>
    <xf numFmtId="176" fontId="11" fillId="0" borderId="33" xfId="0" applyNumberFormat="1" applyFont="1" applyBorder="1" applyAlignment="1" applyProtection="1">
      <alignment horizontal="right" vertical="center"/>
      <protection/>
    </xf>
    <xf numFmtId="178" fontId="11" fillId="0" borderId="78" xfId="0" applyNumberFormat="1" applyFont="1" applyBorder="1" applyAlignment="1" applyProtection="1">
      <alignment vertical="center"/>
      <protection/>
    </xf>
    <xf numFmtId="178" fontId="9" fillId="33" borderId="34" xfId="0" applyNumberFormat="1" applyFont="1" applyFill="1" applyBorder="1" applyAlignment="1" applyProtection="1">
      <alignment vertical="center"/>
      <protection/>
    </xf>
    <xf numFmtId="178" fontId="9" fillId="33" borderId="35" xfId="0" applyNumberFormat="1" applyFont="1" applyFill="1" applyBorder="1" applyAlignment="1" applyProtection="1">
      <alignment vertical="center"/>
      <protection/>
    </xf>
    <xf numFmtId="178" fontId="11" fillId="0" borderId="34" xfId="0" applyNumberFormat="1" applyFont="1" applyBorder="1" applyAlignment="1" applyProtection="1">
      <alignment vertical="center"/>
      <protection/>
    </xf>
    <xf numFmtId="178" fontId="11" fillId="0" borderId="33" xfId="0" applyNumberFormat="1" applyFont="1" applyBorder="1" applyAlignment="1" applyProtection="1">
      <alignment vertical="center"/>
      <protection/>
    </xf>
    <xf numFmtId="178" fontId="11" fillId="0" borderId="15" xfId="0" applyNumberFormat="1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7"/>
  <sheetViews>
    <sheetView showGridLines="0"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10.66015625" defaultRowHeight="18"/>
  <cols>
    <col min="1" max="1" width="11.33203125" style="87" customWidth="1"/>
    <col min="2" max="2" width="10.41015625" style="3" customWidth="1"/>
    <col min="3" max="3" width="8.66015625" style="3" customWidth="1"/>
    <col min="4" max="4" width="9.41015625" style="3" customWidth="1"/>
    <col min="5" max="6" width="7.91015625" style="3" customWidth="1"/>
    <col min="7" max="7" width="9.33203125" style="3" customWidth="1"/>
    <col min="8" max="9" width="8.66015625" style="3" customWidth="1"/>
    <col min="10" max="11" width="1.07421875" style="3" customWidth="1"/>
    <col min="12" max="12" width="10.58203125" style="88" customWidth="1"/>
    <col min="13" max="13" width="8.41015625" style="3" customWidth="1"/>
    <col min="14" max="14" width="8.66015625" style="3" customWidth="1"/>
    <col min="15" max="17" width="7.66015625" style="3" customWidth="1"/>
    <col min="18" max="18" width="8" style="3" customWidth="1"/>
    <col min="19" max="20" width="7.66015625" style="3" customWidth="1"/>
    <col min="21" max="21" width="8.91015625" style="3" customWidth="1"/>
    <col min="22" max="22" width="0.99609375" style="87" customWidth="1"/>
    <col min="23" max="16384" width="10.66015625" style="87" customWidth="1"/>
  </cols>
  <sheetData>
    <row r="1" spans="1:23" s="90" customFormat="1" ht="13.5" customHeight="1">
      <c r="A1" s="77"/>
      <c r="B1" s="214"/>
      <c r="C1" s="215"/>
      <c r="D1" s="216"/>
      <c r="E1" s="185"/>
      <c r="F1" s="186"/>
      <c r="G1" s="185"/>
      <c r="H1" s="187"/>
      <c r="I1" s="217" t="s">
        <v>68</v>
      </c>
      <c r="J1" s="185"/>
      <c r="K1" s="185"/>
      <c r="M1" s="217"/>
      <c r="N1" s="185"/>
      <c r="O1" s="185"/>
      <c r="P1" s="185"/>
      <c r="Q1" s="185"/>
      <c r="R1" s="185"/>
      <c r="S1" s="186"/>
      <c r="T1" s="186"/>
      <c r="U1" s="187" t="str">
        <f>I1</f>
        <v>平成２８年</v>
      </c>
      <c r="V1" s="188"/>
      <c r="W1" s="188"/>
    </row>
    <row r="2" spans="1:21" s="220" customFormat="1" ht="24.75" customHeight="1">
      <c r="A2" s="218" t="s">
        <v>61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8" t="s">
        <v>61</v>
      </c>
      <c r="N2" s="219"/>
      <c r="O2" s="219"/>
      <c r="P2" s="219"/>
      <c r="Q2" s="219"/>
      <c r="R2" s="219"/>
      <c r="S2" s="219"/>
      <c r="T2" s="219"/>
      <c r="U2" s="219"/>
    </row>
    <row r="3" spans="1:23" s="90" customFormat="1" ht="13.5" customHeight="1" thickBot="1">
      <c r="A3" s="78"/>
      <c r="B3" s="178"/>
      <c r="C3" s="179"/>
      <c r="D3" s="180"/>
      <c r="E3" s="181"/>
      <c r="F3" s="182"/>
      <c r="G3" s="181"/>
      <c r="I3" s="183" t="s">
        <v>44</v>
      </c>
      <c r="J3" s="185"/>
      <c r="K3" s="6"/>
      <c r="M3" s="184"/>
      <c r="N3" s="185"/>
      <c r="O3" s="185"/>
      <c r="P3" s="185"/>
      <c r="Q3" s="185"/>
      <c r="R3" s="185"/>
      <c r="S3" s="186"/>
      <c r="T3" s="186"/>
      <c r="U3" s="187" t="s">
        <v>43</v>
      </c>
      <c r="V3" s="188"/>
      <c r="W3" s="188"/>
    </row>
    <row r="4" spans="1:23" s="90" customFormat="1" ht="36.75" customHeight="1" thickBot="1">
      <c r="A4" s="79"/>
      <c r="B4" s="80" t="s">
        <v>0</v>
      </c>
      <c r="C4" s="81" t="s">
        <v>1</v>
      </c>
      <c r="D4" s="82" t="s">
        <v>2</v>
      </c>
      <c r="E4" s="82" t="s">
        <v>3</v>
      </c>
      <c r="F4" s="82" t="s">
        <v>46</v>
      </c>
      <c r="G4" s="82" t="s">
        <v>60</v>
      </c>
      <c r="H4" s="82" t="s">
        <v>4</v>
      </c>
      <c r="I4" s="84" t="s">
        <v>45</v>
      </c>
      <c r="J4" s="5"/>
      <c r="K4" s="6"/>
      <c r="L4" s="86"/>
      <c r="M4" s="85" t="s">
        <v>5</v>
      </c>
      <c r="N4" s="81" t="s">
        <v>64</v>
      </c>
      <c r="O4" s="82" t="s">
        <v>41</v>
      </c>
      <c r="P4" s="82" t="s">
        <v>6</v>
      </c>
      <c r="Q4" s="82" t="s">
        <v>7</v>
      </c>
      <c r="R4" s="82" t="s">
        <v>8</v>
      </c>
      <c r="S4" s="82" t="s">
        <v>65</v>
      </c>
      <c r="T4" s="82" t="s">
        <v>9</v>
      </c>
      <c r="U4" s="84" t="s">
        <v>47</v>
      </c>
      <c r="V4" s="89"/>
      <c r="W4" s="151"/>
    </row>
    <row r="5" spans="1:25" s="90" customFormat="1" ht="24" customHeight="1">
      <c r="A5" s="2" t="s">
        <v>10</v>
      </c>
      <c r="B5" s="145">
        <v>1307748</v>
      </c>
      <c r="C5" s="155">
        <v>1892</v>
      </c>
      <c r="D5" s="10">
        <v>372986</v>
      </c>
      <c r="E5" s="154">
        <v>13480</v>
      </c>
      <c r="F5" s="171">
        <v>6841</v>
      </c>
      <c r="G5" s="10">
        <v>198006</v>
      </c>
      <c r="H5" s="10">
        <v>109320</v>
      </c>
      <c r="I5" s="190">
        <v>18145</v>
      </c>
      <c r="J5" s="91"/>
      <c r="K5" s="92"/>
      <c r="L5" s="2" t="s">
        <v>10</v>
      </c>
      <c r="M5" s="13">
        <v>119300</v>
      </c>
      <c r="N5" s="191">
        <v>15686</v>
      </c>
      <c r="O5" s="171">
        <v>1454</v>
      </c>
      <c r="P5" s="10">
        <v>15773</v>
      </c>
      <c r="Q5" s="10">
        <v>24612</v>
      </c>
      <c r="R5" s="10">
        <v>92806</v>
      </c>
      <c r="S5" s="10">
        <v>38306</v>
      </c>
      <c r="T5" s="10">
        <v>21017</v>
      </c>
      <c r="U5" s="223">
        <f aca="true" t="shared" si="0" ref="U5:U45">(B5-SUM(C5:T5))</f>
        <v>258124</v>
      </c>
      <c r="V5" s="93"/>
      <c r="W5" s="94"/>
      <c r="X5" s="95"/>
      <c r="Y5" s="95"/>
    </row>
    <row r="6" spans="1:25" s="99" customFormat="1" ht="24" customHeight="1">
      <c r="A6" s="36" t="s">
        <v>11</v>
      </c>
      <c r="B6" s="54">
        <f>SUM(B7,B9,B12,B15,B20,B25,B32,B38,B43)</f>
        <v>12619</v>
      </c>
      <c r="C6" s="47">
        <f aca="true" t="shared" si="1" ref="C6:I6">SUM(C7,C9,C12,C15,C20,C25,C32,C38,C43)</f>
        <v>16</v>
      </c>
      <c r="D6" s="37">
        <f>SUM(D7,D9,D12,D15,D20,D25,D32,D38,D43)</f>
        <v>3329</v>
      </c>
      <c r="E6" s="37">
        <f t="shared" si="1"/>
        <v>118</v>
      </c>
      <c r="F6" s="37">
        <f t="shared" si="1"/>
        <v>51</v>
      </c>
      <c r="G6" s="37">
        <f t="shared" si="1"/>
        <v>2107</v>
      </c>
      <c r="H6" s="37">
        <f t="shared" si="1"/>
        <v>925</v>
      </c>
      <c r="I6" s="38">
        <f t="shared" si="1"/>
        <v>151</v>
      </c>
      <c r="J6" s="7"/>
      <c r="K6" s="8"/>
      <c r="L6" s="36" t="s">
        <v>11</v>
      </c>
      <c r="M6" s="39">
        <f>SUM(M7,M9,M12,M15,M20,M25,M32,M38,M43)</f>
        <v>1202</v>
      </c>
      <c r="N6" s="47">
        <f aca="true" t="shared" si="2" ref="N6:T6">SUM(N7,N9,N12,N15,N20,N25,N32,N38,N43)</f>
        <v>195</v>
      </c>
      <c r="O6" s="37">
        <f t="shared" si="2"/>
        <v>8</v>
      </c>
      <c r="P6" s="37">
        <f t="shared" si="2"/>
        <v>137</v>
      </c>
      <c r="Q6" s="37">
        <f t="shared" si="2"/>
        <v>279</v>
      </c>
      <c r="R6" s="37">
        <f t="shared" si="2"/>
        <v>1080</v>
      </c>
      <c r="S6" s="37">
        <f t="shared" si="2"/>
        <v>340</v>
      </c>
      <c r="T6" s="37">
        <f t="shared" si="2"/>
        <v>206</v>
      </c>
      <c r="U6" s="38">
        <f t="shared" si="0"/>
        <v>2475</v>
      </c>
      <c r="V6" s="96"/>
      <c r="W6" s="97"/>
      <c r="X6" s="98"/>
      <c r="Y6" s="98"/>
    </row>
    <row r="7" spans="1:25" s="99" customFormat="1" ht="24" customHeight="1">
      <c r="A7" s="222" t="s">
        <v>12</v>
      </c>
      <c r="B7" s="54">
        <f aca="true" t="shared" si="3" ref="B7:I7">B8</f>
        <v>4350</v>
      </c>
      <c r="C7" s="48">
        <f t="shared" si="3"/>
        <v>5</v>
      </c>
      <c r="D7" s="30">
        <f t="shared" si="3"/>
        <v>1178</v>
      </c>
      <c r="E7" s="30">
        <f t="shared" si="3"/>
        <v>46</v>
      </c>
      <c r="F7" s="30">
        <f t="shared" si="3"/>
        <v>11</v>
      </c>
      <c r="G7" s="30">
        <f t="shared" si="3"/>
        <v>772</v>
      </c>
      <c r="H7" s="30">
        <f t="shared" si="3"/>
        <v>283</v>
      </c>
      <c r="I7" s="35">
        <f t="shared" si="3"/>
        <v>56</v>
      </c>
      <c r="J7" s="7"/>
      <c r="K7" s="8"/>
      <c r="L7" s="222" t="s">
        <v>12</v>
      </c>
      <c r="M7" s="29">
        <f>M8</f>
        <v>448</v>
      </c>
      <c r="N7" s="48">
        <f aca="true" t="shared" si="4" ref="N7:T7">N8</f>
        <v>64</v>
      </c>
      <c r="O7" s="30">
        <f t="shared" si="4"/>
        <v>3</v>
      </c>
      <c r="P7" s="30">
        <f t="shared" si="4"/>
        <v>51</v>
      </c>
      <c r="Q7" s="30">
        <f t="shared" si="4"/>
        <v>80</v>
      </c>
      <c r="R7" s="30">
        <f t="shared" si="4"/>
        <v>316</v>
      </c>
      <c r="S7" s="30">
        <f t="shared" si="4"/>
        <v>118</v>
      </c>
      <c r="T7" s="30">
        <f t="shared" si="4"/>
        <v>87</v>
      </c>
      <c r="U7" s="35">
        <f t="shared" si="0"/>
        <v>832</v>
      </c>
      <c r="V7" s="96"/>
      <c r="W7" s="97"/>
      <c r="X7" s="98"/>
      <c r="Y7" s="98"/>
    </row>
    <row r="8" spans="1:25" s="90" customFormat="1" ht="24" customHeight="1">
      <c r="A8" s="42" t="s">
        <v>13</v>
      </c>
      <c r="B8" s="146">
        <v>4350</v>
      </c>
      <c r="C8" s="49">
        <v>5</v>
      </c>
      <c r="D8" s="25">
        <v>1178</v>
      </c>
      <c r="E8" s="25">
        <v>46</v>
      </c>
      <c r="F8" s="25">
        <v>11</v>
      </c>
      <c r="G8" s="25">
        <v>772</v>
      </c>
      <c r="H8" s="25">
        <v>283</v>
      </c>
      <c r="I8" s="34">
        <v>56</v>
      </c>
      <c r="J8" s="91"/>
      <c r="K8" s="92"/>
      <c r="L8" s="42" t="s">
        <v>13</v>
      </c>
      <c r="M8" s="24">
        <v>448</v>
      </c>
      <c r="N8" s="49">
        <v>64</v>
      </c>
      <c r="O8" s="25">
        <v>3</v>
      </c>
      <c r="P8" s="25">
        <v>51</v>
      </c>
      <c r="Q8" s="25">
        <v>80</v>
      </c>
      <c r="R8" s="25">
        <v>316</v>
      </c>
      <c r="S8" s="25">
        <v>118</v>
      </c>
      <c r="T8" s="25">
        <v>87</v>
      </c>
      <c r="U8" s="224">
        <f t="shared" si="0"/>
        <v>832</v>
      </c>
      <c r="V8" s="93"/>
      <c r="W8" s="94"/>
      <c r="X8" s="95"/>
      <c r="Y8" s="95"/>
    </row>
    <row r="9" spans="1:25" s="99" customFormat="1" ht="24" customHeight="1">
      <c r="A9" s="41" t="s">
        <v>14</v>
      </c>
      <c r="B9" s="54">
        <f aca="true" t="shared" si="5" ref="B9:I9">IF(SUM(B10:B11),SUM(B10:B11),"        -")</f>
        <v>900</v>
      </c>
      <c r="C9" s="48">
        <f t="shared" si="5"/>
        <v>1</v>
      </c>
      <c r="D9" s="30">
        <f t="shared" si="5"/>
        <v>229</v>
      </c>
      <c r="E9" s="30">
        <f t="shared" si="5"/>
        <v>6</v>
      </c>
      <c r="F9" s="30">
        <f t="shared" si="5"/>
        <v>4</v>
      </c>
      <c r="G9" s="30">
        <f t="shared" si="5"/>
        <v>153</v>
      </c>
      <c r="H9" s="30">
        <f t="shared" si="5"/>
        <v>58</v>
      </c>
      <c r="I9" s="35">
        <f t="shared" si="5"/>
        <v>7</v>
      </c>
      <c r="J9" s="7"/>
      <c r="K9" s="8"/>
      <c r="L9" s="41" t="s">
        <v>14</v>
      </c>
      <c r="M9" s="29">
        <f>IF(SUM(M10:M11),SUM(M10:M11),"        -")</f>
        <v>91</v>
      </c>
      <c r="N9" s="48">
        <f aca="true" t="shared" si="6" ref="N9:T9">IF(SUM(N10:N11),SUM(N10:N11),"        -")</f>
        <v>18</v>
      </c>
      <c r="O9" s="30" t="str">
        <f t="shared" si="6"/>
        <v>        -</v>
      </c>
      <c r="P9" s="30">
        <f t="shared" si="6"/>
        <v>5</v>
      </c>
      <c r="Q9" s="30">
        <f t="shared" si="6"/>
        <v>24</v>
      </c>
      <c r="R9" s="30">
        <f t="shared" si="6"/>
        <v>109</v>
      </c>
      <c r="S9" s="30">
        <f t="shared" si="6"/>
        <v>21</v>
      </c>
      <c r="T9" s="30">
        <f t="shared" si="6"/>
        <v>10</v>
      </c>
      <c r="U9" s="35">
        <f t="shared" si="0"/>
        <v>164</v>
      </c>
      <c r="V9" s="96"/>
      <c r="W9" s="97"/>
      <c r="X9" s="98"/>
      <c r="Y9" s="98"/>
    </row>
    <row r="10" spans="1:25" s="90" customFormat="1" ht="24" customHeight="1">
      <c r="A10" s="43" t="s">
        <v>15</v>
      </c>
      <c r="B10" s="147">
        <v>717</v>
      </c>
      <c r="C10" s="50" t="s">
        <v>54</v>
      </c>
      <c r="D10" s="27">
        <v>192</v>
      </c>
      <c r="E10" s="27">
        <v>6</v>
      </c>
      <c r="F10" s="27">
        <v>4</v>
      </c>
      <c r="G10" s="27">
        <v>117</v>
      </c>
      <c r="H10" s="27">
        <v>50</v>
      </c>
      <c r="I10" s="33">
        <v>7</v>
      </c>
      <c r="J10" s="91"/>
      <c r="K10" s="92"/>
      <c r="L10" s="43" t="s">
        <v>15</v>
      </c>
      <c r="M10" s="26">
        <v>74</v>
      </c>
      <c r="N10" s="50">
        <v>12</v>
      </c>
      <c r="O10" s="27" t="s">
        <v>54</v>
      </c>
      <c r="P10" s="27">
        <v>3</v>
      </c>
      <c r="Q10" s="27">
        <v>18</v>
      </c>
      <c r="R10" s="27">
        <v>77</v>
      </c>
      <c r="S10" s="27">
        <v>19</v>
      </c>
      <c r="T10" s="27">
        <v>8</v>
      </c>
      <c r="U10" s="225">
        <f t="shared" si="0"/>
        <v>130</v>
      </c>
      <c r="V10" s="93"/>
      <c r="W10" s="94"/>
      <c r="X10" s="95"/>
      <c r="Y10" s="95"/>
    </row>
    <row r="11" spans="1:25" s="90" customFormat="1" ht="24" customHeight="1">
      <c r="A11" s="44" t="s">
        <v>55</v>
      </c>
      <c r="B11" s="148">
        <v>183</v>
      </c>
      <c r="C11" s="51">
        <v>1</v>
      </c>
      <c r="D11" s="14">
        <v>37</v>
      </c>
      <c r="E11" s="14" t="s">
        <v>54</v>
      </c>
      <c r="F11" s="14" t="s">
        <v>54</v>
      </c>
      <c r="G11" s="14">
        <v>36</v>
      </c>
      <c r="H11" s="14">
        <v>8</v>
      </c>
      <c r="I11" s="15" t="s">
        <v>54</v>
      </c>
      <c r="J11" s="91"/>
      <c r="K11" s="92"/>
      <c r="L11" s="44" t="s">
        <v>55</v>
      </c>
      <c r="M11" s="18">
        <v>17</v>
      </c>
      <c r="N11" s="51">
        <v>6</v>
      </c>
      <c r="O11" s="14" t="s">
        <v>54</v>
      </c>
      <c r="P11" s="14">
        <v>2</v>
      </c>
      <c r="Q11" s="14">
        <v>6</v>
      </c>
      <c r="R11" s="14">
        <v>32</v>
      </c>
      <c r="S11" s="14">
        <v>2</v>
      </c>
      <c r="T11" s="14">
        <v>2</v>
      </c>
      <c r="U11" s="107">
        <f t="shared" si="0"/>
        <v>34</v>
      </c>
      <c r="V11" s="93"/>
      <c r="W11" s="94"/>
      <c r="X11" s="95"/>
      <c r="Y11" s="95"/>
    </row>
    <row r="12" spans="1:25" s="99" customFormat="1" ht="24" customHeight="1">
      <c r="A12" s="41" t="s">
        <v>16</v>
      </c>
      <c r="B12" s="54">
        <f aca="true" t="shared" si="7" ref="B12:I12">IF(SUM(B13:B14),SUM(B13:B14),"        -")</f>
        <v>1195</v>
      </c>
      <c r="C12" s="48">
        <f t="shared" si="7"/>
        <v>2</v>
      </c>
      <c r="D12" s="30">
        <f t="shared" si="7"/>
        <v>329</v>
      </c>
      <c r="E12" s="30">
        <f t="shared" si="7"/>
        <v>7</v>
      </c>
      <c r="F12" s="30">
        <f t="shared" si="7"/>
        <v>5</v>
      </c>
      <c r="G12" s="30">
        <f t="shared" si="7"/>
        <v>167</v>
      </c>
      <c r="H12" s="30">
        <f t="shared" si="7"/>
        <v>95</v>
      </c>
      <c r="I12" s="35">
        <f t="shared" si="7"/>
        <v>11</v>
      </c>
      <c r="J12" s="7"/>
      <c r="K12" s="8"/>
      <c r="L12" s="41" t="s">
        <v>16</v>
      </c>
      <c r="M12" s="29">
        <f>IF(SUM(M13:M14),SUM(M13:M14),"        -")</f>
        <v>97</v>
      </c>
      <c r="N12" s="48">
        <f aca="true" t="shared" si="8" ref="N12:T12">IF(SUM(N13:N14),SUM(N13:N14),"        -")</f>
        <v>26</v>
      </c>
      <c r="O12" s="30">
        <f t="shared" si="8"/>
        <v>1</v>
      </c>
      <c r="P12" s="30">
        <f t="shared" si="8"/>
        <v>18</v>
      </c>
      <c r="Q12" s="30">
        <f t="shared" si="8"/>
        <v>29</v>
      </c>
      <c r="R12" s="30">
        <f t="shared" si="8"/>
        <v>121</v>
      </c>
      <c r="S12" s="30">
        <f t="shared" si="8"/>
        <v>33</v>
      </c>
      <c r="T12" s="30">
        <f t="shared" si="8"/>
        <v>15</v>
      </c>
      <c r="U12" s="105">
        <f t="shared" si="0"/>
        <v>239</v>
      </c>
      <c r="V12" s="96"/>
      <c r="W12" s="97"/>
      <c r="X12" s="98"/>
      <c r="Y12" s="98"/>
    </row>
    <row r="13" spans="1:25" s="90" customFormat="1" ht="24" customHeight="1">
      <c r="A13" s="43" t="s">
        <v>49</v>
      </c>
      <c r="B13" s="147">
        <v>834</v>
      </c>
      <c r="C13" s="50">
        <v>1</v>
      </c>
      <c r="D13" s="27">
        <v>223</v>
      </c>
      <c r="E13" s="27">
        <v>7</v>
      </c>
      <c r="F13" s="27">
        <v>4</v>
      </c>
      <c r="G13" s="27">
        <v>106</v>
      </c>
      <c r="H13" s="27">
        <v>76</v>
      </c>
      <c r="I13" s="33">
        <v>9</v>
      </c>
      <c r="J13" s="91"/>
      <c r="K13" s="92"/>
      <c r="L13" s="43" t="s">
        <v>49</v>
      </c>
      <c r="M13" s="26">
        <v>79</v>
      </c>
      <c r="N13" s="50">
        <v>16</v>
      </c>
      <c r="O13" s="23">
        <v>1</v>
      </c>
      <c r="P13" s="27">
        <v>6</v>
      </c>
      <c r="Q13" s="27">
        <v>26</v>
      </c>
      <c r="R13" s="27">
        <v>97</v>
      </c>
      <c r="S13" s="27">
        <v>24</v>
      </c>
      <c r="T13" s="27">
        <v>12</v>
      </c>
      <c r="U13" s="106">
        <f t="shared" si="0"/>
        <v>147</v>
      </c>
      <c r="V13" s="93"/>
      <c r="W13" s="94"/>
      <c r="X13" s="95"/>
      <c r="Y13" s="95"/>
    </row>
    <row r="14" spans="1:25" s="90" customFormat="1" ht="24" customHeight="1">
      <c r="A14" s="45" t="s">
        <v>56</v>
      </c>
      <c r="B14" s="149">
        <v>361</v>
      </c>
      <c r="C14" s="52">
        <v>1</v>
      </c>
      <c r="D14" s="23">
        <v>106</v>
      </c>
      <c r="E14" s="23" t="s">
        <v>54</v>
      </c>
      <c r="F14" s="23">
        <v>1</v>
      </c>
      <c r="G14" s="23">
        <v>61</v>
      </c>
      <c r="H14" s="23">
        <v>19</v>
      </c>
      <c r="I14" s="32">
        <v>2</v>
      </c>
      <c r="J14" s="91"/>
      <c r="K14" s="92"/>
      <c r="L14" s="45" t="s">
        <v>56</v>
      </c>
      <c r="M14" s="22">
        <v>18</v>
      </c>
      <c r="N14" s="52">
        <v>10</v>
      </c>
      <c r="O14" s="14" t="s">
        <v>54</v>
      </c>
      <c r="P14" s="23">
        <v>12</v>
      </c>
      <c r="Q14" s="23">
        <v>3</v>
      </c>
      <c r="R14" s="23">
        <v>24</v>
      </c>
      <c r="S14" s="23">
        <v>9</v>
      </c>
      <c r="T14" s="23">
        <v>3</v>
      </c>
      <c r="U14" s="108">
        <f t="shared" si="0"/>
        <v>92</v>
      </c>
      <c r="V14" s="93"/>
      <c r="W14" s="94"/>
      <c r="X14" s="95"/>
      <c r="Y14" s="95"/>
    </row>
    <row r="15" spans="1:25" s="99" customFormat="1" ht="24" customHeight="1">
      <c r="A15" s="41" t="s">
        <v>58</v>
      </c>
      <c r="B15" s="54">
        <f aca="true" t="shared" si="9" ref="B15:I15">IF(SUM(B16:B19),SUM(B16:B19),"        -")</f>
        <v>1173</v>
      </c>
      <c r="C15" s="48">
        <f t="shared" si="9"/>
        <v>3</v>
      </c>
      <c r="D15" s="30">
        <f t="shared" si="9"/>
        <v>349</v>
      </c>
      <c r="E15" s="30">
        <f t="shared" si="9"/>
        <v>9</v>
      </c>
      <c r="F15" s="30">
        <f t="shared" si="9"/>
        <v>4</v>
      </c>
      <c r="G15" s="30">
        <f t="shared" si="9"/>
        <v>161</v>
      </c>
      <c r="H15" s="30">
        <f t="shared" si="9"/>
        <v>108</v>
      </c>
      <c r="I15" s="35">
        <f t="shared" si="9"/>
        <v>18</v>
      </c>
      <c r="J15" s="7"/>
      <c r="K15" s="8"/>
      <c r="L15" s="41" t="s">
        <v>58</v>
      </c>
      <c r="M15" s="29">
        <f>IF(SUM(M16:M19),SUM(M16:M19),"        -")</f>
        <v>105</v>
      </c>
      <c r="N15" s="48">
        <f aca="true" t="shared" si="10" ref="N15:T15">IF(SUM(N16:N19),SUM(N16:N19),"        -")</f>
        <v>19</v>
      </c>
      <c r="O15" s="30" t="str">
        <f t="shared" si="10"/>
        <v>        -</v>
      </c>
      <c r="P15" s="30">
        <f t="shared" si="10"/>
        <v>13</v>
      </c>
      <c r="Q15" s="30">
        <f t="shared" si="10"/>
        <v>25</v>
      </c>
      <c r="R15" s="30">
        <f t="shared" si="10"/>
        <v>57</v>
      </c>
      <c r="S15" s="30">
        <f t="shared" si="10"/>
        <v>34</v>
      </c>
      <c r="T15" s="30">
        <f t="shared" si="10"/>
        <v>10</v>
      </c>
      <c r="U15" s="105">
        <f t="shared" si="0"/>
        <v>258</v>
      </c>
      <c r="V15" s="96"/>
      <c r="W15" s="97"/>
      <c r="X15" s="98"/>
      <c r="Y15" s="98"/>
    </row>
    <row r="16" spans="1:25" s="90" customFormat="1" ht="24" customHeight="1">
      <c r="A16" s="43" t="s">
        <v>17</v>
      </c>
      <c r="B16" s="147">
        <v>751</v>
      </c>
      <c r="C16" s="50">
        <v>3</v>
      </c>
      <c r="D16" s="27">
        <v>221</v>
      </c>
      <c r="E16" s="27">
        <v>5</v>
      </c>
      <c r="F16" s="27">
        <v>1</v>
      </c>
      <c r="G16" s="27">
        <v>95</v>
      </c>
      <c r="H16" s="27">
        <v>62</v>
      </c>
      <c r="I16" s="33">
        <v>13</v>
      </c>
      <c r="J16" s="91"/>
      <c r="K16" s="92"/>
      <c r="L16" s="43" t="s">
        <v>17</v>
      </c>
      <c r="M16" s="26">
        <v>70</v>
      </c>
      <c r="N16" s="50">
        <v>9</v>
      </c>
      <c r="O16" s="27" t="s">
        <v>54</v>
      </c>
      <c r="P16" s="27">
        <v>7</v>
      </c>
      <c r="Q16" s="27">
        <v>13</v>
      </c>
      <c r="R16" s="27">
        <v>41</v>
      </c>
      <c r="S16" s="27">
        <v>23</v>
      </c>
      <c r="T16" s="27">
        <v>9</v>
      </c>
      <c r="U16" s="106">
        <f t="shared" si="0"/>
        <v>179</v>
      </c>
      <c r="V16" s="93"/>
      <c r="W16" s="94"/>
      <c r="X16" s="95"/>
      <c r="Y16" s="95"/>
    </row>
    <row r="17" spans="1:25" s="90" customFormat="1" ht="24" customHeight="1">
      <c r="A17" s="44" t="s">
        <v>18</v>
      </c>
      <c r="B17" s="148">
        <v>282</v>
      </c>
      <c r="C17" s="51" t="s">
        <v>54</v>
      </c>
      <c r="D17" s="14">
        <v>87</v>
      </c>
      <c r="E17" s="14">
        <v>3</v>
      </c>
      <c r="F17" s="14">
        <v>2</v>
      </c>
      <c r="G17" s="14">
        <v>41</v>
      </c>
      <c r="H17" s="14">
        <v>30</v>
      </c>
      <c r="I17" s="15">
        <v>4</v>
      </c>
      <c r="J17" s="91"/>
      <c r="K17" s="92"/>
      <c r="L17" s="44" t="s">
        <v>18</v>
      </c>
      <c r="M17" s="18">
        <v>25</v>
      </c>
      <c r="N17" s="51">
        <v>7</v>
      </c>
      <c r="O17" s="14" t="s">
        <v>54</v>
      </c>
      <c r="P17" s="14">
        <v>6</v>
      </c>
      <c r="Q17" s="14">
        <v>10</v>
      </c>
      <c r="R17" s="14">
        <v>10</v>
      </c>
      <c r="S17" s="14">
        <v>6</v>
      </c>
      <c r="T17" s="14">
        <v>1</v>
      </c>
      <c r="U17" s="107">
        <f t="shared" si="0"/>
        <v>50</v>
      </c>
      <c r="V17" s="93"/>
      <c r="W17" s="94"/>
      <c r="X17" s="95"/>
      <c r="Y17" s="95"/>
    </row>
    <row r="18" spans="1:25" s="90" customFormat="1" ht="24" customHeight="1">
      <c r="A18" s="44" t="s">
        <v>19</v>
      </c>
      <c r="B18" s="148">
        <v>83</v>
      </c>
      <c r="C18" s="51" t="s">
        <v>54</v>
      </c>
      <c r="D18" s="14">
        <v>23</v>
      </c>
      <c r="E18" s="14">
        <v>1</v>
      </c>
      <c r="F18" s="14" t="s">
        <v>54</v>
      </c>
      <c r="G18" s="14">
        <v>14</v>
      </c>
      <c r="H18" s="14">
        <v>13</v>
      </c>
      <c r="I18" s="15">
        <v>1</v>
      </c>
      <c r="J18" s="91"/>
      <c r="K18" s="92"/>
      <c r="L18" s="44" t="s">
        <v>19</v>
      </c>
      <c r="M18" s="18">
        <v>2</v>
      </c>
      <c r="N18" s="51">
        <v>3</v>
      </c>
      <c r="O18" s="14" t="s">
        <v>54</v>
      </c>
      <c r="P18" s="14" t="s">
        <v>54</v>
      </c>
      <c r="Q18" s="14">
        <v>2</v>
      </c>
      <c r="R18" s="14">
        <v>5</v>
      </c>
      <c r="S18" s="14">
        <v>3</v>
      </c>
      <c r="T18" s="14" t="s">
        <v>54</v>
      </c>
      <c r="U18" s="107">
        <f t="shared" si="0"/>
        <v>16</v>
      </c>
      <c r="V18" s="93"/>
      <c r="W18" s="94"/>
      <c r="X18" s="95"/>
      <c r="Y18" s="95"/>
    </row>
    <row r="19" spans="1:25" s="90" customFormat="1" ht="24" customHeight="1">
      <c r="A19" s="44" t="s">
        <v>20</v>
      </c>
      <c r="B19" s="148">
        <v>57</v>
      </c>
      <c r="C19" s="51" t="s">
        <v>54</v>
      </c>
      <c r="D19" s="14">
        <v>18</v>
      </c>
      <c r="E19" s="14" t="s">
        <v>54</v>
      </c>
      <c r="F19" s="14">
        <v>1</v>
      </c>
      <c r="G19" s="14">
        <v>11</v>
      </c>
      <c r="H19" s="14">
        <v>3</v>
      </c>
      <c r="I19" s="15" t="s">
        <v>54</v>
      </c>
      <c r="J19" s="91"/>
      <c r="K19" s="92"/>
      <c r="L19" s="44" t="s">
        <v>20</v>
      </c>
      <c r="M19" s="18">
        <v>8</v>
      </c>
      <c r="N19" s="51" t="s">
        <v>54</v>
      </c>
      <c r="O19" s="14" t="s">
        <v>54</v>
      </c>
      <c r="P19" s="14" t="s">
        <v>54</v>
      </c>
      <c r="Q19" s="14" t="s">
        <v>54</v>
      </c>
      <c r="R19" s="14">
        <v>1</v>
      </c>
      <c r="S19" s="14">
        <v>2</v>
      </c>
      <c r="T19" s="14" t="s">
        <v>54</v>
      </c>
      <c r="U19" s="107">
        <f t="shared" si="0"/>
        <v>13</v>
      </c>
      <c r="V19" s="93"/>
      <c r="W19" s="94"/>
      <c r="X19" s="95"/>
      <c r="Y19" s="95"/>
    </row>
    <row r="20" spans="1:25" s="99" customFormat="1" ht="24" customHeight="1">
      <c r="A20" s="41" t="s">
        <v>21</v>
      </c>
      <c r="B20" s="54">
        <f aca="true" t="shared" si="11" ref="B20:I20">IF(SUM(B21:B24),SUM(B21:B24),"        -")</f>
        <v>1106</v>
      </c>
      <c r="C20" s="48">
        <f t="shared" si="11"/>
        <v>1</v>
      </c>
      <c r="D20" s="30">
        <f t="shared" si="11"/>
        <v>254</v>
      </c>
      <c r="E20" s="30">
        <f t="shared" si="11"/>
        <v>13</v>
      </c>
      <c r="F20" s="30">
        <f t="shared" si="11"/>
        <v>7</v>
      </c>
      <c r="G20" s="30">
        <f t="shared" si="11"/>
        <v>225</v>
      </c>
      <c r="H20" s="30">
        <f t="shared" si="11"/>
        <v>69</v>
      </c>
      <c r="I20" s="35">
        <f t="shared" si="11"/>
        <v>8</v>
      </c>
      <c r="J20" s="7"/>
      <c r="K20" s="8"/>
      <c r="L20" s="41" t="s">
        <v>21</v>
      </c>
      <c r="M20" s="29">
        <f>IF(SUM(M21:M24),SUM(M21:M24),"        -")</f>
        <v>120</v>
      </c>
      <c r="N20" s="48">
        <f aca="true" t="shared" si="12" ref="N20:T20">IF(SUM(N21:N24),SUM(N21:N24),"        -")</f>
        <v>22</v>
      </c>
      <c r="O20" s="30">
        <f t="shared" si="12"/>
        <v>2</v>
      </c>
      <c r="P20" s="30">
        <f t="shared" si="12"/>
        <v>13</v>
      </c>
      <c r="Q20" s="30">
        <f t="shared" si="12"/>
        <v>33</v>
      </c>
      <c r="R20" s="30">
        <f t="shared" si="12"/>
        <v>95</v>
      </c>
      <c r="S20" s="30">
        <f t="shared" si="12"/>
        <v>25</v>
      </c>
      <c r="T20" s="30">
        <f t="shared" si="12"/>
        <v>14</v>
      </c>
      <c r="U20" s="105">
        <f t="shared" si="0"/>
        <v>205</v>
      </c>
      <c r="V20" s="96"/>
      <c r="W20" s="97"/>
      <c r="X20" s="98"/>
      <c r="Y20" s="98"/>
    </row>
    <row r="21" spans="1:25" s="90" customFormat="1" ht="24" customHeight="1">
      <c r="A21" s="43" t="s">
        <v>22</v>
      </c>
      <c r="B21" s="147">
        <v>420</v>
      </c>
      <c r="C21" s="50" t="s">
        <v>54</v>
      </c>
      <c r="D21" s="27">
        <v>97</v>
      </c>
      <c r="E21" s="27">
        <v>5</v>
      </c>
      <c r="F21" s="27" t="s">
        <v>54</v>
      </c>
      <c r="G21" s="27">
        <v>72</v>
      </c>
      <c r="H21" s="27">
        <v>25</v>
      </c>
      <c r="I21" s="33">
        <v>5</v>
      </c>
      <c r="J21" s="91"/>
      <c r="K21" s="92"/>
      <c r="L21" s="43" t="s">
        <v>22</v>
      </c>
      <c r="M21" s="26">
        <v>47</v>
      </c>
      <c r="N21" s="50">
        <v>4</v>
      </c>
      <c r="O21" s="27">
        <v>1</v>
      </c>
      <c r="P21" s="27">
        <v>6</v>
      </c>
      <c r="Q21" s="27">
        <v>15</v>
      </c>
      <c r="R21" s="27">
        <v>39</v>
      </c>
      <c r="S21" s="27">
        <v>9</v>
      </c>
      <c r="T21" s="27">
        <v>4</v>
      </c>
      <c r="U21" s="106">
        <f t="shared" si="0"/>
        <v>91</v>
      </c>
      <c r="V21" s="93"/>
      <c r="W21" s="94"/>
      <c r="X21" s="95"/>
      <c r="Y21" s="95"/>
    </row>
    <row r="22" spans="1:25" s="90" customFormat="1" ht="24" customHeight="1">
      <c r="A22" s="44" t="s">
        <v>59</v>
      </c>
      <c r="B22" s="148">
        <v>193</v>
      </c>
      <c r="C22" s="51">
        <v>1</v>
      </c>
      <c r="D22" s="14">
        <v>46</v>
      </c>
      <c r="E22" s="14">
        <v>3</v>
      </c>
      <c r="F22" s="14">
        <v>4</v>
      </c>
      <c r="G22" s="14">
        <v>41</v>
      </c>
      <c r="H22" s="14">
        <v>13</v>
      </c>
      <c r="I22" s="15" t="s">
        <v>54</v>
      </c>
      <c r="J22" s="91"/>
      <c r="K22" s="92"/>
      <c r="L22" s="44" t="s">
        <v>59</v>
      </c>
      <c r="M22" s="18">
        <v>21</v>
      </c>
      <c r="N22" s="51">
        <v>1</v>
      </c>
      <c r="O22" s="14">
        <v>1</v>
      </c>
      <c r="P22" s="14">
        <v>2</v>
      </c>
      <c r="Q22" s="14">
        <v>8</v>
      </c>
      <c r="R22" s="14">
        <v>15</v>
      </c>
      <c r="S22" s="14">
        <v>2</v>
      </c>
      <c r="T22" s="14">
        <v>2</v>
      </c>
      <c r="U22" s="107">
        <f t="shared" si="0"/>
        <v>33</v>
      </c>
      <c r="V22" s="93"/>
      <c r="W22" s="94"/>
      <c r="X22" s="95"/>
      <c r="Y22" s="95"/>
    </row>
    <row r="23" spans="1:25" s="90" customFormat="1" ht="24" customHeight="1">
      <c r="A23" s="44" t="s">
        <v>24</v>
      </c>
      <c r="B23" s="148">
        <v>105</v>
      </c>
      <c r="C23" s="51" t="s">
        <v>54</v>
      </c>
      <c r="D23" s="14">
        <v>28</v>
      </c>
      <c r="E23" s="14">
        <v>2</v>
      </c>
      <c r="F23" s="14" t="s">
        <v>54</v>
      </c>
      <c r="G23" s="14">
        <v>23</v>
      </c>
      <c r="H23" s="14">
        <v>5</v>
      </c>
      <c r="I23" s="15" t="s">
        <v>54</v>
      </c>
      <c r="J23" s="91"/>
      <c r="K23" s="92"/>
      <c r="L23" s="44" t="s">
        <v>24</v>
      </c>
      <c r="M23" s="18">
        <v>9</v>
      </c>
      <c r="N23" s="51">
        <v>1</v>
      </c>
      <c r="O23" s="14" t="s">
        <v>54</v>
      </c>
      <c r="P23" s="14" t="s">
        <v>54</v>
      </c>
      <c r="Q23" s="14">
        <v>4</v>
      </c>
      <c r="R23" s="14">
        <v>9</v>
      </c>
      <c r="S23" s="14">
        <v>7</v>
      </c>
      <c r="T23" s="14">
        <v>2</v>
      </c>
      <c r="U23" s="107">
        <f t="shared" si="0"/>
        <v>15</v>
      </c>
      <c r="V23" s="93"/>
      <c r="W23" s="94"/>
      <c r="X23" s="95"/>
      <c r="Y23" s="95"/>
    </row>
    <row r="24" spans="1:25" s="90" customFormat="1" ht="24" customHeight="1">
      <c r="A24" s="44" t="s">
        <v>57</v>
      </c>
      <c r="B24" s="148">
        <v>388</v>
      </c>
      <c r="C24" s="51" t="s">
        <v>54</v>
      </c>
      <c r="D24" s="14">
        <v>83</v>
      </c>
      <c r="E24" s="14">
        <v>3</v>
      </c>
      <c r="F24" s="14">
        <v>3</v>
      </c>
      <c r="G24" s="14">
        <v>89</v>
      </c>
      <c r="H24" s="14">
        <v>26</v>
      </c>
      <c r="I24" s="15">
        <v>3</v>
      </c>
      <c r="J24" s="91"/>
      <c r="K24" s="92"/>
      <c r="L24" s="44" t="s">
        <v>57</v>
      </c>
      <c r="M24" s="18">
        <v>43</v>
      </c>
      <c r="N24" s="51">
        <v>16</v>
      </c>
      <c r="O24" s="14" t="s">
        <v>54</v>
      </c>
      <c r="P24" s="14">
        <v>5</v>
      </c>
      <c r="Q24" s="14">
        <v>6</v>
      </c>
      <c r="R24" s="14">
        <v>32</v>
      </c>
      <c r="S24" s="14">
        <v>7</v>
      </c>
      <c r="T24" s="14">
        <v>6</v>
      </c>
      <c r="U24" s="107">
        <f t="shared" si="0"/>
        <v>66</v>
      </c>
      <c r="V24" s="93"/>
      <c r="W24" s="94"/>
      <c r="X24" s="95"/>
      <c r="Y24" s="95"/>
    </row>
    <row r="25" spans="1:25" s="99" customFormat="1" ht="24" customHeight="1">
      <c r="A25" s="41" t="s">
        <v>25</v>
      </c>
      <c r="B25" s="54">
        <f aca="true" t="shared" si="13" ref="B25:I25">IF(SUM(B26:B31),SUM(B26:B31),"        -")</f>
        <v>904</v>
      </c>
      <c r="C25" s="48" t="str">
        <f t="shared" si="13"/>
        <v>        -</v>
      </c>
      <c r="D25" s="30">
        <f t="shared" si="13"/>
        <v>221</v>
      </c>
      <c r="E25" s="30">
        <f t="shared" si="13"/>
        <v>7</v>
      </c>
      <c r="F25" s="30">
        <f t="shared" si="13"/>
        <v>3</v>
      </c>
      <c r="G25" s="30">
        <f t="shared" si="13"/>
        <v>124</v>
      </c>
      <c r="H25" s="30">
        <f t="shared" si="13"/>
        <v>73</v>
      </c>
      <c r="I25" s="35">
        <f t="shared" si="13"/>
        <v>5</v>
      </c>
      <c r="J25" s="7"/>
      <c r="K25" s="8"/>
      <c r="L25" s="41" t="s">
        <v>25</v>
      </c>
      <c r="M25" s="29">
        <f>IF(SUM(M26:M31),SUM(M26:M31),"        -")</f>
        <v>82</v>
      </c>
      <c r="N25" s="48">
        <f aca="true" t="shared" si="14" ref="N25:T25">IF(SUM(N26:N31),SUM(N26:N31),"        -")</f>
        <v>10</v>
      </c>
      <c r="O25" s="30" t="str">
        <f t="shared" si="14"/>
        <v>        -</v>
      </c>
      <c r="P25" s="30">
        <f t="shared" si="14"/>
        <v>13</v>
      </c>
      <c r="Q25" s="30">
        <f t="shared" si="14"/>
        <v>23</v>
      </c>
      <c r="R25" s="30">
        <f t="shared" si="14"/>
        <v>123</v>
      </c>
      <c r="S25" s="30">
        <f t="shared" si="14"/>
        <v>32</v>
      </c>
      <c r="T25" s="30">
        <f t="shared" si="14"/>
        <v>11</v>
      </c>
      <c r="U25" s="105">
        <f t="shared" si="0"/>
        <v>177</v>
      </c>
      <c r="V25" s="96"/>
      <c r="W25" s="97"/>
      <c r="X25" s="98"/>
      <c r="Y25" s="98"/>
    </row>
    <row r="26" spans="1:25" s="90" customFormat="1" ht="24" customHeight="1">
      <c r="A26" s="43" t="s">
        <v>26</v>
      </c>
      <c r="B26" s="147">
        <v>306</v>
      </c>
      <c r="C26" s="50" t="s">
        <v>54</v>
      </c>
      <c r="D26" s="27">
        <v>87</v>
      </c>
      <c r="E26" s="27">
        <v>5</v>
      </c>
      <c r="F26" s="27">
        <v>3</v>
      </c>
      <c r="G26" s="27">
        <v>35</v>
      </c>
      <c r="H26" s="27">
        <v>26</v>
      </c>
      <c r="I26" s="33">
        <v>3</v>
      </c>
      <c r="J26" s="91"/>
      <c r="K26" s="92"/>
      <c r="L26" s="43" t="s">
        <v>26</v>
      </c>
      <c r="M26" s="26">
        <v>20</v>
      </c>
      <c r="N26" s="50">
        <v>2</v>
      </c>
      <c r="O26" s="27" t="s">
        <v>54</v>
      </c>
      <c r="P26" s="27">
        <v>5</v>
      </c>
      <c r="Q26" s="27">
        <v>5</v>
      </c>
      <c r="R26" s="27">
        <v>29</v>
      </c>
      <c r="S26" s="27">
        <v>12</v>
      </c>
      <c r="T26" s="27">
        <v>7</v>
      </c>
      <c r="U26" s="106">
        <f t="shared" si="0"/>
        <v>67</v>
      </c>
      <c r="V26" s="93"/>
      <c r="W26" s="94"/>
      <c r="X26" s="95"/>
      <c r="Y26" s="95"/>
    </row>
    <row r="27" spans="1:25" s="90" customFormat="1" ht="24" customHeight="1">
      <c r="A27" s="44" t="s">
        <v>27</v>
      </c>
      <c r="B27" s="148">
        <v>120</v>
      </c>
      <c r="C27" s="51" t="s">
        <v>54</v>
      </c>
      <c r="D27" s="14">
        <v>29</v>
      </c>
      <c r="E27" s="14">
        <v>2</v>
      </c>
      <c r="F27" s="14" t="s">
        <v>54</v>
      </c>
      <c r="G27" s="14">
        <v>17</v>
      </c>
      <c r="H27" s="14">
        <v>6</v>
      </c>
      <c r="I27" s="15">
        <v>1</v>
      </c>
      <c r="J27" s="91"/>
      <c r="K27" s="92"/>
      <c r="L27" s="44" t="s">
        <v>27</v>
      </c>
      <c r="M27" s="18">
        <v>11</v>
      </c>
      <c r="N27" s="51">
        <v>2</v>
      </c>
      <c r="O27" s="14" t="s">
        <v>54</v>
      </c>
      <c r="P27" s="14">
        <v>1</v>
      </c>
      <c r="Q27" s="14">
        <v>5</v>
      </c>
      <c r="R27" s="14">
        <v>30</v>
      </c>
      <c r="S27" s="14">
        <v>2</v>
      </c>
      <c r="T27" s="14" t="s">
        <v>54</v>
      </c>
      <c r="U27" s="107">
        <f t="shared" si="0"/>
        <v>14</v>
      </c>
      <c r="V27" s="93"/>
      <c r="W27" s="94"/>
      <c r="X27" s="95"/>
      <c r="Y27" s="95"/>
    </row>
    <row r="28" spans="1:25" s="90" customFormat="1" ht="24" customHeight="1">
      <c r="A28" s="44" t="s">
        <v>28</v>
      </c>
      <c r="B28" s="148">
        <v>89</v>
      </c>
      <c r="C28" s="51" t="s">
        <v>54</v>
      </c>
      <c r="D28" s="14">
        <v>19</v>
      </c>
      <c r="E28" s="14" t="s">
        <v>54</v>
      </c>
      <c r="F28" s="14" t="s">
        <v>54</v>
      </c>
      <c r="G28" s="14">
        <v>9</v>
      </c>
      <c r="H28" s="14">
        <v>12</v>
      </c>
      <c r="I28" s="15" t="s">
        <v>54</v>
      </c>
      <c r="J28" s="91"/>
      <c r="K28" s="92"/>
      <c r="L28" s="44" t="s">
        <v>28</v>
      </c>
      <c r="M28" s="18">
        <v>7</v>
      </c>
      <c r="N28" s="51">
        <v>1</v>
      </c>
      <c r="O28" s="14" t="s">
        <v>54</v>
      </c>
      <c r="P28" s="14">
        <v>2</v>
      </c>
      <c r="Q28" s="14">
        <v>4</v>
      </c>
      <c r="R28" s="14">
        <v>7</v>
      </c>
      <c r="S28" s="14">
        <v>4</v>
      </c>
      <c r="T28" s="14" t="s">
        <v>54</v>
      </c>
      <c r="U28" s="107">
        <f t="shared" si="0"/>
        <v>24</v>
      </c>
      <c r="V28" s="93"/>
      <c r="W28" s="94"/>
      <c r="X28" s="95"/>
      <c r="Y28" s="95"/>
    </row>
    <row r="29" spans="1:25" s="90" customFormat="1" ht="24" customHeight="1">
      <c r="A29" s="44" t="s">
        <v>29</v>
      </c>
      <c r="B29" s="148">
        <v>88</v>
      </c>
      <c r="C29" s="51" t="s">
        <v>54</v>
      </c>
      <c r="D29" s="14">
        <v>22</v>
      </c>
      <c r="E29" s="14" t="s">
        <v>54</v>
      </c>
      <c r="F29" s="14" t="s">
        <v>54</v>
      </c>
      <c r="G29" s="14">
        <v>16</v>
      </c>
      <c r="H29" s="14">
        <v>8</v>
      </c>
      <c r="I29" s="15">
        <v>1</v>
      </c>
      <c r="J29" s="91"/>
      <c r="K29" s="92"/>
      <c r="L29" s="44" t="s">
        <v>29</v>
      </c>
      <c r="M29" s="18">
        <v>7</v>
      </c>
      <c r="N29" s="51">
        <v>2</v>
      </c>
      <c r="O29" s="14" t="s">
        <v>54</v>
      </c>
      <c r="P29" s="14">
        <v>1</v>
      </c>
      <c r="Q29" s="14">
        <v>1</v>
      </c>
      <c r="R29" s="14">
        <v>10</v>
      </c>
      <c r="S29" s="14">
        <v>3</v>
      </c>
      <c r="T29" s="14">
        <v>1</v>
      </c>
      <c r="U29" s="107">
        <f t="shared" si="0"/>
        <v>16</v>
      </c>
      <c r="V29" s="93"/>
      <c r="W29" s="94"/>
      <c r="X29" s="95"/>
      <c r="Y29" s="95"/>
    </row>
    <row r="30" spans="1:25" s="90" customFormat="1" ht="24" customHeight="1">
      <c r="A30" s="45" t="s">
        <v>30</v>
      </c>
      <c r="B30" s="149">
        <v>116</v>
      </c>
      <c r="C30" s="52" t="s">
        <v>54</v>
      </c>
      <c r="D30" s="23">
        <v>23</v>
      </c>
      <c r="E30" s="23" t="s">
        <v>54</v>
      </c>
      <c r="F30" s="23" t="s">
        <v>54</v>
      </c>
      <c r="G30" s="23">
        <v>20</v>
      </c>
      <c r="H30" s="23">
        <v>11</v>
      </c>
      <c r="I30" s="32" t="s">
        <v>54</v>
      </c>
      <c r="J30" s="91"/>
      <c r="K30" s="92"/>
      <c r="L30" s="45" t="s">
        <v>30</v>
      </c>
      <c r="M30" s="22">
        <v>14</v>
      </c>
      <c r="N30" s="52">
        <v>2</v>
      </c>
      <c r="O30" s="23" t="s">
        <v>54</v>
      </c>
      <c r="P30" s="23">
        <v>2</v>
      </c>
      <c r="Q30" s="23">
        <v>3</v>
      </c>
      <c r="R30" s="23">
        <v>10</v>
      </c>
      <c r="S30" s="23">
        <v>7</v>
      </c>
      <c r="T30" s="23" t="s">
        <v>54</v>
      </c>
      <c r="U30" s="108">
        <f t="shared" si="0"/>
        <v>24</v>
      </c>
      <c r="V30" s="93"/>
      <c r="W30" s="94"/>
      <c r="X30" s="95"/>
      <c r="Y30" s="95"/>
    </row>
    <row r="31" spans="1:25" s="90" customFormat="1" ht="24" customHeight="1">
      <c r="A31" s="44" t="s">
        <v>50</v>
      </c>
      <c r="B31" s="148">
        <v>185</v>
      </c>
      <c r="C31" s="51" t="s">
        <v>54</v>
      </c>
      <c r="D31" s="14">
        <v>41</v>
      </c>
      <c r="E31" s="14" t="s">
        <v>54</v>
      </c>
      <c r="F31" s="14" t="s">
        <v>54</v>
      </c>
      <c r="G31" s="14">
        <v>27</v>
      </c>
      <c r="H31" s="14">
        <v>10</v>
      </c>
      <c r="I31" s="15" t="s">
        <v>54</v>
      </c>
      <c r="J31" s="91"/>
      <c r="K31" s="92"/>
      <c r="L31" s="44" t="s">
        <v>50</v>
      </c>
      <c r="M31" s="18">
        <v>23</v>
      </c>
      <c r="N31" s="51">
        <v>1</v>
      </c>
      <c r="O31" s="14" t="s">
        <v>54</v>
      </c>
      <c r="P31" s="14">
        <v>2</v>
      </c>
      <c r="Q31" s="14">
        <v>5</v>
      </c>
      <c r="R31" s="14">
        <v>37</v>
      </c>
      <c r="S31" s="14">
        <v>4</v>
      </c>
      <c r="T31" s="14">
        <v>3</v>
      </c>
      <c r="U31" s="107">
        <f t="shared" si="0"/>
        <v>32</v>
      </c>
      <c r="V31" s="93"/>
      <c r="W31" s="94"/>
      <c r="X31" s="95"/>
      <c r="Y31" s="95"/>
    </row>
    <row r="32" spans="1:25" s="99" customFormat="1" ht="24" customHeight="1">
      <c r="A32" s="41" t="s">
        <v>31</v>
      </c>
      <c r="B32" s="54">
        <f aca="true" t="shared" si="15" ref="B32:I32">IF(SUM(B33:B37),SUM(B33:B37),"-")</f>
        <v>1761</v>
      </c>
      <c r="C32" s="48">
        <f t="shared" si="15"/>
        <v>2</v>
      </c>
      <c r="D32" s="30">
        <f t="shared" si="15"/>
        <v>450</v>
      </c>
      <c r="E32" s="30">
        <f t="shared" si="15"/>
        <v>20</v>
      </c>
      <c r="F32" s="30">
        <f t="shared" si="15"/>
        <v>11</v>
      </c>
      <c r="G32" s="30">
        <f t="shared" si="15"/>
        <v>287</v>
      </c>
      <c r="H32" s="30">
        <f t="shared" si="15"/>
        <v>143</v>
      </c>
      <c r="I32" s="35">
        <f t="shared" si="15"/>
        <v>27</v>
      </c>
      <c r="J32" s="7"/>
      <c r="K32" s="8"/>
      <c r="L32" s="41" t="s">
        <v>31</v>
      </c>
      <c r="M32" s="29">
        <f>IF(SUM(M33:M37),SUM(M33:M37),"-")</f>
        <v>139</v>
      </c>
      <c r="N32" s="48">
        <f aca="true" t="shared" si="16" ref="N32:T32">IF(SUM(N33:N37),SUM(N33:N37),"-")</f>
        <v>28</v>
      </c>
      <c r="O32" s="30">
        <f t="shared" si="16"/>
        <v>1</v>
      </c>
      <c r="P32" s="30">
        <f t="shared" si="16"/>
        <v>13</v>
      </c>
      <c r="Q32" s="30">
        <f t="shared" si="16"/>
        <v>34</v>
      </c>
      <c r="R32" s="30">
        <f t="shared" si="16"/>
        <v>175</v>
      </c>
      <c r="S32" s="30">
        <f t="shared" si="16"/>
        <v>49</v>
      </c>
      <c r="T32" s="30">
        <f t="shared" si="16"/>
        <v>38</v>
      </c>
      <c r="U32" s="105">
        <f t="shared" si="0"/>
        <v>344</v>
      </c>
      <c r="V32" s="96"/>
      <c r="W32" s="97"/>
      <c r="X32" s="98"/>
      <c r="Y32" s="98"/>
    </row>
    <row r="33" spans="1:25" s="90" customFormat="1" ht="24" customHeight="1">
      <c r="A33" s="43" t="s">
        <v>32</v>
      </c>
      <c r="B33" s="147">
        <v>980</v>
      </c>
      <c r="C33" s="50">
        <v>1</v>
      </c>
      <c r="D33" s="27">
        <v>270</v>
      </c>
      <c r="E33" s="27">
        <v>11</v>
      </c>
      <c r="F33" s="27">
        <v>7</v>
      </c>
      <c r="G33" s="27">
        <v>158</v>
      </c>
      <c r="H33" s="27">
        <v>78</v>
      </c>
      <c r="I33" s="33">
        <v>15</v>
      </c>
      <c r="J33" s="91"/>
      <c r="K33" s="92"/>
      <c r="L33" s="43" t="s">
        <v>32</v>
      </c>
      <c r="M33" s="26">
        <v>79</v>
      </c>
      <c r="N33" s="50">
        <v>14</v>
      </c>
      <c r="O33" s="27">
        <v>1</v>
      </c>
      <c r="P33" s="27">
        <v>7</v>
      </c>
      <c r="Q33" s="27">
        <v>16</v>
      </c>
      <c r="R33" s="27">
        <v>115</v>
      </c>
      <c r="S33" s="27">
        <v>23</v>
      </c>
      <c r="T33" s="27">
        <v>21</v>
      </c>
      <c r="U33" s="106">
        <f t="shared" si="0"/>
        <v>164</v>
      </c>
      <c r="V33" s="93"/>
      <c r="W33" s="94"/>
      <c r="X33" s="95"/>
      <c r="Y33" s="95"/>
    </row>
    <row r="34" spans="1:25" s="90" customFormat="1" ht="24" customHeight="1">
      <c r="A34" s="44" t="s">
        <v>48</v>
      </c>
      <c r="B34" s="148">
        <v>179</v>
      </c>
      <c r="C34" s="51" t="s">
        <v>54</v>
      </c>
      <c r="D34" s="14">
        <v>35</v>
      </c>
      <c r="E34" s="14">
        <v>2</v>
      </c>
      <c r="F34" s="14" t="s">
        <v>54</v>
      </c>
      <c r="G34" s="14">
        <v>28</v>
      </c>
      <c r="H34" s="14">
        <v>16</v>
      </c>
      <c r="I34" s="15">
        <v>1</v>
      </c>
      <c r="J34" s="91"/>
      <c r="K34" s="92"/>
      <c r="L34" s="44" t="s">
        <v>48</v>
      </c>
      <c r="M34" s="18">
        <v>22</v>
      </c>
      <c r="N34" s="51">
        <v>2</v>
      </c>
      <c r="O34" s="14" t="s">
        <v>54</v>
      </c>
      <c r="P34" s="14" t="s">
        <v>54</v>
      </c>
      <c r="Q34" s="14">
        <v>2</v>
      </c>
      <c r="R34" s="14">
        <v>12</v>
      </c>
      <c r="S34" s="14">
        <v>9</v>
      </c>
      <c r="T34" s="14">
        <v>2</v>
      </c>
      <c r="U34" s="107">
        <f t="shared" si="0"/>
        <v>48</v>
      </c>
      <c r="V34" s="93"/>
      <c r="W34" s="94"/>
      <c r="X34" s="95"/>
      <c r="Y34" s="95"/>
    </row>
    <row r="35" spans="1:25" s="90" customFormat="1" ht="24" customHeight="1">
      <c r="A35" s="44" t="s">
        <v>33</v>
      </c>
      <c r="B35" s="148">
        <v>347</v>
      </c>
      <c r="C35" s="51" t="s">
        <v>54</v>
      </c>
      <c r="D35" s="14">
        <v>86</v>
      </c>
      <c r="E35" s="14">
        <v>5</v>
      </c>
      <c r="F35" s="14">
        <v>1</v>
      </c>
      <c r="G35" s="14">
        <v>66</v>
      </c>
      <c r="H35" s="14">
        <v>33</v>
      </c>
      <c r="I35" s="15">
        <v>5</v>
      </c>
      <c r="J35" s="91"/>
      <c r="K35" s="92"/>
      <c r="L35" s="44" t="s">
        <v>33</v>
      </c>
      <c r="M35" s="18">
        <v>16</v>
      </c>
      <c r="N35" s="51">
        <v>6</v>
      </c>
      <c r="O35" s="14" t="s">
        <v>54</v>
      </c>
      <c r="P35" s="14">
        <v>3</v>
      </c>
      <c r="Q35" s="14">
        <v>9</v>
      </c>
      <c r="R35" s="14">
        <v>32</v>
      </c>
      <c r="S35" s="14">
        <v>10</v>
      </c>
      <c r="T35" s="14">
        <v>6</v>
      </c>
      <c r="U35" s="107">
        <f t="shared" si="0"/>
        <v>69</v>
      </c>
      <c r="V35" s="93"/>
      <c r="W35" s="94"/>
      <c r="X35" s="95"/>
      <c r="Y35" s="95"/>
    </row>
    <row r="36" spans="1:25" s="90" customFormat="1" ht="24" customHeight="1">
      <c r="A36" s="44" t="s">
        <v>34</v>
      </c>
      <c r="B36" s="148">
        <v>166</v>
      </c>
      <c r="C36" s="51">
        <v>1</v>
      </c>
      <c r="D36" s="14">
        <v>38</v>
      </c>
      <c r="E36" s="14">
        <v>2</v>
      </c>
      <c r="F36" s="14">
        <v>2</v>
      </c>
      <c r="G36" s="14">
        <v>22</v>
      </c>
      <c r="H36" s="14">
        <v>8</v>
      </c>
      <c r="I36" s="15">
        <v>5</v>
      </c>
      <c r="J36" s="91"/>
      <c r="K36" s="92"/>
      <c r="L36" s="44" t="s">
        <v>34</v>
      </c>
      <c r="M36" s="18">
        <v>18</v>
      </c>
      <c r="N36" s="51">
        <v>4</v>
      </c>
      <c r="O36" s="14" t="s">
        <v>54</v>
      </c>
      <c r="P36" s="14">
        <v>1</v>
      </c>
      <c r="Q36" s="14">
        <v>6</v>
      </c>
      <c r="R36" s="14">
        <v>8</v>
      </c>
      <c r="S36" s="14">
        <v>5</v>
      </c>
      <c r="T36" s="14">
        <v>8</v>
      </c>
      <c r="U36" s="107">
        <f t="shared" si="0"/>
        <v>38</v>
      </c>
      <c r="V36" s="93"/>
      <c r="W36" s="94"/>
      <c r="X36" s="95"/>
      <c r="Y36" s="95"/>
    </row>
    <row r="37" spans="1:25" s="90" customFormat="1" ht="24" customHeight="1">
      <c r="A37" s="45" t="s">
        <v>35</v>
      </c>
      <c r="B37" s="149">
        <v>89</v>
      </c>
      <c r="C37" s="52" t="s">
        <v>54</v>
      </c>
      <c r="D37" s="23">
        <v>21</v>
      </c>
      <c r="E37" s="23" t="s">
        <v>54</v>
      </c>
      <c r="F37" s="23">
        <v>1</v>
      </c>
      <c r="G37" s="23">
        <v>13</v>
      </c>
      <c r="H37" s="23">
        <v>8</v>
      </c>
      <c r="I37" s="32">
        <v>1</v>
      </c>
      <c r="J37" s="91"/>
      <c r="K37" s="92"/>
      <c r="L37" s="45" t="s">
        <v>35</v>
      </c>
      <c r="M37" s="22">
        <v>4</v>
      </c>
      <c r="N37" s="52">
        <v>2</v>
      </c>
      <c r="O37" s="23" t="s">
        <v>54</v>
      </c>
      <c r="P37" s="23">
        <v>2</v>
      </c>
      <c r="Q37" s="23">
        <v>1</v>
      </c>
      <c r="R37" s="23">
        <v>8</v>
      </c>
      <c r="S37" s="23">
        <v>2</v>
      </c>
      <c r="T37" s="23">
        <v>1</v>
      </c>
      <c r="U37" s="108">
        <f t="shared" si="0"/>
        <v>25</v>
      </c>
      <c r="V37" s="93"/>
      <c r="W37" s="94"/>
      <c r="X37" s="95"/>
      <c r="Y37" s="95"/>
    </row>
    <row r="38" spans="1:25" s="99" customFormat="1" ht="24" customHeight="1">
      <c r="A38" s="41" t="s">
        <v>36</v>
      </c>
      <c r="B38" s="54">
        <f aca="true" t="shared" si="17" ref="B38:I38">IF(SUM(B39:B42),SUM(B39:B42),"        -")</f>
        <v>829</v>
      </c>
      <c r="C38" s="48">
        <f t="shared" si="17"/>
        <v>1</v>
      </c>
      <c r="D38" s="30">
        <f t="shared" si="17"/>
        <v>213</v>
      </c>
      <c r="E38" s="30">
        <f t="shared" si="17"/>
        <v>7</v>
      </c>
      <c r="F38" s="30">
        <f t="shared" si="17"/>
        <v>5</v>
      </c>
      <c r="G38" s="30">
        <f t="shared" si="17"/>
        <v>136</v>
      </c>
      <c r="H38" s="30">
        <f t="shared" si="17"/>
        <v>62</v>
      </c>
      <c r="I38" s="35">
        <f t="shared" si="17"/>
        <v>12</v>
      </c>
      <c r="J38" s="7"/>
      <c r="K38" s="8"/>
      <c r="L38" s="41" t="s">
        <v>36</v>
      </c>
      <c r="M38" s="29">
        <f>IF(SUM(M39:M42),SUM(M39:M42),"        -")</f>
        <v>79</v>
      </c>
      <c r="N38" s="48">
        <f aca="true" t="shared" si="18" ref="N38:T38">IF(SUM(N39:N42),SUM(N39:N42),"        -")</f>
        <v>8</v>
      </c>
      <c r="O38" s="30" t="str">
        <f t="shared" si="18"/>
        <v>        -</v>
      </c>
      <c r="P38" s="30">
        <f t="shared" si="18"/>
        <v>9</v>
      </c>
      <c r="Q38" s="30">
        <f t="shared" si="18"/>
        <v>23</v>
      </c>
      <c r="R38" s="30">
        <f t="shared" si="18"/>
        <v>52</v>
      </c>
      <c r="S38" s="30">
        <f t="shared" si="18"/>
        <v>20</v>
      </c>
      <c r="T38" s="30">
        <f t="shared" si="18"/>
        <v>16</v>
      </c>
      <c r="U38" s="105">
        <f t="shared" si="0"/>
        <v>186</v>
      </c>
      <c r="V38" s="96"/>
      <c r="W38" s="97"/>
      <c r="X38" s="98"/>
      <c r="Y38" s="98"/>
    </row>
    <row r="39" spans="1:25" s="90" customFormat="1" ht="24" customHeight="1">
      <c r="A39" s="43" t="s">
        <v>37</v>
      </c>
      <c r="B39" s="147">
        <v>464</v>
      </c>
      <c r="C39" s="50">
        <v>1</v>
      </c>
      <c r="D39" s="27">
        <v>124</v>
      </c>
      <c r="E39" s="27">
        <v>4</v>
      </c>
      <c r="F39" s="27" t="s">
        <v>54</v>
      </c>
      <c r="G39" s="27">
        <v>82</v>
      </c>
      <c r="H39" s="27">
        <v>37</v>
      </c>
      <c r="I39" s="33">
        <v>9</v>
      </c>
      <c r="J39" s="91"/>
      <c r="K39" s="92"/>
      <c r="L39" s="43" t="s">
        <v>37</v>
      </c>
      <c r="M39" s="26">
        <v>44</v>
      </c>
      <c r="N39" s="50">
        <v>5</v>
      </c>
      <c r="O39" s="27" t="s">
        <v>54</v>
      </c>
      <c r="P39" s="27">
        <v>5</v>
      </c>
      <c r="Q39" s="27">
        <v>12</v>
      </c>
      <c r="R39" s="27">
        <v>26</v>
      </c>
      <c r="S39" s="27">
        <v>9</v>
      </c>
      <c r="T39" s="27">
        <v>9</v>
      </c>
      <c r="U39" s="106">
        <f t="shared" si="0"/>
        <v>97</v>
      </c>
      <c r="V39" s="93"/>
      <c r="W39" s="94"/>
      <c r="X39" s="95"/>
      <c r="Y39" s="95"/>
    </row>
    <row r="40" spans="1:25" s="90" customFormat="1" ht="24" customHeight="1">
      <c r="A40" s="44" t="s">
        <v>38</v>
      </c>
      <c r="B40" s="148">
        <v>275</v>
      </c>
      <c r="C40" s="51" t="s">
        <v>54</v>
      </c>
      <c r="D40" s="14">
        <v>68</v>
      </c>
      <c r="E40" s="14">
        <v>1</v>
      </c>
      <c r="F40" s="14">
        <v>5</v>
      </c>
      <c r="G40" s="14">
        <v>44</v>
      </c>
      <c r="H40" s="14">
        <v>20</v>
      </c>
      <c r="I40" s="15">
        <v>3</v>
      </c>
      <c r="J40" s="91"/>
      <c r="K40" s="92"/>
      <c r="L40" s="44" t="s">
        <v>38</v>
      </c>
      <c r="M40" s="18">
        <v>26</v>
      </c>
      <c r="N40" s="51">
        <v>3</v>
      </c>
      <c r="O40" s="14" t="s">
        <v>54</v>
      </c>
      <c r="P40" s="14">
        <v>4</v>
      </c>
      <c r="Q40" s="14">
        <v>7</v>
      </c>
      <c r="R40" s="14">
        <v>18</v>
      </c>
      <c r="S40" s="14">
        <v>7</v>
      </c>
      <c r="T40" s="14">
        <v>6</v>
      </c>
      <c r="U40" s="107">
        <f t="shared" si="0"/>
        <v>63</v>
      </c>
      <c r="V40" s="93"/>
      <c r="W40" s="94"/>
      <c r="X40" s="95"/>
      <c r="Y40" s="95"/>
    </row>
    <row r="41" spans="1:25" s="90" customFormat="1" ht="24" customHeight="1">
      <c r="A41" s="44" t="s">
        <v>39</v>
      </c>
      <c r="B41" s="148">
        <v>79</v>
      </c>
      <c r="C41" s="51" t="s">
        <v>54</v>
      </c>
      <c r="D41" s="14">
        <v>20</v>
      </c>
      <c r="E41" s="14">
        <v>1</v>
      </c>
      <c r="F41" s="14" t="s">
        <v>54</v>
      </c>
      <c r="G41" s="14">
        <v>9</v>
      </c>
      <c r="H41" s="14">
        <v>5</v>
      </c>
      <c r="I41" s="15" t="s">
        <v>54</v>
      </c>
      <c r="J41" s="91"/>
      <c r="K41" s="92"/>
      <c r="L41" s="44" t="s">
        <v>39</v>
      </c>
      <c r="M41" s="18">
        <v>8</v>
      </c>
      <c r="N41" s="51" t="s">
        <v>54</v>
      </c>
      <c r="O41" s="14" t="s">
        <v>54</v>
      </c>
      <c r="P41" s="14" t="s">
        <v>54</v>
      </c>
      <c r="Q41" s="14">
        <v>4</v>
      </c>
      <c r="R41" s="14">
        <v>7</v>
      </c>
      <c r="S41" s="14">
        <v>3</v>
      </c>
      <c r="T41" s="14" t="s">
        <v>54</v>
      </c>
      <c r="U41" s="107">
        <f t="shared" si="0"/>
        <v>22</v>
      </c>
      <c r="V41" s="93"/>
      <c r="W41" s="94"/>
      <c r="X41" s="95"/>
      <c r="Y41" s="95"/>
    </row>
    <row r="42" spans="1:25" s="90" customFormat="1" ht="24" customHeight="1">
      <c r="A42" s="45" t="s">
        <v>40</v>
      </c>
      <c r="B42" s="149">
        <v>11</v>
      </c>
      <c r="C42" s="52" t="s">
        <v>54</v>
      </c>
      <c r="D42" s="23">
        <v>1</v>
      </c>
      <c r="E42" s="23">
        <v>1</v>
      </c>
      <c r="F42" s="23" t="s">
        <v>54</v>
      </c>
      <c r="G42" s="23">
        <v>1</v>
      </c>
      <c r="H42" s="23" t="s">
        <v>54</v>
      </c>
      <c r="I42" s="32" t="s">
        <v>54</v>
      </c>
      <c r="J42" s="91"/>
      <c r="K42" s="92"/>
      <c r="L42" s="45" t="s">
        <v>40</v>
      </c>
      <c r="M42" s="22">
        <v>1</v>
      </c>
      <c r="N42" s="52" t="s">
        <v>54</v>
      </c>
      <c r="O42" s="23" t="s">
        <v>54</v>
      </c>
      <c r="P42" s="23" t="s">
        <v>54</v>
      </c>
      <c r="Q42" s="23" t="s">
        <v>54</v>
      </c>
      <c r="R42" s="23">
        <v>1</v>
      </c>
      <c r="S42" s="23">
        <v>1</v>
      </c>
      <c r="T42" s="23">
        <v>1</v>
      </c>
      <c r="U42" s="108">
        <f t="shared" si="0"/>
        <v>4</v>
      </c>
      <c r="V42" s="93"/>
      <c r="W42" s="94"/>
      <c r="X42" s="95"/>
      <c r="Y42" s="95"/>
    </row>
    <row r="43" spans="1:25" s="99" customFormat="1" ht="24" customHeight="1">
      <c r="A43" s="221" t="s">
        <v>53</v>
      </c>
      <c r="B43" s="54">
        <f aca="true" t="shared" si="19" ref="B43:I43">IF(SUM(B44:B45),SUM(B44:B45),"        -")</f>
        <v>401</v>
      </c>
      <c r="C43" s="48">
        <f t="shared" si="19"/>
        <v>1</v>
      </c>
      <c r="D43" s="30">
        <f t="shared" si="19"/>
        <v>106</v>
      </c>
      <c r="E43" s="30">
        <f t="shared" si="19"/>
        <v>3</v>
      </c>
      <c r="F43" s="30">
        <f t="shared" si="19"/>
        <v>1</v>
      </c>
      <c r="G43" s="30">
        <f t="shared" si="19"/>
        <v>82</v>
      </c>
      <c r="H43" s="30">
        <f t="shared" si="19"/>
        <v>34</v>
      </c>
      <c r="I43" s="35">
        <f t="shared" si="19"/>
        <v>7</v>
      </c>
      <c r="J43" s="7"/>
      <c r="K43" s="92"/>
      <c r="L43" s="221" t="s">
        <v>53</v>
      </c>
      <c r="M43" s="29">
        <f>IF(SUM(M44:M45),SUM(M44:M45),"        -")</f>
        <v>41</v>
      </c>
      <c r="N43" s="48" t="str">
        <f aca="true" t="shared" si="20" ref="N43:T43">IF(SUM(N44:N45),SUM(N44:N45),"        -")</f>
        <v>        -</v>
      </c>
      <c r="O43" s="30">
        <f t="shared" si="20"/>
        <v>1</v>
      </c>
      <c r="P43" s="30">
        <f t="shared" si="20"/>
        <v>2</v>
      </c>
      <c r="Q43" s="30">
        <f t="shared" si="20"/>
        <v>8</v>
      </c>
      <c r="R43" s="30">
        <f t="shared" si="20"/>
        <v>32</v>
      </c>
      <c r="S43" s="30">
        <f t="shared" si="20"/>
        <v>8</v>
      </c>
      <c r="T43" s="30">
        <f t="shared" si="20"/>
        <v>5</v>
      </c>
      <c r="U43" s="105">
        <f t="shared" si="0"/>
        <v>70</v>
      </c>
      <c r="V43" s="96"/>
      <c r="W43" s="97"/>
      <c r="X43" s="98"/>
      <c r="Y43" s="98"/>
    </row>
    <row r="44" spans="1:25" s="90" customFormat="1" ht="24" customHeight="1">
      <c r="A44" s="43" t="s">
        <v>52</v>
      </c>
      <c r="B44" s="147">
        <v>85</v>
      </c>
      <c r="C44" s="50" t="s">
        <v>54</v>
      </c>
      <c r="D44" s="27">
        <v>24</v>
      </c>
      <c r="E44" s="27">
        <v>1</v>
      </c>
      <c r="F44" s="27" t="s">
        <v>54</v>
      </c>
      <c r="G44" s="27">
        <v>13</v>
      </c>
      <c r="H44" s="27">
        <v>9</v>
      </c>
      <c r="I44" s="33">
        <v>2</v>
      </c>
      <c r="J44" s="91"/>
      <c r="K44" s="92"/>
      <c r="L44" s="43" t="s">
        <v>52</v>
      </c>
      <c r="M44" s="26">
        <v>8</v>
      </c>
      <c r="N44" s="50" t="s">
        <v>54</v>
      </c>
      <c r="O44" s="27" t="s">
        <v>54</v>
      </c>
      <c r="P44" s="27" t="s">
        <v>54</v>
      </c>
      <c r="Q44" s="27">
        <v>2</v>
      </c>
      <c r="R44" s="27">
        <v>4</v>
      </c>
      <c r="S44" s="27">
        <v>2</v>
      </c>
      <c r="T44" s="27">
        <v>1</v>
      </c>
      <c r="U44" s="106">
        <f t="shared" si="0"/>
        <v>19</v>
      </c>
      <c r="V44" s="93"/>
      <c r="W44" s="94"/>
      <c r="X44" s="95"/>
      <c r="Y44" s="95"/>
    </row>
    <row r="45" spans="1:25" s="90" customFormat="1" ht="24" customHeight="1" thickBot="1">
      <c r="A45" s="46" t="s">
        <v>51</v>
      </c>
      <c r="B45" s="150">
        <v>316</v>
      </c>
      <c r="C45" s="53">
        <v>1</v>
      </c>
      <c r="D45" s="16">
        <v>82</v>
      </c>
      <c r="E45" s="16">
        <v>2</v>
      </c>
      <c r="F45" s="16">
        <v>1</v>
      </c>
      <c r="G45" s="16">
        <v>69</v>
      </c>
      <c r="H45" s="16">
        <v>25</v>
      </c>
      <c r="I45" s="17">
        <v>5</v>
      </c>
      <c r="J45" s="91"/>
      <c r="K45" s="92"/>
      <c r="L45" s="46" t="s">
        <v>51</v>
      </c>
      <c r="M45" s="20">
        <v>33</v>
      </c>
      <c r="N45" s="53" t="s">
        <v>54</v>
      </c>
      <c r="O45" s="16">
        <v>1</v>
      </c>
      <c r="P45" s="16">
        <v>2</v>
      </c>
      <c r="Q45" s="16">
        <v>6</v>
      </c>
      <c r="R45" s="16">
        <v>28</v>
      </c>
      <c r="S45" s="16">
        <v>6</v>
      </c>
      <c r="T45" s="16">
        <v>4</v>
      </c>
      <c r="U45" s="109">
        <f t="shared" si="0"/>
        <v>51</v>
      </c>
      <c r="V45" s="93"/>
      <c r="W45" s="94"/>
      <c r="X45" s="95"/>
      <c r="Y45" s="95"/>
    </row>
    <row r="46" spans="2:25" ht="4.5" customHeight="1">
      <c r="B46" s="100"/>
      <c r="C46" s="100"/>
      <c r="D46" s="100"/>
      <c r="E46" s="100"/>
      <c r="F46" s="100"/>
      <c r="G46" s="100"/>
      <c r="H46" s="100"/>
      <c r="I46" s="100"/>
      <c r="J46" s="101"/>
      <c r="K46" s="100"/>
      <c r="L46" s="103"/>
      <c r="M46" s="100"/>
      <c r="N46" s="100"/>
      <c r="O46" s="100"/>
      <c r="P46" s="100"/>
      <c r="Q46" s="100"/>
      <c r="R46" s="100"/>
      <c r="S46" s="100"/>
      <c r="T46" s="100"/>
      <c r="U46" s="100"/>
      <c r="V46" s="104"/>
      <c r="W46" s="102"/>
      <c r="X46" s="102"/>
      <c r="Y46" s="102"/>
    </row>
    <row r="47" spans="2:25" ht="17.2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3"/>
      <c r="M47" s="100"/>
      <c r="N47" s="100"/>
      <c r="O47" s="100"/>
      <c r="P47" s="100"/>
      <c r="Q47" s="100"/>
      <c r="R47" s="100"/>
      <c r="S47" s="100"/>
      <c r="T47" s="100"/>
      <c r="U47" s="100"/>
      <c r="V47" s="102"/>
      <c r="W47" s="102"/>
      <c r="X47" s="102"/>
      <c r="Y47" s="102"/>
    </row>
    <row r="48" spans="2:25" ht="17.2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3"/>
      <c r="M48" s="100"/>
      <c r="N48" s="100"/>
      <c r="O48" s="100"/>
      <c r="P48" s="100"/>
      <c r="Q48" s="100"/>
      <c r="R48" s="100"/>
      <c r="S48" s="100"/>
      <c r="T48" s="100"/>
      <c r="U48" s="100"/>
      <c r="V48" s="102"/>
      <c r="W48" s="102"/>
      <c r="X48" s="102"/>
      <c r="Y48" s="102"/>
    </row>
    <row r="49" spans="2:25" ht="17.2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3"/>
      <c r="M49" s="100"/>
      <c r="N49" s="100"/>
      <c r="O49" s="100"/>
      <c r="P49" s="100"/>
      <c r="Q49" s="100"/>
      <c r="R49" s="100"/>
      <c r="S49" s="100"/>
      <c r="T49" s="100"/>
      <c r="U49" s="100"/>
      <c r="V49" s="102"/>
      <c r="W49" s="102"/>
      <c r="X49" s="102"/>
      <c r="Y49" s="102"/>
    </row>
    <row r="50" spans="2:25" ht="17.2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3"/>
      <c r="M50" s="100"/>
      <c r="N50" s="100"/>
      <c r="O50" s="100"/>
      <c r="P50" s="100"/>
      <c r="Q50" s="100"/>
      <c r="R50" s="100"/>
      <c r="S50" s="100"/>
      <c r="T50" s="100"/>
      <c r="U50" s="100"/>
      <c r="V50" s="102"/>
      <c r="W50" s="102"/>
      <c r="X50" s="102"/>
      <c r="Y50" s="102"/>
    </row>
    <row r="51" spans="2:25" ht="17.2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3"/>
      <c r="M51" s="100"/>
      <c r="N51" s="100"/>
      <c r="O51" s="100"/>
      <c r="P51" s="100"/>
      <c r="Q51" s="100"/>
      <c r="R51" s="100"/>
      <c r="S51" s="100"/>
      <c r="T51" s="100"/>
      <c r="U51" s="100"/>
      <c r="V51" s="102"/>
      <c r="W51" s="102"/>
      <c r="X51" s="102"/>
      <c r="Y51" s="102"/>
    </row>
    <row r="52" spans="2:25" ht="17.2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3"/>
      <c r="M52" s="100"/>
      <c r="N52" s="100"/>
      <c r="O52" s="100"/>
      <c r="P52" s="100"/>
      <c r="Q52" s="100"/>
      <c r="R52" s="100"/>
      <c r="S52" s="100"/>
      <c r="T52" s="100"/>
      <c r="U52" s="100"/>
      <c r="V52" s="102"/>
      <c r="W52" s="102"/>
      <c r="X52" s="102"/>
      <c r="Y52" s="102"/>
    </row>
    <row r="53" spans="2:25" ht="17.2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3"/>
      <c r="M53" s="100"/>
      <c r="N53" s="100"/>
      <c r="O53" s="100"/>
      <c r="P53" s="100"/>
      <c r="Q53" s="100"/>
      <c r="R53" s="100"/>
      <c r="S53" s="100"/>
      <c r="T53" s="100"/>
      <c r="U53" s="100"/>
      <c r="V53" s="102"/>
      <c r="W53" s="102"/>
      <c r="X53" s="102"/>
      <c r="Y53" s="102"/>
    </row>
    <row r="54" spans="2:25" ht="17.2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3"/>
      <c r="M54" s="100"/>
      <c r="N54" s="100"/>
      <c r="O54" s="100"/>
      <c r="P54" s="100"/>
      <c r="Q54" s="100"/>
      <c r="R54" s="100"/>
      <c r="S54" s="100"/>
      <c r="T54" s="100"/>
      <c r="U54" s="100"/>
      <c r="V54" s="102"/>
      <c r="W54" s="102"/>
      <c r="X54" s="102"/>
      <c r="Y54" s="102"/>
    </row>
    <row r="55" spans="2:25" ht="17.2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3"/>
      <c r="M55" s="100"/>
      <c r="N55" s="100"/>
      <c r="O55" s="100"/>
      <c r="P55" s="100"/>
      <c r="Q55" s="100"/>
      <c r="R55" s="100"/>
      <c r="S55" s="100"/>
      <c r="T55" s="100"/>
      <c r="U55" s="100"/>
      <c r="V55" s="102"/>
      <c r="W55" s="102"/>
      <c r="X55" s="102"/>
      <c r="Y55" s="102"/>
    </row>
    <row r="56" spans="2:25" ht="17.2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3"/>
      <c r="M56" s="100"/>
      <c r="N56" s="100"/>
      <c r="O56" s="100"/>
      <c r="P56" s="100"/>
      <c r="Q56" s="100"/>
      <c r="R56" s="100"/>
      <c r="S56" s="100"/>
      <c r="T56" s="100"/>
      <c r="U56" s="100"/>
      <c r="V56" s="102"/>
      <c r="W56" s="102"/>
      <c r="X56" s="102"/>
      <c r="Y56" s="102"/>
    </row>
    <row r="57" spans="2:25" ht="17.2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3"/>
      <c r="M57" s="100"/>
      <c r="N57" s="100"/>
      <c r="O57" s="100"/>
      <c r="P57" s="100"/>
      <c r="Q57" s="100"/>
      <c r="R57" s="100"/>
      <c r="S57" s="100"/>
      <c r="T57" s="100"/>
      <c r="U57" s="100"/>
      <c r="V57" s="102"/>
      <c r="W57" s="102"/>
      <c r="X57" s="102"/>
      <c r="Y57" s="102"/>
    </row>
    <row r="58" spans="2:25" ht="17.2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3"/>
      <c r="M58" s="100"/>
      <c r="N58" s="100"/>
      <c r="O58" s="100"/>
      <c r="P58" s="100"/>
      <c r="Q58" s="100"/>
      <c r="R58" s="100"/>
      <c r="S58" s="100"/>
      <c r="T58" s="100"/>
      <c r="U58" s="100"/>
      <c r="V58" s="102"/>
      <c r="W58" s="102"/>
      <c r="X58" s="102"/>
      <c r="Y58" s="102"/>
    </row>
    <row r="59" spans="2:25" ht="17.2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3"/>
      <c r="M59" s="100"/>
      <c r="N59" s="100"/>
      <c r="O59" s="100"/>
      <c r="P59" s="100"/>
      <c r="Q59" s="100"/>
      <c r="R59" s="100"/>
      <c r="S59" s="100"/>
      <c r="T59" s="100"/>
      <c r="U59" s="100"/>
      <c r="V59" s="102"/>
      <c r="W59" s="102"/>
      <c r="X59" s="102"/>
      <c r="Y59" s="102"/>
    </row>
    <row r="60" spans="2:25" ht="17.2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3"/>
      <c r="M60" s="100"/>
      <c r="N60" s="100"/>
      <c r="O60" s="100"/>
      <c r="P60" s="100"/>
      <c r="Q60" s="100"/>
      <c r="R60" s="100"/>
      <c r="S60" s="100"/>
      <c r="T60" s="100"/>
      <c r="U60" s="100"/>
      <c r="V60" s="102"/>
      <c r="W60" s="102"/>
      <c r="X60" s="102"/>
      <c r="Y60" s="102"/>
    </row>
    <row r="61" spans="2:25" ht="17.2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3"/>
      <c r="M61" s="100"/>
      <c r="N61" s="100"/>
      <c r="O61" s="100"/>
      <c r="P61" s="100"/>
      <c r="Q61" s="100"/>
      <c r="R61" s="100"/>
      <c r="S61" s="100"/>
      <c r="T61" s="100"/>
      <c r="U61" s="100"/>
      <c r="V61" s="102"/>
      <c r="W61" s="102"/>
      <c r="X61" s="102"/>
      <c r="Y61" s="102"/>
    </row>
    <row r="62" spans="2:25" ht="17.2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3"/>
      <c r="M62" s="100"/>
      <c r="N62" s="100"/>
      <c r="O62" s="100"/>
      <c r="P62" s="100"/>
      <c r="Q62" s="100"/>
      <c r="R62" s="100"/>
      <c r="S62" s="100"/>
      <c r="T62" s="100"/>
      <c r="U62" s="100"/>
      <c r="V62" s="102"/>
      <c r="W62" s="102"/>
      <c r="X62" s="102"/>
      <c r="Y62" s="102"/>
    </row>
    <row r="63" spans="2:25" ht="17.2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3"/>
      <c r="M63" s="100"/>
      <c r="N63" s="100"/>
      <c r="O63" s="100"/>
      <c r="P63" s="100"/>
      <c r="Q63" s="100"/>
      <c r="R63" s="100"/>
      <c r="S63" s="100"/>
      <c r="T63" s="100"/>
      <c r="U63" s="100"/>
      <c r="V63" s="102"/>
      <c r="W63" s="102"/>
      <c r="X63" s="102"/>
      <c r="Y63" s="102"/>
    </row>
    <row r="64" spans="2:25" ht="17.2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3"/>
      <c r="M64" s="100"/>
      <c r="N64" s="100"/>
      <c r="O64" s="100"/>
      <c r="P64" s="100"/>
      <c r="Q64" s="100"/>
      <c r="R64" s="100"/>
      <c r="S64" s="100"/>
      <c r="T64" s="100"/>
      <c r="U64" s="100"/>
      <c r="V64" s="102"/>
      <c r="W64" s="102"/>
      <c r="X64" s="102"/>
      <c r="Y64" s="102"/>
    </row>
    <row r="65" spans="2:25" ht="17.2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3"/>
      <c r="M65" s="100"/>
      <c r="N65" s="100"/>
      <c r="O65" s="100"/>
      <c r="P65" s="100"/>
      <c r="Q65" s="100"/>
      <c r="R65" s="100"/>
      <c r="S65" s="100"/>
      <c r="T65" s="100"/>
      <c r="U65" s="100"/>
      <c r="V65" s="102"/>
      <c r="W65" s="102"/>
      <c r="X65" s="102"/>
      <c r="Y65" s="102"/>
    </row>
    <row r="66" spans="2:25" ht="17.2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3"/>
      <c r="M66" s="100"/>
      <c r="N66" s="100"/>
      <c r="O66" s="100"/>
      <c r="P66" s="100"/>
      <c r="Q66" s="100"/>
      <c r="R66" s="100"/>
      <c r="S66" s="100"/>
      <c r="T66" s="100"/>
      <c r="U66" s="100"/>
      <c r="V66" s="102"/>
      <c r="W66" s="102"/>
      <c r="X66" s="102"/>
      <c r="Y66" s="102"/>
    </row>
    <row r="67" spans="2:25" ht="17.2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3"/>
      <c r="M67" s="100"/>
      <c r="N67" s="100"/>
      <c r="O67" s="100"/>
      <c r="P67" s="100"/>
      <c r="Q67" s="100"/>
      <c r="R67" s="100"/>
      <c r="S67" s="100"/>
      <c r="T67" s="100"/>
      <c r="U67" s="100"/>
      <c r="V67" s="102"/>
      <c r="W67" s="102"/>
      <c r="X67" s="102"/>
      <c r="Y67" s="102"/>
    </row>
    <row r="68" spans="2:25" ht="17.2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3"/>
      <c r="M68" s="100"/>
      <c r="N68" s="100"/>
      <c r="O68" s="100"/>
      <c r="P68" s="100"/>
      <c r="Q68" s="100"/>
      <c r="R68" s="100"/>
      <c r="S68" s="100"/>
      <c r="T68" s="100"/>
      <c r="U68" s="100"/>
      <c r="V68" s="102"/>
      <c r="W68" s="102"/>
      <c r="X68" s="102"/>
      <c r="Y68" s="102"/>
    </row>
    <row r="69" spans="2:25" ht="17.2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3"/>
      <c r="M69" s="100"/>
      <c r="N69" s="100"/>
      <c r="O69" s="100"/>
      <c r="P69" s="100"/>
      <c r="Q69" s="100"/>
      <c r="R69" s="100"/>
      <c r="S69" s="100"/>
      <c r="T69" s="100"/>
      <c r="U69" s="100"/>
      <c r="V69" s="102"/>
      <c r="W69" s="102"/>
      <c r="X69" s="102"/>
      <c r="Y69" s="102"/>
    </row>
    <row r="70" spans="2:25" ht="17.2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3"/>
      <c r="M70" s="100"/>
      <c r="N70" s="100"/>
      <c r="O70" s="100"/>
      <c r="P70" s="100"/>
      <c r="Q70" s="100"/>
      <c r="R70" s="100"/>
      <c r="S70" s="100"/>
      <c r="T70" s="100"/>
      <c r="U70" s="100"/>
      <c r="V70" s="102"/>
      <c r="W70" s="102"/>
      <c r="X70" s="102"/>
      <c r="Y70" s="102"/>
    </row>
    <row r="71" spans="2:25" ht="17.2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3"/>
      <c r="M71" s="100"/>
      <c r="N71" s="100"/>
      <c r="O71" s="100"/>
      <c r="P71" s="100"/>
      <c r="Q71" s="100"/>
      <c r="R71" s="100"/>
      <c r="S71" s="100"/>
      <c r="T71" s="100"/>
      <c r="U71" s="100"/>
      <c r="V71" s="102"/>
      <c r="W71" s="102"/>
      <c r="X71" s="102"/>
      <c r="Y71" s="102"/>
    </row>
    <row r="72" spans="2:25" ht="17.2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3"/>
      <c r="M72" s="100"/>
      <c r="N72" s="100"/>
      <c r="O72" s="100"/>
      <c r="P72" s="100"/>
      <c r="Q72" s="100"/>
      <c r="R72" s="100"/>
      <c r="S72" s="100"/>
      <c r="T72" s="100"/>
      <c r="U72" s="100"/>
      <c r="V72" s="102"/>
      <c r="W72" s="102"/>
      <c r="X72" s="102"/>
      <c r="Y72" s="102"/>
    </row>
    <row r="73" spans="2:25" ht="17.2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3"/>
      <c r="M73" s="100"/>
      <c r="N73" s="100"/>
      <c r="O73" s="100"/>
      <c r="P73" s="100"/>
      <c r="Q73" s="100"/>
      <c r="R73" s="100"/>
      <c r="S73" s="100"/>
      <c r="T73" s="100"/>
      <c r="U73" s="100"/>
      <c r="V73" s="102"/>
      <c r="W73" s="102"/>
      <c r="X73" s="102"/>
      <c r="Y73" s="102"/>
    </row>
    <row r="74" spans="2:25" ht="17.2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3"/>
      <c r="M74" s="100"/>
      <c r="N74" s="100"/>
      <c r="O74" s="100"/>
      <c r="P74" s="100"/>
      <c r="Q74" s="100"/>
      <c r="R74" s="100"/>
      <c r="S74" s="100"/>
      <c r="T74" s="100"/>
      <c r="U74" s="100"/>
      <c r="V74" s="102"/>
      <c r="W74" s="102"/>
      <c r="X74" s="102"/>
      <c r="Y74" s="102"/>
    </row>
    <row r="75" spans="2:25" ht="17.2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3"/>
      <c r="M75" s="100"/>
      <c r="N75" s="100"/>
      <c r="O75" s="100"/>
      <c r="P75" s="100"/>
      <c r="Q75" s="100"/>
      <c r="R75" s="100"/>
      <c r="S75" s="100"/>
      <c r="T75" s="100"/>
      <c r="U75" s="100"/>
      <c r="V75" s="102"/>
      <c r="W75" s="102"/>
      <c r="X75" s="102"/>
      <c r="Y75" s="102"/>
    </row>
    <row r="76" spans="2:25" ht="17.2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3"/>
      <c r="M76" s="100"/>
      <c r="N76" s="100"/>
      <c r="O76" s="100"/>
      <c r="P76" s="100"/>
      <c r="Q76" s="100"/>
      <c r="R76" s="100"/>
      <c r="S76" s="100"/>
      <c r="T76" s="100"/>
      <c r="U76" s="100"/>
      <c r="V76" s="102"/>
      <c r="W76" s="102"/>
      <c r="X76" s="102"/>
      <c r="Y76" s="102"/>
    </row>
    <row r="77" spans="2:25" ht="17.2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3"/>
      <c r="M77" s="100"/>
      <c r="N77" s="100"/>
      <c r="O77" s="100"/>
      <c r="P77" s="100"/>
      <c r="Q77" s="100"/>
      <c r="R77" s="100"/>
      <c r="S77" s="100"/>
      <c r="T77" s="100"/>
      <c r="U77" s="100"/>
      <c r="V77" s="102"/>
      <c r="W77" s="102"/>
      <c r="X77" s="102"/>
      <c r="Y77" s="102"/>
    </row>
    <row r="78" spans="2:25" ht="17.2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3"/>
      <c r="M78" s="100"/>
      <c r="N78" s="100"/>
      <c r="O78" s="100"/>
      <c r="P78" s="100"/>
      <c r="Q78" s="100"/>
      <c r="R78" s="100"/>
      <c r="S78" s="100"/>
      <c r="T78" s="100"/>
      <c r="U78" s="100"/>
      <c r="V78" s="102"/>
      <c r="W78" s="102"/>
      <c r="X78" s="102"/>
      <c r="Y78" s="102"/>
    </row>
    <row r="79" spans="2:25" ht="17.2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3"/>
      <c r="M79" s="100"/>
      <c r="N79" s="100"/>
      <c r="O79" s="100"/>
      <c r="P79" s="100"/>
      <c r="Q79" s="100"/>
      <c r="R79" s="100"/>
      <c r="S79" s="100"/>
      <c r="T79" s="100"/>
      <c r="U79" s="100"/>
      <c r="V79" s="102"/>
      <c r="W79" s="102"/>
      <c r="X79" s="102"/>
      <c r="Y79" s="102"/>
    </row>
    <row r="80" spans="2:25" ht="17.2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3"/>
      <c r="M80" s="100"/>
      <c r="N80" s="100"/>
      <c r="O80" s="100"/>
      <c r="P80" s="100"/>
      <c r="Q80" s="100"/>
      <c r="R80" s="100"/>
      <c r="S80" s="100"/>
      <c r="T80" s="100"/>
      <c r="U80" s="100"/>
      <c r="V80" s="102"/>
      <c r="W80" s="102"/>
      <c r="X80" s="102"/>
      <c r="Y80" s="102"/>
    </row>
    <row r="81" spans="2:25" ht="17.2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3"/>
      <c r="M81" s="100"/>
      <c r="N81" s="100"/>
      <c r="O81" s="100"/>
      <c r="P81" s="100"/>
      <c r="Q81" s="100"/>
      <c r="R81" s="100"/>
      <c r="S81" s="100"/>
      <c r="T81" s="100"/>
      <c r="U81" s="100"/>
      <c r="V81" s="102"/>
      <c r="W81" s="102"/>
      <c r="X81" s="102"/>
      <c r="Y81" s="102"/>
    </row>
    <row r="82" spans="2:25" ht="17.2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3"/>
      <c r="M82" s="100"/>
      <c r="N82" s="100"/>
      <c r="O82" s="100"/>
      <c r="P82" s="100"/>
      <c r="Q82" s="100"/>
      <c r="R82" s="100"/>
      <c r="S82" s="100"/>
      <c r="T82" s="100"/>
      <c r="U82" s="100"/>
      <c r="V82" s="102"/>
      <c r="W82" s="102"/>
      <c r="X82" s="102"/>
      <c r="Y82" s="102"/>
    </row>
    <row r="83" spans="2:25" ht="17.2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3"/>
      <c r="M83" s="100"/>
      <c r="N83" s="100"/>
      <c r="O83" s="100"/>
      <c r="P83" s="100"/>
      <c r="Q83" s="100"/>
      <c r="R83" s="100"/>
      <c r="S83" s="100"/>
      <c r="T83" s="100"/>
      <c r="U83" s="100"/>
      <c r="V83" s="102"/>
      <c r="W83" s="102"/>
      <c r="X83" s="102"/>
      <c r="Y83" s="102"/>
    </row>
    <row r="84" spans="2:25" ht="17.2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3"/>
      <c r="M84" s="100"/>
      <c r="N84" s="100"/>
      <c r="O84" s="100"/>
      <c r="P84" s="100"/>
      <c r="Q84" s="100"/>
      <c r="R84" s="100"/>
      <c r="S84" s="100"/>
      <c r="T84" s="100"/>
      <c r="U84" s="100"/>
      <c r="V84" s="102"/>
      <c r="W84" s="102"/>
      <c r="X84" s="102"/>
      <c r="Y84" s="102"/>
    </row>
    <row r="85" spans="2:25" ht="17.2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3"/>
      <c r="M85" s="100"/>
      <c r="N85" s="100"/>
      <c r="O85" s="100"/>
      <c r="P85" s="100"/>
      <c r="Q85" s="100"/>
      <c r="R85" s="100"/>
      <c r="S85" s="100"/>
      <c r="T85" s="100"/>
      <c r="U85" s="100"/>
      <c r="V85" s="102"/>
      <c r="W85" s="102"/>
      <c r="X85" s="102"/>
      <c r="Y85" s="102"/>
    </row>
    <row r="86" spans="2:25" ht="17.2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3"/>
      <c r="M86" s="100"/>
      <c r="N86" s="100"/>
      <c r="O86" s="100"/>
      <c r="P86" s="100"/>
      <c r="Q86" s="100"/>
      <c r="R86" s="100"/>
      <c r="S86" s="100"/>
      <c r="T86" s="100"/>
      <c r="U86" s="100"/>
      <c r="V86" s="102"/>
      <c r="W86" s="102"/>
      <c r="X86" s="102"/>
      <c r="Y86" s="102"/>
    </row>
    <row r="87" spans="2:25" ht="17.2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3"/>
      <c r="M87" s="100"/>
      <c r="N87" s="100"/>
      <c r="O87" s="100"/>
      <c r="P87" s="100"/>
      <c r="Q87" s="100"/>
      <c r="R87" s="100"/>
      <c r="S87" s="100"/>
      <c r="T87" s="100"/>
      <c r="U87" s="100"/>
      <c r="V87" s="102"/>
      <c r="W87" s="102"/>
      <c r="X87" s="102"/>
      <c r="Y87" s="102"/>
    </row>
    <row r="88" spans="2:25" ht="17.2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3"/>
      <c r="M88" s="100"/>
      <c r="N88" s="100"/>
      <c r="O88" s="100"/>
      <c r="P88" s="100"/>
      <c r="Q88" s="100"/>
      <c r="R88" s="100"/>
      <c r="S88" s="100"/>
      <c r="T88" s="100"/>
      <c r="U88" s="100"/>
      <c r="V88" s="102"/>
      <c r="W88" s="102"/>
      <c r="X88" s="102"/>
      <c r="Y88" s="102"/>
    </row>
    <row r="89" spans="2:25" ht="17.2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3"/>
      <c r="M89" s="100"/>
      <c r="N89" s="100"/>
      <c r="O89" s="100"/>
      <c r="P89" s="100"/>
      <c r="Q89" s="100"/>
      <c r="R89" s="100"/>
      <c r="S89" s="100"/>
      <c r="T89" s="100"/>
      <c r="U89" s="100"/>
      <c r="V89" s="102"/>
      <c r="W89" s="102"/>
      <c r="X89" s="102"/>
      <c r="Y89" s="102"/>
    </row>
    <row r="90" spans="2:25" ht="17.2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3"/>
      <c r="M90" s="100"/>
      <c r="N90" s="100"/>
      <c r="O90" s="100"/>
      <c r="P90" s="100"/>
      <c r="Q90" s="100"/>
      <c r="R90" s="100"/>
      <c r="S90" s="100"/>
      <c r="T90" s="100"/>
      <c r="U90" s="100"/>
      <c r="V90" s="102"/>
      <c r="W90" s="102"/>
      <c r="X90" s="102"/>
      <c r="Y90" s="102"/>
    </row>
    <row r="91" spans="2:25" ht="17.2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3"/>
      <c r="M91" s="100"/>
      <c r="N91" s="100"/>
      <c r="O91" s="100"/>
      <c r="P91" s="100"/>
      <c r="Q91" s="100"/>
      <c r="R91" s="100"/>
      <c r="S91" s="100"/>
      <c r="T91" s="100"/>
      <c r="U91" s="100"/>
      <c r="V91" s="102"/>
      <c r="W91" s="102"/>
      <c r="X91" s="102"/>
      <c r="Y91" s="102"/>
    </row>
    <row r="92" spans="2:25" ht="17.2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3"/>
      <c r="M92" s="100"/>
      <c r="N92" s="100"/>
      <c r="O92" s="100"/>
      <c r="P92" s="100"/>
      <c r="Q92" s="100"/>
      <c r="R92" s="100"/>
      <c r="S92" s="100"/>
      <c r="T92" s="100"/>
      <c r="U92" s="100"/>
      <c r="V92" s="102"/>
      <c r="W92" s="102"/>
      <c r="X92" s="102"/>
      <c r="Y92" s="102"/>
    </row>
    <row r="93" spans="2:25" ht="17.2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3"/>
      <c r="M93" s="100"/>
      <c r="N93" s="100"/>
      <c r="O93" s="100"/>
      <c r="P93" s="100"/>
      <c r="Q93" s="100"/>
      <c r="R93" s="100"/>
      <c r="S93" s="100"/>
      <c r="T93" s="100"/>
      <c r="U93" s="100"/>
      <c r="V93" s="102"/>
      <c r="W93" s="102"/>
      <c r="X93" s="102"/>
      <c r="Y93" s="102"/>
    </row>
    <row r="94" spans="2:25" ht="17.2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3"/>
      <c r="M94" s="100"/>
      <c r="N94" s="100"/>
      <c r="O94" s="100"/>
      <c r="P94" s="100"/>
      <c r="Q94" s="100"/>
      <c r="R94" s="100"/>
      <c r="S94" s="100"/>
      <c r="T94" s="100"/>
      <c r="U94" s="100"/>
      <c r="V94" s="102"/>
      <c r="W94" s="102"/>
      <c r="X94" s="102"/>
      <c r="Y94" s="102"/>
    </row>
    <row r="95" spans="2:25" ht="17.2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3"/>
      <c r="M95" s="100"/>
      <c r="N95" s="100"/>
      <c r="O95" s="100"/>
      <c r="P95" s="100"/>
      <c r="Q95" s="100"/>
      <c r="R95" s="100"/>
      <c r="S95" s="100"/>
      <c r="T95" s="100"/>
      <c r="U95" s="100"/>
      <c r="V95" s="102"/>
      <c r="W95" s="102"/>
      <c r="X95" s="102"/>
      <c r="Y95" s="102"/>
    </row>
    <row r="96" spans="2:25" ht="17.2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3"/>
      <c r="M96" s="100"/>
      <c r="N96" s="100"/>
      <c r="O96" s="100"/>
      <c r="P96" s="100"/>
      <c r="Q96" s="100"/>
      <c r="R96" s="100"/>
      <c r="S96" s="100"/>
      <c r="T96" s="100"/>
      <c r="U96" s="100"/>
      <c r="V96" s="102"/>
      <c r="W96" s="102"/>
      <c r="X96" s="102"/>
      <c r="Y96" s="102"/>
    </row>
    <row r="97" spans="2:25" ht="17.2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3"/>
      <c r="M97" s="100"/>
      <c r="N97" s="100"/>
      <c r="O97" s="100"/>
      <c r="P97" s="100"/>
      <c r="Q97" s="100"/>
      <c r="R97" s="100"/>
      <c r="S97" s="100"/>
      <c r="T97" s="100"/>
      <c r="U97" s="100"/>
      <c r="V97" s="102"/>
      <c r="W97" s="102"/>
      <c r="X97" s="102"/>
      <c r="Y97" s="102"/>
    </row>
    <row r="98" spans="2:25" ht="17.2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3"/>
      <c r="M98" s="100"/>
      <c r="N98" s="100"/>
      <c r="O98" s="100"/>
      <c r="P98" s="100"/>
      <c r="Q98" s="100"/>
      <c r="R98" s="100"/>
      <c r="S98" s="100"/>
      <c r="T98" s="100"/>
      <c r="U98" s="100"/>
      <c r="V98" s="102"/>
      <c r="W98" s="102"/>
      <c r="X98" s="102"/>
      <c r="Y98" s="102"/>
    </row>
    <row r="99" spans="2:25" ht="17.2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3"/>
      <c r="M99" s="100"/>
      <c r="N99" s="100"/>
      <c r="O99" s="100"/>
      <c r="P99" s="100"/>
      <c r="Q99" s="100"/>
      <c r="R99" s="100"/>
      <c r="S99" s="100"/>
      <c r="T99" s="100"/>
      <c r="U99" s="100"/>
      <c r="V99" s="102"/>
      <c r="W99" s="102"/>
      <c r="X99" s="102"/>
      <c r="Y99" s="102"/>
    </row>
    <row r="100" spans="2:25" ht="17.2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3"/>
      <c r="M100" s="100"/>
      <c r="N100" s="100"/>
      <c r="O100" s="100"/>
      <c r="P100" s="100"/>
      <c r="Q100" s="100"/>
      <c r="R100" s="100"/>
      <c r="S100" s="100"/>
      <c r="T100" s="100"/>
      <c r="U100" s="100"/>
      <c r="V100" s="102"/>
      <c r="W100" s="102"/>
      <c r="X100" s="102"/>
      <c r="Y100" s="102"/>
    </row>
    <row r="101" spans="2:25" ht="17.2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3"/>
      <c r="M101" s="100"/>
      <c r="N101" s="100"/>
      <c r="O101" s="100"/>
      <c r="P101" s="100"/>
      <c r="Q101" s="100"/>
      <c r="R101" s="100"/>
      <c r="S101" s="100"/>
      <c r="T101" s="100"/>
      <c r="U101" s="100"/>
      <c r="V101" s="102"/>
      <c r="W101" s="102"/>
      <c r="X101" s="102"/>
      <c r="Y101" s="102"/>
    </row>
    <row r="102" spans="2:25" ht="17.2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3"/>
      <c r="M102" s="100"/>
      <c r="N102" s="100"/>
      <c r="O102" s="100"/>
      <c r="P102" s="100"/>
      <c r="Q102" s="100"/>
      <c r="R102" s="100"/>
      <c r="S102" s="100"/>
      <c r="T102" s="100"/>
      <c r="U102" s="100"/>
      <c r="V102" s="102"/>
      <c r="W102" s="102"/>
      <c r="X102" s="102"/>
      <c r="Y102" s="102"/>
    </row>
    <row r="103" spans="2:25" ht="17.2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3"/>
      <c r="M103" s="100"/>
      <c r="N103" s="100"/>
      <c r="O103" s="100"/>
      <c r="P103" s="100"/>
      <c r="Q103" s="100"/>
      <c r="R103" s="100"/>
      <c r="S103" s="100"/>
      <c r="T103" s="100"/>
      <c r="U103" s="100"/>
      <c r="V103" s="102"/>
      <c r="W103" s="102"/>
      <c r="X103" s="102"/>
      <c r="Y103" s="102"/>
    </row>
    <row r="104" spans="2:25" ht="17.2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3"/>
      <c r="M104" s="100"/>
      <c r="N104" s="100"/>
      <c r="O104" s="100"/>
      <c r="P104" s="100"/>
      <c r="Q104" s="100"/>
      <c r="R104" s="100"/>
      <c r="S104" s="100"/>
      <c r="T104" s="100"/>
      <c r="U104" s="100"/>
      <c r="V104" s="102"/>
      <c r="W104" s="102"/>
      <c r="X104" s="102"/>
      <c r="Y104" s="102"/>
    </row>
    <row r="105" spans="2:25" ht="17.2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3"/>
      <c r="M105" s="100"/>
      <c r="N105" s="100"/>
      <c r="O105" s="100"/>
      <c r="P105" s="100"/>
      <c r="Q105" s="100"/>
      <c r="R105" s="100"/>
      <c r="S105" s="100"/>
      <c r="T105" s="100"/>
      <c r="U105" s="100"/>
      <c r="V105" s="102"/>
      <c r="W105" s="102"/>
      <c r="X105" s="102"/>
      <c r="Y105" s="102"/>
    </row>
    <row r="106" spans="2:25" ht="17.2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3"/>
      <c r="M106" s="100"/>
      <c r="N106" s="100"/>
      <c r="O106" s="100"/>
      <c r="P106" s="100"/>
      <c r="Q106" s="100"/>
      <c r="R106" s="100"/>
      <c r="S106" s="100"/>
      <c r="T106" s="100"/>
      <c r="U106" s="100"/>
      <c r="V106" s="102"/>
      <c r="W106" s="102"/>
      <c r="X106" s="102"/>
      <c r="Y106" s="102"/>
    </row>
    <row r="107" spans="2:25" ht="17.2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3"/>
      <c r="M107" s="100"/>
      <c r="N107" s="100"/>
      <c r="O107" s="100"/>
      <c r="P107" s="100"/>
      <c r="Q107" s="100"/>
      <c r="R107" s="100"/>
      <c r="S107" s="100"/>
      <c r="T107" s="100"/>
      <c r="U107" s="100"/>
      <c r="V107" s="102"/>
      <c r="W107" s="102"/>
      <c r="X107" s="102"/>
      <c r="Y107" s="102"/>
    </row>
    <row r="108" spans="2:25" ht="17.2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3"/>
      <c r="M108" s="100"/>
      <c r="N108" s="100"/>
      <c r="O108" s="100"/>
      <c r="P108" s="100"/>
      <c r="Q108" s="100"/>
      <c r="R108" s="100"/>
      <c r="S108" s="100"/>
      <c r="T108" s="100"/>
      <c r="U108" s="100"/>
      <c r="V108" s="102"/>
      <c r="W108" s="102"/>
      <c r="X108" s="102"/>
      <c r="Y108" s="102"/>
    </row>
    <row r="109" spans="2:25" ht="17.2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3"/>
      <c r="M109" s="100"/>
      <c r="N109" s="100"/>
      <c r="O109" s="100"/>
      <c r="P109" s="100"/>
      <c r="Q109" s="100"/>
      <c r="R109" s="100"/>
      <c r="S109" s="100"/>
      <c r="T109" s="100"/>
      <c r="U109" s="100"/>
      <c r="V109" s="102"/>
      <c r="W109" s="102"/>
      <c r="X109" s="102"/>
      <c r="Y109" s="102"/>
    </row>
    <row r="110" spans="2:25" ht="17.2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3"/>
      <c r="M110" s="100"/>
      <c r="N110" s="100"/>
      <c r="O110" s="100"/>
      <c r="P110" s="100"/>
      <c r="Q110" s="100"/>
      <c r="R110" s="100"/>
      <c r="S110" s="100"/>
      <c r="T110" s="100"/>
      <c r="U110" s="100"/>
      <c r="V110" s="102"/>
      <c r="W110" s="102"/>
      <c r="X110" s="102"/>
      <c r="Y110" s="102"/>
    </row>
    <row r="111" spans="2:25" ht="17.2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3"/>
      <c r="M111" s="100"/>
      <c r="N111" s="100"/>
      <c r="O111" s="100"/>
      <c r="P111" s="100"/>
      <c r="Q111" s="100"/>
      <c r="R111" s="100"/>
      <c r="S111" s="100"/>
      <c r="T111" s="100"/>
      <c r="U111" s="100"/>
      <c r="V111" s="102"/>
      <c r="W111" s="102"/>
      <c r="X111" s="102"/>
      <c r="Y111" s="102"/>
    </row>
    <row r="112" spans="2:25" ht="17.2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3"/>
      <c r="M112" s="100"/>
      <c r="N112" s="100"/>
      <c r="O112" s="100"/>
      <c r="P112" s="100"/>
      <c r="Q112" s="100"/>
      <c r="R112" s="100"/>
      <c r="S112" s="100"/>
      <c r="T112" s="100"/>
      <c r="U112" s="100"/>
      <c r="V112" s="102"/>
      <c r="W112" s="102"/>
      <c r="X112" s="102"/>
      <c r="Y112" s="102"/>
    </row>
    <row r="113" spans="2:25" ht="17.2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3"/>
      <c r="M113" s="100"/>
      <c r="N113" s="100"/>
      <c r="O113" s="100"/>
      <c r="P113" s="100"/>
      <c r="Q113" s="100"/>
      <c r="R113" s="100"/>
      <c r="S113" s="100"/>
      <c r="T113" s="100"/>
      <c r="U113" s="100"/>
      <c r="V113" s="102"/>
      <c r="W113" s="102"/>
      <c r="X113" s="102"/>
      <c r="Y113" s="102"/>
    </row>
    <row r="114" spans="2:25" ht="17.2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3"/>
      <c r="M114" s="100"/>
      <c r="N114" s="100"/>
      <c r="O114" s="100"/>
      <c r="P114" s="100"/>
      <c r="Q114" s="100"/>
      <c r="R114" s="100"/>
      <c r="S114" s="100"/>
      <c r="T114" s="100"/>
      <c r="U114" s="100"/>
      <c r="V114" s="102"/>
      <c r="W114" s="102"/>
      <c r="X114" s="102"/>
      <c r="Y114" s="102"/>
    </row>
    <row r="115" spans="2:25" ht="17.2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3"/>
      <c r="M115" s="100"/>
      <c r="N115" s="100"/>
      <c r="O115" s="100"/>
      <c r="P115" s="100"/>
      <c r="Q115" s="100"/>
      <c r="R115" s="100"/>
      <c r="S115" s="100"/>
      <c r="T115" s="100"/>
      <c r="U115" s="100"/>
      <c r="V115" s="102"/>
      <c r="W115" s="102"/>
      <c r="X115" s="102"/>
      <c r="Y115" s="102"/>
    </row>
    <row r="116" spans="2:25" ht="17.2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3"/>
      <c r="M116" s="100"/>
      <c r="N116" s="100"/>
      <c r="O116" s="100"/>
      <c r="P116" s="100"/>
      <c r="Q116" s="100"/>
      <c r="R116" s="100"/>
      <c r="S116" s="100"/>
      <c r="T116" s="100"/>
      <c r="U116" s="100"/>
      <c r="V116" s="102"/>
      <c r="W116" s="102"/>
      <c r="X116" s="102"/>
      <c r="Y116" s="102"/>
    </row>
    <row r="117" spans="2:25" ht="17.2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3"/>
      <c r="M117" s="100"/>
      <c r="N117" s="100"/>
      <c r="O117" s="100"/>
      <c r="P117" s="100"/>
      <c r="Q117" s="100"/>
      <c r="R117" s="100"/>
      <c r="S117" s="100"/>
      <c r="T117" s="100"/>
      <c r="U117" s="100"/>
      <c r="V117" s="102"/>
      <c r="W117" s="102"/>
      <c r="X117" s="102"/>
      <c r="Y117" s="102"/>
    </row>
  </sheetData>
  <sheetProtection/>
  <printOptions horizontalCentered="1"/>
  <pageMargins left="0.7874015748031497" right="0.7874015748031497" top="0.3937007874015748" bottom="0.3937007874015748" header="0.1968503937007874" footer="0.1968503937007874"/>
  <pageSetup firstPageNumber="34" useFirstPageNumber="1" fitToWidth="2" horizontalDpi="600" verticalDpi="600" orientation="portrait" paperSize="9" scale="80" r:id="rId1"/>
  <headerFooter alignWithMargins="0">
    <oddFooter>&amp;C－&amp;P－</oddFooter>
  </headerFooter>
  <colBreaks count="1" manualBreakCount="1">
    <brk id="10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117"/>
  <sheetViews>
    <sheetView showGridLines="0" zoomScale="80" zoomScaleNormal="80" zoomScaleSheetLayoutView="85" zoomScalePageLayoutView="0" workbookViewId="0" topLeftCell="A1">
      <pane ySplit="4" topLeftCell="A5" activePane="bottomLeft" state="frozen"/>
      <selection pane="topLeft" activeCell="A47" sqref="A47:IV47"/>
      <selection pane="bottomLeft" activeCell="A2" sqref="A2"/>
    </sheetView>
  </sheetViews>
  <sheetFormatPr defaultColWidth="10.66015625" defaultRowHeight="18"/>
  <cols>
    <col min="1" max="1" width="9.91015625" style="87" customWidth="1"/>
    <col min="2" max="2" width="7.58203125" style="143" customWidth="1"/>
    <col min="3" max="3" width="5.66015625" style="143" customWidth="1"/>
    <col min="4" max="4" width="8" style="143" customWidth="1"/>
    <col min="5" max="5" width="6.66015625" style="143" customWidth="1"/>
    <col min="6" max="6" width="6.5" style="143" customWidth="1"/>
    <col min="7" max="7" width="8.83203125" style="143" customWidth="1"/>
    <col min="8" max="8" width="7.08203125" style="143" customWidth="1"/>
    <col min="9" max="9" width="7.91015625" style="143" customWidth="1"/>
    <col min="10" max="11" width="1.07421875" style="3" customWidth="1"/>
    <col min="12" max="12" width="9.91015625" style="88" customWidth="1"/>
    <col min="13" max="13" width="7.91015625" style="143" customWidth="1"/>
    <col min="14" max="14" width="7.91015625" style="3" customWidth="1"/>
    <col min="15" max="18" width="7.33203125" style="3" customWidth="1"/>
    <col min="19" max="19" width="7.91015625" style="3" customWidth="1"/>
    <col min="20" max="20" width="6.41015625" style="3" customWidth="1"/>
    <col min="21" max="21" width="7.91015625" style="3" customWidth="1"/>
    <col min="22" max="22" width="0" style="87" hidden="1" customWidth="1"/>
    <col min="23" max="24" width="0.99609375" style="87" customWidth="1"/>
    <col min="25" max="25" width="12.08203125" style="142" bestFit="1" customWidth="1"/>
    <col min="26" max="16384" width="10.66015625" style="87" customWidth="1"/>
  </cols>
  <sheetData>
    <row r="1" spans="1:23" s="90" customFormat="1" ht="13.5" customHeight="1">
      <c r="A1" s="77"/>
      <c r="B1" s="214"/>
      <c r="C1" s="215"/>
      <c r="D1" s="216"/>
      <c r="E1" s="185"/>
      <c r="F1" s="186"/>
      <c r="G1" s="185"/>
      <c r="H1" s="187"/>
      <c r="I1" s="217" t="s">
        <v>68</v>
      </c>
      <c r="J1" s="185"/>
      <c r="K1" s="185"/>
      <c r="M1" s="217"/>
      <c r="N1" s="185"/>
      <c r="O1" s="185"/>
      <c r="P1" s="185"/>
      <c r="Q1" s="185"/>
      <c r="R1" s="185"/>
      <c r="S1" s="186"/>
      <c r="T1" s="186"/>
      <c r="U1" s="187" t="str">
        <f>I1</f>
        <v>平成２８年</v>
      </c>
      <c r="V1" s="187" t="str">
        <f>I1</f>
        <v>平成２８年</v>
      </c>
      <c r="W1" s="188"/>
    </row>
    <row r="2" spans="1:25" ht="25.5" customHeight="1">
      <c r="A2" s="211" t="s">
        <v>62</v>
      </c>
      <c r="B2" s="70"/>
      <c r="C2" s="71"/>
      <c r="D2" s="72"/>
      <c r="E2" s="73"/>
      <c r="F2" s="74"/>
      <c r="G2" s="73"/>
      <c r="H2" s="75"/>
      <c r="I2" s="76"/>
      <c r="J2" s="4"/>
      <c r="L2" s="211" t="s">
        <v>62</v>
      </c>
      <c r="N2" s="4"/>
      <c r="O2" s="4"/>
      <c r="P2" s="4"/>
      <c r="Q2" s="4"/>
      <c r="R2" s="4"/>
      <c r="S2" s="11"/>
      <c r="T2" s="12"/>
      <c r="U2" s="9"/>
      <c r="W2" s="110"/>
      <c r="X2" s="110"/>
      <c r="Y2" s="111"/>
    </row>
    <row r="3" spans="1:23" s="90" customFormat="1" ht="13.5" customHeight="1" thickBot="1">
      <c r="A3" s="78"/>
      <c r="B3" s="178"/>
      <c r="C3" s="179"/>
      <c r="D3" s="180"/>
      <c r="E3" s="181"/>
      <c r="F3" s="182"/>
      <c r="G3" s="181"/>
      <c r="I3" s="183" t="s">
        <v>44</v>
      </c>
      <c r="J3" s="185"/>
      <c r="K3" s="6"/>
      <c r="M3" s="184"/>
      <c r="N3" s="185"/>
      <c r="O3" s="185"/>
      <c r="P3" s="185"/>
      <c r="Q3" s="185"/>
      <c r="R3" s="185"/>
      <c r="S3" s="186"/>
      <c r="T3" s="186"/>
      <c r="U3" s="187" t="s">
        <v>43</v>
      </c>
      <c r="V3" s="187" t="s">
        <v>43</v>
      </c>
      <c r="W3" s="188"/>
    </row>
    <row r="4" spans="1:25" s="90" customFormat="1" ht="36.75" customHeight="1" thickBot="1">
      <c r="A4" s="79"/>
      <c r="B4" s="80" t="s">
        <v>0</v>
      </c>
      <c r="C4" s="81" t="s">
        <v>1</v>
      </c>
      <c r="D4" s="193" t="s">
        <v>2</v>
      </c>
      <c r="E4" s="82" t="s">
        <v>3</v>
      </c>
      <c r="F4" s="82" t="s">
        <v>66</v>
      </c>
      <c r="G4" s="82" t="s">
        <v>60</v>
      </c>
      <c r="H4" s="82" t="s">
        <v>67</v>
      </c>
      <c r="I4" s="83" t="s">
        <v>45</v>
      </c>
      <c r="J4" s="5"/>
      <c r="K4" s="6"/>
      <c r="L4" s="86"/>
      <c r="M4" s="85" t="s">
        <v>5</v>
      </c>
      <c r="N4" s="81" t="s">
        <v>64</v>
      </c>
      <c r="O4" s="82" t="s">
        <v>41</v>
      </c>
      <c r="P4" s="82" t="s">
        <v>6</v>
      </c>
      <c r="Q4" s="82" t="s">
        <v>7</v>
      </c>
      <c r="R4" s="82" t="s">
        <v>8</v>
      </c>
      <c r="S4" s="82" t="s">
        <v>42</v>
      </c>
      <c r="T4" s="82" t="s">
        <v>9</v>
      </c>
      <c r="U4" s="84" t="s">
        <v>47</v>
      </c>
      <c r="V4" s="79"/>
      <c r="W4" s="89"/>
      <c r="X4" s="188"/>
      <c r="Y4" s="112" t="s">
        <v>63</v>
      </c>
    </row>
    <row r="5" spans="1:27" s="90" customFormat="1" ht="24" customHeight="1">
      <c r="A5" s="2" t="s">
        <v>10</v>
      </c>
      <c r="B5" s="113">
        <f>('実数'!B5/'率'!$Y$5*100000)</f>
        <v>1046.0310350343946</v>
      </c>
      <c r="C5" s="172">
        <f>('実数'!C5/'率'!$Y$5*100000)</f>
        <v>1.5133578627419613</v>
      </c>
      <c r="D5" s="173">
        <f>('実数'!D5/'率'!$Y$5*100000)</f>
        <v>298.3410654295313</v>
      </c>
      <c r="E5" s="173">
        <f>('実数'!E5/'率'!$Y$5*100000)</f>
        <v>10.782274836026236</v>
      </c>
      <c r="F5" s="173">
        <f>('実数'!F5/'率'!$Y$5*100000)</f>
        <v>5.471924492081267</v>
      </c>
      <c r="G5" s="173">
        <f>('実数'!G5/'率'!$Y$5*100000)</f>
        <v>158.37945928651416</v>
      </c>
      <c r="H5" s="174">
        <f>('実数'!H5/'率'!$Y$5*100000)</f>
        <v>87.44200927851543</v>
      </c>
      <c r="I5" s="173">
        <f>('実数'!I5/'率'!$Y$5*100000)</f>
        <v>14.513677811550153</v>
      </c>
      <c r="J5" s="91"/>
      <c r="K5" s="92"/>
      <c r="L5" s="2" t="s">
        <v>10</v>
      </c>
      <c r="M5" s="203">
        <f>('実数'!M5/'率'!$Y$5*100000)</f>
        <v>95.42473204287313</v>
      </c>
      <c r="N5" s="195">
        <f>('実数'!N5/'率'!$Y$5*100000)</f>
        <v>12.546792513197888</v>
      </c>
      <c r="O5" s="114">
        <f>('実数'!O5/'率'!$Y$5*100000)</f>
        <v>1.1630139177731564</v>
      </c>
      <c r="P5" s="114">
        <f>('実数'!P5/'率'!$Y$5*100000)</f>
        <v>12.616381378979362</v>
      </c>
      <c r="Q5" s="114">
        <f>('実数'!Q5/'率'!$Y$5*100000)</f>
        <v>19.686450167973124</v>
      </c>
      <c r="R5" s="114">
        <f>('実数'!R5/'率'!$Y$5*100000)</f>
        <v>74.23292273236282</v>
      </c>
      <c r="S5" s="114">
        <f>('実数'!S5/'率'!$Y$5*100000)</f>
        <v>30.63989761638138</v>
      </c>
      <c r="T5" s="114">
        <f>('実数'!T5/'率'!$Y$5*100000)</f>
        <v>16.810910254359303</v>
      </c>
      <c r="U5" s="226">
        <f>('実数'!U5/'率'!$Y$5*100000)</f>
        <v>206.46616541353384</v>
      </c>
      <c r="V5" s="1"/>
      <c r="W5" s="93"/>
      <c r="X5" s="212"/>
      <c r="Y5" s="156">
        <v>125020000</v>
      </c>
      <c r="Z5" s="95"/>
      <c r="AA5" s="167"/>
    </row>
    <row r="6" spans="1:27" s="99" customFormat="1" ht="24" customHeight="1" thickBot="1">
      <c r="A6" s="36" t="s">
        <v>11</v>
      </c>
      <c r="B6" s="55">
        <f>('実数'!B6/'率'!$Y6*100000)</f>
        <v>1329.7154899894626</v>
      </c>
      <c r="C6" s="56">
        <f>('実数'!C6/'率'!$Y6*100000)</f>
        <v>1.6859852476290833</v>
      </c>
      <c r="D6" s="57">
        <f>('実数'!D6/'率'!$Y6*100000)</f>
        <v>350.79030558482617</v>
      </c>
      <c r="E6" s="57">
        <f>('実数'!E6/'率'!$Y6*100000)</f>
        <v>12.43414120126449</v>
      </c>
      <c r="F6" s="57">
        <f>('実数'!F6/'率'!$Y6*100000)</f>
        <v>5.374077976817703</v>
      </c>
      <c r="G6" s="57">
        <f>('実数'!G6/'率'!$Y6*100000)</f>
        <v>222.0231822971549</v>
      </c>
      <c r="H6" s="57">
        <f>('実数'!H6/'率'!$Y6*100000)</f>
        <v>97.47102212855637</v>
      </c>
      <c r="I6" s="58">
        <f>('実数'!I6/'率'!$Y6*100000)</f>
        <v>15.911485774499473</v>
      </c>
      <c r="J6" s="7"/>
      <c r="K6" s="8"/>
      <c r="L6" s="36" t="s">
        <v>11</v>
      </c>
      <c r="M6" s="204">
        <f>('実数'!M6/'率'!$Y6*100000)</f>
        <v>126.65964172813489</v>
      </c>
      <c r="N6" s="196">
        <f>('実数'!N6/'率'!$Y6*100000)</f>
        <v>20.547945205479454</v>
      </c>
      <c r="O6" s="63">
        <f>('実数'!O6/'率'!$Y6*100000)</f>
        <v>0.8429926238145417</v>
      </c>
      <c r="P6" s="63">
        <f>('実数'!P6/'率'!$Y6*100000)</f>
        <v>14.436248682824024</v>
      </c>
      <c r="Q6" s="63">
        <f>('実数'!Q6/'率'!$Y6*100000)</f>
        <v>29.39936775553214</v>
      </c>
      <c r="R6" s="63">
        <f>('実数'!R6/'率'!$Y6*100000)</f>
        <v>113.80400421496311</v>
      </c>
      <c r="S6" s="63">
        <f>('実数'!S6/'率'!$Y6*100000)</f>
        <v>35.82718651211802</v>
      </c>
      <c r="T6" s="63">
        <f>('実数'!T6/'率'!$Y6*100000)</f>
        <v>21.707060063224446</v>
      </c>
      <c r="U6" s="227">
        <f>('実数'!U6/'率'!$Y6*100000)</f>
        <v>260.8008429926238</v>
      </c>
      <c r="V6" s="40"/>
      <c r="W6" s="96"/>
      <c r="X6" s="213"/>
      <c r="Y6" s="157">
        <v>949000</v>
      </c>
      <c r="Z6" s="98"/>
      <c r="AA6" s="168"/>
    </row>
    <row r="7" spans="1:27" s="99" customFormat="1" ht="24" customHeight="1">
      <c r="A7" s="192" t="s">
        <v>12</v>
      </c>
      <c r="B7" s="59">
        <f>('実数'!B7/'率'!$Y7*100000)</f>
        <v>1201.1166242824363</v>
      </c>
      <c r="C7" s="60">
        <f>('実数'!C7/'率'!$Y7*100000)</f>
        <v>1.3805938210142947</v>
      </c>
      <c r="D7" s="61">
        <f>('実数'!D7/'率'!$Y7*100000)</f>
        <v>325.2679042309678</v>
      </c>
      <c r="E7" s="61">
        <f>('実数'!E7/'率'!$Y7*100000)</f>
        <v>12.701463153331511</v>
      </c>
      <c r="F7" s="61">
        <f>('実数'!F7/'率'!$Y7*100000)</f>
        <v>3.037306406231448</v>
      </c>
      <c r="G7" s="61">
        <f>('実数'!G7/'率'!$Y7*100000)</f>
        <v>213.1636859646071</v>
      </c>
      <c r="H7" s="61">
        <f>('実数'!H7/'率'!$Y7*100000)</f>
        <v>78.14161026940909</v>
      </c>
      <c r="I7" s="62">
        <f>('実数'!I7/'率'!$Y7*100000)</f>
        <v>15.4626507953601</v>
      </c>
      <c r="J7" s="7"/>
      <c r="K7" s="8"/>
      <c r="L7" s="192" t="s">
        <v>12</v>
      </c>
      <c r="M7" s="205">
        <f>('実数'!M7/'率'!$Y7*100000)</f>
        <v>123.7012063628808</v>
      </c>
      <c r="N7" s="197">
        <f>('実数'!N7/'率'!$Y7*100000)</f>
        <v>17.67160090898297</v>
      </c>
      <c r="O7" s="64">
        <f>('実数'!O7/'率'!$Y7*100000)</f>
        <v>0.8283562926085767</v>
      </c>
      <c r="P7" s="64">
        <f>('実数'!P7/'率'!$Y7*100000)</f>
        <v>14.082056974345806</v>
      </c>
      <c r="Q7" s="64">
        <f>('実数'!Q7/'率'!$Y7*100000)</f>
        <v>22.089501136228716</v>
      </c>
      <c r="R7" s="64">
        <f>('実数'!R7/'率'!$Y7*100000)</f>
        <v>87.25352948810342</v>
      </c>
      <c r="S7" s="64">
        <f>('実数'!S7/'率'!$Y7*100000)</f>
        <v>32.58201417593735</v>
      </c>
      <c r="T7" s="64">
        <f>('実数'!T7/'率'!$Y7*100000)</f>
        <v>24.02233248564873</v>
      </c>
      <c r="U7" s="228">
        <f>('実数'!U7/'率'!$Y7*100000)</f>
        <v>229.73081181677864</v>
      </c>
      <c r="V7" s="31"/>
      <c r="W7" s="96"/>
      <c r="X7" s="213"/>
      <c r="Y7" s="158">
        <f>Y8</f>
        <v>362163</v>
      </c>
      <c r="Z7" s="144"/>
      <c r="AA7" s="169"/>
    </row>
    <row r="8" spans="1:27" s="90" customFormat="1" ht="24" customHeight="1">
      <c r="A8" s="42" t="s">
        <v>13</v>
      </c>
      <c r="B8" s="115">
        <f>('実数'!B8/'率'!$Y8*100000)</f>
        <v>1201.1166242824363</v>
      </c>
      <c r="C8" s="116">
        <f>('実数'!C8/'率'!$Y8*100000)</f>
        <v>1.3805938210142947</v>
      </c>
      <c r="D8" s="117">
        <f>('実数'!D8/'率'!$Y8*100000)</f>
        <v>325.2679042309678</v>
      </c>
      <c r="E8" s="117">
        <f>('実数'!E8/'率'!$Y8*100000)</f>
        <v>12.701463153331511</v>
      </c>
      <c r="F8" s="117">
        <f>('実数'!F8/'率'!$Y8*100000)</f>
        <v>3.037306406231448</v>
      </c>
      <c r="G8" s="117">
        <f>('実数'!G8/'率'!$Y8*100000)</f>
        <v>213.1636859646071</v>
      </c>
      <c r="H8" s="117">
        <f>('実数'!H8/'率'!$Y8*100000)</f>
        <v>78.14161026940909</v>
      </c>
      <c r="I8" s="118">
        <f>('実数'!I8/'率'!$Y8*100000)</f>
        <v>15.4626507953601</v>
      </c>
      <c r="J8" s="91"/>
      <c r="K8" s="92"/>
      <c r="L8" s="42" t="s">
        <v>13</v>
      </c>
      <c r="M8" s="206">
        <f>('実数'!M8/'率'!$Y8*100000)</f>
        <v>123.7012063628808</v>
      </c>
      <c r="N8" s="198">
        <f>('実数'!N8/'率'!$Y8*100000)</f>
        <v>17.67160090898297</v>
      </c>
      <c r="O8" s="119">
        <f>('実数'!O8/'率'!$Y8*100000)</f>
        <v>0.8283562926085767</v>
      </c>
      <c r="P8" s="119">
        <f>('実数'!P8/'率'!$Y8*100000)</f>
        <v>14.082056974345806</v>
      </c>
      <c r="Q8" s="119">
        <f>('実数'!Q8/'率'!$Y8*100000)</f>
        <v>22.089501136228716</v>
      </c>
      <c r="R8" s="119">
        <f>('実数'!R8/'率'!$Y8*100000)</f>
        <v>87.25352948810342</v>
      </c>
      <c r="S8" s="119">
        <f>('実数'!S8/'率'!$Y8*100000)</f>
        <v>32.58201417593735</v>
      </c>
      <c r="T8" s="119">
        <f>('実数'!T8/'率'!$Y8*100000)</f>
        <v>24.02233248564873</v>
      </c>
      <c r="U8" s="229">
        <f>('実数'!U8/'率'!$Y8*100000)</f>
        <v>229.73081181677864</v>
      </c>
      <c r="V8" s="1"/>
      <c r="W8" s="93"/>
      <c r="X8" s="212"/>
      <c r="Y8" s="159">
        <v>362163</v>
      </c>
      <c r="Z8" s="95"/>
      <c r="AA8" s="170"/>
    </row>
    <row r="9" spans="1:27" s="99" customFormat="1" ht="24" customHeight="1">
      <c r="A9" s="41" t="s">
        <v>14</v>
      </c>
      <c r="B9" s="59">
        <f>('実数'!B9/'率'!$Y9*100000)</f>
        <v>1497.4792432738225</v>
      </c>
      <c r="C9" s="60">
        <f>('実数'!C9/'率'!$Y9*100000)</f>
        <v>1.6638658258598027</v>
      </c>
      <c r="D9" s="61">
        <f>('実数'!D9/'率'!$Y9*100000)</f>
        <v>381.0252741218948</v>
      </c>
      <c r="E9" s="61">
        <f>('実数'!E9/'率'!$Y9*100000)</f>
        <v>9.983194955158815</v>
      </c>
      <c r="F9" s="61">
        <f>('実数'!F9/'率'!$Y9*100000)</f>
        <v>6.655463303439211</v>
      </c>
      <c r="G9" s="61">
        <f>('実数'!G9/'率'!$Y9*100000)</f>
        <v>254.5714713565498</v>
      </c>
      <c r="H9" s="61">
        <f>('実数'!H9/'率'!$Y9*100000)</f>
        <v>96.50421789986855</v>
      </c>
      <c r="I9" s="62">
        <f>('実数'!I9/'率'!$Y9*100000)</f>
        <v>11.647060781018618</v>
      </c>
      <c r="J9" s="7"/>
      <c r="K9" s="8"/>
      <c r="L9" s="41" t="s">
        <v>14</v>
      </c>
      <c r="M9" s="205">
        <f>('実数'!M9/'率'!$Y9*100000)</f>
        <v>151.41179015324204</v>
      </c>
      <c r="N9" s="197">
        <f>('実数'!N9/'率'!$Y9*100000)</f>
        <v>29.949584865476446</v>
      </c>
      <c r="O9" s="64">
        <f>('実数'!O9/'率'!$Y9*100000)</f>
        <v>0</v>
      </c>
      <c r="P9" s="64">
        <f>('実数'!P9/'率'!$Y9*100000)</f>
        <v>8.319329129299014</v>
      </c>
      <c r="Q9" s="64">
        <f>('実数'!Q9/'率'!$Y9*100000)</f>
        <v>39.93277982063526</v>
      </c>
      <c r="R9" s="64">
        <f>('実数'!R9/'率'!$Y9*100000)</f>
        <v>181.3613750187185</v>
      </c>
      <c r="S9" s="64">
        <f>('実数'!S9/'率'!$Y9*100000)</f>
        <v>34.94118234305586</v>
      </c>
      <c r="T9" s="64">
        <f>('実数'!T9/'率'!$Y9*100000)</f>
        <v>16.638658258598028</v>
      </c>
      <c r="U9" s="228">
        <f>('実数'!U9/'率'!$Y9*100000)</f>
        <v>272.87399544100765</v>
      </c>
      <c r="V9" s="31"/>
      <c r="W9" s="96"/>
      <c r="X9" s="213"/>
      <c r="Y9" s="160">
        <f>SUM(Y10:Y11)</f>
        <v>60101</v>
      </c>
      <c r="Z9" s="98"/>
      <c r="AA9" s="169"/>
    </row>
    <row r="10" spans="1:27" s="90" customFormat="1" ht="24" customHeight="1">
      <c r="A10" s="43" t="s">
        <v>15</v>
      </c>
      <c r="B10" s="120">
        <f>('実数'!B10/'率'!$Y10*100000)</f>
        <v>1402.8016904053843</v>
      </c>
      <c r="C10" s="121">
        <f>('実数'!C10/'率'!$Y10*100000)</f>
        <v>0</v>
      </c>
      <c r="D10" s="122">
        <f>('実数'!D10/'率'!$Y10*100000)</f>
        <v>375.64564094537485</v>
      </c>
      <c r="E10" s="122">
        <f>('実数'!E10/'率'!$Y10*100000)</f>
        <v>11.738926279542964</v>
      </c>
      <c r="F10" s="122">
        <f>('実数'!F10/'率'!$Y10*100000)</f>
        <v>7.825950853028643</v>
      </c>
      <c r="G10" s="122">
        <f>('実数'!G10/'率'!$Y10*100000)</f>
        <v>228.9090624510878</v>
      </c>
      <c r="H10" s="122">
        <f>('実数'!H10/'率'!$Y10*100000)</f>
        <v>97.82438566285803</v>
      </c>
      <c r="I10" s="123">
        <f>('実数'!I10/'率'!$Y10*100000)</f>
        <v>13.695413992800127</v>
      </c>
      <c r="J10" s="91"/>
      <c r="K10" s="92"/>
      <c r="L10" s="43" t="s">
        <v>15</v>
      </c>
      <c r="M10" s="207">
        <f>('実数'!M10/'率'!$Y10*100000)</f>
        <v>144.78009078102988</v>
      </c>
      <c r="N10" s="175">
        <f>('実数'!N10/'率'!$Y10*100000)</f>
        <v>23.477852559085928</v>
      </c>
      <c r="O10" s="124">
        <f>('実数'!O10/'率'!$Y10*100000)</f>
        <v>0</v>
      </c>
      <c r="P10" s="124">
        <f>('実数'!P10/'率'!$Y10*100000)</f>
        <v>5.869463139771482</v>
      </c>
      <c r="Q10" s="124">
        <f>('実数'!Q10/'率'!$Y10*100000)</f>
        <v>35.2167788386289</v>
      </c>
      <c r="R10" s="124">
        <f>('実数'!R10/'率'!$Y10*100000)</f>
        <v>150.64955392080137</v>
      </c>
      <c r="S10" s="124">
        <f>('実数'!S10/'率'!$Y10*100000)</f>
        <v>37.17326655188606</v>
      </c>
      <c r="T10" s="124">
        <f>('実数'!T10/'率'!$Y10*100000)</f>
        <v>15.651901706057286</v>
      </c>
      <c r="U10" s="230">
        <f>('実数'!U10/'率'!$Y10*100000)</f>
        <v>254.34340272343087</v>
      </c>
      <c r="V10" s="28"/>
      <c r="W10" s="93"/>
      <c r="X10" s="212"/>
      <c r="Y10" s="161">
        <v>51112</v>
      </c>
      <c r="Z10" s="95"/>
      <c r="AA10" s="170"/>
    </row>
    <row r="11" spans="1:27" s="90" customFormat="1" ht="24" customHeight="1">
      <c r="A11" s="44" t="s">
        <v>55</v>
      </c>
      <c r="B11" s="125">
        <f>('実数'!B11/'率'!$Y11*100000)</f>
        <v>2035.8215596840582</v>
      </c>
      <c r="C11" s="126">
        <f>('実数'!C11/'率'!$Y11*100000)</f>
        <v>11.12470797641562</v>
      </c>
      <c r="D11" s="127">
        <f>('実数'!D11/'率'!$Y11*100000)</f>
        <v>411.61419512737785</v>
      </c>
      <c r="E11" s="127">
        <f>('実数'!E11/'率'!$Y11*100000)</f>
        <v>0</v>
      </c>
      <c r="F11" s="127">
        <f>('実数'!F11/'率'!$Y11*100000)</f>
        <v>0</v>
      </c>
      <c r="G11" s="127">
        <f>('実数'!G11/'率'!$Y11*100000)</f>
        <v>400.48948715096225</v>
      </c>
      <c r="H11" s="127">
        <f>('実数'!H11/'率'!$Y11*100000)</f>
        <v>88.99766381132495</v>
      </c>
      <c r="I11" s="127">
        <f>('実数'!I11/'率'!$Y11*100000)</f>
        <v>0</v>
      </c>
      <c r="J11" s="91"/>
      <c r="K11" s="92"/>
      <c r="L11" s="44" t="s">
        <v>55</v>
      </c>
      <c r="M11" s="208">
        <f>('実数'!M11/'率'!$Y11*100000)</f>
        <v>189.12003559906552</v>
      </c>
      <c r="N11" s="199">
        <f>('実数'!N11/'率'!$Y11*100000)</f>
        <v>66.74824785849371</v>
      </c>
      <c r="O11" s="176">
        <f>('実数'!O11/'率'!$Y11*100000)</f>
        <v>0</v>
      </c>
      <c r="P11" s="129">
        <f>('実数'!P11/'率'!$Y11*100000)</f>
        <v>22.24941595283124</v>
      </c>
      <c r="Q11" s="129">
        <f>('実数'!Q11/'率'!$Y11*100000)</f>
        <v>66.74824785849371</v>
      </c>
      <c r="R11" s="129">
        <f>('実数'!R11/'率'!$Y11*100000)</f>
        <v>355.9906552452998</v>
      </c>
      <c r="S11" s="129">
        <f>('実数'!S11/'率'!$Y11*100000)</f>
        <v>22.24941595283124</v>
      </c>
      <c r="T11" s="129">
        <f>('実数'!T11/'率'!$Y11*100000)</f>
        <v>22.24941595283124</v>
      </c>
      <c r="U11" s="231">
        <f>('実数'!U11/'率'!$Y11*100000)</f>
        <v>378.24007119813103</v>
      </c>
      <c r="V11" s="19"/>
      <c r="W11" s="93"/>
      <c r="X11" s="212"/>
      <c r="Y11" s="162">
        <v>8989</v>
      </c>
      <c r="Z11" s="95"/>
      <c r="AA11" s="170"/>
    </row>
    <row r="12" spans="1:27" s="99" customFormat="1" ht="24" customHeight="1">
      <c r="A12" s="41" t="s">
        <v>16</v>
      </c>
      <c r="B12" s="59">
        <f>('実数'!B12/'率'!$Y12*100000)</f>
        <v>1036.3458186264731</v>
      </c>
      <c r="C12" s="60">
        <f>('実数'!C12/'率'!$Y12*100000)</f>
        <v>1.7344699893330096</v>
      </c>
      <c r="D12" s="61">
        <f>('実数'!D12/'率'!$Y12*100000)</f>
        <v>285.3203132452801</v>
      </c>
      <c r="E12" s="61">
        <f>('実数'!E12/'率'!$Y12*100000)</f>
        <v>6.070644962665534</v>
      </c>
      <c r="F12" s="61">
        <f>('実数'!F12/'率'!$Y12*100000)</f>
        <v>4.3361749733325246</v>
      </c>
      <c r="G12" s="61">
        <f>('実数'!G12/'率'!$Y12*100000)</f>
        <v>144.8282441093063</v>
      </c>
      <c r="H12" s="61">
        <f>('実数'!H12/'率'!$Y12*100000)</f>
        <v>82.38732449331796</v>
      </c>
      <c r="I12" s="62">
        <f>('実数'!I12/'率'!$Y12*100000)</f>
        <v>9.539584941331553</v>
      </c>
      <c r="J12" s="7"/>
      <c r="K12" s="8"/>
      <c r="L12" s="41" t="s">
        <v>16</v>
      </c>
      <c r="M12" s="205">
        <f>('実数'!M12/'率'!$Y12*100000)</f>
        <v>84.12179448265097</v>
      </c>
      <c r="N12" s="197">
        <f>('実数'!N12/'率'!$Y12*100000)</f>
        <v>22.548109861329124</v>
      </c>
      <c r="O12" s="64">
        <f>('実数'!O12/'率'!$Y12*100000)</f>
        <v>0.8672349946665048</v>
      </c>
      <c r="P12" s="64">
        <f>('実数'!P12/'率'!$Y12*100000)</f>
        <v>15.610229903997086</v>
      </c>
      <c r="Q12" s="64">
        <f>('実数'!Q12/'率'!$Y12*100000)</f>
        <v>25.149814845328642</v>
      </c>
      <c r="R12" s="64">
        <f>('実数'!R12/'率'!$Y12*100000)</f>
        <v>104.93543435464707</v>
      </c>
      <c r="S12" s="64">
        <f>('実数'!S12/'率'!$Y12*100000)</f>
        <v>28.618754823994657</v>
      </c>
      <c r="T12" s="64">
        <f>('実数'!T12/'率'!$Y12*100000)</f>
        <v>13.008524919997573</v>
      </c>
      <c r="U12" s="228">
        <f>('実数'!U12/'率'!$Y12*100000)</f>
        <v>207.26916372529465</v>
      </c>
      <c r="V12" s="31"/>
      <c r="W12" s="96"/>
      <c r="X12" s="213"/>
      <c r="Y12" s="160">
        <f>SUM(Y13:Y14)</f>
        <v>115309</v>
      </c>
      <c r="Z12" s="98"/>
      <c r="AA12" s="169"/>
    </row>
    <row r="13" spans="1:27" s="90" customFormat="1" ht="24" customHeight="1">
      <c r="A13" s="43" t="s">
        <v>49</v>
      </c>
      <c r="B13" s="120">
        <f>('実数'!B13/'率'!$Y13*100000)</f>
        <v>1348.4236054971707</v>
      </c>
      <c r="C13" s="121">
        <f>('実数'!C13/'率'!$Y13*100000)</f>
        <v>1.6168148746968474</v>
      </c>
      <c r="D13" s="122">
        <f>('実数'!D13/'率'!$Y13*100000)</f>
        <v>360.54971705739695</v>
      </c>
      <c r="E13" s="122">
        <f>('実数'!E13/'率'!$Y13*100000)</f>
        <v>11.317704122877931</v>
      </c>
      <c r="F13" s="122">
        <f>('実数'!F13/'率'!$Y13*100000)</f>
        <v>6.4672594987873895</v>
      </c>
      <c r="G13" s="122">
        <f>('実数'!G13/'率'!$Y13*100000)</f>
        <v>171.3823767178658</v>
      </c>
      <c r="H13" s="122">
        <f>('実数'!H13/'率'!$Y13*100000)</f>
        <v>122.87793047696039</v>
      </c>
      <c r="I13" s="123">
        <f>('実数'!I13/'率'!$Y13*100000)</f>
        <v>14.551333872271625</v>
      </c>
      <c r="J13" s="91"/>
      <c r="K13" s="92"/>
      <c r="L13" s="43" t="s">
        <v>49</v>
      </c>
      <c r="M13" s="207">
        <f>('実数'!M13/'率'!$Y13*100000)</f>
        <v>127.72837510105093</v>
      </c>
      <c r="N13" s="175">
        <f>('実数'!N13/'率'!$Y13*100000)</f>
        <v>25.869037995149558</v>
      </c>
      <c r="O13" s="124">
        <f>('実数'!O13/'率'!$Y13*100000)</f>
        <v>1.6168148746968474</v>
      </c>
      <c r="P13" s="124">
        <f>('実数'!P13/'率'!$Y13*100000)</f>
        <v>9.700889248181083</v>
      </c>
      <c r="Q13" s="124">
        <f>('実数'!Q13/'率'!$Y13*100000)</f>
        <v>42.03718674211803</v>
      </c>
      <c r="R13" s="124">
        <f>('実数'!R13/'率'!$Y13*100000)</f>
        <v>156.83104284559417</v>
      </c>
      <c r="S13" s="124">
        <f>('実数'!S13/'率'!$Y13*100000)</f>
        <v>38.80355699272433</v>
      </c>
      <c r="T13" s="124">
        <f>('実数'!T13/'率'!$Y13*100000)</f>
        <v>19.401778496362166</v>
      </c>
      <c r="U13" s="230">
        <f>('実数'!U13/'率'!$Y13*100000)</f>
        <v>237.67178658043653</v>
      </c>
      <c r="V13" s="28"/>
      <c r="W13" s="93"/>
      <c r="X13" s="212"/>
      <c r="Y13" s="161">
        <v>61850</v>
      </c>
      <c r="Z13" s="95"/>
      <c r="AA13" s="170"/>
    </row>
    <row r="14" spans="1:27" s="90" customFormat="1" ht="24" customHeight="1">
      <c r="A14" s="45" t="s">
        <v>56</v>
      </c>
      <c r="B14" s="130">
        <f>('実数'!B14/'率'!$Y14*100000)</f>
        <v>675.2838623992219</v>
      </c>
      <c r="C14" s="121">
        <f>('実数'!C14/'率'!$Y14*100000)</f>
        <v>1.8705924166183432</v>
      </c>
      <c r="D14" s="132">
        <f>('実数'!D14/'率'!$Y14*100000)</f>
        <v>198.28279616154435</v>
      </c>
      <c r="E14" s="132">
        <f>('実数'!E14/'率'!$Y14*100000)</f>
        <v>0</v>
      </c>
      <c r="F14" s="132">
        <f>('実数'!F14/'率'!$Y14*100000)</f>
        <v>1.8705924166183432</v>
      </c>
      <c r="G14" s="132">
        <f>('実数'!G14/'率'!$Y14*100000)</f>
        <v>114.10613741371891</v>
      </c>
      <c r="H14" s="132">
        <f>('実数'!H14/'率'!$Y14*100000)</f>
        <v>35.541255915748515</v>
      </c>
      <c r="I14" s="133">
        <f>('実数'!I14/'率'!$Y14*100000)</f>
        <v>3.7411848332366864</v>
      </c>
      <c r="J14" s="91"/>
      <c r="K14" s="92"/>
      <c r="L14" s="45" t="s">
        <v>56</v>
      </c>
      <c r="M14" s="209">
        <f>('実数'!M14/'率'!$Y14*100000)</f>
        <v>33.67066349913018</v>
      </c>
      <c r="N14" s="199">
        <f>('実数'!N14/'率'!$Y14*100000)</f>
        <v>18.705924166183433</v>
      </c>
      <c r="O14" s="175">
        <f>('実数'!O14/'率'!$Y14*100000)</f>
        <v>0</v>
      </c>
      <c r="P14" s="134">
        <f>('実数'!P14/'率'!$Y14*100000)</f>
        <v>22.447108999420117</v>
      </c>
      <c r="Q14" s="134">
        <f>('実数'!Q14/'率'!$Y14*100000)</f>
        <v>5.611777249855029</v>
      </c>
      <c r="R14" s="134">
        <f>('実数'!R14/'率'!$Y14*100000)</f>
        <v>44.89421799884023</v>
      </c>
      <c r="S14" s="134">
        <f>('実数'!S14/'率'!$Y14*100000)</f>
        <v>16.83533174956509</v>
      </c>
      <c r="T14" s="134">
        <f>('実数'!T14/'率'!$Y14*100000)</f>
        <v>5.611777249855029</v>
      </c>
      <c r="U14" s="68">
        <f>('実数'!U14/'率'!$Y14*100000)</f>
        <v>172.09450232888756</v>
      </c>
      <c r="V14" s="21"/>
      <c r="W14" s="93"/>
      <c r="X14" s="94"/>
      <c r="Y14" s="159">
        <v>53459</v>
      </c>
      <c r="Z14" s="95"/>
      <c r="AA14" s="170"/>
    </row>
    <row r="15" spans="1:27" s="99" customFormat="1" ht="24" customHeight="1">
      <c r="A15" s="41" t="s">
        <v>58</v>
      </c>
      <c r="B15" s="59">
        <f>('実数'!B15/'率'!$Y15*100000)</f>
        <v>1345.168059999312</v>
      </c>
      <c r="C15" s="60">
        <f>('実数'!C15/'率'!$Y15*100000)</f>
        <v>3.4403275191798257</v>
      </c>
      <c r="D15" s="61">
        <f>('実数'!D15/'率'!$Y15*100000)</f>
        <v>400.2247680645864</v>
      </c>
      <c r="E15" s="61">
        <f>('実数'!E15/'率'!$Y15*100000)</f>
        <v>10.320982557539478</v>
      </c>
      <c r="F15" s="61">
        <f>('実数'!F15/'率'!$Y15*100000)</f>
        <v>4.587103358906434</v>
      </c>
      <c r="G15" s="61">
        <f>('実数'!G15/'率'!$Y15*100000)</f>
        <v>184.63091019598397</v>
      </c>
      <c r="H15" s="61">
        <f>('実数'!H15/'率'!$Y15*100000)</f>
        <v>123.85179069047372</v>
      </c>
      <c r="I15" s="62">
        <f>('実数'!I15/'率'!$Y15*100000)</f>
        <v>20.641965115078957</v>
      </c>
      <c r="J15" s="7"/>
      <c r="K15" s="8"/>
      <c r="L15" s="41" t="s">
        <v>58</v>
      </c>
      <c r="M15" s="205">
        <f>('実数'!M15/'率'!$Y15*100000)</f>
        <v>120.41146317129392</v>
      </c>
      <c r="N15" s="197">
        <f>('実数'!N15/'率'!$Y15*100000)</f>
        <v>21.788740954805565</v>
      </c>
      <c r="O15" s="64">
        <f>('実数'!O15/'率'!$Y15*100000)</f>
        <v>0</v>
      </c>
      <c r="P15" s="64">
        <f>('実数'!P15/'率'!$Y15*100000)</f>
        <v>14.908085916445911</v>
      </c>
      <c r="Q15" s="64">
        <f>('実数'!Q15/'率'!$Y15*100000)</f>
        <v>28.669395993165214</v>
      </c>
      <c r="R15" s="64">
        <f>('実数'!R15/'率'!$Y15*100000)</f>
        <v>65.3662228644167</v>
      </c>
      <c r="S15" s="64">
        <f>('実数'!S15/'率'!$Y15*100000)</f>
        <v>38.99037855070469</v>
      </c>
      <c r="T15" s="64">
        <f>('実数'!T15/'率'!$Y15*100000)</f>
        <v>11.467758397266087</v>
      </c>
      <c r="U15" s="65">
        <f>('実数'!U15/'率'!$Y15*100000)</f>
        <v>295.868166649465</v>
      </c>
      <c r="V15" s="31"/>
      <c r="W15" s="96"/>
      <c r="X15" s="97"/>
      <c r="Y15" s="160">
        <f>SUM(Y16:Y19)</f>
        <v>87201</v>
      </c>
      <c r="Z15" s="98"/>
      <c r="AA15" s="169"/>
    </row>
    <row r="16" spans="1:27" s="90" customFormat="1" ht="24" customHeight="1">
      <c r="A16" s="43" t="s">
        <v>17</v>
      </c>
      <c r="B16" s="120">
        <f>('実数'!B16/'率'!$Y16*100000)</f>
        <v>1193.1809154605107</v>
      </c>
      <c r="C16" s="121">
        <f>('実数'!C16/'率'!$Y16*100000)</f>
        <v>4.766368503836927</v>
      </c>
      <c r="D16" s="122">
        <f>('実数'!D16/'率'!$Y16*100000)</f>
        <v>351.1224797826536</v>
      </c>
      <c r="E16" s="122">
        <f>('実数'!E16/'率'!$Y16*100000)</f>
        <v>7.943947506394878</v>
      </c>
      <c r="F16" s="122">
        <f>('実数'!F16/'率'!$Y16*100000)</f>
        <v>1.5887895012789754</v>
      </c>
      <c r="G16" s="122">
        <f>('実数'!G16/'率'!$Y16*100000)</f>
        <v>150.93500262150266</v>
      </c>
      <c r="H16" s="122">
        <f>('実数'!H16/'率'!$Y16*100000)</f>
        <v>98.50494907929648</v>
      </c>
      <c r="I16" s="123">
        <f>('実数'!I16/'率'!$Y16*100000)</f>
        <v>20.65426351662668</v>
      </c>
      <c r="J16" s="91"/>
      <c r="K16" s="92"/>
      <c r="L16" s="43" t="s">
        <v>17</v>
      </c>
      <c r="M16" s="207">
        <f>('実数'!M16/'率'!$Y16*100000)</f>
        <v>111.21526508952829</v>
      </c>
      <c r="N16" s="200">
        <f>('実数'!N16/'率'!$Y16*100000)</f>
        <v>14.29910551151078</v>
      </c>
      <c r="O16" s="175">
        <f>('実数'!O16/'率'!$Y16*100000)</f>
        <v>0</v>
      </c>
      <c r="P16" s="124">
        <f>('実数'!P16/'率'!$Y16*100000)</f>
        <v>11.12152650895283</v>
      </c>
      <c r="Q16" s="124">
        <f>('実数'!Q16/'率'!$Y16*100000)</f>
        <v>20.65426351662668</v>
      </c>
      <c r="R16" s="124">
        <f>('実数'!R16/'率'!$Y16*100000)</f>
        <v>65.140369552438</v>
      </c>
      <c r="S16" s="124">
        <f>('実数'!S16/'率'!$Y16*100000)</f>
        <v>36.54215852941644</v>
      </c>
      <c r="T16" s="124">
        <f>('実数'!T16/'率'!$Y16*100000)</f>
        <v>14.29910551151078</v>
      </c>
      <c r="U16" s="66">
        <f>('実数'!U16/'率'!$Y16*100000)</f>
        <v>284.3933207289366</v>
      </c>
      <c r="V16" s="28"/>
      <c r="W16" s="93"/>
      <c r="X16" s="94"/>
      <c r="Y16" s="161">
        <v>62941</v>
      </c>
      <c r="Z16" s="95"/>
      <c r="AA16" s="170"/>
    </row>
    <row r="17" spans="1:27" s="90" customFormat="1" ht="24" customHeight="1">
      <c r="A17" s="44" t="s">
        <v>18</v>
      </c>
      <c r="B17" s="125">
        <f>('実数'!B17/'率'!$Y17*100000)</f>
        <v>1690.039554117224</v>
      </c>
      <c r="C17" s="121">
        <f>('実数'!C17/'率'!$Y17*100000)</f>
        <v>0</v>
      </c>
      <c r="D17" s="127">
        <f>('実数'!D17/'率'!$Y17*100000)</f>
        <v>521.3951815893563</v>
      </c>
      <c r="E17" s="127">
        <f>('実数'!E17/'率'!$Y17*100000)</f>
        <v>17.979144192736424</v>
      </c>
      <c r="F17" s="127">
        <f>('実数'!F17/'率'!$Y17*100000)</f>
        <v>11.986096128490951</v>
      </c>
      <c r="G17" s="127">
        <f>('実数'!G17/'率'!$Y17*100000)</f>
        <v>245.71497063406449</v>
      </c>
      <c r="H17" s="127">
        <f>('実数'!H17/'率'!$Y17*100000)</f>
        <v>179.79144192736425</v>
      </c>
      <c r="I17" s="128">
        <f>('実数'!I17/'率'!$Y17*100000)</f>
        <v>23.972192256981902</v>
      </c>
      <c r="J17" s="91"/>
      <c r="K17" s="92"/>
      <c r="L17" s="44" t="s">
        <v>18</v>
      </c>
      <c r="M17" s="208">
        <f>('実数'!M17/'率'!$Y17*100000)</f>
        <v>149.8262016061369</v>
      </c>
      <c r="N17" s="176">
        <f>('実数'!N17/'率'!$Y17*100000)</f>
        <v>41.951336449718326</v>
      </c>
      <c r="O17" s="175">
        <f>('実数'!O17/'率'!$Y17*100000)</f>
        <v>0</v>
      </c>
      <c r="P17" s="129">
        <f>('実数'!P17/'率'!$Y17*100000)</f>
        <v>35.95828838547285</v>
      </c>
      <c r="Q17" s="129">
        <f>('実数'!Q17/'率'!$Y17*100000)</f>
        <v>59.930480642454754</v>
      </c>
      <c r="R17" s="129">
        <f>('実数'!R17/'率'!$Y17*100000)</f>
        <v>59.930480642454754</v>
      </c>
      <c r="S17" s="129">
        <f>('実数'!S17/'率'!$Y17*100000)</f>
        <v>35.95828838547285</v>
      </c>
      <c r="T17" s="129">
        <f>('実数'!T17/'率'!$Y17*100000)</f>
        <v>5.9930480642454755</v>
      </c>
      <c r="U17" s="67">
        <f>('実数'!U17/'率'!$Y17*100000)</f>
        <v>299.6524032122738</v>
      </c>
      <c r="V17" s="19"/>
      <c r="W17" s="93"/>
      <c r="X17" s="94"/>
      <c r="Y17" s="162">
        <v>16686</v>
      </c>
      <c r="Z17" s="95"/>
      <c r="AA17" s="170"/>
    </row>
    <row r="18" spans="1:27" s="90" customFormat="1" ht="24" customHeight="1">
      <c r="A18" s="44" t="s">
        <v>19</v>
      </c>
      <c r="B18" s="125">
        <f>('実数'!B18/'率'!$Y18*100000)</f>
        <v>1932.4796274738067</v>
      </c>
      <c r="C18" s="121">
        <f>('実数'!C18/'率'!$Y18*100000)</f>
        <v>0</v>
      </c>
      <c r="D18" s="127">
        <f>('実数'!D18/'率'!$Y18*100000)</f>
        <v>535.5064027939464</v>
      </c>
      <c r="E18" s="127">
        <f>('実数'!E18/'率'!$Y18*100000)</f>
        <v>23.28288707799767</v>
      </c>
      <c r="F18" s="127">
        <f>('実数'!F18/'率'!$Y18*100000)</f>
        <v>0</v>
      </c>
      <c r="G18" s="127">
        <f>('実数'!G18/'率'!$Y18*100000)</f>
        <v>325.96041909196737</v>
      </c>
      <c r="H18" s="127">
        <f>('実数'!H18/'率'!$Y18*100000)</f>
        <v>302.67753201396977</v>
      </c>
      <c r="I18" s="128">
        <f>('実数'!I18/'率'!$Y18*100000)</f>
        <v>23.28288707799767</v>
      </c>
      <c r="J18" s="91"/>
      <c r="K18" s="92"/>
      <c r="L18" s="44" t="s">
        <v>19</v>
      </c>
      <c r="M18" s="208">
        <f>('実数'!M18/'率'!$Y18*100000)</f>
        <v>46.56577415599534</v>
      </c>
      <c r="N18" s="176">
        <f>('実数'!N18/'率'!$Y18*100000)</f>
        <v>69.84866123399301</v>
      </c>
      <c r="O18" s="175">
        <f>('実数'!O18/'率'!$Y18*100000)</f>
        <v>0</v>
      </c>
      <c r="P18" s="129">
        <f>('実数'!P18/'率'!$Y18*100000)</f>
        <v>0</v>
      </c>
      <c r="Q18" s="129">
        <f>('実数'!Q18/'率'!$Y18*100000)</f>
        <v>46.56577415599534</v>
      </c>
      <c r="R18" s="129">
        <f>('実数'!R18/'率'!$Y18*100000)</f>
        <v>116.41443538998836</v>
      </c>
      <c r="S18" s="129">
        <f>('実数'!S18/'率'!$Y18*100000)</f>
        <v>69.84866123399301</v>
      </c>
      <c r="T18" s="129">
        <f>('実数'!T18/'率'!$Y18*100000)</f>
        <v>0</v>
      </c>
      <c r="U18" s="67">
        <f>('実数'!U18/'率'!$Y18*100000)</f>
        <v>372.52619324796274</v>
      </c>
      <c r="V18" s="19"/>
      <c r="W18" s="93"/>
      <c r="X18" s="94"/>
      <c r="Y18" s="162">
        <v>4295</v>
      </c>
      <c r="Z18" s="95"/>
      <c r="AA18" s="94"/>
    </row>
    <row r="19" spans="1:27" s="90" customFormat="1" ht="24" customHeight="1">
      <c r="A19" s="44" t="s">
        <v>20</v>
      </c>
      <c r="B19" s="125">
        <f>('実数'!B19/'率'!$Y19*100000)</f>
        <v>1738.334858188472</v>
      </c>
      <c r="C19" s="121">
        <f>('実数'!C19/'率'!$Y19*100000)</f>
        <v>0</v>
      </c>
      <c r="D19" s="127">
        <f>('実数'!D19/'率'!$Y19*100000)</f>
        <v>548.9478499542544</v>
      </c>
      <c r="E19" s="127">
        <f>('実数'!E19/'率'!$Y19*100000)</f>
        <v>0</v>
      </c>
      <c r="F19" s="127">
        <f>('実数'!F19/'率'!$Y19*100000)</f>
        <v>30.497102775236353</v>
      </c>
      <c r="G19" s="127">
        <f>('実数'!G19/'率'!$Y19*100000)</f>
        <v>335.4681305275999</v>
      </c>
      <c r="H19" s="127">
        <f>('実数'!H19/'率'!$Y19*100000)</f>
        <v>91.49130832570906</v>
      </c>
      <c r="I19" s="127">
        <f>('実数'!I19/'率'!$Y19*100000)</f>
        <v>0</v>
      </c>
      <c r="J19" s="91"/>
      <c r="K19" s="92"/>
      <c r="L19" s="44" t="s">
        <v>20</v>
      </c>
      <c r="M19" s="208">
        <f>('実数'!M19/'率'!$Y19*100000)</f>
        <v>243.97682220189083</v>
      </c>
      <c r="N19" s="199">
        <f>('実数'!N19/'率'!$Y19*100000)</f>
        <v>0</v>
      </c>
      <c r="O19" s="177">
        <f>('実数'!O19/'率'!$Y19*100000)</f>
        <v>0</v>
      </c>
      <c r="P19" s="177">
        <f>('実数'!P19/'率'!$Y19*100000)</f>
        <v>0</v>
      </c>
      <c r="Q19" s="175">
        <f>('実数'!Q19/'率'!$Y19*100000)</f>
        <v>0</v>
      </c>
      <c r="R19" s="129">
        <f>('実数'!R19/'率'!$Y19*100000)</f>
        <v>30.497102775236353</v>
      </c>
      <c r="S19" s="129">
        <f>('実数'!S19/'率'!$Y19*100000)</f>
        <v>60.99420555047271</v>
      </c>
      <c r="T19" s="129">
        <f>('実数'!T19/'率'!$Y19*100000)</f>
        <v>0</v>
      </c>
      <c r="U19" s="67">
        <f>('実数'!U19/'率'!$Y19*100000)</f>
        <v>396.4623360780726</v>
      </c>
      <c r="V19" s="19"/>
      <c r="W19" s="93"/>
      <c r="X19" s="94"/>
      <c r="Y19" s="162">
        <v>3279</v>
      </c>
      <c r="Z19" s="95"/>
      <c r="AA19" s="94"/>
    </row>
    <row r="20" spans="1:27" s="99" customFormat="1" ht="24" customHeight="1">
      <c r="A20" s="41" t="s">
        <v>21</v>
      </c>
      <c r="B20" s="59">
        <f>('実数'!B20/'率'!$Y20*100000)</f>
        <v>1510.3718573750118</v>
      </c>
      <c r="C20" s="60">
        <f>('実数'!C20/'率'!$Y20*100000)</f>
        <v>1.3656165075723434</v>
      </c>
      <c r="D20" s="61">
        <f>('実数'!D20/'率'!$Y20*100000)</f>
        <v>346.86659292337526</v>
      </c>
      <c r="E20" s="61">
        <f>('実数'!E20/'率'!$Y20*100000)</f>
        <v>17.753014598440465</v>
      </c>
      <c r="F20" s="61">
        <f>('実数'!F20/'率'!$Y20*100000)</f>
        <v>9.559315553006405</v>
      </c>
      <c r="G20" s="61">
        <f>('実数'!G20/'率'!$Y20*100000)</f>
        <v>307.2637142037773</v>
      </c>
      <c r="H20" s="61">
        <f>('実数'!H20/'率'!$Y20*100000)</f>
        <v>94.22753902249171</v>
      </c>
      <c r="I20" s="62">
        <f>('実数'!I20/'率'!$Y20*100000)</f>
        <v>10.924932060578747</v>
      </c>
      <c r="J20" s="7"/>
      <c r="K20" s="8"/>
      <c r="L20" s="41" t="s">
        <v>21</v>
      </c>
      <c r="M20" s="205">
        <f>('実数'!M20/'率'!$Y20*100000)</f>
        <v>163.87398090868123</v>
      </c>
      <c r="N20" s="197">
        <f>('実数'!N20/'率'!$Y20*100000)</f>
        <v>30.043563166591557</v>
      </c>
      <c r="O20" s="64">
        <f>('実数'!O20/'率'!$Y20*100000)</f>
        <v>2.731233015144687</v>
      </c>
      <c r="P20" s="64">
        <f>('実数'!P20/'率'!$Y20*100000)</f>
        <v>17.753014598440465</v>
      </c>
      <c r="Q20" s="64">
        <f>('実数'!Q20/'率'!$Y20*100000)</f>
        <v>45.06534474988734</v>
      </c>
      <c r="R20" s="64">
        <f>('実数'!R20/'率'!$Y20*100000)</f>
        <v>129.73356821937264</v>
      </c>
      <c r="S20" s="64">
        <f>('実数'!S20/'率'!$Y20*100000)</f>
        <v>34.14041268930859</v>
      </c>
      <c r="T20" s="64">
        <f>('実数'!T20/'率'!$Y20*100000)</f>
        <v>19.11863110601281</v>
      </c>
      <c r="U20" s="65">
        <f>('実数'!U20/'率'!$Y20*100000)</f>
        <v>279.9513840523304</v>
      </c>
      <c r="V20" s="31"/>
      <c r="W20" s="96"/>
      <c r="X20" s="97"/>
      <c r="Y20" s="160">
        <f>SUM(Y21:Y24)</f>
        <v>73227</v>
      </c>
      <c r="Z20" s="98"/>
      <c r="AA20" s="152"/>
    </row>
    <row r="21" spans="1:27" s="90" customFormat="1" ht="24" customHeight="1">
      <c r="A21" s="43" t="s">
        <v>22</v>
      </c>
      <c r="B21" s="120">
        <f>('実数'!B21/'率'!$Y21*100000)</f>
        <v>1501.984765583092</v>
      </c>
      <c r="C21" s="121">
        <f>('実数'!C21/'率'!$Y21*100000)</f>
        <v>0</v>
      </c>
      <c r="D21" s="122">
        <f>('実数'!D21/'率'!$Y21*100000)</f>
        <v>346.88695776561883</v>
      </c>
      <c r="E21" s="122">
        <f>('実数'!E21/'率'!$Y21*100000)</f>
        <v>17.880771018846332</v>
      </c>
      <c r="F21" s="122">
        <f>('実数'!F21/'率'!$Y21*100000)</f>
        <v>0</v>
      </c>
      <c r="G21" s="122">
        <f>('実数'!G21/'率'!$Y21*100000)</f>
        <v>257.4831026713872</v>
      </c>
      <c r="H21" s="122">
        <f>('実数'!H21/'率'!$Y21*100000)</f>
        <v>89.40385509423166</v>
      </c>
      <c r="I21" s="123">
        <f>('実数'!I21/'率'!$Y21*100000)</f>
        <v>17.880771018846332</v>
      </c>
      <c r="J21" s="91"/>
      <c r="K21" s="92"/>
      <c r="L21" s="43" t="s">
        <v>22</v>
      </c>
      <c r="M21" s="207">
        <f>('実数'!M21/'率'!$Y21*100000)</f>
        <v>168.07924757715554</v>
      </c>
      <c r="N21" s="175">
        <f>('実数'!N21/'率'!$Y21*100000)</f>
        <v>14.304616815077065</v>
      </c>
      <c r="O21" s="124">
        <f>('実数'!O21/'率'!$Y21*100000)</f>
        <v>3.576154203769266</v>
      </c>
      <c r="P21" s="124">
        <f>('実数'!P21/'率'!$Y21*100000)</f>
        <v>21.4569252226156</v>
      </c>
      <c r="Q21" s="124">
        <f>('実数'!Q21/'率'!$Y21*100000)</f>
        <v>53.642313056538995</v>
      </c>
      <c r="R21" s="124">
        <f>('実数'!R21/'率'!$Y21*100000)</f>
        <v>139.47001394700138</v>
      </c>
      <c r="S21" s="124">
        <f>('実数'!S21/'率'!$Y21*100000)</f>
        <v>32.1853878339234</v>
      </c>
      <c r="T21" s="124">
        <f>('実数'!T21/'率'!$Y21*100000)</f>
        <v>14.304616815077065</v>
      </c>
      <c r="U21" s="66">
        <f>('実数'!U21/'率'!$Y21*100000)</f>
        <v>325.4300325430033</v>
      </c>
      <c r="V21" s="28"/>
      <c r="W21" s="93"/>
      <c r="X21" s="94"/>
      <c r="Y21" s="161">
        <v>27963</v>
      </c>
      <c r="Z21" s="95"/>
      <c r="AA21" s="94"/>
    </row>
    <row r="22" spans="1:27" s="90" customFormat="1" ht="24" customHeight="1">
      <c r="A22" s="44" t="s">
        <v>23</v>
      </c>
      <c r="B22" s="125">
        <f>('実数'!B22/'率'!$Y22*100000)</f>
        <v>1613.71237458194</v>
      </c>
      <c r="C22" s="121">
        <f>('実数'!C22/'率'!$Y22*100000)</f>
        <v>8.361204013377925</v>
      </c>
      <c r="D22" s="127">
        <f>('実数'!D22/'率'!$Y22*100000)</f>
        <v>384.61538461538464</v>
      </c>
      <c r="E22" s="127">
        <f>('実数'!E22/'率'!$Y22*100000)</f>
        <v>25.083612040133776</v>
      </c>
      <c r="F22" s="122">
        <f>('実数'!F22/'率'!$Y22*100000)</f>
        <v>33.4448160535117</v>
      </c>
      <c r="G22" s="127">
        <f>('実数'!G22/'率'!$Y22*100000)</f>
        <v>342.809364548495</v>
      </c>
      <c r="H22" s="127">
        <f>('実数'!H22/'率'!$Y22*100000)</f>
        <v>108.69565217391305</v>
      </c>
      <c r="I22" s="128">
        <f>('実数'!I22/'率'!$Y22*100000)</f>
        <v>0</v>
      </c>
      <c r="J22" s="91"/>
      <c r="K22" s="92"/>
      <c r="L22" s="44" t="s">
        <v>23</v>
      </c>
      <c r="M22" s="208">
        <f>('実数'!M22/'率'!$Y22*100000)</f>
        <v>175.58528428093646</v>
      </c>
      <c r="N22" s="176">
        <f>('実数'!N22/'率'!$Y22*100000)</f>
        <v>8.361204013377925</v>
      </c>
      <c r="O22" s="124">
        <f>('実数'!O22/'率'!$Y22*100000)</f>
        <v>8.361204013377925</v>
      </c>
      <c r="P22" s="129">
        <f>('実数'!P22/'率'!$Y22*100000)</f>
        <v>16.72240802675585</v>
      </c>
      <c r="Q22" s="129">
        <f>('実数'!Q22/'率'!$Y22*100000)</f>
        <v>66.8896321070234</v>
      </c>
      <c r="R22" s="129">
        <f>('実数'!R22/'率'!$Y22*100000)</f>
        <v>125.4180602006689</v>
      </c>
      <c r="S22" s="129">
        <f>('実数'!S22/'率'!$Y22*100000)</f>
        <v>16.72240802675585</v>
      </c>
      <c r="T22" s="129">
        <f>('実数'!T22/'率'!$Y22*100000)</f>
        <v>16.72240802675585</v>
      </c>
      <c r="U22" s="67">
        <f>('実数'!U22/'率'!$Y22*100000)</f>
        <v>275.9197324414716</v>
      </c>
      <c r="V22" s="19"/>
      <c r="W22" s="93"/>
      <c r="X22" s="94"/>
      <c r="Y22" s="162">
        <v>11960</v>
      </c>
      <c r="Z22" s="95"/>
      <c r="AA22" s="94"/>
    </row>
    <row r="23" spans="1:27" s="90" customFormat="1" ht="24" customHeight="1">
      <c r="A23" s="44" t="s">
        <v>24</v>
      </c>
      <c r="B23" s="125">
        <f>('実数'!B23/'率'!$Y23*100000)</f>
        <v>1487.4628134296643</v>
      </c>
      <c r="C23" s="121">
        <f>('実数'!C23/'率'!$Y23*100000)</f>
        <v>0</v>
      </c>
      <c r="D23" s="127">
        <f>('実数'!D23/'率'!$Y23*100000)</f>
        <v>396.6567502479105</v>
      </c>
      <c r="E23" s="127">
        <f>('実数'!E23/'率'!$Y23*100000)</f>
        <v>28.33262501770789</v>
      </c>
      <c r="F23" s="122">
        <f>('実数'!F23/'率'!$Y23*100000)</f>
        <v>0</v>
      </c>
      <c r="G23" s="127">
        <f>('実数'!G23/'率'!$Y23*100000)</f>
        <v>325.8251877036407</v>
      </c>
      <c r="H23" s="127">
        <f>('実数'!H23/'率'!$Y23*100000)</f>
        <v>70.83156254426973</v>
      </c>
      <c r="I23" s="128">
        <f>('実数'!I23/'率'!$Y23*100000)</f>
        <v>0</v>
      </c>
      <c r="J23" s="91"/>
      <c r="K23" s="92"/>
      <c r="L23" s="44" t="s">
        <v>24</v>
      </c>
      <c r="M23" s="208">
        <f>('実数'!M23/'率'!$Y23*100000)</f>
        <v>127.49681257968551</v>
      </c>
      <c r="N23" s="176">
        <f>('実数'!N23/'率'!$Y23*100000)</f>
        <v>14.166312508853945</v>
      </c>
      <c r="O23" s="124">
        <f>('実数'!O23/'率'!$Y23*100000)</f>
        <v>0</v>
      </c>
      <c r="P23" s="129">
        <f>('実数'!P23/'率'!$Y23*100000)</f>
        <v>0</v>
      </c>
      <c r="Q23" s="129">
        <f>('実数'!Q23/'率'!$Y23*100000)</f>
        <v>56.66525003541578</v>
      </c>
      <c r="R23" s="129">
        <f>('実数'!R23/'率'!$Y23*100000)</f>
        <v>127.49681257968551</v>
      </c>
      <c r="S23" s="129">
        <f>('実数'!S23/'率'!$Y23*100000)</f>
        <v>99.16418756197763</v>
      </c>
      <c r="T23" s="129">
        <f>('実数'!T23/'率'!$Y23*100000)</f>
        <v>28.33262501770789</v>
      </c>
      <c r="U23" s="67">
        <f>('実数'!U23/'率'!$Y23*100000)</f>
        <v>212.49468763280916</v>
      </c>
      <c r="V23" s="19"/>
      <c r="W23" s="93"/>
      <c r="X23" s="94"/>
      <c r="Y23" s="162">
        <v>7059</v>
      </c>
      <c r="Z23" s="95"/>
      <c r="AA23" s="94"/>
    </row>
    <row r="24" spans="1:27" s="90" customFormat="1" ht="24" customHeight="1">
      <c r="A24" s="44" t="s">
        <v>57</v>
      </c>
      <c r="B24" s="125">
        <f>('実数'!B24/'率'!$Y24*100000)</f>
        <v>1478.3768336826063</v>
      </c>
      <c r="C24" s="121">
        <f>('実数'!C24/'率'!$Y24*100000)</f>
        <v>0</v>
      </c>
      <c r="D24" s="127">
        <f>('実数'!D24/'率'!$Y24*100000)</f>
        <v>316.2507144217946</v>
      </c>
      <c r="E24" s="127">
        <f>('実数'!E24/'率'!$Y24*100000)</f>
        <v>11.430748714040769</v>
      </c>
      <c r="F24" s="122">
        <f>('実数'!F24/'率'!$Y24*100000)</f>
        <v>11.430748714040769</v>
      </c>
      <c r="G24" s="127">
        <f>('実数'!G24/'率'!$Y24*100000)</f>
        <v>339.11221184987613</v>
      </c>
      <c r="H24" s="127">
        <f>('実数'!H24/'率'!$Y24*100000)</f>
        <v>99.06648885502</v>
      </c>
      <c r="I24" s="128">
        <f>('実数'!I24/'率'!$Y24*100000)</f>
        <v>11.430748714040769</v>
      </c>
      <c r="J24" s="91"/>
      <c r="K24" s="92"/>
      <c r="L24" s="44" t="s">
        <v>57</v>
      </c>
      <c r="M24" s="208">
        <f>('実数'!M24/'率'!$Y24*100000)</f>
        <v>163.8407315679177</v>
      </c>
      <c r="N24" s="176">
        <f>('実数'!N24/'率'!$Y24*100000)</f>
        <v>60.963993141550766</v>
      </c>
      <c r="O24" s="129">
        <f>('実数'!O24/'率'!$Y24*100000)</f>
        <v>0</v>
      </c>
      <c r="P24" s="129">
        <f>('実数'!P24/'率'!$Y24*100000)</f>
        <v>19.051247856734616</v>
      </c>
      <c r="Q24" s="129">
        <f>('実数'!Q24/'率'!$Y24*100000)</f>
        <v>22.861497428081538</v>
      </c>
      <c r="R24" s="129">
        <f>('実数'!R24/'率'!$Y24*100000)</f>
        <v>121.92798628310153</v>
      </c>
      <c r="S24" s="129">
        <f>('実数'!S24/'率'!$Y24*100000)</f>
        <v>26.67174699942846</v>
      </c>
      <c r="T24" s="129">
        <f>('実数'!T24/'率'!$Y24*100000)</f>
        <v>22.861497428081538</v>
      </c>
      <c r="U24" s="67">
        <f>('実数'!U24/'率'!$Y24*100000)</f>
        <v>251.47647170889695</v>
      </c>
      <c r="V24" s="19"/>
      <c r="W24" s="93"/>
      <c r="X24" s="94"/>
      <c r="Y24" s="162">
        <v>26245</v>
      </c>
      <c r="Z24" s="95"/>
      <c r="AA24" s="94"/>
    </row>
    <row r="25" spans="1:27" s="99" customFormat="1" ht="24" customHeight="1">
      <c r="A25" s="41" t="s">
        <v>25</v>
      </c>
      <c r="B25" s="59">
        <f>('実数'!B25/'率'!$Y25*100000)</f>
        <v>1440.1096012616888</v>
      </c>
      <c r="C25" s="60">
        <f>('実数'!C25/'率'!$Y25*100000)</f>
        <v>0</v>
      </c>
      <c r="D25" s="61">
        <f>('実数'!D25/'率'!$Y25*100000)</f>
        <v>352.0621923438421</v>
      </c>
      <c r="E25" s="61">
        <f>('実数'!E25/'率'!$Y25*100000)</f>
        <v>11.151291160212192</v>
      </c>
      <c r="F25" s="61">
        <f>('実数'!F25/'率'!$Y25*100000)</f>
        <v>4.779124782948083</v>
      </c>
      <c r="G25" s="61">
        <f>('実数'!G25/'率'!$Y25*100000)</f>
        <v>197.53715769518743</v>
      </c>
      <c r="H25" s="61">
        <f>('実数'!H25/'率'!$Y25*100000)</f>
        <v>116.29203638507002</v>
      </c>
      <c r="I25" s="62">
        <f>('実数'!I25/'率'!$Y25*100000)</f>
        <v>7.9652079715801385</v>
      </c>
      <c r="J25" s="7"/>
      <c r="K25" s="8"/>
      <c r="L25" s="41" t="s">
        <v>25</v>
      </c>
      <c r="M25" s="205">
        <f>('実数'!M25/'率'!$Y25*100000)</f>
        <v>130.62941073391428</v>
      </c>
      <c r="N25" s="197">
        <f>('実数'!N25/'率'!$Y25*100000)</f>
        <v>15.930415943160277</v>
      </c>
      <c r="O25" s="64">
        <f>('実数'!O25/'率'!$Y25*100000)</f>
        <v>0</v>
      </c>
      <c r="P25" s="64">
        <f>('実数'!P25/'率'!$Y25*100000)</f>
        <v>20.709540726108358</v>
      </c>
      <c r="Q25" s="64">
        <f>('実数'!Q25/'率'!$Y25*100000)</f>
        <v>36.639956669268635</v>
      </c>
      <c r="R25" s="64">
        <f>('実数'!R25/'率'!$Y25*100000)</f>
        <v>195.94411610087138</v>
      </c>
      <c r="S25" s="64">
        <f>('実数'!S25/'率'!$Y25*100000)</f>
        <v>50.977331018112885</v>
      </c>
      <c r="T25" s="64">
        <f>('実数'!T25/'率'!$Y25*100000)</f>
        <v>17.5234575374763</v>
      </c>
      <c r="U25" s="65">
        <f>('実数'!U25/'率'!$Y25*100000)</f>
        <v>281.9683621939369</v>
      </c>
      <c r="V25" s="31"/>
      <c r="W25" s="96"/>
      <c r="X25" s="97"/>
      <c r="Y25" s="160">
        <f>SUM(Y26:Y31)</f>
        <v>62773</v>
      </c>
      <c r="Z25" s="98"/>
      <c r="AA25" s="152"/>
    </row>
    <row r="26" spans="1:27" s="90" customFormat="1" ht="24" customHeight="1">
      <c r="A26" s="43" t="s">
        <v>26</v>
      </c>
      <c r="B26" s="120">
        <f>('実数'!B26/'率'!$Y26*100000)</f>
        <v>1253.3792086507742</v>
      </c>
      <c r="C26" s="126">
        <f>('実数'!C26/'率'!$Y26*100000)</f>
        <v>0</v>
      </c>
      <c r="D26" s="122">
        <f>('実数'!D26/'率'!$Y26*100000)</f>
        <v>356.3529122634554</v>
      </c>
      <c r="E26" s="122">
        <f>('実数'!E26/'率'!$Y26*100000)</f>
        <v>20.48005242893422</v>
      </c>
      <c r="F26" s="122">
        <f>('実数'!F26/'率'!$Y26*100000)</f>
        <v>12.28803145736053</v>
      </c>
      <c r="G26" s="122">
        <f>('実数'!G26/'率'!$Y26*100000)</f>
        <v>143.36036700253953</v>
      </c>
      <c r="H26" s="122">
        <f>('実数'!H26/'率'!$Y26*100000)</f>
        <v>106.49627263045794</v>
      </c>
      <c r="I26" s="123">
        <f>('実数'!I26/'率'!$Y26*100000)</f>
        <v>12.28803145736053</v>
      </c>
      <c r="J26" s="91"/>
      <c r="K26" s="92"/>
      <c r="L26" s="43" t="s">
        <v>26</v>
      </c>
      <c r="M26" s="207">
        <f>('実数'!M26/'率'!$Y26*100000)</f>
        <v>81.92020971573687</v>
      </c>
      <c r="N26" s="175">
        <f>('実数'!N26/'率'!$Y26*100000)</f>
        <v>8.192020971573687</v>
      </c>
      <c r="O26" s="124">
        <f>('実数'!O26/'率'!$Y26*100000)</f>
        <v>0</v>
      </c>
      <c r="P26" s="124">
        <f>('実数'!P26/'率'!$Y26*100000)</f>
        <v>20.48005242893422</v>
      </c>
      <c r="Q26" s="124">
        <f>('実数'!Q26/'率'!$Y26*100000)</f>
        <v>20.48005242893422</v>
      </c>
      <c r="R26" s="124">
        <f>('実数'!R26/'率'!$Y26*100000)</f>
        <v>118.78430408781846</v>
      </c>
      <c r="S26" s="124">
        <f>('実数'!S26/'率'!$Y26*100000)</f>
        <v>49.15212582944212</v>
      </c>
      <c r="T26" s="124">
        <f>('実数'!T26/'率'!$Y26*100000)</f>
        <v>28.672073400507905</v>
      </c>
      <c r="U26" s="66">
        <f>('実数'!U26/'率'!$Y26*100000)</f>
        <v>274.4327025477185</v>
      </c>
      <c r="V26" s="28"/>
      <c r="W26" s="93"/>
      <c r="X26" s="94"/>
      <c r="Y26" s="161">
        <v>24414</v>
      </c>
      <c r="Z26" s="95"/>
      <c r="AA26" s="94"/>
    </row>
    <row r="27" spans="1:27" s="90" customFormat="1" ht="24" customHeight="1">
      <c r="A27" s="44" t="s">
        <v>27</v>
      </c>
      <c r="B27" s="125">
        <f>('実数'!B27/'率'!$Y27*100000)</f>
        <v>1623.5962657285888</v>
      </c>
      <c r="C27" s="126">
        <f>('実数'!C27/'率'!$Y27*100000)</f>
        <v>0</v>
      </c>
      <c r="D27" s="127">
        <f>('実数'!D27/'率'!$Y27*100000)</f>
        <v>392.3690975510756</v>
      </c>
      <c r="E27" s="127">
        <f>('実数'!E27/'率'!$Y27*100000)</f>
        <v>27.059937762143147</v>
      </c>
      <c r="F27" s="127">
        <f>('実数'!F27/'率'!$Y27*100000)</f>
        <v>0</v>
      </c>
      <c r="G27" s="127">
        <f>('実数'!G27/'率'!$Y27*100000)</f>
        <v>230.00947097821674</v>
      </c>
      <c r="H27" s="127">
        <f>('実数'!H27/'率'!$Y27*100000)</f>
        <v>81.17981328642944</v>
      </c>
      <c r="I27" s="128">
        <f>('実数'!I27/'率'!$Y27*100000)</f>
        <v>13.529968881071573</v>
      </c>
      <c r="J27" s="91"/>
      <c r="K27" s="92"/>
      <c r="L27" s="44" t="s">
        <v>27</v>
      </c>
      <c r="M27" s="208">
        <f>('実数'!M27/'率'!$Y27*100000)</f>
        <v>148.8296576917873</v>
      </c>
      <c r="N27" s="176">
        <f>('実数'!N27/'率'!$Y27*100000)</f>
        <v>27.059937762143147</v>
      </c>
      <c r="O27" s="124">
        <f>('実数'!O27/'率'!$Y27*100000)</f>
        <v>0</v>
      </c>
      <c r="P27" s="129">
        <f>('実数'!P27/'率'!$Y27*100000)</f>
        <v>13.529968881071573</v>
      </c>
      <c r="Q27" s="129">
        <f>('実数'!Q27/'率'!$Y27*100000)</f>
        <v>67.64984440535787</v>
      </c>
      <c r="R27" s="129">
        <f>('実数'!R27/'率'!$Y27*100000)</f>
        <v>405.8990664321472</v>
      </c>
      <c r="S27" s="129">
        <f>('実数'!S27/'率'!$Y27*100000)</f>
        <v>27.059937762143147</v>
      </c>
      <c r="T27" s="129">
        <f>('実数'!T27/'率'!$Y27*100000)</f>
        <v>0</v>
      </c>
      <c r="U27" s="67">
        <f>('実数'!U27/'率'!$Y27*100000)</f>
        <v>189.41956433500204</v>
      </c>
      <c r="V27" s="19"/>
      <c r="W27" s="93"/>
      <c r="X27" s="94"/>
      <c r="Y27" s="162">
        <v>7391</v>
      </c>
      <c r="Z27" s="95"/>
      <c r="AA27" s="94"/>
    </row>
    <row r="28" spans="1:27" s="90" customFormat="1" ht="24" customHeight="1">
      <c r="A28" s="44" t="s">
        <v>28</v>
      </c>
      <c r="B28" s="125">
        <f>('実数'!B28/'率'!$Y28*100000)</f>
        <v>1160.9705191755806</v>
      </c>
      <c r="C28" s="126">
        <f>('実数'!C28/'率'!$Y28*100000)</f>
        <v>0</v>
      </c>
      <c r="D28" s="127">
        <f>('実数'!D28/'率'!$Y28*100000)</f>
        <v>247.84763892512393</v>
      </c>
      <c r="E28" s="127">
        <f>('実数'!E28/'率'!$Y28*100000)</f>
        <v>0</v>
      </c>
      <c r="F28" s="127">
        <f>('実数'!F28/'率'!$Y28*100000)</f>
        <v>0</v>
      </c>
      <c r="G28" s="127">
        <f>('実数'!G28/'率'!$Y28*100000)</f>
        <v>117.40151317505871</v>
      </c>
      <c r="H28" s="127">
        <f>('実数'!H28/'率'!$Y28*100000)</f>
        <v>156.53535090007827</v>
      </c>
      <c r="I28" s="128">
        <f>('実数'!I28/'率'!$Y28*100000)</f>
        <v>0</v>
      </c>
      <c r="J28" s="91"/>
      <c r="K28" s="92"/>
      <c r="L28" s="44" t="s">
        <v>28</v>
      </c>
      <c r="M28" s="208">
        <f>('実数'!M28/'率'!$Y28*100000)</f>
        <v>91.31228802504566</v>
      </c>
      <c r="N28" s="176">
        <f>('実数'!N28/'率'!$Y28*100000)</f>
        <v>13.044612575006521</v>
      </c>
      <c r="O28" s="124">
        <f>('実数'!O28/'率'!$Y28*100000)</f>
        <v>0</v>
      </c>
      <c r="P28" s="129">
        <f>('実数'!P28/'率'!$Y28*100000)</f>
        <v>26.089225150013043</v>
      </c>
      <c r="Q28" s="129">
        <f>('実数'!Q28/'率'!$Y28*100000)</f>
        <v>52.178450300026086</v>
      </c>
      <c r="R28" s="129">
        <f>('実数'!R28/'率'!$Y28*100000)</f>
        <v>91.31228802504566</v>
      </c>
      <c r="S28" s="129">
        <f>('実数'!S28/'率'!$Y28*100000)</f>
        <v>52.178450300026086</v>
      </c>
      <c r="T28" s="129">
        <f>('実数'!T28/'率'!$Y28*100000)</f>
        <v>0</v>
      </c>
      <c r="U28" s="67">
        <f>('実数'!U28/'率'!$Y28*100000)</f>
        <v>313.07070180015654</v>
      </c>
      <c r="V28" s="19"/>
      <c r="W28" s="93"/>
      <c r="X28" s="94"/>
      <c r="Y28" s="162">
        <v>7666</v>
      </c>
      <c r="Z28" s="95"/>
      <c r="AA28" s="94"/>
    </row>
    <row r="29" spans="1:27" s="90" customFormat="1" ht="24" customHeight="1">
      <c r="A29" s="44" t="s">
        <v>29</v>
      </c>
      <c r="B29" s="125">
        <f>('実数'!B29/'率'!$Y29*100000)</f>
        <v>1533.635413035901</v>
      </c>
      <c r="C29" s="126">
        <f>('実数'!C29/'率'!$Y29*100000)</f>
        <v>0</v>
      </c>
      <c r="D29" s="127">
        <f>('実数'!D29/'率'!$Y29*100000)</f>
        <v>383.4088532589752</v>
      </c>
      <c r="E29" s="127">
        <f>('実数'!E29/'率'!$Y29*100000)</f>
        <v>0</v>
      </c>
      <c r="F29" s="127">
        <f>('実数'!F29/'率'!$Y29*100000)</f>
        <v>0</v>
      </c>
      <c r="G29" s="127">
        <f>('実数'!G29/'率'!$Y29*100000)</f>
        <v>278.84280237016384</v>
      </c>
      <c r="H29" s="127">
        <f>('実数'!H29/'率'!$Y29*100000)</f>
        <v>139.42140118508192</v>
      </c>
      <c r="I29" s="128">
        <f>('実数'!I29/'率'!$Y29*100000)</f>
        <v>17.42767514813524</v>
      </c>
      <c r="J29" s="91"/>
      <c r="K29" s="92"/>
      <c r="L29" s="44" t="s">
        <v>29</v>
      </c>
      <c r="M29" s="208">
        <f>('実数'!M29/'率'!$Y29*100000)</f>
        <v>121.99372603694668</v>
      </c>
      <c r="N29" s="176">
        <f>('実数'!N29/'率'!$Y29*100000)</f>
        <v>34.85535029627048</v>
      </c>
      <c r="O29" s="124">
        <f>('実数'!O29/'率'!$Y29*100000)</f>
        <v>0</v>
      </c>
      <c r="P29" s="129">
        <f>('実数'!P29/'率'!$Y29*100000)</f>
        <v>17.42767514813524</v>
      </c>
      <c r="Q29" s="129">
        <f>('実数'!Q29/'率'!$Y29*100000)</f>
        <v>17.42767514813524</v>
      </c>
      <c r="R29" s="129">
        <f>('実数'!R29/'率'!$Y29*100000)</f>
        <v>174.2767514813524</v>
      </c>
      <c r="S29" s="129">
        <f>('実数'!S29/'率'!$Y29*100000)</f>
        <v>52.283025444405716</v>
      </c>
      <c r="T29" s="129">
        <f>('実数'!T29/'率'!$Y29*100000)</f>
        <v>17.42767514813524</v>
      </c>
      <c r="U29" s="67">
        <f>('実数'!U29/'率'!$Y29*100000)</f>
        <v>278.84280237016384</v>
      </c>
      <c r="V29" s="19"/>
      <c r="W29" s="93"/>
      <c r="X29" s="94"/>
      <c r="Y29" s="162">
        <v>5738</v>
      </c>
      <c r="Z29" s="95"/>
      <c r="AA29" s="94"/>
    </row>
    <row r="30" spans="1:27" s="90" customFormat="1" ht="24" customHeight="1">
      <c r="A30" s="45" t="s">
        <v>30</v>
      </c>
      <c r="B30" s="130">
        <f>('実数'!B30/'率'!$Y30*100000)</f>
        <v>1459.3030569883003</v>
      </c>
      <c r="C30" s="131">
        <f>('実数'!C30/'率'!$Y30*100000)</f>
        <v>0</v>
      </c>
      <c r="D30" s="132">
        <f>('実数'!D30/'率'!$Y30*100000)</f>
        <v>289.34457164423196</v>
      </c>
      <c r="E30" s="127">
        <f>('実数'!E30/'率'!$Y30*100000)</f>
        <v>0</v>
      </c>
      <c r="F30" s="132">
        <f>('実数'!F30/'率'!$Y30*100000)</f>
        <v>0</v>
      </c>
      <c r="G30" s="132">
        <f>('実数'!G30/'率'!$Y30*100000)</f>
        <v>251.6039753428104</v>
      </c>
      <c r="H30" s="132">
        <f>('実数'!H30/'率'!$Y30*100000)</f>
        <v>138.38218643854572</v>
      </c>
      <c r="I30" s="128">
        <f>('実数'!I30/'率'!$Y30*100000)</f>
        <v>0</v>
      </c>
      <c r="J30" s="91"/>
      <c r="K30" s="92"/>
      <c r="L30" s="45" t="s">
        <v>30</v>
      </c>
      <c r="M30" s="209">
        <f>('実数'!M30/'率'!$Y30*100000)</f>
        <v>176.12278273996728</v>
      </c>
      <c r="N30" s="201">
        <f>('実数'!N30/'率'!$Y30*100000)</f>
        <v>25.160397534281042</v>
      </c>
      <c r="O30" s="124">
        <f>('実数'!O30/'率'!$Y30*100000)</f>
        <v>0</v>
      </c>
      <c r="P30" s="134">
        <f>('実数'!P30/'率'!$Y30*100000)</f>
        <v>25.160397534281042</v>
      </c>
      <c r="Q30" s="134">
        <f>('実数'!Q30/'率'!$Y30*100000)</f>
        <v>37.74059630142156</v>
      </c>
      <c r="R30" s="134">
        <f>('実数'!R30/'率'!$Y30*100000)</f>
        <v>125.8019876714052</v>
      </c>
      <c r="S30" s="134">
        <f>('実数'!S30/'率'!$Y30*100000)</f>
        <v>88.06139136998364</v>
      </c>
      <c r="T30" s="134">
        <f>('実数'!T30/'率'!$Y30*100000)</f>
        <v>0</v>
      </c>
      <c r="U30" s="68">
        <f>('実数'!U30/'率'!$Y30*100000)</f>
        <v>301.9247704113725</v>
      </c>
      <c r="V30" s="21"/>
      <c r="W30" s="93"/>
      <c r="X30" s="94"/>
      <c r="Y30" s="163">
        <v>7949</v>
      </c>
      <c r="Z30" s="95"/>
      <c r="AA30" s="94"/>
    </row>
    <row r="31" spans="1:27" s="90" customFormat="1" ht="24" customHeight="1">
      <c r="A31" s="44" t="s">
        <v>50</v>
      </c>
      <c r="B31" s="125">
        <f>('実数'!B31/'率'!$Y31*100000)</f>
        <v>1924.076963078523</v>
      </c>
      <c r="C31" s="126">
        <f>('実数'!C31/'率'!$Y31*100000)</f>
        <v>0</v>
      </c>
      <c r="D31" s="127">
        <f>('実数'!D31/'率'!$Y31*100000)</f>
        <v>426.41705668226734</v>
      </c>
      <c r="E31" s="127">
        <f>('実数'!E31/'率'!$Y31*100000)</f>
        <v>0</v>
      </c>
      <c r="F31" s="127">
        <f>('実数'!F31/'率'!$Y31*100000)</f>
        <v>0</v>
      </c>
      <c r="G31" s="127">
        <f>('実数'!G31/'率'!$Y31*100000)</f>
        <v>280.81123244929796</v>
      </c>
      <c r="H31" s="127">
        <f>('実数'!H31/'率'!$Y31*100000)</f>
        <v>104.00416016640666</v>
      </c>
      <c r="I31" s="128">
        <f>('実数'!I31/'率'!$Y31*100000)</f>
        <v>0</v>
      </c>
      <c r="J31" s="91"/>
      <c r="K31" s="92"/>
      <c r="L31" s="44" t="s">
        <v>50</v>
      </c>
      <c r="M31" s="208">
        <f>('実数'!M31/'率'!$Y31*100000)</f>
        <v>239.2095683827353</v>
      </c>
      <c r="N31" s="176">
        <f>('実数'!N31/'率'!$Y31*100000)</f>
        <v>10.400416016640666</v>
      </c>
      <c r="O31" s="124">
        <f>('実数'!O31/'率'!$Y31*100000)</f>
        <v>0</v>
      </c>
      <c r="P31" s="129">
        <f>('実数'!P31/'率'!$Y31*100000)</f>
        <v>20.80083203328133</v>
      </c>
      <c r="Q31" s="134">
        <f>('実数'!Q31/'率'!$Y31*100000)</f>
        <v>52.00208008320333</v>
      </c>
      <c r="R31" s="129">
        <f>('実数'!R31/'率'!$Y31*100000)</f>
        <v>384.81539261570464</v>
      </c>
      <c r="S31" s="129">
        <f>('実数'!S31/'率'!$Y31*100000)</f>
        <v>41.60166406656266</v>
      </c>
      <c r="T31" s="129">
        <f>('実数'!T31/'率'!$Y31*100000)</f>
        <v>31.201248049921997</v>
      </c>
      <c r="U31" s="67">
        <f>('実数'!U31/'率'!$Y31*100000)</f>
        <v>332.8133125325013</v>
      </c>
      <c r="V31" s="19"/>
      <c r="W31" s="93"/>
      <c r="X31" s="94"/>
      <c r="Y31" s="164">
        <v>9615</v>
      </c>
      <c r="Z31" s="95"/>
      <c r="AA31" s="94"/>
    </row>
    <row r="32" spans="1:27" s="99" customFormat="1" ht="24" customHeight="1">
      <c r="A32" s="41" t="s">
        <v>31</v>
      </c>
      <c r="B32" s="59">
        <f>('実数'!B32/'率'!$Y32*100000)</f>
        <v>1391.709803611649</v>
      </c>
      <c r="C32" s="60">
        <f>('実数'!C32/'率'!$Y32*100000)</f>
        <v>1.5805903504959105</v>
      </c>
      <c r="D32" s="61">
        <f>('実数'!D32/'率'!$Y32*100000)</f>
        <v>355.6328288615798</v>
      </c>
      <c r="E32" s="61">
        <f>('実数'!E32/'率'!$Y32*100000)</f>
        <v>15.805903504959103</v>
      </c>
      <c r="F32" s="61">
        <f>('実数'!F32/'率'!$Y32*100000)</f>
        <v>8.693246927727508</v>
      </c>
      <c r="G32" s="61">
        <f>('実数'!G32/'率'!$Y32*100000)</f>
        <v>226.81471529616311</v>
      </c>
      <c r="H32" s="61">
        <f>('実数'!H32/'率'!$Y32*100000)</f>
        <v>113.01221006045758</v>
      </c>
      <c r="I32" s="62">
        <f>('実数'!I32/'率'!$Y32*100000)</f>
        <v>21.337969731694788</v>
      </c>
      <c r="J32" s="7"/>
      <c r="K32" s="8"/>
      <c r="L32" s="41" t="s">
        <v>31</v>
      </c>
      <c r="M32" s="205">
        <f>('実数'!M32/'率'!$Y32*100000)</f>
        <v>109.85102935946576</v>
      </c>
      <c r="N32" s="197">
        <f>('実数'!N32/'率'!$Y32*100000)</f>
        <v>22.128264906942743</v>
      </c>
      <c r="O32" s="64">
        <f>('実数'!O32/'率'!$Y32*100000)</f>
        <v>0.7902951752479552</v>
      </c>
      <c r="P32" s="64">
        <f>('実数'!P32/'率'!$Y32*100000)</f>
        <v>10.273837278223416</v>
      </c>
      <c r="Q32" s="64">
        <f>('実数'!Q32/'率'!$Y32*100000)</f>
        <v>26.870035958430474</v>
      </c>
      <c r="R32" s="64">
        <f>('実数'!R32/'率'!$Y32*100000)</f>
        <v>138.30165566839216</v>
      </c>
      <c r="S32" s="64">
        <f>('実数'!S32/'率'!$Y32*100000)</f>
        <v>38.7244635871498</v>
      </c>
      <c r="T32" s="64">
        <f>('実数'!T32/'率'!$Y32*100000)</f>
        <v>30.031216659422295</v>
      </c>
      <c r="U32" s="65">
        <f>('実数'!U32/'率'!$Y32*100000)</f>
        <v>271.86154028529654</v>
      </c>
      <c r="V32" s="31"/>
      <c r="W32" s="96"/>
      <c r="X32" s="97"/>
      <c r="Y32" s="160">
        <f>SUM(Y33:Y37)</f>
        <v>126535</v>
      </c>
      <c r="Z32" s="98"/>
      <c r="AA32" s="152"/>
    </row>
    <row r="33" spans="1:27" s="90" customFormat="1" ht="24" customHeight="1">
      <c r="A33" s="43" t="s">
        <v>32</v>
      </c>
      <c r="B33" s="120">
        <f>('実数'!B33/'率'!$Y33*100000)</f>
        <v>1329.2821876186858</v>
      </c>
      <c r="C33" s="121">
        <f>('実数'!C33/'率'!$Y33*100000)</f>
        <v>1.3564103955292715</v>
      </c>
      <c r="D33" s="122">
        <f>('実数'!D33/'率'!$Y33*100000)</f>
        <v>366.23080679290325</v>
      </c>
      <c r="E33" s="122">
        <f>('実数'!E33/'率'!$Y33*100000)</f>
        <v>14.920514350821984</v>
      </c>
      <c r="F33" s="122">
        <f>('実数'!F33/'率'!$Y33*100000)</f>
        <v>9.4948727687049</v>
      </c>
      <c r="G33" s="122">
        <f>('実数'!G33/'率'!$Y33*100000)</f>
        <v>214.31284249362488</v>
      </c>
      <c r="H33" s="122">
        <f>('実数'!H33/'率'!$Y33*100000)</f>
        <v>105.80001085128316</v>
      </c>
      <c r="I33" s="123">
        <f>('実数'!I33/'率'!$Y33*100000)</f>
        <v>20.34615593293907</v>
      </c>
      <c r="J33" s="91"/>
      <c r="K33" s="92"/>
      <c r="L33" s="43" t="s">
        <v>32</v>
      </c>
      <c r="M33" s="207">
        <f>('実数'!M33/'率'!$Y33*100000)</f>
        <v>107.15642124681244</v>
      </c>
      <c r="N33" s="175">
        <f>('実数'!N33/'率'!$Y33*100000)</f>
        <v>18.9897455374098</v>
      </c>
      <c r="O33" s="124">
        <f>('実数'!O33/'率'!$Y33*100000)</f>
        <v>1.3564103955292715</v>
      </c>
      <c r="P33" s="124">
        <f>('実数'!P33/'率'!$Y33*100000)</f>
        <v>9.4948727687049</v>
      </c>
      <c r="Q33" s="124">
        <f>('実数'!Q33/'率'!$Y33*100000)</f>
        <v>21.702566328468343</v>
      </c>
      <c r="R33" s="124">
        <f>('実数'!R33/'率'!$Y33*100000)</f>
        <v>155.9871954858662</v>
      </c>
      <c r="S33" s="124">
        <f>('実数'!S33/'率'!$Y33*100000)</f>
        <v>31.197439097173238</v>
      </c>
      <c r="T33" s="124">
        <f>('実数'!T33/'率'!$Y33*100000)</f>
        <v>28.484618306114697</v>
      </c>
      <c r="U33" s="66">
        <f>('実数'!U33/'率'!$Y33*100000)</f>
        <v>222.45130486680048</v>
      </c>
      <c r="V33" s="28"/>
      <c r="W33" s="93"/>
      <c r="X33" s="94"/>
      <c r="Y33" s="161">
        <v>73724</v>
      </c>
      <c r="Z33" s="95"/>
      <c r="AA33" s="94"/>
    </row>
    <row r="34" spans="1:27" s="90" customFormat="1" ht="24" customHeight="1">
      <c r="A34" s="44" t="s">
        <v>48</v>
      </c>
      <c r="B34" s="125">
        <f>('実数'!B34/'率'!$Y34*100000)</f>
        <v>1425.0457766101424</v>
      </c>
      <c r="C34" s="126">
        <f>('実数'!C34/'率'!$Y34*100000)</f>
        <v>0</v>
      </c>
      <c r="D34" s="127">
        <f>('実数'!D34/'率'!$Y34*100000)</f>
        <v>278.6402356500279</v>
      </c>
      <c r="E34" s="122">
        <f>('実数'!E34/'率'!$Y34*100000)</f>
        <v>15.922299180001591</v>
      </c>
      <c r="F34" s="127">
        <f>('実数'!F34/'率'!$Y34*100000)</f>
        <v>0</v>
      </c>
      <c r="G34" s="127">
        <f>('実数'!G34/'率'!$Y34*100000)</f>
        <v>222.91218852002228</v>
      </c>
      <c r="H34" s="127">
        <f>('実数'!H34/'率'!$Y34*100000)</f>
        <v>127.37839344001273</v>
      </c>
      <c r="I34" s="128">
        <f>('実数'!I34/'率'!$Y34*100000)</f>
        <v>7.961149590000796</v>
      </c>
      <c r="J34" s="91"/>
      <c r="K34" s="92"/>
      <c r="L34" s="44" t="s">
        <v>48</v>
      </c>
      <c r="M34" s="208">
        <f>('実数'!M34/'率'!$Y34*100000)</f>
        <v>175.14529098001753</v>
      </c>
      <c r="N34" s="176">
        <f>('実数'!N34/'率'!$Y34*100000)</f>
        <v>15.922299180001591</v>
      </c>
      <c r="O34" s="124">
        <f>('実数'!O34/'率'!$Y34*100000)</f>
        <v>0</v>
      </c>
      <c r="P34" s="129">
        <f>('実数'!P34/'率'!$Y34*100000)</f>
        <v>0</v>
      </c>
      <c r="Q34" s="129">
        <f>('実数'!Q34/'率'!$Y34*100000)</f>
        <v>15.922299180001591</v>
      </c>
      <c r="R34" s="129">
        <f>('実数'!R34/'率'!$Y34*100000)</f>
        <v>95.53379508000955</v>
      </c>
      <c r="S34" s="129">
        <f>('実数'!S34/'率'!$Y34*100000)</f>
        <v>71.65034631000717</v>
      </c>
      <c r="T34" s="129">
        <f>('実数'!T34/'率'!$Y34*100000)</f>
        <v>15.922299180001591</v>
      </c>
      <c r="U34" s="67">
        <f>('実数'!U34/'率'!$Y34*100000)</f>
        <v>382.1351803200382</v>
      </c>
      <c r="V34" s="19"/>
      <c r="W34" s="93"/>
      <c r="X34" s="94"/>
      <c r="Y34" s="162">
        <v>12561</v>
      </c>
      <c r="Z34" s="95"/>
      <c r="AA34" s="94"/>
    </row>
    <row r="35" spans="1:27" s="90" customFormat="1" ht="24" customHeight="1">
      <c r="A35" s="44" t="s">
        <v>33</v>
      </c>
      <c r="B35" s="125">
        <f>('実数'!B35/'率'!$Y35*100000)</f>
        <v>1637.4103435258587</v>
      </c>
      <c r="C35" s="126">
        <f>('実数'!C35/'率'!$Y35*100000)</f>
        <v>0</v>
      </c>
      <c r="D35" s="127">
        <f>('実数'!D35/'率'!$Y35*100000)</f>
        <v>405.8135145337863</v>
      </c>
      <c r="E35" s="127">
        <f>('実数'!E35/'率'!$Y35*100000)</f>
        <v>23.59380898452246</v>
      </c>
      <c r="F35" s="127">
        <f>('実数'!F35/'率'!$Y35*100000)</f>
        <v>4.718761796904492</v>
      </c>
      <c r="G35" s="127">
        <f>('実数'!G35/'率'!$Y35*100000)</f>
        <v>311.4382785956965</v>
      </c>
      <c r="H35" s="127">
        <f>('実数'!H35/'率'!$Y35*100000)</f>
        <v>155.71913929784824</v>
      </c>
      <c r="I35" s="128">
        <f>('実数'!I35/'率'!$Y35*100000)</f>
        <v>23.59380898452246</v>
      </c>
      <c r="J35" s="91"/>
      <c r="K35" s="92"/>
      <c r="L35" s="44" t="s">
        <v>33</v>
      </c>
      <c r="M35" s="208">
        <f>('実数'!M35/'率'!$Y35*100000)</f>
        <v>75.50018875047188</v>
      </c>
      <c r="N35" s="176">
        <f>('実数'!N35/'率'!$Y35*100000)</f>
        <v>28.312570781426956</v>
      </c>
      <c r="O35" s="124">
        <f>('実数'!O35/'率'!$Y35*100000)</f>
        <v>0</v>
      </c>
      <c r="P35" s="129">
        <f>('実数'!P35/'率'!$Y35*100000)</f>
        <v>14.156285390713478</v>
      </c>
      <c r="Q35" s="129">
        <f>('実数'!Q35/'率'!$Y35*100000)</f>
        <v>42.468856172140434</v>
      </c>
      <c r="R35" s="129">
        <f>('実数'!R35/'率'!$Y35*100000)</f>
        <v>151.00037750094376</v>
      </c>
      <c r="S35" s="129">
        <f>('実数'!S35/'率'!$Y35*100000)</f>
        <v>47.18761796904492</v>
      </c>
      <c r="T35" s="129">
        <f>('実数'!T35/'率'!$Y35*100000)</f>
        <v>28.312570781426956</v>
      </c>
      <c r="U35" s="67">
        <f>('実数'!U35/'率'!$Y35*100000)</f>
        <v>325.59456398641</v>
      </c>
      <c r="V35" s="19"/>
      <c r="W35" s="93"/>
      <c r="X35" s="94"/>
      <c r="Y35" s="162">
        <v>21192</v>
      </c>
      <c r="Z35" s="95"/>
      <c r="AA35" s="94"/>
    </row>
    <row r="36" spans="1:27" s="90" customFormat="1" ht="24" customHeight="1">
      <c r="A36" s="44" t="s">
        <v>34</v>
      </c>
      <c r="B36" s="125">
        <f>('実数'!B36/'率'!$Y36*100000)</f>
        <v>1103.2099421811656</v>
      </c>
      <c r="C36" s="126">
        <f>('実数'!C36/'率'!$Y36*100000)</f>
        <v>6.645843025187745</v>
      </c>
      <c r="D36" s="127">
        <f>('実数'!D36/'率'!$Y36*100000)</f>
        <v>252.54203495713432</v>
      </c>
      <c r="E36" s="127">
        <f>('実数'!E36/'率'!$Y36*100000)</f>
        <v>13.29168605037549</v>
      </c>
      <c r="F36" s="127">
        <f>('実数'!F36/'率'!$Y36*100000)</f>
        <v>13.29168605037549</v>
      </c>
      <c r="G36" s="127">
        <f>('実数'!G36/'率'!$Y36*100000)</f>
        <v>146.2085465541304</v>
      </c>
      <c r="H36" s="127">
        <f>('実数'!H36/'率'!$Y36*100000)</f>
        <v>53.16674420150196</v>
      </c>
      <c r="I36" s="128">
        <f>('実数'!I36/'率'!$Y36*100000)</f>
        <v>33.22921512593873</v>
      </c>
      <c r="J36" s="91"/>
      <c r="K36" s="92"/>
      <c r="L36" s="44" t="s">
        <v>34</v>
      </c>
      <c r="M36" s="208">
        <f>('実数'!M36/'率'!$Y36*100000)</f>
        <v>119.62517445337942</v>
      </c>
      <c r="N36" s="176">
        <f>('実数'!N36/'率'!$Y36*100000)</f>
        <v>26.58337210075098</v>
      </c>
      <c r="O36" s="124">
        <f>('実数'!O36/'率'!$Y36*100000)</f>
        <v>0</v>
      </c>
      <c r="P36" s="129">
        <f>('実数'!P36/'率'!$Y36*100000)</f>
        <v>6.645843025187745</v>
      </c>
      <c r="Q36" s="129">
        <f>('実数'!Q36/'率'!$Y36*100000)</f>
        <v>39.875058151126474</v>
      </c>
      <c r="R36" s="129">
        <f>('実数'!R36/'率'!$Y36*100000)</f>
        <v>53.16674420150196</v>
      </c>
      <c r="S36" s="129">
        <f>('実数'!S36/'率'!$Y36*100000)</f>
        <v>33.22921512593873</v>
      </c>
      <c r="T36" s="129">
        <f>('実数'!T36/'率'!$Y36*100000)</f>
        <v>53.16674420150196</v>
      </c>
      <c r="U36" s="67">
        <f>('実数'!U36/'率'!$Y36*100000)</f>
        <v>252.54203495713432</v>
      </c>
      <c r="V36" s="19"/>
      <c r="W36" s="93"/>
      <c r="X36" s="94"/>
      <c r="Y36" s="162">
        <v>15047</v>
      </c>
      <c r="Z36" s="95"/>
      <c r="AA36" s="94"/>
    </row>
    <row r="37" spans="1:27" s="90" customFormat="1" ht="24" customHeight="1">
      <c r="A37" s="45" t="s">
        <v>35</v>
      </c>
      <c r="B37" s="130">
        <f>('実数'!B37/'率'!$Y37*100000)</f>
        <v>2218.8980304163547</v>
      </c>
      <c r="C37" s="126">
        <f>('実数'!C37/'率'!$Y37*100000)</f>
        <v>0</v>
      </c>
      <c r="D37" s="132">
        <f>('実数'!D37/'率'!$Y37*100000)</f>
        <v>523.5602094240838</v>
      </c>
      <c r="E37" s="132">
        <f>('実数'!E37/'率'!$Y37*100000)</f>
        <v>0</v>
      </c>
      <c r="F37" s="132">
        <f>('実数'!F37/'率'!$Y37*100000)</f>
        <v>24.93143854400399</v>
      </c>
      <c r="G37" s="132">
        <f>('実数'!G37/'率'!$Y37*100000)</f>
        <v>324.1087010720518</v>
      </c>
      <c r="H37" s="132">
        <f>('実数'!H37/'率'!$Y37*100000)</f>
        <v>199.4515083520319</v>
      </c>
      <c r="I37" s="133">
        <f>('実数'!I37/'率'!$Y37*100000)</f>
        <v>24.93143854400399</v>
      </c>
      <c r="J37" s="91"/>
      <c r="K37" s="92"/>
      <c r="L37" s="45" t="s">
        <v>35</v>
      </c>
      <c r="M37" s="209">
        <f>('実数'!M37/'率'!$Y37*100000)</f>
        <v>99.72575417601595</v>
      </c>
      <c r="N37" s="201">
        <f>('実数'!N37/'率'!$Y37*100000)</f>
        <v>49.86287708800798</v>
      </c>
      <c r="O37" s="124">
        <f>('実数'!O37/'率'!$Y37*100000)</f>
        <v>0</v>
      </c>
      <c r="P37" s="134">
        <f>('実数'!P37/'率'!$Y37*100000)</f>
        <v>49.86287708800798</v>
      </c>
      <c r="Q37" s="134">
        <f>('実数'!Q37/'率'!$Y37*100000)</f>
        <v>24.93143854400399</v>
      </c>
      <c r="R37" s="134">
        <f>('実数'!R37/'率'!$Y37*100000)</f>
        <v>199.4515083520319</v>
      </c>
      <c r="S37" s="134">
        <f>('実数'!S37/'率'!$Y37*100000)</f>
        <v>49.86287708800798</v>
      </c>
      <c r="T37" s="129">
        <f>('実数'!T37/'率'!$Y37*100000)</f>
        <v>24.93143854400399</v>
      </c>
      <c r="U37" s="68">
        <f>('実数'!U37/'率'!$Y37*100000)</f>
        <v>623.2859636000996</v>
      </c>
      <c r="V37" s="21"/>
      <c r="W37" s="93"/>
      <c r="X37" s="94"/>
      <c r="Y37" s="159">
        <v>4011</v>
      </c>
      <c r="Z37" s="95"/>
      <c r="AA37" s="94"/>
    </row>
    <row r="38" spans="1:27" s="99" customFormat="1" ht="24" customHeight="1">
      <c r="A38" s="41" t="s">
        <v>36</v>
      </c>
      <c r="B38" s="59">
        <f>('実数'!B38/'率'!$Y38*100000)</f>
        <v>1740.7555172920647</v>
      </c>
      <c r="C38" s="60">
        <f>('実数'!C38/'率'!$Y38*100000)</f>
        <v>2.099825714465699</v>
      </c>
      <c r="D38" s="61">
        <f>('実数'!D38/'率'!$Y38*100000)</f>
        <v>447.2628771811939</v>
      </c>
      <c r="E38" s="61">
        <f>('実数'!E38/'率'!$Y38*100000)</f>
        <v>14.698780001259895</v>
      </c>
      <c r="F38" s="61">
        <f>('実数'!F38/'率'!$Y38*100000)</f>
        <v>10.499128572328496</v>
      </c>
      <c r="G38" s="61">
        <f>('実数'!G38/'率'!$Y38*100000)</f>
        <v>285.5762971673351</v>
      </c>
      <c r="H38" s="61">
        <f>('実数'!H38/'率'!$Y38*100000)</f>
        <v>130.18919429687335</v>
      </c>
      <c r="I38" s="62">
        <f>('実数'!I38/'率'!$Y38*100000)</f>
        <v>25.197908573588393</v>
      </c>
      <c r="J38" s="7"/>
      <c r="K38" s="8"/>
      <c r="L38" s="41" t="s">
        <v>36</v>
      </c>
      <c r="M38" s="205">
        <f>('実数'!M38/'率'!$Y38*100000)</f>
        <v>165.88623144279023</v>
      </c>
      <c r="N38" s="197">
        <f>('実数'!N38/'率'!$Y38*100000)</f>
        <v>16.798605715725593</v>
      </c>
      <c r="O38" s="64">
        <f>('実数'!O38/'率'!$Y38*100000)</f>
        <v>0</v>
      </c>
      <c r="P38" s="64">
        <f>('実数'!P38/'率'!$Y38*100000)</f>
        <v>18.898431430191295</v>
      </c>
      <c r="Q38" s="64">
        <f>('実数'!Q38/'率'!$Y38*100000)</f>
        <v>48.295991432711084</v>
      </c>
      <c r="R38" s="64">
        <f>('実数'!R38/'率'!$Y38*100000)</f>
        <v>109.19093715221636</v>
      </c>
      <c r="S38" s="64">
        <f>('実数'!S38/'率'!$Y38*100000)</f>
        <v>41.996514289313986</v>
      </c>
      <c r="T38" s="64">
        <f>('実数'!T38/'率'!$Y38*100000)</f>
        <v>33.597211431451186</v>
      </c>
      <c r="U38" s="65">
        <f>('実数'!U38/'率'!$Y38*100000)</f>
        <v>390.5675828906201</v>
      </c>
      <c r="V38" s="31"/>
      <c r="W38" s="96"/>
      <c r="X38" s="97"/>
      <c r="Y38" s="160">
        <f>SUM(Y39:Y42)</f>
        <v>47623</v>
      </c>
      <c r="Z38" s="98"/>
      <c r="AA38" s="152"/>
    </row>
    <row r="39" spans="1:27" s="90" customFormat="1" ht="24" customHeight="1">
      <c r="A39" s="43" t="s">
        <v>37</v>
      </c>
      <c r="B39" s="120">
        <f>('実数'!B39/'率'!$Y39*100000)</f>
        <v>1613.969181536749</v>
      </c>
      <c r="C39" s="126">
        <f>('実数'!C39/'率'!$Y39*100000)</f>
        <v>3.4783818567602354</v>
      </c>
      <c r="D39" s="122">
        <f>('実数'!D39/'率'!$Y39*100000)</f>
        <v>431.3193502382692</v>
      </c>
      <c r="E39" s="122">
        <f>('実数'!E39/'率'!$Y39*100000)</f>
        <v>13.913527427040941</v>
      </c>
      <c r="F39" s="122">
        <f>('実数'!F39/'率'!$Y39*100000)</f>
        <v>0</v>
      </c>
      <c r="G39" s="122">
        <f>('実数'!G39/'率'!$Y39*100000)</f>
        <v>285.22731225433927</v>
      </c>
      <c r="H39" s="122">
        <f>('実数'!H39/'率'!$Y39*100000)</f>
        <v>128.7001287001287</v>
      </c>
      <c r="I39" s="123">
        <f>('実数'!I39/'率'!$Y39*100000)</f>
        <v>31.305436710842113</v>
      </c>
      <c r="J39" s="91"/>
      <c r="K39" s="92"/>
      <c r="L39" s="43" t="s">
        <v>37</v>
      </c>
      <c r="M39" s="207">
        <f>('実数'!M39/'率'!$Y39*100000)</f>
        <v>153.04880169745033</v>
      </c>
      <c r="N39" s="175">
        <f>('実数'!N39/'率'!$Y39*100000)</f>
        <v>17.391909283801173</v>
      </c>
      <c r="O39" s="124">
        <f>('実数'!O39/'率'!$Y39*100000)</f>
        <v>0</v>
      </c>
      <c r="P39" s="124">
        <f>('実数'!P39/'率'!$Y39*100000)</f>
        <v>17.391909283801173</v>
      </c>
      <c r="Q39" s="124">
        <f>('実数'!Q39/'率'!$Y39*100000)</f>
        <v>41.74058228112282</v>
      </c>
      <c r="R39" s="124">
        <f>('実数'!R39/'率'!$Y39*100000)</f>
        <v>90.43792827576611</v>
      </c>
      <c r="S39" s="124">
        <f>('実数'!S39/'率'!$Y39*100000)</f>
        <v>31.305436710842113</v>
      </c>
      <c r="T39" s="124">
        <f>('実数'!T39/'率'!$Y39*100000)</f>
        <v>31.305436710842113</v>
      </c>
      <c r="U39" s="66">
        <f>('実数'!U39/'率'!$Y39*100000)</f>
        <v>337.40304010574283</v>
      </c>
      <c r="V39" s="28"/>
      <c r="W39" s="93"/>
      <c r="X39" s="94"/>
      <c r="Y39" s="161">
        <v>28749</v>
      </c>
      <c r="Z39" s="95"/>
      <c r="AA39" s="94"/>
    </row>
    <row r="40" spans="1:27" s="90" customFormat="1" ht="24" customHeight="1">
      <c r="A40" s="44" t="s">
        <v>38</v>
      </c>
      <c r="B40" s="125">
        <f>('実数'!B40/'率'!$Y40*100000)</f>
        <v>1786.1782281111978</v>
      </c>
      <c r="C40" s="126">
        <f>('実数'!C40/'率'!$Y40*100000)</f>
        <v>0</v>
      </c>
      <c r="D40" s="127">
        <f>('実数'!D40/'率'!$Y40*100000)</f>
        <v>441.67316186022344</v>
      </c>
      <c r="E40" s="127">
        <f>('実数'!E40/'率'!$Y40*100000)</f>
        <v>6.495193556767992</v>
      </c>
      <c r="F40" s="122">
        <f>('実数'!F40/'率'!$Y40*100000)</f>
        <v>32.47596778383996</v>
      </c>
      <c r="G40" s="127">
        <f>('実数'!G40/'率'!$Y40*100000)</f>
        <v>285.78851649779165</v>
      </c>
      <c r="H40" s="127">
        <f>('実数'!H40/'率'!$Y40*100000)</f>
        <v>129.90387113535985</v>
      </c>
      <c r="I40" s="128">
        <f>('実数'!I40/'率'!$Y40*100000)</f>
        <v>19.485580670303975</v>
      </c>
      <c r="J40" s="91"/>
      <c r="K40" s="92"/>
      <c r="L40" s="44" t="s">
        <v>38</v>
      </c>
      <c r="M40" s="208">
        <f>('実数'!M40/'率'!$Y40*100000)</f>
        <v>168.87503247596777</v>
      </c>
      <c r="N40" s="176">
        <f>('実数'!N40/'率'!$Y40*100000)</f>
        <v>19.485580670303975</v>
      </c>
      <c r="O40" s="124">
        <f>('実数'!O40/'率'!$Y40*100000)</f>
        <v>0</v>
      </c>
      <c r="P40" s="124">
        <f>('実数'!P40/'率'!$Y40*100000)</f>
        <v>25.98077422707197</v>
      </c>
      <c r="Q40" s="129">
        <f>('実数'!Q40/'率'!$Y40*100000)</f>
        <v>45.46635489737594</v>
      </c>
      <c r="R40" s="129">
        <f>('実数'!R40/'率'!$Y40*100000)</f>
        <v>116.91348402182386</v>
      </c>
      <c r="S40" s="129">
        <f>('実数'!S40/'率'!$Y40*100000)</f>
        <v>45.46635489737594</v>
      </c>
      <c r="T40" s="129">
        <f>('実数'!T40/'率'!$Y40*100000)</f>
        <v>38.97116134060795</v>
      </c>
      <c r="U40" s="67">
        <f>('実数'!U40/'率'!$Y40*100000)</f>
        <v>409.1971940763835</v>
      </c>
      <c r="V40" s="19"/>
      <c r="W40" s="93"/>
      <c r="X40" s="94"/>
      <c r="Y40" s="162">
        <v>15396</v>
      </c>
      <c r="Z40" s="95"/>
      <c r="AA40" s="94"/>
    </row>
    <row r="41" spans="1:27" s="90" customFormat="1" ht="24" customHeight="1">
      <c r="A41" s="44" t="s">
        <v>39</v>
      </c>
      <c r="B41" s="125">
        <f>('実数'!B41/'率'!$Y41*100000)</f>
        <v>2593.5653315824034</v>
      </c>
      <c r="C41" s="126">
        <f>('実数'!C41/'率'!$Y41*100000)</f>
        <v>0</v>
      </c>
      <c r="D41" s="127">
        <f>('実数'!D41/'率'!$Y41*100000)</f>
        <v>656.5988181221275</v>
      </c>
      <c r="E41" s="127">
        <f>('実数'!E41/'率'!$Y41*100000)</f>
        <v>32.829940906106366</v>
      </c>
      <c r="F41" s="127">
        <f>('実数'!F41/'率'!$Y41*100000)</f>
        <v>0</v>
      </c>
      <c r="G41" s="127">
        <f>('実数'!G41/'率'!$Y41*100000)</f>
        <v>295.4694681549573</v>
      </c>
      <c r="H41" s="127">
        <f>('実数'!H41/'率'!$Y41*100000)</f>
        <v>164.14970453053186</v>
      </c>
      <c r="I41" s="127">
        <f>('実数'!I41/'率'!$Y41*100000)</f>
        <v>0</v>
      </c>
      <c r="J41" s="91"/>
      <c r="K41" s="92"/>
      <c r="L41" s="44" t="s">
        <v>39</v>
      </c>
      <c r="M41" s="208">
        <f>('実数'!M41/'率'!$Y41*100000)</f>
        <v>262.6395272488509</v>
      </c>
      <c r="N41" s="176">
        <f>('実数'!N41/'率'!$Y41*100000)</f>
        <v>0</v>
      </c>
      <c r="O41" s="124">
        <f>('実数'!O41/'率'!$Y41*100000)</f>
        <v>0</v>
      </c>
      <c r="P41" s="124">
        <f>('実数'!P41/'率'!$Y41*100000)</f>
        <v>0</v>
      </c>
      <c r="Q41" s="129">
        <f>('実数'!Q41/'率'!$Y41*100000)</f>
        <v>131.31976362442546</v>
      </c>
      <c r="R41" s="129">
        <f>('実数'!R41/'率'!$Y41*100000)</f>
        <v>229.80958634274458</v>
      </c>
      <c r="S41" s="129">
        <f>('実数'!S41/'率'!$Y41*100000)</f>
        <v>98.4898227183191</v>
      </c>
      <c r="T41" s="129">
        <f>('実数'!T41/'率'!$Y41*100000)</f>
        <v>0</v>
      </c>
      <c r="U41" s="67">
        <f>('実数'!U41/'率'!$Y41*100000)</f>
        <v>722.2586999343401</v>
      </c>
      <c r="V41" s="19"/>
      <c r="W41" s="93"/>
      <c r="X41" s="94"/>
      <c r="Y41" s="162">
        <v>3046</v>
      </c>
      <c r="Z41" s="95"/>
      <c r="AA41" s="94"/>
    </row>
    <row r="42" spans="1:27" s="90" customFormat="1" ht="24" customHeight="1">
      <c r="A42" s="45" t="s">
        <v>40</v>
      </c>
      <c r="B42" s="130">
        <f>('実数'!B42/'率'!$Y42*100000)</f>
        <v>2546.296296296296</v>
      </c>
      <c r="C42" s="126">
        <f>('実数'!C42/'率'!$Y42*100000)</f>
        <v>0</v>
      </c>
      <c r="D42" s="132">
        <f>('実数'!D42/'率'!$Y42*100000)</f>
        <v>231.48148148148147</v>
      </c>
      <c r="E42" s="127">
        <f>('実数'!E42/'率'!$Y42*100000)</f>
        <v>231.48148148148147</v>
      </c>
      <c r="F42" s="127">
        <f>('実数'!F42/'率'!$Y42*100000)</f>
        <v>0</v>
      </c>
      <c r="G42" s="127">
        <f>('実数'!G42/'率'!$Y42*100000)</f>
        <v>231.48148148148147</v>
      </c>
      <c r="H42" s="127">
        <f>('実数'!H42/'率'!$Y42*100000)</f>
        <v>0</v>
      </c>
      <c r="I42" s="127">
        <f>('実数'!I42/'率'!$Y42*100000)</f>
        <v>0</v>
      </c>
      <c r="J42" s="91"/>
      <c r="K42" s="92"/>
      <c r="L42" s="45" t="s">
        <v>40</v>
      </c>
      <c r="M42" s="209">
        <f>('実数'!M42/'率'!$Y42*100000)</f>
        <v>231.48148148148147</v>
      </c>
      <c r="N42" s="176">
        <f>('実数'!N42/'率'!$Y42*100000)</f>
        <v>0</v>
      </c>
      <c r="O42" s="124">
        <f>('実数'!O42/'率'!$Y42*100000)</f>
        <v>0</v>
      </c>
      <c r="P42" s="124">
        <f>('実数'!P42/'率'!$Y42*100000)</f>
        <v>0</v>
      </c>
      <c r="Q42" s="129">
        <f>('実数'!Q42/'率'!$Y42*100000)</f>
        <v>0</v>
      </c>
      <c r="R42" s="134">
        <f>('実数'!R42/'率'!$Y42*100000)</f>
        <v>231.48148148148147</v>
      </c>
      <c r="S42" s="129">
        <f>('実数'!S42/'率'!$Y42*100000)</f>
        <v>231.48148148148147</v>
      </c>
      <c r="T42" s="129">
        <f>('実数'!T42/'率'!$Y42*100000)</f>
        <v>231.48148148148147</v>
      </c>
      <c r="U42" s="68">
        <f>('実数'!U42/'率'!$Y42*100000)</f>
        <v>925.9259259259259</v>
      </c>
      <c r="V42" s="21"/>
      <c r="W42" s="93"/>
      <c r="X42" s="94"/>
      <c r="Y42" s="162">
        <v>432</v>
      </c>
      <c r="Z42" s="95"/>
      <c r="AA42" s="94"/>
    </row>
    <row r="43" spans="1:27" s="99" customFormat="1" ht="24" customHeight="1">
      <c r="A43" s="189" t="s">
        <v>53</v>
      </c>
      <c r="B43" s="59">
        <f>('実数'!B43/'率'!$Y43*100000)</f>
        <v>2111.4153327716936</v>
      </c>
      <c r="C43" s="61">
        <f>('実数'!C43/'率'!$Y43*100000)</f>
        <v>5.265374894692502</v>
      </c>
      <c r="D43" s="61">
        <f>('実数'!D43/'率'!$Y43*100000)</f>
        <v>558.1297388374053</v>
      </c>
      <c r="E43" s="61">
        <f>('実数'!E43/'率'!$Y43*100000)</f>
        <v>15.796124684077506</v>
      </c>
      <c r="F43" s="61">
        <f>('実数'!F43/'率'!$Y43*100000)</f>
        <v>5.265374894692502</v>
      </c>
      <c r="G43" s="61">
        <f>('実数'!G43/'率'!$Y43*100000)</f>
        <v>431.76074136478513</v>
      </c>
      <c r="H43" s="61">
        <f>('実数'!H43/'率'!$Y43*100000)</f>
        <v>179.02274641954506</v>
      </c>
      <c r="I43" s="62">
        <f>('実数'!I43/'率'!$Y43*100000)</f>
        <v>36.857624262847516</v>
      </c>
      <c r="J43" s="7"/>
      <c r="K43" s="8"/>
      <c r="L43" s="189" t="s">
        <v>53</v>
      </c>
      <c r="M43" s="205">
        <f>('実数'!M43/'率'!$Y43*100000)</f>
        <v>215.88037068239257</v>
      </c>
      <c r="N43" s="197">
        <f>('実数'!N43/'率'!$Y43*100000)</f>
        <v>0</v>
      </c>
      <c r="O43" s="64">
        <f>('実数'!O43/'率'!$Y43*100000)</f>
        <v>5.265374894692502</v>
      </c>
      <c r="P43" s="64">
        <f>('実数'!P43/'率'!$Y43*100000)</f>
        <v>10.530749789385004</v>
      </c>
      <c r="Q43" s="64">
        <f>('実数'!Q43/'率'!$Y43*100000)</f>
        <v>42.122999157540015</v>
      </c>
      <c r="R43" s="64">
        <f>('実数'!R43/'率'!$Y43*100000)</f>
        <v>168.49199663016006</v>
      </c>
      <c r="S43" s="64">
        <f>('実数'!S43/'率'!$Y43*100000)</f>
        <v>42.122999157540015</v>
      </c>
      <c r="T43" s="64">
        <f>('実数'!T43/'率'!$Y43*100000)</f>
        <v>26.32687447346251</v>
      </c>
      <c r="U43" s="65">
        <f>('実数'!U43/'率'!$Y43*100000)</f>
        <v>368.57624262847514</v>
      </c>
      <c r="V43" s="31"/>
      <c r="W43" s="96"/>
      <c r="X43" s="97"/>
      <c r="Y43" s="165">
        <f>SUM(Y44:Y45)</f>
        <v>18992</v>
      </c>
      <c r="Z43" s="98"/>
      <c r="AA43" s="153"/>
    </row>
    <row r="44" spans="1:27" s="90" customFormat="1" ht="24" customHeight="1">
      <c r="A44" s="43" t="s">
        <v>52</v>
      </c>
      <c r="B44" s="120">
        <f>('実数'!B44/'率'!$Y44*100000)</f>
        <v>3092.033466715169</v>
      </c>
      <c r="C44" s="122">
        <f>('実数'!C44/'率'!$Y44*100000)</f>
        <v>0</v>
      </c>
      <c r="D44" s="122">
        <f>('実数'!D44/'率'!$Y44*100000)</f>
        <v>873.0447435431065</v>
      </c>
      <c r="E44" s="122">
        <f>('実数'!E44/'率'!$Y44*100000)</f>
        <v>36.37686431429611</v>
      </c>
      <c r="F44" s="122">
        <f>('実数'!F44/'率'!$Y44*100000)</f>
        <v>0</v>
      </c>
      <c r="G44" s="122">
        <f>('実数'!G44/'率'!$Y44*100000)</f>
        <v>472.8992360858494</v>
      </c>
      <c r="H44" s="122">
        <f>('実数'!H44/'率'!$Y44*100000)</f>
        <v>327.391778828665</v>
      </c>
      <c r="I44" s="122">
        <f>('実数'!I44/'率'!$Y44*100000)</f>
        <v>72.75372862859221</v>
      </c>
      <c r="J44" s="91"/>
      <c r="K44" s="194"/>
      <c r="L44" s="43" t="s">
        <v>52</v>
      </c>
      <c r="M44" s="207">
        <f>('実数'!M44/'率'!$Y44*100000)</f>
        <v>291.01491451436885</v>
      </c>
      <c r="N44" s="175">
        <f>('実数'!N44/'率'!$Y44*100000)</f>
        <v>0</v>
      </c>
      <c r="O44" s="124">
        <f>('実数'!O44/'率'!$Y44*100000)</f>
        <v>0</v>
      </c>
      <c r="P44" s="124">
        <f>('実数'!P44/'率'!$Y44*100000)</f>
        <v>0</v>
      </c>
      <c r="Q44" s="124">
        <f>('実数'!Q44/'率'!$Y44*100000)</f>
        <v>72.75372862859221</v>
      </c>
      <c r="R44" s="124">
        <f>('実数'!R44/'率'!$Y44*100000)</f>
        <v>145.50745725718443</v>
      </c>
      <c r="S44" s="124">
        <f>('実数'!S44/'率'!$Y44*100000)</f>
        <v>72.75372862859221</v>
      </c>
      <c r="T44" s="124">
        <f>('実数'!T44/'率'!$Y44*100000)</f>
        <v>36.37686431429611</v>
      </c>
      <c r="U44" s="66">
        <f>('実数'!U44/'率'!$Y44*100000)</f>
        <v>691.1604219716261</v>
      </c>
      <c r="V44" s="28"/>
      <c r="W44" s="93"/>
      <c r="X44" s="94"/>
      <c r="Y44" s="161">
        <v>2749</v>
      </c>
      <c r="Z44" s="95"/>
      <c r="AA44" s="94"/>
    </row>
    <row r="45" spans="1:27" s="90" customFormat="1" ht="24" customHeight="1" thickBot="1">
      <c r="A45" s="46" t="s">
        <v>51</v>
      </c>
      <c r="B45" s="135">
        <f>('実数'!B45/'率'!$Y45*100000)</f>
        <v>1945.4534260912392</v>
      </c>
      <c r="C45" s="136">
        <f>('実数'!C45/'率'!$Y45*100000)</f>
        <v>6.156498183833036</v>
      </c>
      <c r="D45" s="136">
        <f>('実数'!D45/'率'!$Y45*100000)</f>
        <v>504.83285107430896</v>
      </c>
      <c r="E45" s="136">
        <f>('実数'!E45/'率'!$Y45*100000)</f>
        <v>12.312996367666072</v>
      </c>
      <c r="F45" s="136">
        <f>('実数'!F45/'率'!$Y45*100000)</f>
        <v>6.156498183833036</v>
      </c>
      <c r="G45" s="136">
        <f>('実数'!G45/'率'!$Y45*100000)</f>
        <v>424.7983746844795</v>
      </c>
      <c r="H45" s="136">
        <f>('実数'!H45/'率'!$Y45*100000)</f>
        <v>153.9124545958259</v>
      </c>
      <c r="I45" s="137">
        <f>('実数'!I45/'率'!$Y45*100000)</f>
        <v>30.78249091916518</v>
      </c>
      <c r="J45" s="91"/>
      <c r="K45" s="92"/>
      <c r="L45" s="46" t="s">
        <v>51</v>
      </c>
      <c r="M45" s="210">
        <f>('実数'!M45/'率'!$Y45*100000)</f>
        <v>203.1644400664902</v>
      </c>
      <c r="N45" s="202">
        <f>('実数'!N45/'率'!$Y45*100000)</f>
        <v>0</v>
      </c>
      <c r="O45" s="138">
        <f>('実数'!O45/'率'!$Y45*100000)</f>
        <v>6.156498183833036</v>
      </c>
      <c r="P45" s="138">
        <f>('実数'!P45/'率'!$Y45*100000)</f>
        <v>12.312996367666072</v>
      </c>
      <c r="Q45" s="138">
        <f>('実数'!Q45/'率'!$Y45*100000)</f>
        <v>36.938989102998214</v>
      </c>
      <c r="R45" s="138">
        <f>('実数'!R45/'率'!$Y45*100000)</f>
        <v>172.381949147325</v>
      </c>
      <c r="S45" s="138">
        <f>('実数'!S45/'率'!$Y45*100000)</f>
        <v>36.938989102998214</v>
      </c>
      <c r="T45" s="138">
        <f>('実数'!T45/'率'!$Y45*100000)</f>
        <v>24.625992735332144</v>
      </c>
      <c r="U45" s="69">
        <f>('実数'!U45/'率'!$Y45*100000)</f>
        <v>313.9814073754848</v>
      </c>
      <c r="V45" s="21"/>
      <c r="W45" s="93"/>
      <c r="X45" s="94"/>
      <c r="Y45" s="166">
        <v>16243</v>
      </c>
      <c r="Z45" s="95"/>
      <c r="AA45" s="94"/>
    </row>
    <row r="46" spans="2:27" ht="4.5" customHeight="1">
      <c r="B46" s="139"/>
      <c r="C46" s="139"/>
      <c r="D46" s="139"/>
      <c r="E46" s="139"/>
      <c r="F46" s="139"/>
      <c r="G46" s="139"/>
      <c r="H46" s="139"/>
      <c r="I46" s="139"/>
      <c r="J46" s="101"/>
      <c r="K46" s="100"/>
      <c r="L46" s="103"/>
      <c r="M46" s="139"/>
      <c r="N46" s="100"/>
      <c r="O46" s="100"/>
      <c r="P46" s="100"/>
      <c r="Q46" s="100"/>
      <c r="R46" s="100"/>
      <c r="S46" s="100"/>
      <c r="T46" s="100"/>
      <c r="U46" s="100"/>
      <c r="V46" s="102"/>
      <c r="W46" s="104"/>
      <c r="X46" s="104"/>
      <c r="Y46" s="140"/>
      <c r="Z46" s="102"/>
      <c r="AA46" s="102"/>
    </row>
    <row r="47" spans="2:27" ht="17.25">
      <c r="B47" s="139"/>
      <c r="C47" s="139"/>
      <c r="D47" s="139"/>
      <c r="E47" s="139"/>
      <c r="F47" s="139"/>
      <c r="G47" s="139"/>
      <c r="H47" s="139"/>
      <c r="I47" s="139"/>
      <c r="J47" s="100"/>
      <c r="K47" s="100"/>
      <c r="L47" s="103"/>
      <c r="M47" s="139"/>
      <c r="N47" s="100"/>
      <c r="O47" s="100"/>
      <c r="P47" s="100"/>
      <c r="Q47" s="100"/>
      <c r="R47" s="100"/>
      <c r="S47" s="100"/>
      <c r="T47" s="100"/>
      <c r="U47" s="100"/>
      <c r="V47" s="102"/>
      <c r="W47" s="104"/>
      <c r="X47" s="102"/>
      <c r="Y47" s="141"/>
      <c r="Z47" s="102"/>
      <c r="AA47" s="102"/>
    </row>
    <row r="48" spans="2:27" ht="17.25">
      <c r="B48" s="139"/>
      <c r="C48" s="139"/>
      <c r="D48" s="139"/>
      <c r="E48" s="139"/>
      <c r="F48" s="139"/>
      <c r="G48" s="139"/>
      <c r="H48" s="139"/>
      <c r="I48" s="139"/>
      <c r="J48" s="100"/>
      <c r="K48" s="100"/>
      <c r="L48" s="103"/>
      <c r="M48" s="139"/>
      <c r="N48" s="100"/>
      <c r="O48" s="100"/>
      <c r="P48" s="100"/>
      <c r="Q48" s="100"/>
      <c r="R48" s="100"/>
      <c r="S48" s="100"/>
      <c r="T48" s="100"/>
      <c r="U48" s="100"/>
      <c r="V48" s="102"/>
      <c r="W48" s="104"/>
      <c r="X48" s="102"/>
      <c r="Y48" s="141"/>
      <c r="Z48" s="102"/>
      <c r="AA48" s="102"/>
    </row>
    <row r="49" spans="2:27" ht="17.25">
      <c r="B49" s="139"/>
      <c r="C49" s="139"/>
      <c r="D49" s="139"/>
      <c r="E49" s="139"/>
      <c r="F49" s="139"/>
      <c r="G49" s="139"/>
      <c r="H49" s="139"/>
      <c r="I49" s="139"/>
      <c r="J49" s="100"/>
      <c r="K49" s="100"/>
      <c r="L49" s="103"/>
      <c r="M49" s="139"/>
      <c r="N49" s="100"/>
      <c r="O49" s="100"/>
      <c r="P49" s="100"/>
      <c r="Q49" s="100"/>
      <c r="R49" s="100"/>
      <c r="S49" s="100"/>
      <c r="T49" s="100"/>
      <c r="U49" s="100"/>
      <c r="V49" s="102"/>
      <c r="W49" s="104"/>
      <c r="X49" s="102"/>
      <c r="Y49" s="141"/>
      <c r="Z49" s="102"/>
      <c r="AA49" s="102"/>
    </row>
    <row r="50" spans="2:27" ht="17.25">
      <c r="B50" s="139"/>
      <c r="C50" s="139"/>
      <c r="D50" s="139"/>
      <c r="E50" s="139"/>
      <c r="F50" s="139"/>
      <c r="G50" s="139"/>
      <c r="H50" s="139"/>
      <c r="I50" s="139"/>
      <c r="J50" s="100"/>
      <c r="K50" s="100"/>
      <c r="L50" s="103"/>
      <c r="M50" s="139"/>
      <c r="N50" s="100"/>
      <c r="O50" s="100"/>
      <c r="P50" s="100"/>
      <c r="Q50" s="100"/>
      <c r="R50" s="100"/>
      <c r="S50" s="100"/>
      <c r="T50" s="100"/>
      <c r="U50" s="100"/>
      <c r="V50" s="102"/>
      <c r="W50" s="104"/>
      <c r="X50" s="102"/>
      <c r="Y50" s="141"/>
      <c r="Z50" s="102"/>
      <c r="AA50" s="102"/>
    </row>
    <row r="51" spans="2:27" ht="17.25">
      <c r="B51" s="139"/>
      <c r="C51" s="139"/>
      <c r="D51" s="139"/>
      <c r="E51" s="139"/>
      <c r="F51" s="139"/>
      <c r="G51" s="139"/>
      <c r="H51" s="139"/>
      <c r="I51" s="139"/>
      <c r="J51" s="100"/>
      <c r="K51" s="100"/>
      <c r="L51" s="103"/>
      <c r="M51" s="139"/>
      <c r="N51" s="100"/>
      <c r="O51" s="100"/>
      <c r="P51" s="100"/>
      <c r="Q51" s="100"/>
      <c r="R51" s="100"/>
      <c r="S51" s="100"/>
      <c r="T51" s="100"/>
      <c r="U51" s="100"/>
      <c r="V51" s="102"/>
      <c r="W51" s="104"/>
      <c r="X51" s="102"/>
      <c r="Y51" s="141"/>
      <c r="Z51" s="102"/>
      <c r="AA51" s="102"/>
    </row>
    <row r="52" spans="2:27" ht="17.25">
      <c r="B52" s="139"/>
      <c r="C52" s="139"/>
      <c r="D52" s="139"/>
      <c r="E52" s="139"/>
      <c r="F52" s="139"/>
      <c r="G52" s="139"/>
      <c r="H52" s="139"/>
      <c r="I52" s="139"/>
      <c r="J52" s="100"/>
      <c r="K52" s="100"/>
      <c r="L52" s="103"/>
      <c r="M52" s="139"/>
      <c r="N52" s="100"/>
      <c r="O52" s="100"/>
      <c r="P52" s="100"/>
      <c r="Q52" s="100"/>
      <c r="R52" s="100"/>
      <c r="S52" s="100"/>
      <c r="T52" s="100"/>
      <c r="U52" s="100"/>
      <c r="V52" s="102"/>
      <c r="W52" s="104"/>
      <c r="X52" s="102"/>
      <c r="Y52" s="141"/>
      <c r="Z52" s="102"/>
      <c r="AA52" s="102"/>
    </row>
    <row r="53" spans="2:27" ht="17.25">
      <c r="B53" s="139"/>
      <c r="C53" s="139"/>
      <c r="D53" s="139"/>
      <c r="E53" s="139"/>
      <c r="F53" s="139"/>
      <c r="G53" s="139"/>
      <c r="H53" s="139"/>
      <c r="I53" s="139"/>
      <c r="J53" s="100"/>
      <c r="K53" s="100"/>
      <c r="L53" s="103"/>
      <c r="M53" s="139"/>
      <c r="N53" s="100"/>
      <c r="O53" s="100"/>
      <c r="P53" s="100"/>
      <c r="Q53" s="100"/>
      <c r="R53" s="100"/>
      <c r="S53" s="100"/>
      <c r="T53" s="100"/>
      <c r="U53" s="100"/>
      <c r="V53" s="102"/>
      <c r="W53" s="104"/>
      <c r="X53" s="102"/>
      <c r="Y53" s="141"/>
      <c r="Z53" s="102"/>
      <c r="AA53" s="102"/>
    </row>
    <row r="54" spans="2:27" ht="17.25">
      <c r="B54" s="139"/>
      <c r="C54" s="139"/>
      <c r="D54" s="139"/>
      <c r="E54" s="139"/>
      <c r="F54" s="139"/>
      <c r="G54" s="139"/>
      <c r="H54" s="139"/>
      <c r="I54" s="139"/>
      <c r="J54" s="100"/>
      <c r="K54" s="100"/>
      <c r="L54" s="103"/>
      <c r="M54" s="139"/>
      <c r="N54" s="100"/>
      <c r="O54" s="100"/>
      <c r="P54" s="100"/>
      <c r="Q54" s="100"/>
      <c r="R54" s="100"/>
      <c r="S54" s="100"/>
      <c r="T54" s="100"/>
      <c r="U54" s="100"/>
      <c r="V54" s="102"/>
      <c r="W54" s="104"/>
      <c r="X54" s="102"/>
      <c r="Y54" s="141"/>
      <c r="Z54" s="102"/>
      <c r="AA54" s="102"/>
    </row>
    <row r="55" spans="2:27" ht="17.25">
      <c r="B55" s="139"/>
      <c r="C55" s="139"/>
      <c r="D55" s="139"/>
      <c r="E55" s="139"/>
      <c r="F55" s="139"/>
      <c r="G55" s="139"/>
      <c r="H55" s="139"/>
      <c r="I55" s="139"/>
      <c r="J55" s="100"/>
      <c r="K55" s="100"/>
      <c r="L55" s="103"/>
      <c r="M55" s="139"/>
      <c r="N55" s="100"/>
      <c r="O55" s="100"/>
      <c r="P55" s="100"/>
      <c r="Q55" s="100"/>
      <c r="R55" s="100"/>
      <c r="S55" s="100"/>
      <c r="T55" s="100"/>
      <c r="U55" s="100"/>
      <c r="V55" s="102"/>
      <c r="W55" s="104"/>
      <c r="X55" s="102"/>
      <c r="Y55" s="141"/>
      <c r="Z55" s="102"/>
      <c r="AA55" s="102"/>
    </row>
    <row r="56" spans="2:27" ht="17.25">
      <c r="B56" s="139"/>
      <c r="C56" s="139"/>
      <c r="D56" s="139"/>
      <c r="E56" s="139"/>
      <c r="F56" s="139"/>
      <c r="G56" s="139"/>
      <c r="H56" s="139"/>
      <c r="I56" s="139"/>
      <c r="J56" s="100"/>
      <c r="K56" s="100"/>
      <c r="L56" s="103"/>
      <c r="M56" s="139"/>
      <c r="N56" s="100"/>
      <c r="O56" s="100"/>
      <c r="P56" s="100"/>
      <c r="Q56" s="100"/>
      <c r="R56" s="100"/>
      <c r="S56" s="100"/>
      <c r="T56" s="100"/>
      <c r="U56" s="100"/>
      <c r="V56" s="102"/>
      <c r="W56" s="104"/>
      <c r="X56" s="102"/>
      <c r="Z56" s="102"/>
      <c r="AA56" s="102"/>
    </row>
    <row r="57" spans="2:27" ht="17.25">
      <c r="B57" s="139"/>
      <c r="C57" s="139"/>
      <c r="D57" s="139"/>
      <c r="E57" s="139"/>
      <c r="F57" s="139"/>
      <c r="G57" s="139"/>
      <c r="H57" s="139"/>
      <c r="I57" s="139"/>
      <c r="J57" s="100"/>
      <c r="K57" s="100"/>
      <c r="L57" s="103"/>
      <c r="M57" s="139"/>
      <c r="N57" s="100"/>
      <c r="O57" s="100"/>
      <c r="P57" s="100"/>
      <c r="Q57" s="100"/>
      <c r="R57" s="100"/>
      <c r="S57" s="100"/>
      <c r="T57" s="100"/>
      <c r="U57" s="100"/>
      <c r="V57" s="102"/>
      <c r="W57" s="104"/>
      <c r="X57" s="102"/>
      <c r="Z57" s="102"/>
      <c r="AA57" s="102"/>
    </row>
    <row r="58" spans="2:27" ht="17.25">
      <c r="B58" s="139"/>
      <c r="C58" s="139"/>
      <c r="D58" s="139"/>
      <c r="E58" s="139"/>
      <c r="F58" s="139"/>
      <c r="G58" s="139"/>
      <c r="H58" s="139"/>
      <c r="I58" s="139"/>
      <c r="J58" s="100"/>
      <c r="K58" s="100"/>
      <c r="L58" s="103"/>
      <c r="M58" s="139"/>
      <c r="N58" s="100"/>
      <c r="O58" s="100"/>
      <c r="P58" s="100"/>
      <c r="Q58" s="100"/>
      <c r="R58" s="100"/>
      <c r="S58" s="100"/>
      <c r="T58" s="100"/>
      <c r="U58" s="100"/>
      <c r="V58" s="102"/>
      <c r="W58" s="104"/>
      <c r="X58" s="102"/>
      <c r="Z58" s="102"/>
      <c r="AA58" s="102"/>
    </row>
    <row r="59" spans="2:27" ht="17.25">
      <c r="B59" s="139"/>
      <c r="C59" s="139"/>
      <c r="D59" s="139"/>
      <c r="E59" s="139"/>
      <c r="F59" s="139"/>
      <c r="G59" s="139"/>
      <c r="H59" s="139"/>
      <c r="I59" s="139"/>
      <c r="J59" s="100"/>
      <c r="K59" s="100"/>
      <c r="L59" s="103"/>
      <c r="M59" s="139"/>
      <c r="N59" s="100"/>
      <c r="O59" s="100"/>
      <c r="P59" s="100"/>
      <c r="Q59" s="100"/>
      <c r="R59" s="100"/>
      <c r="S59" s="100"/>
      <c r="T59" s="100"/>
      <c r="U59" s="100"/>
      <c r="V59" s="102"/>
      <c r="W59" s="104"/>
      <c r="X59" s="102"/>
      <c r="Z59" s="102"/>
      <c r="AA59" s="102"/>
    </row>
    <row r="60" spans="2:27" ht="17.25">
      <c r="B60" s="139"/>
      <c r="C60" s="139"/>
      <c r="D60" s="139"/>
      <c r="E60" s="139"/>
      <c r="F60" s="139"/>
      <c r="G60" s="139"/>
      <c r="H60" s="139"/>
      <c r="I60" s="139"/>
      <c r="J60" s="100"/>
      <c r="K60" s="100"/>
      <c r="L60" s="103"/>
      <c r="M60" s="139"/>
      <c r="N60" s="100"/>
      <c r="O60" s="100"/>
      <c r="P60" s="100"/>
      <c r="Q60" s="100"/>
      <c r="R60" s="100"/>
      <c r="S60" s="100"/>
      <c r="T60" s="100"/>
      <c r="U60" s="100"/>
      <c r="V60" s="102"/>
      <c r="W60" s="104"/>
      <c r="X60" s="102"/>
      <c r="Z60" s="102"/>
      <c r="AA60" s="102"/>
    </row>
    <row r="61" spans="2:27" ht="17.25">
      <c r="B61" s="139"/>
      <c r="C61" s="139"/>
      <c r="D61" s="139"/>
      <c r="E61" s="139"/>
      <c r="F61" s="139"/>
      <c r="G61" s="139"/>
      <c r="H61" s="139"/>
      <c r="I61" s="139"/>
      <c r="J61" s="100"/>
      <c r="K61" s="100"/>
      <c r="L61" s="103"/>
      <c r="M61" s="139"/>
      <c r="N61" s="100"/>
      <c r="O61" s="100"/>
      <c r="P61" s="100"/>
      <c r="Q61" s="100"/>
      <c r="R61" s="100"/>
      <c r="S61" s="100"/>
      <c r="T61" s="100"/>
      <c r="U61" s="100"/>
      <c r="V61" s="102"/>
      <c r="W61" s="104"/>
      <c r="X61" s="102"/>
      <c r="Z61" s="102"/>
      <c r="AA61" s="102"/>
    </row>
    <row r="62" spans="2:27" ht="17.25">
      <c r="B62" s="139"/>
      <c r="C62" s="139"/>
      <c r="D62" s="139"/>
      <c r="E62" s="139"/>
      <c r="F62" s="139"/>
      <c r="G62" s="139"/>
      <c r="H62" s="139"/>
      <c r="I62" s="139"/>
      <c r="J62" s="100"/>
      <c r="K62" s="100"/>
      <c r="L62" s="103"/>
      <c r="M62" s="139"/>
      <c r="N62" s="100"/>
      <c r="O62" s="100"/>
      <c r="P62" s="100"/>
      <c r="Q62" s="100"/>
      <c r="R62" s="100"/>
      <c r="S62" s="100"/>
      <c r="T62" s="100"/>
      <c r="U62" s="100"/>
      <c r="V62" s="102"/>
      <c r="W62" s="104"/>
      <c r="X62" s="102"/>
      <c r="Z62" s="102"/>
      <c r="AA62" s="102"/>
    </row>
    <row r="63" spans="2:27" ht="17.25">
      <c r="B63" s="139"/>
      <c r="C63" s="139"/>
      <c r="D63" s="139"/>
      <c r="E63" s="139"/>
      <c r="F63" s="139"/>
      <c r="G63" s="139"/>
      <c r="H63" s="139"/>
      <c r="I63" s="139"/>
      <c r="J63" s="100"/>
      <c r="K63" s="100"/>
      <c r="L63" s="103"/>
      <c r="M63" s="139"/>
      <c r="N63" s="100"/>
      <c r="O63" s="100"/>
      <c r="P63" s="100"/>
      <c r="Q63" s="100"/>
      <c r="R63" s="100"/>
      <c r="S63" s="100"/>
      <c r="T63" s="100"/>
      <c r="U63" s="100"/>
      <c r="V63" s="102"/>
      <c r="W63" s="104"/>
      <c r="X63" s="102"/>
      <c r="Z63" s="102"/>
      <c r="AA63" s="102"/>
    </row>
    <row r="64" spans="2:27" ht="17.25">
      <c r="B64" s="139"/>
      <c r="C64" s="139"/>
      <c r="D64" s="139"/>
      <c r="E64" s="139"/>
      <c r="F64" s="139"/>
      <c r="G64" s="139"/>
      <c r="H64" s="139"/>
      <c r="I64" s="139"/>
      <c r="J64" s="100"/>
      <c r="K64" s="100"/>
      <c r="L64" s="103"/>
      <c r="M64" s="139"/>
      <c r="N64" s="100"/>
      <c r="O64" s="100"/>
      <c r="P64" s="100"/>
      <c r="Q64" s="100"/>
      <c r="R64" s="100"/>
      <c r="S64" s="100"/>
      <c r="T64" s="100"/>
      <c r="U64" s="100"/>
      <c r="V64" s="102"/>
      <c r="W64" s="104"/>
      <c r="X64" s="102"/>
      <c r="Z64" s="102"/>
      <c r="AA64" s="102"/>
    </row>
    <row r="65" spans="2:27" ht="17.25">
      <c r="B65" s="139"/>
      <c r="C65" s="139"/>
      <c r="D65" s="139"/>
      <c r="E65" s="139"/>
      <c r="F65" s="139"/>
      <c r="G65" s="139"/>
      <c r="H65" s="139"/>
      <c r="I65" s="139"/>
      <c r="J65" s="100"/>
      <c r="K65" s="100"/>
      <c r="L65" s="103"/>
      <c r="M65" s="139"/>
      <c r="N65" s="100"/>
      <c r="O65" s="100"/>
      <c r="P65" s="100"/>
      <c r="Q65" s="100"/>
      <c r="R65" s="100"/>
      <c r="S65" s="100"/>
      <c r="T65" s="100"/>
      <c r="U65" s="100"/>
      <c r="V65" s="102"/>
      <c r="W65" s="104"/>
      <c r="X65" s="102"/>
      <c r="Z65" s="102"/>
      <c r="AA65" s="102"/>
    </row>
    <row r="66" spans="2:27" ht="17.25">
      <c r="B66" s="139"/>
      <c r="C66" s="139"/>
      <c r="D66" s="139"/>
      <c r="E66" s="139"/>
      <c r="F66" s="139"/>
      <c r="G66" s="139"/>
      <c r="H66" s="139"/>
      <c r="I66" s="139"/>
      <c r="J66" s="100"/>
      <c r="K66" s="100"/>
      <c r="L66" s="103"/>
      <c r="M66" s="139"/>
      <c r="N66" s="100"/>
      <c r="O66" s="100"/>
      <c r="P66" s="100"/>
      <c r="Q66" s="100"/>
      <c r="R66" s="100"/>
      <c r="S66" s="100"/>
      <c r="T66" s="100"/>
      <c r="U66" s="100"/>
      <c r="V66" s="102"/>
      <c r="W66" s="104"/>
      <c r="X66" s="102"/>
      <c r="Z66" s="102"/>
      <c r="AA66" s="102"/>
    </row>
    <row r="67" spans="2:27" ht="17.25">
      <c r="B67" s="139"/>
      <c r="C67" s="139"/>
      <c r="D67" s="139"/>
      <c r="E67" s="139"/>
      <c r="F67" s="139"/>
      <c r="G67" s="139"/>
      <c r="H67" s="139"/>
      <c r="I67" s="139"/>
      <c r="J67" s="100"/>
      <c r="K67" s="100"/>
      <c r="L67" s="103"/>
      <c r="M67" s="139"/>
      <c r="N67" s="100"/>
      <c r="O67" s="100"/>
      <c r="P67" s="100"/>
      <c r="Q67" s="100"/>
      <c r="R67" s="100"/>
      <c r="S67" s="100"/>
      <c r="T67" s="100"/>
      <c r="U67" s="100"/>
      <c r="V67" s="102"/>
      <c r="W67" s="102"/>
      <c r="X67" s="102"/>
      <c r="Z67" s="102"/>
      <c r="AA67" s="102"/>
    </row>
    <row r="68" spans="2:27" ht="17.25">
      <c r="B68" s="139"/>
      <c r="C68" s="139"/>
      <c r="D68" s="139"/>
      <c r="E68" s="139"/>
      <c r="F68" s="139"/>
      <c r="G68" s="139"/>
      <c r="H68" s="139"/>
      <c r="I68" s="139"/>
      <c r="J68" s="100"/>
      <c r="K68" s="100"/>
      <c r="L68" s="103"/>
      <c r="M68" s="139"/>
      <c r="N68" s="100"/>
      <c r="O68" s="100"/>
      <c r="P68" s="100"/>
      <c r="Q68" s="100"/>
      <c r="R68" s="100"/>
      <c r="S68" s="100"/>
      <c r="T68" s="100"/>
      <c r="U68" s="100"/>
      <c r="V68" s="102"/>
      <c r="W68" s="102"/>
      <c r="X68" s="102"/>
      <c r="Z68" s="102"/>
      <c r="AA68" s="102"/>
    </row>
    <row r="69" spans="2:27" ht="17.25">
      <c r="B69" s="139"/>
      <c r="C69" s="139"/>
      <c r="D69" s="139"/>
      <c r="E69" s="139"/>
      <c r="F69" s="139"/>
      <c r="G69" s="139"/>
      <c r="H69" s="139"/>
      <c r="I69" s="139"/>
      <c r="J69" s="100"/>
      <c r="K69" s="100"/>
      <c r="L69" s="103"/>
      <c r="M69" s="139"/>
      <c r="N69" s="100"/>
      <c r="O69" s="100"/>
      <c r="P69" s="100"/>
      <c r="Q69" s="100"/>
      <c r="R69" s="100"/>
      <c r="S69" s="100"/>
      <c r="T69" s="100"/>
      <c r="U69" s="100"/>
      <c r="V69" s="102"/>
      <c r="W69" s="102"/>
      <c r="X69" s="102"/>
      <c r="Z69" s="102"/>
      <c r="AA69" s="102"/>
    </row>
    <row r="70" spans="2:27" ht="17.25">
      <c r="B70" s="139"/>
      <c r="C70" s="139"/>
      <c r="D70" s="139"/>
      <c r="E70" s="139"/>
      <c r="F70" s="139"/>
      <c r="G70" s="139"/>
      <c r="H70" s="139"/>
      <c r="I70" s="139"/>
      <c r="J70" s="100"/>
      <c r="K70" s="100"/>
      <c r="L70" s="103"/>
      <c r="M70" s="139"/>
      <c r="N70" s="100"/>
      <c r="O70" s="100"/>
      <c r="P70" s="100"/>
      <c r="Q70" s="100"/>
      <c r="R70" s="100"/>
      <c r="S70" s="100"/>
      <c r="T70" s="100"/>
      <c r="U70" s="100"/>
      <c r="V70" s="102"/>
      <c r="W70" s="102"/>
      <c r="X70" s="102"/>
      <c r="Z70" s="102"/>
      <c r="AA70" s="102"/>
    </row>
    <row r="71" spans="2:27" ht="17.25">
      <c r="B71" s="139"/>
      <c r="C71" s="139"/>
      <c r="D71" s="139"/>
      <c r="E71" s="139"/>
      <c r="F71" s="139"/>
      <c r="G71" s="139"/>
      <c r="H71" s="139"/>
      <c r="I71" s="139"/>
      <c r="J71" s="100"/>
      <c r="K71" s="100"/>
      <c r="L71" s="103"/>
      <c r="M71" s="139"/>
      <c r="N71" s="100"/>
      <c r="O71" s="100"/>
      <c r="P71" s="100"/>
      <c r="Q71" s="100"/>
      <c r="R71" s="100"/>
      <c r="S71" s="100"/>
      <c r="T71" s="100"/>
      <c r="U71" s="100"/>
      <c r="V71" s="102"/>
      <c r="W71" s="102"/>
      <c r="X71" s="102"/>
      <c r="Z71" s="102"/>
      <c r="AA71" s="102"/>
    </row>
    <row r="72" spans="2:27" ht="17.25">
      <c r="B72" s="139"/>
      <c r="C72" s="139"/>
      <c r="D72" s="139"/>
      <c r="E72" s="139"/>
      <c r="F72" s="139"/>
      <c r="G72" s="139"/>
      <c r="H72" s="139"/>
      <c r="I72" s="139"/>
      <c r="J72" s="100"/>
      <c r="K72" s="100"/>
      <c r="L72" s="103"/>
      <c r="M72" s="139"/>
      <c r="N72" s="100"/>
      <c r="O72" s="100"/>
      <c r="P72" s="100"/>
      <c r="Q72" s="100"/>
      <c r="R72" s="100"/>
      <c r="S72" s="100"/>
      <c r="T72" s="100"/>
      <c r="U72" s="100"/>
      <c r="V72" s="102"/>
      <c r="W72" s="102"/>
      <c r="X72" s="102"/>
      <c r="Z72" s="102"/>
      <c r="AA72" s="102"/>
    </row>
    <row r="73" spans="2:27" ht="17.25">
      <c r="B73" s="139"/>
      <c r="C73" s="139"/>
      <c r="D73" s="139"/>
      <c r="E73" s="139"/>
      <c r="F73" s="139"/>
      <c r="G73" s="139"/>
      <c r="H73" s="139"/>
      <c r="I73" s="139"/>
      <c r="J73" s="100"/>
      <c r="K73" s="100"/>
      <c r="L73" s="103"/>
      <c r="M73" s="139"/>
      <c r="N73" s="100"/>
      <c r="O73" s="100"/>
      <c r="P73" s="100"/>
      <c r="Q73" s="100"/>
      <c r="R73" s="100"/>
      <c r="S73" s="100"/>
      <c r="T73" s="100"/>
      <c r="U73" s="100"/>
      <c r="V73" s="102"/>
      <c r="W73" s="102"/>
      <c r="X73" s="102"/>
      <c r="Z73" s="102"/>
      <c r="AA73" s="102"/>
    </row>
    <row r="74" spans="2:27" ht="17.25">
      <c r="B74" s="139"/>
      <c r="C74" s="139"/>
      <c r="D74" s="139"/>
      <c r="E74" s="139"/>
      <c r="F74" s="139"/>
      <c r="G74" s="139"/>
      <c r="H74" s="139"/>
      <c r="I74" s="139"/>
      <c r="J74" s="100"/>
      <c r="K74" s="100"/>
      <c r="L74" s="103"/>
      <c r="M74" s="139"/>
      <c r="N74" s="100"/>
      <c r="O74" s="100"/>
      <c r="P74" s="100"/>
      <c r="Q74" s="100"/>
      <c r="R74" s="100"/>
      <c r="S74" s="100"/>
      <c r="T74" s="100"/>
      <c r="U74" s="100"/>
      <c r="V74" s="102"/>
      <c r="W74" s="102"/>
      <c r="X74" s="102"/>
      <c r="Z74" s="102"/>
      <c r="AA74" s="102"/>
    </row>
    <row r="75" spans="2:27" ht="17.25">
      <c r="B75" s="139"/>
      <c r="C75" s="139"/>
      <c r="D75" s="139"/>
      <c r="E75" s="139"/>
      <c r="F75" s="139"/>
      <c r="G75" s="139"/>
      <c r="H75" s="139"/>
      <c r="I75" s="139"/>
      <c r="J75" s="100"/>
      <c r="K75" s="100"/>
      <c r="L75" s="103"/>
      <c r="M75" s="139"/>
      <c r="N75" s="100"/>
      <c r="O75" s="100"/>
      <c r="P75" s="100"/>
      <c r="Q75" s="100"/>
      <c r="R75" s="100"/>
      <c r="S75" s="100"/>
      <c r="T75" s="100"/>
      <c r="U75" s="100"/>
      <c r="V75" s="102"/>
      <c r="W75" s="102"/>
      <c r="X75" s="102"/>
      <c r="Z75" s="102"/>
      <c r="AA75" s="102"/>
    </row>
    <row r="76" spans="2:27" ht="17.25">
      <c r="B76" s="139"/>
      <c r="C76" s="139"/>
      <c r="D76" s="139"/>
      <c r="E76" s="139"/>
      <c r="F76" s="139"/>
      <c r="G76" s="139"/>
      <c r="H76" s="139"/>
      <c r="I76" s="139"/>
      <c r="J76" s="100"/>
      <c r="K76" s="100"/>
      <c r="L76" s="103"/>
      <c r="M76" s="139"/>
      <c r="N76" s="100"/>
      <c r="O76" s="100"/>
      <c r="P76" s="100"/>
      <c r="Q76" s="100"/>
      <c r="R76" s="100"/>
      <c r="S76" s="100"/>
      <c r="T76" s="100"/>
      <c r="U76" s="100"/>
      <c r="V76" s="102"/>
      <c r="W76" s="102"/>
      <c r="X76" s="102"/>
      <c r="Z76" s="102"/>
      <c r="AA76" s="102"/>
    </row>
    <row r="77" spans="2:27" ht="17.25">
      <c r="B77" s="139"/>
      <c r="C77" s="139"/>
      <c r="D77" s="139"/>
      <c r="E77" s="139"/>
      <c r="F77" s="139"/>
      <c r="G77" s="139"/>
      <c r="H77" s="139"/>
      <c r="I77" s="139"/>
      <c r="J77" s="100"/>
      <c r="K77" s="100"/>
      <c r="L77" s="103"/>
      <c r="M77" s="139"/>
      <c r="N77" s="100"/>
      <c r="O77" s="100"/>
      <c r="P77" s="100"/>
      <c r="Q77" s="100"/>
      <c r="R77" s="100"/>
      <c r="S77" s="100"/>
      <c r="T77" s="100"/>
      <c r="U77" s="100"/>
      <c r="V77" s="102"/>
      <c r="W77" s="102"/>
      <c r="X77" s="102"/>
      <c r="Z77" s="102"/>
      <c r="AA77" s="102"/>
    </row>
    <row r="78" spans="2:27" ht="17.25">
      <c r="B78" s="139"/>
      <c r="C78" s="139"/>
      <c r="D78" s="139"/>
      <c r="E78" s="139"/>
      <c r="F78" s="139"/>
      <c r="G78" s="139"/>
      <c r="H78" s="139"/>
      <c r="I78" s="139"/>
      <c r="J78" s="100"/>
      <c r="K78" s="100"/>
      <c r="L78" s="103"/>
      <c r="M78" s="139"/>
      <c r="N78" s="100"/>
      <c r="O78" s="100"/>
      <c r="P78" s="100"/>
      <c r="Q78" s="100"/>
      <c r="R78" s="100"/>
      <c r="S78" s="100"/>
      <c r="T78" s="100"/>
      <c r="U78" s="100"/>
      <c r="V78" s="102"/>
      <c r="W78" s="102"/>
      <c r="X78" s="102"/>
      <c r="Z78" s="102"/>
      <c r="AA78" s="102"/>
    </row>
    <row r="79" spans="2:27" ht="17.25">
      <c r="B79" s="139"/>
      <c r="C79" s="139"/>
      <c r="D79" s="139"/>
      <c r="E79" s="139"/>
      <c r="F79" s="139"/>
      <c r="G79" s="139"/>
      <c r="H79" s="139"/>
      <c r="I79" s="139"/>
      <c r="J79" s="100"/>
      <c r="K79" s="100"/>
      <c r="L79" s="103"/>
      <c r="M79" s="139"/>
      <c r="N79" s="100"/>
      <c r="O79" s="100"/>
      <c r="P79" s="100"/>
      <c r="Q79" s="100"/>
      <c r="R79" s="100"/>
      <c r="S79" s="100"/>
      <c r="T79" s="100"/>
      <c r="U79" s="100"/>
      <c r="V79" s="102"/>
      <c r="W79" s="102"/>
      <c r="X79" s="102"/>
      <c r="Z79" s="102"/>
      <c r="AA79" s="102"/>
    </row>
    <row r="80" spans="2:27" ht="17.25">
      <c r="B80" s="139"/>
      <c r="C80" s="139"/>
      <c r="D80" s="139"/>
      <c r="E80" s="139"/>
      <c r="F80" s="139"/>
      <c r="G80" s="139"/>
      <c r="H80" s="139"/>
      <c r="I80" s="139"/>
      <c r="J80" s="100"/>
      <c r="K80" s="100"/>
      <c r="L80" s="103"/>
      <c r="M80" s="139"/>
      <c r="N80" s="100"/>
      <c r="O80" s="100"/>
      <c r="P80" s="100"/>
      <c r="Q80" s="100"/>
      <c r="R80" s="100"/>
      <c r="S80" s="100"/>
      <c r="T80" s="100"/>
      <c r="U80" s="100"/>
      <c r="V80" s="102"/>
      <c r="W80" s="102"/>
      <c r="X80" s="102"/>
      <c r="Z80" s="102"/>
      <c r="AA80" s="102"/>
    </row>
    <row r="81" spans="2:27" ht="17.25">
      <c r="B81" s="139"/>
      <c r="C81" s="139"/>
      <c r="D81" s="139"/>
      <c r="E81" s="139"/>
      <c r="F81" s="139"/>
      <c r="G81" s="139"/>
      <c r="H81" s="139"/>
      <c r="I81" s="139"/>
      <c r="J81" s="100"/>
      <c r="K81" s="100"/>
      <c r="L81" s="103"/>
      <c r="M81" s="139"/>
      <c r="N81" s="100"/>
      <c r="O81" s="100"/>
      <c r="P81" s="100"/>
      <c r="Q81" s="100"/>
      <c r="R81" s="100"/>
      <c r="S81" s="100"/>
      <c r="T81" s="100"/>
      <c r="U81" s="100"/>
      <c r="V81" s="102"/>
      <c r="W81" s="102"/>
      <c r="X81" s="102"/>
      <c r="Z81" s="102"/>
      <c r="AA81" s="102"/>
    </row>
    <row r="82" spans="2:27" ht="17.25">
      <c r="B82" s="139"/>
      <c r="C82" s="139"/>
      <c r="D82" s="139"/>
      <c r="E82" s="139"/>
      <c r="F82" s="139"/>
      <c r="G82" s="139"/>
      <c r="H82" s="139"/>
      <c r="I82" s="139"/>
      <c r="J82" s="100"/>
      <c r="K82" s="100"/>
      <c r="L82" s="103"/>
      <c r="M82" s="139"/>
      <c r="N82" s="100"/>
      <c r="O82" s="100"/>
      <c r="P82" s="100"/>
      <c r="Q82" s="100"/>
      <c r="R82" s="100"/>
      <c r="S82" s="100"/>
      <c r="T82" s="100"/>
      <c r="U82" s="100"/>
      <c r="V82" s="102"/>
      <c r="W82" s="102"/>
      <c r="X82" s="102"/>
      <c r="Z82" s="102"/>
      <c r="AA82" s="102"/>
    </row>
    <row r="83" spans="2:27" ht="17.25">
      <c r="B83" s="139"/>
      <c r="C83" s="139"/>
      <c r="D83" s="139"/>
      <c r="E83" s="139"/>
      <c r="F83" s="139"/>
      <c r="G83" s="139"/>
      <c r="H83" s="139"/>
      <c r="I83" s="139"/>
      <c r="J83" s="100"/>
      <c r="K83" s="100"/>
      <c r="L83" s="103"/>
      <c r="M83" s="139"/>
      <c r="N83" s="100"/>
      <c r="O83" s="100"/>
      <c r="P83" s="100"/>
      <c r="Q83" s="100"/>
      <c r="R83" s="100"/>
      <c r="S83" s="100"/>
      <c r="T83" s="100"/>
      <c r="U83" s="100"/>
      <c r="V83" s="102"/>
      <c r="W83" s="102"/>
      <c r="X83" s="102"/>
      <c r="Z83" s="102"/>
      <c r="AA83" s="102"/>
    </row>
    <row r="84" spans="2:27" ht="17.25">
      <c r="B84" s="139"/>
      <c r="C84" s="139"/>
      <c r="D84" s="139"/>
      <c r="E84" s="139"/>
      <c r="F84" s="139"/>
      <c r="G84" s="139"/>
      <c r="H84" s="139"/>
      <c r="I84" s="139"/>
      <c r="J84" s="100"/>
      <c r="K84" s="100"/>
      <c r="L84" s="103"/>
      <c r="M84" s="139"/>
      <c r="N84" s="100"/>
      <c r="O84" s="100"/>
      <c r="P84" s="100"/>
      <c r="Q84" s="100"/>
      <c r="R84" s="100"/>
      <c r="S84" s="100"/>
      <c r="T84" s="100"/>
      <c r="U84" s="100"/>
      <c r="V84" s="102"/>
      <c r="W84" s="102"/>
      <c r="X84" s="102"/>
      <c r="Z84" s="102"/>
      <c r="AA84" s="102"/>
    </row>
    <row r="85" spans="2:27" ht="17.25">
      <c r="B85" s="139"/>
      <c r="C85" s="139"/>
      <c r="D85" s="139"/>
      <c r="E85" s="139"/>
      <c r="F85" s="139"/>
      <c r="G85" s="139"/>
      <c r="H85" s="139"/>
      <c r="I85" s="139"/>
      <c r="J85" s="100"/>
      <c r="K85" s="100"/>
      <c r="L85" s="103"/>
      <c r="M85" s="139"/>
      <c r="N85" s="100"/>
      <c r="O85" s="100"/>
      <c r="P85" s="100"/>
      <c r="Q85" s="100"/>
      <c r="R85" s="100"/>
      <c r="S85" s="100"/>
      <c r="T85" s="100"/>
      <c r="U85" s="100"/>
      <c r="V85" s="102"/>
      <c r="W85" s="102"/>
      <c r="X85" s="102"/>
      <c r="Z85" s="102"/>
      <c r="AA85" s="102"/>
    </row>
    <row r="86" spans="2:27" ht="17.25">
      <c r="B86" s="139"/>
      <c r="C86" s="139"/>
      <c r="D86" s="139"/>
      <c r="E86" s="139"/>
      <c r="F86" s="139"/>
      <c r="G86" s="139"/>
      <c r="H86" s="139"/>
      <c r="I86" s="139"/>
      <c r="J86" s="100"/>
      <c r="K86" s="100"/>
      <c r="L86" s="103"/>
      <c r="M86" s="139"/>
      <c r="N86" s="100"/>
      <c r="O86" s="100"/>
      <c r="P86" s="100"/>
      <c r="Q86" s="100"/>
      <c r="R86" s="100"/>
      <c r="S86" s="100"/>
      <c r="T86" s="100"/>
      <c r="U86" s="100"/>
      <c r="V86" s="102"/>
      <c r="W86" s="102"/>
      <c r="X86" s="102"/>
      <c r="Z86" s="102"/>
      <c r="AA86" s="102"/>
    </row>
    <row r="87" spans="2:27" ht="17.25">
      <c r="B87" s="139"/>
      <c r="C87" s="139"/>
      <c r="D87" s="139"/>
      <c r="E87" s="139"/>
      <c r="F87" s="139"/>
      <c r="G87" s="139"/>
      <c r="H87" s="139"/>
      <c r="I87" s="139"/>
      <c r="J87" s="100"/>
      <c r="K87" s="100"/>
      <c r="L87" s="103"/>
      <c r="M87" s="139"/>
      <c r="N87" s="100"/>
      <c r="O87" s="100"/>
      <c r="P87" s="100"/>
      <c r="Q87" s="100"/>
      <c r="R87" s="100"/>
      <c r="S87" s="100"/>
      <c r="T87" s="100"/>
      <c r="U87" s="100"/>
      <c r="V87" s="102"/>
      <c r="W87" s="102"/>
      <c r="X87" s="102"/>
      <c r="Z87" s="102"/>
      <c r="AA87" s="102"/>
    </row>
    <row r="88" spans="2:27" ht="17.25">
      <c r="B88" s="139"/>
      <c r="C88" s="139"/>
      <c r="D88" s="139"/>
      <c r="E88" s="139"/>
      <c r="F88" s="139"/>
      <c r="G88" s="139"/>
      <c r="H88" s="139"/>
      <c r="I88" s="139"/>
      <c r="J88" s="100"/>
      <c r="K88" s="100"/>
      <c r="L88" s="103"/>
      <c r="M88" s="139"/>
      <c r="N88" s="100"/>
      <c r="O88" s="100"/>
      <c r="P88" s="100"/>
      <c r="Q88" s="100"/>
      <c r="R88" s="100"/>
      <c r="S88" s="100"/>
      <c r="T88" s="100"/>
      <c r="U88" s="100"/>
      <c r="V88" s="102"/>
      <c r="W88" s="102"/>
      <c r="X88" s="102"/>
      <c r="Z88" s="102"/>
      <c r="AA88" s="102"/>
    </row>
    <row r="89" spans="2:27" ht="17.25">
      <c r="B89" s="139"/>
      <c r="C89" s="139"/>
      <c r="D89" s="139"/>
      <c r="E89" s="139"/>
      <c r="F89" s="139"/>
      <c r="G89" s="139"/>
      <c r="H89" s="139"/>
      <c r="I89" s="139"/>
      <c r="J89" s="100"/>
      <c r="K89" s="100"/>
      <c r="L89" s="103"/>
      <c r="M89" s="139"/>
      <c r="N89" s="100"/>
      <c r="O89" s="100"/>
      <c r="P89" s="100"/>
      <c r="Q89" s="100"/>
      <c r="R89" s="100"/>
      <c r="S89" s="100"/>
      <c r="T89" s="100"/>
      <c r="U89" s="100"/>
      <c r="V89" s="102"/>
      <c r="W89" s="102"/>
      <c r="X89" s="102"/>
      <c r="Z89" s="102"/>
      <c r="AA89" s="102"/>
    </row>
    <row r="90" spans="2:27" ht="17.25">
      <c r="B90" s="139"/>
      <c r="C90" s="139"/>
      <c r="D90" s="139"/>
      <c r="E90" s="139"/>
      <c r="F90" s="139"/>
      <c r="G90" s="139"/>
      <c r="H90" s="139"/>
      <c r="I90" s="139"/>
      <c r="J90" s="100"/>
      <c r="K90" s="100"/>
      <c r="L90" s="103"/>
      <c r="M90" s="139"/>
      <c r="N90" s="100"/>
      <c r="O90" s="100"/>
      <c r="P90" s="100"/>
      <c r="Q90" s="100"/>
      <c r="R90" s="100"/>
      <c r="S90" s="100"/>
      <c r="T90" s="100"/>
      <c r="U90" s="100"/>
      <c r="V90" s="102"/>
      <c r="W90" s="102"/>
      <c r="X90" s="102"/>
      <c r="Z90" s="102"/>
      <c r="AA90" s="102"/>
    </row>
    <row r="91" spans="2:27" ht="17.25">
      <c r="B91" s="139"/>
      <c r="C91" s="139"/>
      <c r="D91" s="139"/>
      <c r="E91" s="139"/>
      <c r="F91" s="139"/>
      <c r="G91" s="139"/>
      <c r="H91" s="139"/>
      <c r="I91" s="139"/>
      <c r="J91" s="100"/>
      <c r="K91" s="100"/>
      <c r="L91" s="103"/>
      <c r="M91" s="139"/>
      <c r="N91" s="100"/>
      <c r="O91" s="100"/>
      <c r="P91" s="100"/>
      <c r="Q91" s="100"/>
      <c r="R91" s="100"/>
      <c r="S91" s="100"/>
      <c r="T91" s="100"/>
      <c r="U91" s="100"/>
      <c r="V91" s="102"/>
      <c r="W91" s="102"/>
      <c r="X91" s="102"/>
      <c r="Z91" s="102"/>
      <c r="AA91" s="102"/>
    </row>
    <row r="92" spans="2:27" ht="17.25">
      <c r="B92" s="139"/>
      <c r="C92" s="139"/>
      <c r="D92" s="139"/>
      <c r="E92" s="139"/>
      <c r="F92" s="139"/>
      <c r="G92" s="139"/>
      <c r="H92" s="139"/>
      <c r="I92" s="139"/>
      <c r="J92" s="100"/>
      <c r="K92" s="100"/>
      <c r="L92" s="103"/>
      <c r="M92" s="139"/>
      <c r="N92" s="100"/>
      <c r="O92" s="100"/>
      <c r="P92" s="100"/>
      <c r="Q92" s="100"/>
      <c r="R92" s="100"/>
      <c r="S92" s="100"/>
      <c r="T92" s="100"/>
      <c r="U92" s="100"/>
      <c r="V92" s="102"/>
      <c r="W92" s="102"/>
      <c r="X92" s="102"/>
      <c r="Z92" s="102"/>
      <c r="AA92" s="102"/>
    </row>
    <row r="93" spans="2:27" ht="17.25">
      <c r="B93" s="139"/>
      <c r="C93" s="139"/>
      <c r="D93" s="139"/>
      <c r="E93" s="139"/>
      <c r="F93" s="139"/>
      <c r="G93" s="139"/>
      <c r="H93" s="139"/>
      <c r="I93" s="139"/>
      <c r="J93" s="100"/>
      <c r="K93" s="100"/>
      <c r="L93" s="103"/>
      <c r="M93" s="139"/>
      <c r="N93" s="100"/>
      <c r="O93" s="100"/>
      <c r="P93" s="100"/>
      <c r="Q93" s="100"/>
      <c r="R93" s="100"/>
      <c r="S93" s="100"/>
      <c r="T93" s="100"/>
      <c r="U93" s="100"/>
      <c r="V93" s="102"/>
      <c r="W93" s="102"/>
      <c r="X93" s="102"/>
      <c r="Z93" s="102"/>
      <c r="AA93" s="102"/>
    </row>
    <row r="94" spans="2:27" ht="17.25">
      <c r="B94" s="139"/>
      <c r="C94" s="139"/>
      <c r="D94" s="139"/>
      <c r="E94" s="139"/>
      <c r="F94" s="139"/>
      <c r="G94" s="139"/>
      <c r="H94" s="139"/>
      <c r="I94" s="139"/>
      <c r="J94" s="100"/>
      <c r="K94" s="100"/>
      <c r="L94" s="103"/>
      <c r="M94" s="139"/>
      <c r="N94" s="100"/>
      <c r="O94" s="100"/>
      <c r="P94" s="100"/>
      <c r="Q94" s="100"/>
      <c r="R94" s="100"/>
      <c r="S94" s="100"/>
      <c r="T94" s="100"/>
      <c r="U94" s="100"/>
      <c r="V94" s="102"/>
      <c r="W94" s="102"/>
      <c r="X94" s="102"/>
      <c r="Z94" s="102"/>
      <c r="AA94" s="102"/>
    </row>
    <row r="95" spans="2:27" ht="17.25">
      <c r="B95" s="139"/>
      <c r="C95" s="139"/>
      <c r="D95" s="139"/>
      <c r="E95" s="139"/>
      <c r="F95" s="139"/>
      <c r="G95" s="139"/>
      <c r="H95" s="139"/>
      <c r="I95" s="139"/>
      <c r="J95" s="100"/>
      <c r="K95" s="100"/>
      <c r="L95" s="103"/>
      <c r="M95" s="139"/>
      <c r="N95" s="100"/>
      <c r="O95" s="100"/>
      <c r="P95" s="100"/>
      <c r="Q95" s="100"/>
      <c r="R95" s="100"/>
      <c r="S95" s="100"/>
      <c r="T95" s="100"/>
      <c r="U95" s="100"/>
      <c r="V95" s="102"/>
      <c r="W95" s="102"/>
      <c r="X95" s="102"/>
      <c r="Z95" s="102"/>
      <c r="AA95" s="102"/>
    </row>
    <row r="96" spans="2:27" ht="17.25">
      <c r="B96" s="139"/>
      <c r="C96" s="139"/>
      <c r="D96" s="139"/>
      <c r="E96" s="139"/>
      <c r="F96" s="139"/>
      <c r="G96" s="139"/>
      <c r="H96" s="139"/>
      <c r="I96" s="139"/>
      <c r="J96" s="100"/>
      <c r="K96" s="100"/>
      <c r="L96" s="103"/>
      <c r="M96" s="139"/>
      <c r="N96" s="100"/>
      <c r="O96" s="100"/>
      <c r="P96" s="100"/>
      <c r="Q96" s="100"/>
      <c r="R96" s="100"/>
      <c r="S96" s="100"/>
      <c r="T96" s="100"/>
      <c r="U96" s="100"/>
      <c r="V96" s="102"/>
      <c r="W96" s="102"/>
      <c r="X96" s="102"/>
      <c r="Z96" s="102"/>
      <c r="AA96" s="102"/>
    </row>
    <row r="97" spans="2:27" ht="17.25">
      <c r="B97" s="139"/>
      <c r="C97" s="139"/>
      <c r="D97" s="139"/>
      <c r="E97" s="139"/>
      <c r="F97" s="139"/>
      <c r="G97" s="139"/>
      <c r="H97" s="139"/>
      <c r="I97" s="139"/>
      <c r="J97" s="100"/>
      <c r="K97" s="100"/>
      <c r="L97" s="103"/>
      <c r="M97" s="139"/>
      <c r="N97" s="100"/>
      <c r="O97" s="100"/>
      <c r="P97" s="100"/>
      <c r="Q97" s="100"/>
      <c r="R97" s="100"/>
      <c r="S97" s="100"/>
      <c r="T97" s="100"/>
      <c r="U97" s="100"/>
      <c r="V97" s="102"/>
      <c r="W97" s="102"/>
      <c r="X97" s="102"/>
      <c r="Z97" s="102"/>
      <c r="AA97" s="102"/>
    </row>
    <row r="98" spans="2:27" ht="17.25">
      <c r="B98" s="139"/>
      <c r="C98" s="139"/>
      <c r="D98" s="139"/>
      <c r="E98" s="139"/>
      <c r="F98" s="139"/>
      <c r="G98" s="139"/>
      <c r="H98" s="139"/>
      <c r="I98" s="139"/>
      <c r="J98" s="100"/>
      <c r="K98" s="100"/>
      <c r="L98" s="103"/>
      <c r="M98" s="139"/>
      <c r="N98" s="100"/>
      <c r="O98" s="100"/>
      <c r="P98" s="100"/>
      <c r="Q98" s="100"/>
      <c r="R98" s="100"/>
      <c r="S98" s="100"/>
      <c r="T98" s="100"/>
      <c r="U98" s="100"/>
      <c r="V98" s="102"/>
      <c r="W98" s="102"/>
      <c r="X98" s="102"/>
      <c r="Z98" s="102"/>
      <c r="AA98" s="102"/>
    </row>
    <row r="99" spans="2:27" ht="17.25">
      <c r="B99" s="139"/>
      <c r="C99" s="139"/>
      <c r="D99" s="139"/>
      <c r="E99" s="139"/>
      <c r="F99" s="139"/>
      <c r="G99" s="139"/>
      <c r="H99" s="139"/>
      <c r="I99" s="139"/>
      <c r="J99" s="100"/>
      <c r="K99" s="100"/>
      <c r="L99" s="103"/>
      <c r="M99" s="139"/>
      <c r="N99" s="100"/>
      <c r="O99" s="100"/>
      <c r="P99" s="100"/>
      <c r="Q99" s="100"/>
      <c r="R99" s="100"/>
      <c r="S99" s="100"/>
      <c r="T99" s="100"/>
      <c r="U99" s="100"/>
      <c r="V99" s="102"/>
      <c r="W99" s="102"/>
      <c r="X99" s="102"/>
      <c r="Z99" s="102"/>
      <c r="AA99" s="102"/>
    </row>
    <row r="100" spans="2:27" ht="17.25">
      <c r="B100" s="139"/>
      <c r="C100" s="139"/>
      <c r="D100" s="139"/>
      <c r="E100" s="139"/>
      <c r="F100" s="139"/>
      <c r="G100" s="139"/>
      <c r="H100" s="139"/>
      <c r="I100" s="139"/>
      <c r="J100" s="100"/>
      <c r="K100" s="100"/>
      <c r="L100" s="103"/>
      <c r="M100" s="139"/>
      <c r="N100" s="100"/>
      <c r="O100" s="100"/>
      <c r="P100" s="100"/>
      <c r="Q100" s="100"/>
      <c r="R100" s="100"/>
      <c r="S100" s="100"/>
      <c r="T100" s="100"/>
      <c r="U100" s="100"/>
      <c r="V100" s="102"/>
      <c r="W100" s="102"/>
      <c r="X100" s="102"/>
      <c r="Z100" s="102"/>
      <c r="AA100" s="102"/>
    </row>
    <row r="101" spans="2:27" ht="17.25">
      <c r="B101" s="139"/>
      <c r="C101" s="139"/>
      <c r="D101" s="139"/>
      <c r="E101" s="139"/>
      <c r="F101" s="139"/>
      <c r="G101" s="139"/>
      <c r="H101" s="139"/>
      <c r="I101" s="139"/>
      <c r="J101" s="100"/>
      <c r="K101" s="100"/>
      <c r="L101" s="103"/>
      <c r="M101" s="139"/>
      <c r="N101" s="100"/>
      <c r="O101" s="100"/>
      <c r="P101" s="100"/>
      <c r="Q101" s="100"/>
      <c r="R101" s="100"/>
      <c r="S101" s="100"/>
      <c r="T101" s="100"/>
      <c r="U101" s="100"/>
      <c r="V101" s="102"/>
      <c r="W101" s="102"/>
      <c r="X101" s="102"/>
      <c r="Z101" s="102"/>
      <c r="AA101" s="102"/>
    </row>
    <row r="102" spans="2:27" ht="17.25">
      <c r="B102" s="139"/>
      <c r="C102" s="139"/>
      <c r="D102" s="139"/>
      <c r="E102" s="139"/>
      <c r="F102" s="139"/>
      <c r="G102" s="139"/>
      <c r="H102" s="139"/>
      <c r="I102" s="139"/>
      <c r="J102" s="100"/>
      <c r="K102" s="100"/>
      <c r="L102" s="103"/>
      <c r="M102" s="139"/>
      <c r="N102" s="100"/>
      <c r="O102" s="100"/>
      <c r="P102" s="100"/>
      <c r="Q102" s="100"/>
      <c r="R102" s="100"/>
      <c r="S102" s="100"/>
      <c r="T102" s="100"/>
      <c r="U102" s="100"/>
      <c r="V102" s="102"/>
      <c r="W102" s="102"/>
      <c r="X102" s="102"/>
      <c r="Z102" s="102"/>
      <c r="AA102" s="102"/>
    </row>
    <row r="103" spans="2:27" ht="17.25">
      <c r="B103" s="139"/>
      <c r="C103" s="139"/>
      <c r="D103" s="139"/>
      <c r="E103" s="139"/>
      <c r="F103" s="139"/>
      <c r="G103" s="139"/>
      <c r="H103" s="139"/>
      <c r="I103" s="139"/>
      <c r="J103" s="100"/>
      <c r="K103" s="100"/>
      <c r="L103" s="103"/>
      <c r="M103" s="139"/>
      <c r="N103" s="100"/>
      <c r="O103" s="100"/>
      <c r="P103" s="100"/>
      <c r="Q103" s="100"/>
      <c r="R103" s="100"/>
      <c r="S103" s="100"/>
      <c r="T103" s="100"/>
      <c r="U103" s="100"/>
      <c r="V103" s="102"/>
      <c r="W103" s="102"/>
      <c r="X103" s="102"/>
      <c r="Z103" s="102"/>
      <c r="AA103" s="102"/>
    </row>
    <row r="104" spans="2:27" ht="17.25">
      <c r="B104" s="139"/>
      <c r="C104" s="139"/>
      <c r="D104" s="139"/>
      <c r="E104" s="139"/>
      <c r="F104" s="139"/>
      <c r="G104" s="139"/>
      <c r="H104" s="139"/>
      <c r="I104" s="139"/>
      <c r="J104" s="100"/>
      <c r="K104" s="100"/>
      <c r="L104" s="103"/>
      <c r="M104" s="139"/>
      <c r="N104" s="100"/>
      <c r="O104" s="100"/>
      <c r="P104" s="100"/>
      <c r="Q104" s="100"/>
      <c r="R104" s="100"/>
      <c r="S104" s="100"/>
      <c r="T104" s="100"/>
      <c r="U104" s="100"/>
      <c r="V104" s="102"/>
      <c r="W104" s="102"/>
      <c r="X104" s="102"/>
      <c r="Z104" s="102"/>
      <c r="AA104" s="102"/>
    </row>
    <row r="105" spans="2:27" ht="17.25">
      <c r="B105" s="139"/>
      <c r="C105" s="139"/>
      <c r="D105" s="139"/>
      <c r="E105" s="139"/>
      <c r="F105" s="139"/>
      <c r="G105" s="139"/>
      <c r="H105" s="139"/>
      <c r="I105" s="139"/>
      <c r="J105" s="100"/>
      <c r="K105" s="100"/>
      <c r="L105" s="103"/>
      <c r="M105" s="139"/>
      <c r="N105" s="100"/>
      <c r="O105" s="100"/>
      <c r="P105" s="100"/>
      <c r="Q105" s="100"/>
      <c r="R105" s="100"/>
      <c r="S105" s="100"/>
      <c r="T105" s="100"/>
      <c r="U105" s="100"/>
      <c r="V105" s="102"/>
      <c r="W105" s="102"/>
      <c r="X105" s="102"/>
      <c r="Z105" s="102"/>
      <c r="AA105" s="102"/>
    </row>
    <row r="106" spans="2:27" ht="17.25">
      <c r="B106" s="139"/>
      <c r="C106" s="139"/>
      <c r="D106" s="139"/>
      <c r="E106" s="139"/>
      <c r="F106" s="139"/>
      <c r="G106" s="139"/>
      <c r="H106" s="139"/>
      <c r="I106" s="139"/>
      <c r="J106" s="100"/>
      <c r="K106" s="100"/>
      <c r="L106" s="103"/>
      <c r="M106" s="139"/>
      <c r="N106" s="100"/>
      <c r="O106" s="100"/>
      <c r="P106" s="100"/>
      <c r="Q106" s="100"/>
      <c r="R106" s="100"/>
      <c r="S106" s="100"/>
      <c r="T106" s="100"/>
      <c r="U106" s="100"/>
      <c r="V106" s="102"/>
      <c r="W106" s="102"/>
      <c r="X106" s="102"/>
      <c r="Z106" s="102"/>
      <c r="AA106" s="102"/>
    </row>
    <row r="107" spans="2:27" ht="17.25">
      <c r="B107" s="139"/>
      <c r="C107" s="139"/>
      <c r="D107" s="139"/>
      <c r="E107" s="139"/>
      <c r="F107" s="139"/>
      <c r="G107" s="139"/>
      <c r="H107" s="139"/>
      <c r="I107" s="139"/>
      <c r="J107" s="100"/>
      <c r="K107" s="100"/>
      <c r="L107" s="103"/>
      <c r="M107" s="139"/>
      <c r="N107" s="100"/>
      <c r="O107" s="100"/>
      <c r="P107" s="100"/>
      <c r="Q107" s="100"/>
      <c r="R107" s="100"/>
      <c r="S107" s="100"/>
      <c r="T107" s="100"/>
      <c r="U107" s="100"/>
      <c r="V107" s="102"/>
      <c r="W107" s="102"/>
      <c r="X107" s="102"/>
      <c r="Z107" s="102"/>
      <c r="AA107" s="102"/>
    </row>
    <row r="108" spans="2:27" ht="17.25">
      <c r="B108" s="139"/>
      <c r="C108" s="139"/>
      <c r="D108" s="139"/>
      <c r="E108" s="139"/>
      <c r="F108" s="139"/>
      <c r="G108" s="139"/>
      <c r="H108" s="139"/>
      <c r="I108" s="139"/>
      <c r="J108" s="100"/>
      <c r="K108" s="100"/>
      <c r="L108" s="103"/>
      <c r="M108" s="139"/>
      <c r="N108" s="100"/>
      <c r="O108" s="100"/>
      <c r="P108" s="100"/>
      <c r="Q108" s="100"/>
      <c r="R108" s="100"/>
      <c r="S108" s="100"/>
      <c r="T108" s="100"/>
      <c r="U108" s="100"/>
      <c r="V108" s="102"/>
      <c r="W108" s="102"/>
      <c r="X108" s="102"/>
      <c r="Z108" s="102"/>
      <c r="AA108" s="102"/>
    </row>
    <row r="109" spans="2:27" ht="17.25">
      <c r="B109" s="139"/>
      <c r="C109" s="139"/>
      <c r="D109" s="139"/>
      <c r="E109" s="139"/>
      <c r="F109" s="139"/>
      <c r="G109" s="139"/>
      <c r="H109" s="139"/>
      <c r="I109" s="139"/>
      <c r="J109" s="100"/>
      <c r="K109" s="100"/>
      <c r="L109" s="103"/>
      <c r="M109" s="139"/>
      <c r="N109" s="100"/>
      <c r="O109" s="100"/>
      <c r="P109" s="100"/>
      <c r="Q109" s="100"/>
      <c r="R109" s="100"/>
      <c r="S109" s="100"/>
      <c r="T109" s="100"/>
      <c r="U109" s="100"/>
      <c r="V109" s="102"/>
      <c r="W109" s="102"/>
      <c r="X109" s="102"/>
      <c r="Z109" s="102"/>
      <c r="AA109" s="102"/>
    </row>
    <row r="110" spans="2:27" ht="17.25">
      <c r="B110" s="139"/>
      <c r="C110" s="139"/>
      <c r="D110" s="139"/>
      <c r="E110" s="139"/>
      <c r="F110" s="139"/>
      <c r="G110" s="139"/>
      <c r="H110" s="139"/>
      <c r="I110" s="139"/>
      <c r="J110" s="100"/>
      <c r="K110" s="100"/>
      <c r="L110" s="103"/>
      <c r="M110" s="139"/>
      <c r="N110" s="100"/>
      <c r="O110" s="100"/>
      <c r="P110" s="100"/>
      <c r="Q110" s="100"/>
      <c r="R110" s="100"/>
      <c r="S110" s="100"/>
      <c r="T110" s="100"/>
      <c r="U110" s="100"/>
      <c r="V110" s="102"/>
      <c r="W110" s="102"/>
      <c r="X110" s="102"/>
      <c r="Z110" s="102"/>
      <c r="AA110" s="102"/>
    </row>
    <row r="111" spans="2:27" ht="17.25">
      <c r="B111" s="139"/>
      <c r="C111" s="139"/>
      <c r="D111" s="139"/>
      <c r="E111" s="139"/>
      <c r="F111" s="139"/>
      <c r="G111" s="139"/>
      <c r="H111" s="139"/>
      <c r="I111" s="139"/>
      <c r="J111" s="100"/>
      <c r="K111" s="100"/>
      <c r="L111" s="103"/>
      <c r="M111" s="139"/>
      <c r="N111" s="100"/>
      <c r="O111" s="100"/>
      <c r="P111" s="100"/>
      <c r="Q111" s="100"/>
      <c r="R111" s="100"/>
      <c r="S111" s="100"/>
      <c r="T111" s="100"/>
      <c r="U111" s="100"/>
      <c r="V111" s="102"/>
      <c r="W111" s="102"/>
      <c r="X111" s="102"/>
      <c r="Z111" s="102"/>
      <c r="AA111" s="102"/>
    </row>
    <row r="112" spans="2:27" ht="17.25">
      <c r="B112" s="139"/>
      <c r="C112" s="139"/>
      <c r="D112" s="139"/>
      <c r="E112" s="139"/>
      <c r="F112" s="139"/>
      <c r="G112" s="139"/>
      <c r="H112" s="139"/>
      <c r="I112" s="139"/>
      <c r="J112" s="100"/>
      <c r="K112" s="100"/>
      <c r="L112" s="103"/>
      <c r="M112" s="139"/>
      <c r="N112" s="100"/>
      <c r="O112" s="100"/>
      <c r="P112" s="100"/>
      <c r="Q112" s="100"/>
      <c r="R112" s="100"/>
      <c r="S112" s="100"/>
      <c r="T112" s="100"/>
      <c r="U112" s="100"/>
      <c r="V112" s="102"/>
      <c r="W112" s="102"/>
      <c r="X112" s="102"/>
      <c r="Z112" s="102"/>
      <c r="AA112" s="102"/>
    </row>
    <row r="113" spans="2:27" ht="17.25">
      <c r="B113" s="139"/>
      <c r="C113" s="139"/>
      <c r="D113" s="139"/>
      <c r="E113" s="139"/>
      <c r="F113" s="139"/>
      <c r="G113" s="139"/>
      <c r="H113" s="139"/>
      <c r="I113" s="139"/>
      <c r="J113" s="100"/>
      <c r="K113" s="100"/>
      <c r="L113" s="103"/>
      <c r="M113" s="139"/>
      <c r="N113" s="100"/>
      <c r="O113" s="100"/>
      <c r="P113" s="100"/>
      <c r="Q113" s="100"/>
      <c r="R113" s="100"/>
      <c r="S113" s="100"/>
      <c r="T113" s="100"/>
      <c r="U113" s="100"/>
      <c r="V113" s="102"/>
      <c r="W113" s="102"/>
      <c r="X113" s="102"/>
      <c r="Z113" s="102"/>
      <c r="AA113" s="102"/>
    </row>
    <row r="114" spans="2:27" ht="17.25">
      <c r="B114" s="139"/>
      <c r="C114" s="139"/>
      <c r="D114" s="139"/>
      <c r="E114" s="139"/>
      <c r="F114" s="139"/>
      <c r="G114" s="139"/>
      <c r="H114" s="139"/>
      <c r="I114" s="139"/>
      <c r="J114" s="100"/>
      <c r="K114" s="100"/>
      <c r="L114" s="103"/>
      <c r="M114" s="139"/>
      <c r="N114" s="100"/>
      <c r="O114" s="100"/>
      <c r="P114" s="100"/>
      <c r="Q114" s="100"/>
      <c r="R114" s="100"/>
      <c r="S114" s="100"/>
      <c r="T114" s="100"/>
      <c r="U114" s="100"/>
      <c r="V114" s="102"/>
      <c r="W114" s="102"/>
      <c r="X114" s="102"/>
      <c r="Z114" s="102"/>
      <c r="AA114" s="102"/>
    </row>
    <row r="115" spans="2:27" ht="17.25">
      <c r="B115" s="139"/>
      <c r="C115" s="139"/>
      <c r="D115" s="139"/>
      <c r="E115" s="139"/>
      <c r="F115" s="139"/>
      <c r="G115" s="139"/>
      <c r="H115" s="139"/>
      <c r="I115" s="139"/>
      <c r="J115" s="100"/>
      <c r="K115" s="100"/>
      <c r="L115" s="103"/>
      <c r="M115" s="139"/>
      <c r="N115" s="100"/>
      <c r="O115" s="100"/>
      <c r="P115" s="100"/>
      <c r="Q115" s="100"/>
      <c r="R115" s="100"/>
      <c r="S115" s="100"/>
      <c r="T115" s="100"/>
      <c r="U115" s="100"/>
      <c r="V115" s="102"/>
      <c r="W115" s="102"/>
      <c r="X115" s="102"/>
      <c r="Z115" s="102"/>
      <c r="AA115" s="102"/>
    </row>
    <row r="116" spans="2:27" ht="17.25">
      <c r="B116" s="139"/>
      <c r="C116" s="139"/>
      <c r="D116" s="139"/>
      <c r="E116" s="139"/>
      <c r="F116" s="139"/>
      <c r="G116" s="139"/>
      <c r="H116" s="139"/>
      <c r="I116" s="139"/>
      <c r="J116" s="100"/>
      <c r="K116" s="100"/>
      <c r="L116" s="103"/>
      <c r="M116" s="139"/>
      <c r="N116" s="100"/>
      <c r="O116" s="100"/>
      <c r="P116" s="100"/>
      <c r="Q116" s="100"/>
      <c r="R116" s="100"/>
      <c r="S116" s="100"/>
      <c r="T116" s="100"/>
      <c r="U116" s="100"/>
      <c r="V116" s="102"/>
      <c r="W116" s="102"/>
      <c r="X116" s="102"/>
      <c r="Z116" s="102"/>
      <c r="AA116" s="102"/>
    </row>
    <row r="117" spans="2:27" ht="17.25">
      <c r="B117" s="139"/>
      <c r="C117" s="139"/>
      <c r="D117" s="139"/>
      <c r="E117" s="139"/>
      <c r="F117" s="139"/>
      <c r="G117" s="139"/>
      <c r="H117" s="139"/>
      <c r="I117" s="139"/>
      <c r="J117" s="100"/>
      <c r="K117" s="100"/>
      <c r="L117" s="103"/>
      <c r="M117" s="139"/>
      <c r="N117" s="100"/>
      <c r="O117" s="100"/>
      <c r="P117" s="100"/>
      <c r="Q117" s="100"/>
      <c r="R117" s="100"/>
      <c r="S117" s="100"/>
      <c r="T117" s="100"/>
      <c r="U117" s="100"/>
      <c r="V117" s="102"/>
      <c r="W117" s="102"/>
      <c r="X117" s="102"/>
      <c r="Z117" s="102"/>
      <c r="AA117" s="102"/>
    </row>
  </sheetData>
  <sheetProtection/>
  <printOptions/>
  <pageMargins left="0.7874015748031497" right="0.7874015748031497" top="0.3937007874015748" bottom="0.3937007874015748" header="0.1968503937007874" footer="0.1968503937007874"/>
  <pageSetup firstPageNumber="36" useFirstPageNumber="1" fitToWidth="0" fitToHeight="1" horizontalDpi="600" verticalDpi="600" orientation="portrait" paperSize="9" scale="83" r:id="rId1"/>
  <headerFooter alignWithMargins="0">
    <oddFooter>&amp;C－&amp;P－</oddFooter>
  </headerFooter>
  <colBreaks count="1" manualBreakCount="1">
    <brk id="10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136093</cp:lastModifiedBy>
  <cp:lastPrinted>2017-12-13T07:56:52Z</cp:lastPrinted>
  <dcterms:created xsi:type="dcterms:W3CDTF">1999-09-14T09:11:58Z</dcterms:created>
  <dcterms:modified xsi:type="dcterms:W3CDTF">2018-01-12T09:56:00Z</dcterms:modified>
  <cp:category/>
  <cp:version/>
  <cp:contentType/>
  <cp:contentStatus/>
</cp:coreProperties>
</file>