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65446" windowWidth="7650" windowHeight="8160" activeTab="1"/>
  </bookViews>
  <sheets>
    <sheet name="実数" sheetId="1" r:id="rId1"/>
    <sheet name="率" sheetId="2" r:id="rId2"/>
  </sheets>
  <definedNames>
    <definedName name="_xlnm.Print_Area" localSheetId="0">'実数'!$A$1:$W$45</definedName>
    <definedName name="_xlnm.Print_Area" localSheetId="1">'率'!$A$1:$V$45</definedName>
    <definedName name="_xlnm.Print_Area">'実数'!$A$2:$I$44</definedName>
    <definedName name="Print_Area_MI" localSheetId="0">'実数'!$A$2:$I$44</definedName>
    <definedName name="Print_Area_MI" localSheetId="1">'率'!$A$1:$I$44</definedName>
    <definedName name="PRINT_AREA_MI">'実数'!$A$2:$I$44</definedName>
  </definedNames>
  <calcPr fullCalcOnLoad="1"/>
</workbook>
</file>

<file path=xl/sharedStrings.xml><?xml version="1.0" encoding="utf-8"?>
<sst xmlns="http://schemas.openxmlformats.org/spreadsheetml/2006/main" count="300" uniqueCount="79">
  <si>
    <t>全死因</t>
  </si>
  <si>
    <t>結核</t>
  </si>
  <si>
    <t>悪性新生物</t>
  </si>
  <si>
    <t>糖尿病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</si>
  <si>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</si>
  <si>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</si>
  <si>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</si>
  <si>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</si>
  <si>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</si>
  <si>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</si>
  <si>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</si>
  <si>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</si>
  <si>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</si>
  <si>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</si>
  <si>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</si>
  <si>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</si>
  <si>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</si>
  <si>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</si>
  <si>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</si>
  <si>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</si>
  <si>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</si>
  <si>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</si>
  <si>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</si>
  <si>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</si>
  <si>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</si>
  <si>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</si>
  <si>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</si>
  <si>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</si>
  <si>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</si>
  <si>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</si>
  <si>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</si>
  <si>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</si>
  <si>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</si>
  <si>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</si>
  <si>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</si>
  <si>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</si>
  <si>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</si>
  <si>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</si>
  <si>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</si>
  <si>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</si>
  <si>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</si>
  <si>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</si>
  <si>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不慮の事故</t>
  </si>
  <si>
    <t>（その２）</t>
  </si>
  <si>
    <t>（その１）</t>
  </si>
  <si>
    <t>大動脈瘤
及び解離</t>
  </si>
  <si>
    <t>高血圧性
疾患</t>
  </si>
  <si>
    <t>慢性閉塞性
肺疾患</t>
  </si>
  <si>
    <t>その他の
死因</t>
  </si>
  <si>
    <t>みなべ町</t>
  </si>
  <si>
    <t>　みなべ町</t>
  </si>
  <si>
    <t>紀の川市</t>
  </si>
  <si>
    <t>日高川町</t>
  </si>
  <si>
    <t>　串本町</t>
  </si>
  <si>
    <t>　古座川町</t>
  </si>
  <si>
    <t>新宮保健所串本支所</t>
  </si>
  <si>
    <t>　紀の川市</t>
  </si>
  <si>
    <t>　日高川町</t>
  </si>
  <si>
    <t>-</t>
  </si>
  <si>
    <t>紀美野町</t>
  </si>
  <si>
    <t>　岩出市</t>
  </si>
  <si>
    <t>有田川町</t>
  </si>
  <si>
    <t>　有田川町</t>
  </si>
  <si>
    <t>橋本保健所</t>
  </si>
  <si>
    <t>　紀美野町</t>
  </si>
  <si>
    <t>橋本保健所</t>
  </si>
  <si>
    <t>-</t>
  </si>
  <si>
    <t>-</t>
  </si>
  <si>
    <t>　湯浅町</t>
  </si>
  <si>
    <t>-</t>
  </si>
  <si>
    <t>-</t>
  </si>
  <si>
    <t>-</t>
  </si>
  <si>
    <t>-</t>
  </si>
  <si>
    <r>
      <t xml:space="preserve">心疾患
</t>
    </r>
    <r>
      <rPr>
        <sz val="8"/>
        <rFont val="ＭＳ 明朝"/>
        <family val="1"/>
      </rPr>
      <t>（高血圧性を
除く）</t>
    </r>
  </si>
  <si>
    <t>-</t>
  </si>
  <si>
    <t>　平成２６年</t>
  </si>
  <si>
    <t>人口
H26.10.1</t>
  </si>
  <si>
    <t>第１１表－２　選択死因別死亡率（人口１０万対）（保健所・市町村別）</t>
  </si>
  <si>
    <t>第１１表－１　選択死因別死亡数（保健所・市町村別）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</si>
</sst>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49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37" fontId="11" fillId="0" borderId="10" xfId="0" applyNumberFormat="1" applyFont="1" applyBorder="1" applyAlignment="1" applyProtection="1">
      <alignment vertical="center"/>
      <protection/>
    </xf>
    <xf numFmtId="37" fontId="10" fillId="0" borderId="11" xfId="0" applyNumberFormat="1" applyFont="1" applyBorder="1" applyAlignment="1" applyProtection="1">
      <alignment horizontal="center" vertical="center"/>
      <protection/>
    </xf>
    <xf numFmtId="37" fontId="11" fillId="0" borderId="11" xfId="0" applyNumberFormat="1" applyFont="1" applyBorder="1" applyAlignment="1" applyProtection="1">
      <alignment horizontal="left" vertical="center"/>
      <protection/>
    </xf>
    <xf numFmtId="176" fontId="10" fillId="0" borderId="12" xfId="0" applyNumberFormat="1" applyFont="1" applyBorder="1" applyAlignment="1" applyProtection="1">
      <alignment horizontal="left"/>
      <protection/>
    </xf>
    <xf numFmtId="176" fontId="10" fillId="0" borderId="12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176" fontId="11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176" fontId="11" fillId="0" borderId="15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17" xfId="0" applyNumberFormat="1" applyFont="1" applyBorder="1" applyAlignment="1" applyProtection="1">
      <alignment horizontal="right" vertical="center"/>
      <protection locked="0"/>
    </xf>
    <xf numFmtId="176" fontId="11" fillId="0" borderId="18" xfId="0" applyNumberFormat="1" applyFont="1" applyBorder="1" applyAlignment="1" applyProtection="1">
      <alignment horizontal="right" vertical="center"/>
      <protection locked="0"/>
    </xf>
    <xf numFmtId="176" fontId="11" fillId="0" borderId="19" xfId="0" applyNumberFormat="1" applyFont="1" applyBorder="1" applyAlignment="1" applyProtection="1">
      <alignment horizontal="right" vertical="center"/>
      <protection locked="0"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176" fontId="11" fillId="0" borderId="21" xfId="0" applyNumberFormat="1" applyFont="1" applyBorder="1" applyAlignment="1" applyProtection="1">
      <alignment horizontal="right" vertical="center"/>
      <protection locked="0"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37" fontId="11" fillId="0" borderId="23" xfId="0" applyNumberFormat="1" applyFont="1" applyBorder="1" applyAlignment="1" applyProtection="1">
      <alignment vertical="center"/>
      <protection/>
    </xf>
    <xf numFmtId="37" fontId="11" fillId="0" borderId="24" xfId="0" applyNumberFormat="1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37" fontId="11" fillId="0" borderId="26" xfId="0" applyNumberFormat="1" applyFont="1" applyBorder="1" applyAlignment="1" applyProtection="1">
      <alignment vertical="center"/>
      <protection/>
    </xf>
    <xf numFmtId="37" fontId="11" fillId="0" borderId="27" xfId="0" applyNumberFormat="1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horizontal="right" vertical="center"/>
      <protection locked="0"/>
    </xf>
    <xf numFmtId="176" fontId="11" fillId="0" borderId="29" xfId="0" applyNumberFormat="1" applyFont="1" applyBorder="1" applyAlignment="1" applyProtection="1">
      <alignment horizontal="right" vertical="center"/>
      <protection locked="0"/>
    </xf>
    <xf numFmtId="37" fontId="11" fillId="0" borderId="30" xfId="0" applyNumberFormat="1" applyFont="1" applyBorder="1" applyAlignment="1" applyProtection="1">
      <alignment horizontal="left" vertical="center"/>
      <protection/>
    </xf>
    <xf numFmtId="176" fontId="11" fillId="0" borderId="31" xfId="0" applyNumberFormat="1" applyFont="1" applyBorder="1" applyAlignment="1" applyProtection="1">
      <alignment horizontal="right" vertical="center"/>
      <protection locked="0"/>
    </xf>
    <xf numFmtId="176" fontId="11" fillId="0" borderId="32" xfId="0" applyNumberFormat="1" applyFont="1" applyBorder="1" applyAlignment="1" applyProtection="1">
      <alignment horizontal="right" vertical="center"/>
      <protection locked="0"/>
    </xf>
    <xf numFmtId="37" fontId="11" fillId="0" borderId="33" xfId="0" applyNumberFormat="1" applyFont="1" applyBorder="1" applyAlignment="1" applyProtection="1">
      <alignment horizontal="left" vertical="center"/>
      <protection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37" fontId="11" fillId="0" borderId="36" xfId="0" applyNumberFormat="1" applyFont="1" applyBorder="1" applyAlignment="1" applyProtection="1">
      <alignment vertical="center"/>
      <protection/>
    </xf>
    <xf numFmtId="37" fontId="11" fillId="0" borderId="37" xfId="0" applyNumberFormat="1" applyFont="1" applyBorder="1" applyAlignment="1" applyProtection="1">
      <alignment horizontal="left" vertical="center"/>
      <protection/>
    </xf>
    <xf numFmtId="176" fontId="9" fillId="33" borderId="38" xfId="0" applyNumberFormat="1" applyFont="1" applyFill="1" applyBorder="1" applyAlignment="1" applyProtection="1">
      <alignment horizontal="right" vertical="center"/>
      <protection/>
    </xf>
    <xf numFmtId="176" fontId="9" fillId="33" borderId="39" xfId="0" applyNumberFormat="1" applyFont="1" applyFill="1" applyBorder="1" applyAlignment="1" applyProtection="1">
      <alignment horizontal="right" vertical="center"/>
      <protection/>
    </xf>
    <xf numFmtId="37" fontId="9" fillId="33" borderId="40" xfId="0" applyNumberFormat="1" applyFont="1" applyFill="1" applyBorder="1" applyAlignment="1" applyProtection="1">
      <alignment vertical="center"/>
      <protection/>
    </xf>
    <xf numFmtId="37" fontId="9" fillId="33" borderId="41" xfId="0" applyNumberFormat="1" applyFont="1" applyFill="1" applyBorder="1" applyAlignment="1" applyProtection="1">
      <alignment horizontal="left" vertical="center"/>
      <protection/>
    </xf>
    <xf numFmtId="37" fontId="9" fillId="33" borderId="41" xfId="0" applyNumberFormat="1" applyFont="1" applyFill="1" applyBorder="1" applyAlignment="1" applyProtection="1">
      <alignment horizontal="left" vertical="center" shrinkToFit="1"/>
      <protection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11" fillId="0" borderId="43" xfId="0" applyNumberFormat="1" applyFont="1" applyBorder="1" applyAlignment="1" applyProtection="1">
      <alignment horizontal="right" vertical="center"/>
      <protection locked="0"/>
    </xf>
    <xf numFmtId="176" fontId="11" fillId="0" borderId="44" xfId="0" applyNumberFormat="1" applyFont="1" applyBorder="1" applyAlignment="1" applyProtection="1">
      <alignment horizontal="right" vertical="center"/>
      <protection locked="0"/>
    </xf>
    <xf numFmtId="176" fontId="11" fillId="0" borderId="45" xfId="0" applyNumberFormat="1" applyFont="1" applyBorder="1" applyAlignment="1" applyProtection="1">
      <alignment horizontal="right" vertical="center"/>
      <protection locked="0"/>
    </xf>
    <xf numFmtId="176" fontId="11" fillId="0" borderId="46" xfId="0" applyNumberFormat="1" applyFont="1" applyBorder="1" applyAlignment="1" applyProtection="1">
      <alignment horizontal="right" vertical="center"/>
      <protection locked="0"/>
    </xf>
    <xf numFmtId="176" fontId="9" fillId="33" borderId="47" xfId="0" applyNumberFormat="1" applyFont="1" applyFill="1" applyBorder="1" applyAlignment="1" applyProtection="1">
      <alignment horizontal="right" vertical="center"/>
      <protection/>
    </xf>
    <xf numFmtId="176" fontId="9" fillId="33" borderId="48" xfId="0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horizontal="center" vertical="center"/>
      <protection/>
    </xf>
    <xf numFmtId="176" fontId="9" fillId="33" borderId="32" xfId="0" applyNumberFormat="1" applyFont="1" applyFill="1" applyBorder="1" applyAlignment="1" applyProtection="1">
      <alignment horizontal="right" vertical="center"/>
      <protection/>
    </xf>
    <xf numFmtId="176" fontId="9" fillId="33" borderId="0" xfId="0" applyNumberFormat="1" applyFont="1" applyFill="1" applyBorder="1" applyAlignment="1" applyProtection="1">
      <alignment horizontal="right" vertical="center"/>
      <protection/>
    </xf>
    <xf numFmtId="176" fontId="9" fillId="33" borderId="46" xfId="0" applyNumberFormat="1" applyFont="1" applyFill="1" applyBorder="1" applyAlignment="1" applyProtection="1">
      <alignment horizontal="right" vertical="center"/>
      <protection/>
    </xf>
    <xf numFmtId="176" fontId="9" fillId="33" borderId="31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37" fontId="9" fillId="33" borderId="10" xfId="0" applyNumberFormat="1" applyFont="1" applyFill="1" applyBorder="1" applyAlignment="1" applyProtection="1">
      <alignment horizontal="left" vertical="center"/>
      <protection/>
    </xf>
    <xf numFmtId="37" fontId="7" fillId="33" borderId="4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Border="1" applyAlignment="1" applyProtection="1">
      <alignment horizontal="right" vertical="center"/>
      <protection/>
    </xf>
    <xf numFmtId="37" fontId="10" fillId="0" borderId="36" xfId="0" applyNumberFormat="1" applyFont="1" applyBorder="1" applyAlignment="1" applyProtection="1">
      <alignment horizontal="right" vertical="center"/>
      <protection/>
    </xf>
    <xf numFmtId="37" fontId="10" fillId="0" borderId="23" xfId="0" applyNumberFormat="1" applyFont="1" applyBorder="1" applyAlignment="1" applyProtection="1">
      <alignment horizontal="right" vertical="center"/>
      <protection/>
    </xf>
    <xf numFmtId="37" fontId="10" fillId="0" borderId="26" xfId="0" applyNumberFormat="1" applyFont="1" applyBorder="1" applyAlignment="1" applyProtection="1">
      <alignment horizontal="right" vertical="center"/>
      <protection/>
    </xf>
    <xf numFmtId="37" fontId="7" fillId="33" borderId="40" xfId="0" applyNumberFormat="1" applyFont="1" applyFill="1" applyBorder="1" applyAlignment="1" applyProtection="1">
      <alignment horizontal="left" vertical="center" shrinkToFit="1"/>
      <protection/>
    </xf>
    <xf numFmtId="37" fontId="10" fillId="0" borderId="49" xfId="0" applyNumberFormat="1" applyFont="1" applyBorder="1" applyAlignment="1" applyProtection="1">
      <alignment horizontal="right" vertical="center"/>
      <protection/>
    </xf>
    <xf numFmtId="176" fontId="9" fillId="33" borderId="50" xfId="0" applyNumberFormat="1" applyFont="1" applyFill="1" applyBorder="1" applyAlignment="1" applyProtection="1">
      <alignment horizontal="right" vertical="center"/>
      <protection/>
    </xf>
    <xf numFmtId="176" fontId="9" fillId="33" borderId="51" xfId="0" applyNumberFormat="1" applyFont="1" applyFill="1" applyBorder="1" applyAlignment="1" applyProtection="1">
      <alignment horizontal="right" vertical="center"/>
      <protection/>
    </xf>
    <xf numFmtId="176" fontId="11" fillId="0" borderId="50" xfId="0" applyNumberFormat="1" applyFont="1" applyBorder="1" applyAlignment="1" applyProtection="1">
      <alignment horizontal="right" vertical="center"/>
      <protection locked="0"/>
    </xf>
    <xf numFmtId="176" fontId="11" fillId="0" borderId="52" xfId="0" applyNumberFormat="1" applyFont="1" applyBorder="1" applyAlignment="1" applyProtection="1">
      <alignment horizontal="right" vertical="center"/>
      <protection locked="0"/>
    </xf>
    <xf numFmtId="176" fontId="11" fillId="0" borderId="53" xfId="0" applyNumberFormat="1" applyFont="1" applyBorder="1" applyAlignment="1" applyProtection="1">
      <alignment horizontal="right" vertical="center"/>
      <protection locked="0"/>
    </xf>
    <xf numFmtId="176" fontId="11" fillId="0" borderId="54" xfId="0" applyNumberFormat="1" applyFont="1" applyBorder="1" applyAlignment="1" applyProtection="1">
      <alignment horizontal="right" vertical="center"/>
      <protection locked="0"/>
    </xf>
    <xf numFmtId="176" fontId="11" fillId="0" borderId="55" xfId="0" applyNumberFormat="1" applyFont="1" applyBorder="1" applyAlignment="1" applyProtection="1">
      <alignment horizontal="right" vertical="center"/>
      <protection locked="0"/>
    </xf>
    <xf numFmtId="176" fontId="9" fillId="33" borderId="41" xfId="0" applyNumberFormat="1" applyFont="1" applyFill="1" applyBorder="1" applyAlignment="1" applyProtection="1">
      <alignment horizontal="right" vertical="center"/>
      <protection/>
    </xf>
    <xf numFmtId="185" fontId="10" fillId="0" borderId="12" xfId="0" applyNumberFormat="1" applyFont="1" applyBorder="1" applyAlignment="1" applyProtection="1">
      <alignment horizontal="left"/>
      <protection/>
    </xf>
    <xf numFmtId="185" fontId="10" fillId="0" borderId="12" xfId="0" applyNumberFormat="1" applyFont="1" applyBorder="1" applyAlignment="1" applyProtection="1" quotePrefix="1">
      <alignment horizontal="right"/>
      <protection/>
    </xf>
    <xf numFmtId="185" fontId="9" fillId="33" borderId="33" xfId="0" applyNumberFormat="1" applyFont="1" applyFill="1" applyBorder="1" applyAlignment="1" applyProtection="1">
      <alignment horizontal="right" vertical="center"/>
      <protection/>
    </xf>
    <xf numFmtId="185" fontId="9" fillId="33" borderId="50" xfId="0" applyNumberFormat="1" applyFont="1" applyFill="1" applyBorder="1" applyAlignment="1" applyProtection="1">
      <alignment horizontal="right" vertical="center"/>
      <protection/>
    </xf>
    <xf numFmtId="185" fontId="9" fillId="33" borderId="32" xfId="0" applyNumberFormat="1" applyFont="1" applyFill="1" applyBorder="1" applyAlignment="1" applyProtection="1">
      <alignment horizontal="right" vertical="center"/>
      <protection/>
    </xf>
    <xf numFmtId="185" fontId="9" fillId="33" borderId="0" xfId="0" applyNumberFormat="1" applyFont="1" applyFill="1" applyBorder="1" applyAlignment="1" applyProtection="1">
      <alignment horizontal="right" vertical="center"/>
      <protection/>
    </xf>
    <xf numFmtId="185" fontId="9" fillId="33" borderId="46" xfId="0" applyNumberFormat="1" applyFont="1" applyFill="1" applyBorder="1" applyAlignment="1" applyProtection="1">
      <alignment horizontal="right" vertical="center"/>
      <protection/>
    </xf>
    <xf numFmtId="185" fontId="9" fillId="33" borderId="41" xfId="0" applyNumberFormat="1" applyFont="1" applyFill="1" applyBorder="1" applyAlignment="1" applyProtection="1">
      <alignment horizontal="right" vertical="center"/>
      <protection/>
    </xf>
    <xf numFmtId="185" fontId="9" fillId="33" borderId="51" xfId="0" applyNumberFormat="1" applyFont="1" applyFill="1" applyBorder="1" applyAlignment="1" applyProtection="1">
      <alignment horizontal="right" vertical="center"/>
      <protection/>
    </xf>
    <xf numFmtId="185" fontId="9" fillId="33" borderId="39" xfId="0" applyNumberFormat="1" applyFont="1" applyFill="1" applyBorder="1" applyAlignment="1" applyProtection="1">
      <alignment horizontal="right" vertical="center"/>
      <protection/>
    </xf>
    <xf numFmtId="185" fontId="9" fillId="33" borderId="47" xfId="0" applyNumberFormat="1" applyFont="1" applyFill="1" applyBorder="1" applyAlignment="1" applyProtection="1">
      <alignment horizontal="right" vertical="center"/>
      <protection/>
    </xf>
    <xf numFmtId="185" fontId="9" fillId="33" borderId="48" xfId="0" applyNumberFormat="1" applyFont="1" applyFill="1" applyBorder="1" applyAlignment="1" applyProtection="1">
      <alignment horizontal="right" vertical="center"/>
      <protection/>
    </xf>
    <xf numFmtId="178" fontId="11" fillId="0" borderId="56" xfId="0" applyNumberFormat="1" applyFont="1" applyBorder="1" applyAlignment="1" applyProtection="1">
      <alignment vertical="center"/>
      <protection/>
    </xf>
    <xf numFmtId="178" fontId="9" fillId="33" borderId="31" xfId="0" applyNumberFormat="1" applyFont="1" applyFill="1" applyBorder="1" applyAlignment="1" applyProtection="1">
      <alignment horizontal="right" vertical="center"/>
      <protection/>
    </xf>
    <xf numFmtId="178" fontId="9" fillId="33" borderId="32" xfId="0" applyNumberFormat="1" applyFont="1" applyFill="1" applyBorder="1" applyAlignment="1" applyProtection="1">
      <alignment horizontal="right" vertical="center"/>
      <protection/>
    </xf>
    <xf numFmtId="178" fontId="9" fillId="33" borderId="0" xfId="0" applyNumberFormat="1" applyFont="1" applyFill="1" applyBorder="1" applyAlignment="1" applyProtection="1">
      <alignment vertical="center"/>
      <protection/>
    </xf>
    <xf numFmtId="178" fontId="9" fillId="33" borderId="38" xfId="0" applyNumberFormat="1" applyFont="1" applyFill="1" applyBorder="1" applyAlignment="1" applyProtection="1">
      <alignment horizontal="right" vertical="center"/>
      <protection/>
    </xf>
    <xf numFmtId="178" fontId="9" fillId="33" borderId="39" xfId="0" applyNumberFormat="1" applyFont="1" applyFill="1" applyBorder="1" applyAlignment="1" applyProtection="1">
      <alignment horizontal="right" vertical="center"/>
      <protection/>
    </xf>
    <xf numFmtId="178" fontId="9" fillId="33" borderId="57" xfId="0" applyNumberFormat="1" applyFont="1" applyFill="1" applyBorder="1" applyAlignment="1" applyProtection="1">
      <alignment vertical="center"/>
      <protection/>
    </xf>
    <xf numFmtId="178" fontId="11" fillId="0" borderId="58" xfId="0" applyNumberFormat="1" applyFont="1" applyBorder="1" applyAlignment="1" applyProtection="1">
      <alignment vertical="center"/>
      <protection/>
    </xf>
    <xf numFmtId="178" fontId="11" fillId="0" borderId="59" xfId="0" applyNumberFormat="1" applyFont="1" applyBorder="1" applyAlignment="1" applyProtection="1">
      <alignment vertical="center"/>
      <protection/>
    </xf>
    <xf numFmtId="178" fontId="11" fillId="0" borderId="60" xfId="0" applyNumberFormat="1" applyFont="1" applyBorder="1" applyAlignment="1" applyProtection="1">
      <alignment vertical="center"/>
      <protection/>
    </xf>
    <xf numFmtId="178" fontId="11" fillId="0" borderId="61" xfId="0" applyNumberFormat="1" applyFont="1" applyBorder="1" applyAlignment="1" applyProtection="1">
      <alignment vertical="center"/>
      <protection/>
    </xf>
    <xf numFmtId="178" fontId="11" fillId="0" borderId="62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7" fontId="7" fillId="0" borderId="12" xfId="0" applyNumberFormat="1" applyFont="1" applyBorder="1" applyAlignment="1" applyProtection="1">
      <alignment horizontal="left" vertical="center"/>
      <protection/>
    </xf>
    <xf numFmtId="176" fontId="13" fillId="0" borderId="12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 horizontal="left"/>
      <protection/>
    </xf>
    <xf numFmtId="176" fontId="7" fillId="0" borderId="12" xfId="0" applyNumberFormat="1" applyFont="1" applyBorder="1" applyAlignment="1" applyProtection="1">
      <alignment/>
      <protection/>
    </xf>
    <xf numFmtId="176" fontId="10" fillId="0" borderId="12" xfId="0" applyNumberFormat="1" applyFont="1" applyBorder="1" applyAlignment="1" applyProtection="1">
      <alignment/>
      <protection/>
    </xf>
    <xf numFmtId="37" fontId="10" fillId="0" borderId="63" xfId="0" applyNumberFormat="1" applyFont="1" applyBorder="1" applyAlignment="1" applyProtection="1">
      <alignment vertical="center"/>
      <protection/>
    </xf>
    <xf numFmtId="176" fontId="10" fillId="0" borderId="64" xfId="0" applyNumberFormat="1" applyFont="1" applyBorder="1" applyAlignment="1" applyProtection="1">
      <alignment horizontal="center" vertical="center" wrapText="1"/>
      <protection/>
    </xf>
    <xf numFmtId="176" fontId="10" fillId="0" borderId="65" xfId="0" applyNumberFormat="1" applyFont="1" applyBorder="1" applyAlignment="1" applyProtection="1">
      <alignment horizontal="center" vertical="center" wrapText="1"/>
      <protection/>
    </xf>
    <xf numFmtId="176" fontId="10" fillId="0" borderId="66" xfId="0" applyNumberFormat="1" applyFont="1" applyBorder="1" applyAlignment="1" applyProtection="1">
      <alignment horizontal="center" vertical="center" wrapText="1"/>
      <protection/>
    </xf>
    <xf numFmtId="176" fontId="10" fillId="0" borderId="67" xfId="0" applyNumberFormat="1" applyFont="1" applyBorder="1" applyAlignment="1" applyProtection="1">
      <alignment horizontal="center" vertical="center" wrapText="1"/>
      <protection/>
    </xf>
    <xf numFmtId="176" fontId="10" fillId="0" borderId="68" xfId="0" applyNumberFormat="1" applyFont="1" applyBorder="1" applyAlignment="1" applyProtection="1">
      <alignment horizontal="center" vertical="center" wrapText="1"/>
      <protection/>
    </xf>
    <xf numFmtId="176" fontId="10" fillId="0" borderId="69" xfId="0" applyNumberFormat="1" applyFont="1" applyBorder="1" applyAlignment="1" applyProtection="1">
      <alignment horizontal="center" vertical="center" wrapText="1"/>
      <protection/>
    </xf>
    <xf numFmtId="37" fontId="10" fillId="0" borderId="64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10" fillId="0" borderId="12" xfId="0" applyNumberFormat="1" applyFont="1" applyBorder="1" applyAlignment="1" applyProtection="1">
      <alignment horizontal="right"/>
      <protection locked="0"/>
    </xf>
    <xf numFmtId="176" fontId="11" fillId="0" borderId="56" xfId="0" applyNumberFormat="1" applyFont="1" applyBorder="1" applyAlignment="1" applyProtection="1">
      <alignment horizontal="right" vertical="center"/>
      <protection/>
    </xf>
    <xf numFmtId="176" fontId="9" fillId="33" borderId="57" xfId="0" applyNumberFormat="1" applyFont="1" applyFill="1" applyBorder="1" applyAlignment="1" applyProtection="1">
      <alignment horizontal="right" vertical="center"/>
      <protection/>
    </xf>
    <xf numFmtId="176" fontId="11" fillId="0" borderId="58" xfId="0" applyNumberFormat="1" applyFont="1" applyBorder="1" applyAlignment="1" applyProtection="1">
      <alignment horizontal="right" vertical="center"/>
      <protection/>
    </xf>
    <xf numFmtId="176" fontId="11" fillId="0" borderId="59" xfId="0" applyNumberFormat="1" applyFont="1" applyBorder="1" applyAlignment="1" applyProtection="1">
      <alignment horizontal="right" vertical="center"/>
      <protection/>
    </xf>
    <xf numFmtId="176" fontId="11" fillId="0" borderId="60" xfId="0" applyNumberFormat="1" applyFont="1" applyBorder="1" applyAlignment="1" applyProtection="1">
      <alignment horizontal="right" vertical="center"/>
      <protection/>
    </xf>
    <xf numFmtId="176" fontId="11" fillId="0" borderId="61" xfId="0" applyNumberFormat="1" applyFont="1" applyBorder="1" applyAlignment="1" applyProtection="1">
      <alignment horizontal="right" vertical="center"/>
      <protection/>
    </xf>
    <xf numFmtId="176" fontId="11" fillId="0" borderId="6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10" fillId="0" borderId="0" xfId="0" applyNumberFormat="1" applyFont="1" applyAlignment="1" applyProtection="1">
      <alignment horizontal="left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185" fontId="11" fillId="0" borderId="70" xfId="0" applyNumberFormat="1" applyFont="1" applyBorder="1" applyAlignment="1" applyProtection="1">
      <alignment horizontal="right" vertical="center"/>
      <protection/>
    </xf>
    <xf numFmtId="178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50" xfId="0" applyNumberFormat="1" applyFont="1" applyBorder="1" applyAlignment="1" applyProtection="1">
      <alignment horizontal="right" vertical="center"/>
      <protection/>
    </xf>
    <xf numFmtId="185" fontId="11" fillId="0" borderId="32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46" xfId="0" applyNumberFormat="1" applyFont="1" applyBorder="1" applyAlignment="1" applyProtection="1">
      <alignment horizontal="right" vertical="center"/>
      <protection/>
    </xf>
    <xf numFmtId="178" fontId="11" fillId="0" borderId="31" xfId="0" applyNumberFormat="1" applyFont="1" applyBorder="1" applyAlignment="1" applyProtection="1">
      <alignment horizontal="right" vertical="center"/>
      <protection/>
    </xf>
    <xf numFmtId="178" fontId="11" fillId="0" borderId="32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85" fontId="11" fillId="0" borderId="52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78" fontId="11" fillId="0" borderId="34" xfId="0" applyNumberFormat="1" applyFont="1" applyBorder="1" applyAlignment="1" applyProtection="1">
      <alignment horizontal="right" vertical="center"/>
      <protection/>
    </xf>
    <xf numFmtId="178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53" xfId="0" applyNumberFormat="1" applyFont="1" applyBorder="1" applyAlignment="1" applyProtection="1">
      <alignment horizontal="right" vertical="center"/>
      <protection/>
    </xf>
    <xf numFmtId="185" fontId="11" fillId="0" borderId="16" xfId="0" applyNumberFormat="1" applyFont="1" applyBorder="1" applyAlignment="1" applyProtection="1">
      <alignment horizontal="right" vertical="center"/>
      <protection/>
    </xf>
    <xf numFmtId="185" fontId="11" fillId="0" borderId="17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78" fontId="11" fillId="0" borderId="22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85" fontId="11" fillId="0" borderId="30" xfId="0" applyNumberFormat="1" applyFont="1" applyBorder="1" applyAlignment="1" applyProtection="1">
      <alignment horizontal="right" vertical="center"/>
      <protection/>
    </xf>
    <xf numFmtId="185" fontId="11" fillId="0" borderId="54" xfId="0" applyNumberFormat="1" applyFont="1" applyBorder="1" applyAlignment="1" applyProtection="1">
      <alignment horizontal="right" vertical="center"/>
      <protection/>
    </xf>
    <xf numFmtId="185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42" xfId="0" applyNumberFormat="1" applyFont="1" applyBorder="1" applyAlignment="1" applyProtection="1">
      <alignment horizontal="right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78" fontId="11" fillId="0" borderId="28" xfId="0" applyNumberFormat="1" applyFont="1" applyBorder="1" applyAlignment="1" applyProtection="1">
      <alignment horizontal="right" vertical="center"/>
      <protection/>
    </xf>
    <xf numFmtId="178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27" xfId="0" applyNumberFormat="1" applyFont="1" applyBorder="1" applyAlignment="1" applyProtection="1">
      <alignment horizontal="right" vertical="center"/>
      <protection/>
    </xf>
    <xf numFmtId="185" fontId="11" fillId="0" borderId="19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21" xfId="0" applyNumberFormat="1" applyFont="1" applyBorder="1" applyAlignment="1" applyProtection="1">
      <alignment horizontal="right" vertical="center"/>
      <protection/>
    </xf>
    <xf numFmtId="178" fontId="11" fillId="0" borderId="25" xfId="0" applyNumberFormat="1" applyFont="1" applyBorder="1" applyAlignment="1" applyProtection="1">
      <alignment horizontal="right" vertical="center"/>
      <protection/>
    </xf>
    <xf numFmtId="178" fontId="11" fillId="0" borderId="19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176" fontId="11" fillId="0" borderId="70" xfId="0" applyNumberFormat="1" applyFont="1" applyBorder="1" applyAlignment="1" applyProtection="1">
      <alignment horizontal="right" vertical="center"/>
      <protection/>
    </xf>
    <xf numFmtId="176" fontId="11" fillId="0" borderId="33" xfId="0" applyNumberFormat="1" applyFont="1" applyBorder="1" applyAlignment="1" applyProtection="1">
      <alignment horizontal="right" vertical="center"/>
      <protection/>
    </xf>
    <xf numFmtId="176" fontId="11" fillId="0" borderId="37" xfId="0" applyNumberFormat="1" applyFont="1" applyBorder="1" applyAlignment="1" applyProtection="1">
      <alignment horizontal="right" vertical="center"/>
      <protection/>
    </xf>
    <xf numFmtId="176" fontId="11" fillId="0" borderId="24" xfId="0" applyNumberFormat="1" applyFont="1" applyBorder="1" applyAlignment="1" applyProtection="1">
      <alignment horizontal="right" vertical="center"/>
      <protection/>
    </xf>
    <xf numFmtId="176" fontId="11" fillId="0" borderId="30" xfId="0" applyNumberFormat="1" applyFont="1" applyBorder="1" applyAlignment="1" applyProtection="1">
      <alignment horizontal="right" vertical="center"/>
      <protection/>
    </xf>
    <xf numFmtId="176" fontId="11" fillId="0" borderId="27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37" fontId="11" fillId="0" borderId="71" xfId="0" applyNumberFormat="1" applyFont="1" applyBorder="1" applyAlignment="1" applyProtection="1">
      <alignment horizontal="left" vertical="center"/>
      <protection/>
    </xf>
    <xf numFmtId="37" fontId="9" fillId="33" borderId="33" xfId="0" applyNumberFormat="1" applyFont="1" applyFill="1" applyBorder="1" applyAlignment="1" applyProtection="1">
      <alignment horizontal="left" vertical="center"/>
      <protection/>
    </xf>
    <xf numFmtId="37" fontId="11" fillId="0" borderId="72" xfId="0" applyNumberFormat="1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shrinkToFit="1"/>
      <protection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73" xfId="0" applyNumberFormat="1" applyFont="1" applyFill="1" applyBorder="1" applyAlignment="1" applyProtection="1">
      <alignment horizontal="right" vertical="center"/>
      <protection locked="0"/>
    </xf>
    <xf numFmtId="176" fontId="10" fillId="0" borderId="74" xfId="0" applyNumberFormat="1" applyFont="1" applyBorder="1" applyAlignment="1" applyProtection="1">
      <alignment horizontal="right" vertical="center"/>
      <protection locked="0"/>
    </xf>
    <xf numFmtId="177" fontId="11" fillId="0" borderId="71" xfId="0" applyNumberFormat="1" applyFont="1" applyBorder="1" applyAlignment="1" applyProtection="1">
      <alignment vertical="center"/>
      <protection locked="0"/>
    </xf>
    <xf numFmtId="177" fontId="9" fillId="33" borderId="75" xfId="0" applyNumberFormat="1" applyFont="1" applyFill="1" applyBorder="1" applyAlignment="1" applyProtection="1">
      <alignment vertical="center"/>
      <protection locked="0"/>
    </xf>
    <xf numFmtId="177" fontId="9" fillId="33" borderId="70" xfId="0" applyNumberFormat="1" applyFont="1" applyFill="1" applyBorder="1" applyAlignment="1" applyProtection="1">
      <alignment vertical="center"/>
      <protection locked="0"/>
    </xf>
    <xf numFmtId="177" fontId="11" fillId="0" borderId="70" xfId="0" applyNumberFormat="1" applyFont="1" applyBorder="1" applyAlignment="1" applyProtection="1">
      <alignment vertical="center"/>
      <protection locked="0"/>
    </xf>
    <xf numFmtId="177" fontId="9" fillId="33" borderId="76" xfId="0" applyNumberFormat="1" applyFont="1" applyFill="1" applyBorder="1" applyAlignment="1" applyProtection="1">
      <alignment vertical="center"/>
      <protection locked="0"/>
    </xf>
    <xf numFmtId="177" fontId="11" fillId="0" borderId="77" xfId="0" applyNumberFormat="1" applyFont="1" applyBorder="1" applyAlignment="1" applyProtection="1">
      <alignment vertical="center"/>
      <protection locked="0"/>
    </xf>
    <xf numFmtId="177" fontId="11" fillId="0" borderId="24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9" fillId="33" borderId="76" xfId="0" applyNumberFormat="1" applyFont="1" applyFill="1" applyBorder="1" applyAlignment="1" applyProtection="1">
      <alignment vertical="center" shrinkToFit="1"/>
      <protection locked="0"/>
    </xf>
    <xf numFmtId="177" fontId="11" fillId="0" borderId="75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85" fontId="11" fillId="0" borderId="56" xfId="0" applyNumberFormat="1" applyFont="1" applyBorder="1" applyAlignment="1" applyProtection="1">
      <alignment horizontal="right" vertical="center"/>
      <protection/>
    </xf>
    <xf numFmtId="185" fontId="11" fillId="0" borderId="78" xfId="0" applyNumberFormat="1" applyFont="1" applyBorder="1" applyAlignment="1" applyProtection="1">
      <alignment horizontal="right" vertical="center"/>
      <protection/>
    </xf>
    <xf numFmtId="185" fontId="11" fillId="0" borderId="79" xfId="0" applyNumberFormat="1" applyFont="1" applyBorder="1" applyAlignment="1" applyProtection="1">
      <alignment horizontal="right" vertical="center"/>
      <protection/>
    </xf>
    <xf numFmtId="185" fontId="11" fillId="0" borderId="80" xfId="0" applyNumberFormat="1" applyFont="1" applyBorder="1" applyAlignment="1" applyProtection="1">
      <alignment horizontal="right" vertical="center"/>
      <protection/>
    </xf>
    <xf numFmtId="185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78" fontId="11" fillId="0" borderId="52" xfId="0" applyNumberFormat="1" applyFont="1" applyBorder="1" applyAlignment="1" applyProtection="1">
      <alignment horizontal="right" vertical="center"/>
      <protection/>
    </xf>
    <xf numFmtId="176" fontId="11" fillId="0" borderId="58" xfId="0" applyNumberFormat="1" applyFont="1" applyBorder="1" applyAlignment="1" applyProtection="1">
      <alignment vertical="center"/>
      <protection/>
    </xf>
    <xf numFmtId="178" fontId="11" fillId="0" borderId="53" xfId="0" applyNumberFormat="1" applyFont="1" applyBorder="1" applyAlignment="1" applyProtection="1">
      <alignment horizontal="right" vertical="center"/>
      <protection/>
    </xf>
    <xf numFmtId="178" fontId="11" fillId="0" borderId="81" xfId="0" applyNumberFormat="1" applyFont="1" applyBorder="1" applyAlignment="1" applyProtection="1">
      <alignment horizontal="right" vertical="center"/>
      <protection/>
    </xf>
    <xf numFmtId="178" fontId="11" fillId="0" borderId="82" xfId="0" applyNumberFormat="1" applyFont="1" applyBorder="1" applyAlignment="1" applyProtection="1">
      <alignment horizontal="right" vertical="center"/>
      <protection/>
    </xf>
    <xf numFmtId="178" fontId="11" fillId="0" borderId="8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zoomScale="80" zoomScaleNormal="8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6015625" defaultRowHeight="18"/>
  <cols>
    <col min="1" max="1" width="12.16015625" style="129" customWidth="1"/>
    <col min="2" max="6" width="8.66015625" style="6" customWidth="1"/>
    <col min="7" max="7" width="10" style="6" customWidth="1"/>
    <col min="8" max="10" width="8.66015625" style="6" customWidth="1"/>
    <col min="11" max="12" width="1.07421875" style="6" customWidth="1"/>
    <col min="13" max="20" width="8.66015625" style="6" customWidth="1"/>
    <col min="21" max="21" width="0" style="129" hidden="1" customWidth="1"/>
    <col min="22" max="22" width="12.16015625" style="130" customWidth="1"/>
    <col min="23" max="23" width="0.99609375" style="129" customWidth="1"/>
    <col min="24" max="16384" width="10.66015625" style="129" customWidth="1"/>
  </cols>
  <sheetData>
    <row r="1" ht="24.75" customHeight="1">
      <c r="A1" s="128" t="s">
        <v>78</v>
      </c>
    </row>
    <row r="2" spans="1:24" s="132" customFormat="1" ht="17.25" customHeight="1" thickBot="1">
      <c r="A2" s="115"/>
      <c r="B2" s="116"/>
      <c r="C2" s="117"/>
      <c r="D2" s="118"/>
      <c r="E2" s="119"/>
      <c r="F2" s="4"/>
      <c r="G2" s="119"/>
      <c r="H2" s="4"/>
      <c r="I2" s="5" t="s">
        <v>44</v>
      </c>
      <c r="J2" s="149" t="s">
        <v>75</v>
      </c>
      <c r="K2" s="113"/>
      <c r="L2" s="114"/>
      <c r="M2" s="113"/>
      <c r="N2" s="113"/>
      <c r="O2" s="113"/>
      <c r="P2" s="113"/>
      <c r="Q2" s="113"/>
      <c r="R2" s="17"/>
      <c r="S2" s="17"/>
      <c r="T2" s="12" t="s">
        <v>43</v>
      </c>
      <c r="U2" s="12">
        <f>K2</f>
        <v>0</v>
      </c>
      <c r="V2" s="12" t="str">
        <f>J2</f>
        <v>　平成２６年</v>
      </c>
      <c r="W2" s="131"/>
      <c r="X2" s="131"/>
    </row>
    <row r="3" spans="1:24" s="134" customFormat="1" ht="36.75" customHeight="1" thickBot="1">
      <c r="A3" s="120"/>
      <c r="B3" s="121" t="s">
        <v>0</v>
      </c>
      <c r="C3" s="122" t="s">
        <v>1</v>
      </c>
      <c r="D3" s="123" t="s">
        <v>2</v>
      </c>
      <c r="E3" s="123" t="s">
        <v>3</v>
      </c>
      <c r="F3" s="123" t="s">
        <v>46</v>
      </c>
      <c r="G3" s="123" t="s">
        <v>73</v>
      </c>
      <c r="H3" s="123" t="s">
        <v>4</v>
      </c>
      <c r="I3" s="124" t="s">
        <v>45</v>
      </c>
      <c r="J3" s="125" t="s">
        <v>5</v>
      </c>
      <c r="K3" s="8"/>
      <c r="L3" s="9"/>
      <c r="M3" s="126" t="s">
        <v>47</v>
      </c>
      <c r="N3" s="123" t="s">
        <v>41</v>
      </c>
      <c r="O3" s="123" t="s">
        <v>6</v>
      </c>
      <c r="P3" s="123" t="s">
        <v>7</v>
      </c>
      <c r="Q3" s="123" t="s">
        <v>8</v>
      </c>
      <c r="R3" s="123" t="s">
        <v>42</v>
      </c>
      <c r="S3" s="123" t="s">
        <v>9</v>
      </c>
      <c r="T3" s="125" t="s">
        <v>48</v>
      </c>
      <c r="U3" s="120"/>
      <c r="V3" s="127"/>
      <c r="W3" s="133"/>
      <c r="X3" s="210"/>
    </row>
    <row r="4" spans="1:26" s="134" customFormat="1" ht="24" customHeight="1">
      <c r="A4" s="2" t="s">
        <v>10</v>
      </c>
      <c r="B4" s="204">
        <v>1273004</v>
      </c>
      <c r="C4" s="220">
        <v>2100</v>
      </c>
      <c r="D4" s="14">
        <v>368103</v>
      </c>
      <c r="E4" s="218">
        <v>13669</v>
      </c>
      <c r="F4" s="236">
        <v>6932</v>
      </c>
      <c r="G4" s="14">
        <v>196926</v>
      </c>
      <c r="H4" s="14">
        <v>114207</v>
      </c>
      <c r="I4" s="219">
        <v>16423</v>
      </c>
      <c r="J4" s="15">
        <v>119650</v>
      </c>
      <c r="K4" s="135"/>
      <c r="L4" s="136"/>
      <c r="M4" s="19">
        <v>16184</v>
      </c>
      <c r="N4" s="236">
        <v>1550</v>
      </c>
      <c r="O4" s="14">
        <v>15692</v>
      </c>
      <c r="P4" s="14">
        <v>24776</v>
      </c>
      <c r="Q4" s="14">
        <v>75389</v>
      </c>
      <c r="R4" s="14">
        <v>39029</v>
      </c>
      <c r="S4" s="14">
        <v>24417</v>
      </c>
      <c r="T4" s="150">
        <f>(B4-SUM(C4:S4))</f>
        <v>237957</v>
      </c>
      <c r="U4" s="1"/>
      <c r="V4" s="3" t="s">
        <v>10</v>
      </c>
      <c r="W4" s="137"/>
      <c r="X4" s="138"/>
      <c r="Y4" s="139"/>
      <c r="Z4" s="139"/>
    </row>
    <row r="5" spans="1:26" s="143" customFormat="1" ht="24" customHeight="1">
      <c r="A5" s="54" t="s">
        <v>11</v>
      </c>
      <c r="B5" s="75">
        <f>SUM(B6,B8,B11,B14,B19,B24,B31,B37,B42)</f>
        <v>12609</v>
      </c>
      <c r="C5" s="68">
        <f aca="true" t="shared" si="0" ref="C5:J5">SUM(C6,C8,C11,C14,C19,C24,C31,C37,C42)</f>
        <v>14</v>
      </c>
      <c r="D5" s="55">
        <f>SUM(D6,D8,D11,D14,D19,D24,D31,D37,D42)</f>
        <v>3406</v>
      </c>
      <c r="E5" s="55">
        <f t="shared" si="0"/>
        <v>111</v>
      </c>
      <c r="F5" s="55">
        <f t="shared" si="0"/>
        <v>35</v>
      </c>
      <c r="G5" s="55">
        <f t="shared" si="0"/>
        <v>2239</v>
      </c>
      <c r="H5" s="55">
        <f t="shared" si="0"/>
        <v>1044</v>
      </c>
      <c r="I5" s="56">
        <f t="shared" si="0"/>
        <v>153</v>
      </c>
      <c r="J5" s="57">
        <f t="shared" si="0"/>
        <v>1308</v>
      </c>
      <c r="K5" s="10"/>
      <c r="L5" s="11"/>
      <c r="M5" s="58">
        <f aca="true" t="shared" si="1" ref="M5:S5">SUM(M6,M8,M11,M14,M19,M24,M31,M37,M42)</f>
        <v>185</v>
      </c>
      <c r="N5" s="55">
        <f t="shared" si="1"/>
        <v>16</v>
      </c>
      <c r="O5" s="55">
        <f t="shared" si="1"/>
        <v>142</v>
      </c>
      <c r="P5" s="55">
        <f t="shared" si="1"/>
        <v>285</v>
      </c>
      <c r="Q5" s="55">
        <f t="shared" si="1"/>
        <v>906</v>
      </c>
      <c r="R5" s="55">
        <f t="shared" si="1"/>
        <v>359</v>
      </c>
      <c r="S5" s="55">
        <f t="shared" si="1"/>
        <v>168</v>
      </c>
      <c r="T5" s="56">
        <f>(B5-SUM(C5:S5))</f>
        <v>2238</v>
      </c>
      <c r="U5" s="59"/>
      <c r="V5" s="60" t="s">
        <v>11</v>
      </c>
      <c r="W5" s="140"/>
      <c r="X5" s="141"/>
      <c r="Y5" s="142"/>
      <c r="Z5" s="142"/>
    </row>
    <row r="6" spans="1:26" s="143" customFormat="1" ht="24" customHeight="1">
      <c r="A6" s="61" t="s">
        <v>12</v>
      </c>
      <c r="B6" s="75">
        <f aca="true" t="shared" si="2" ref="B6:I6">B7</f>
        <v>4330</v>
      </c>
      <c r="C6" s="69">
        <f t="shared" si="2"/>
        <v>8</v>
      </c>
      <c r="D6" s="43">
        <f t="shared" si="2"/>
        <v>1255</v>
      </c>
      <c r="E6" s="43">
        <f t="shared" si="2"/>
        <v>28</v>
      </c>
      <c r="F6" s="43">
        <f t="shared" si="2"/>
        <v>7</v>
      </c>
      <c r="G6" s="43">
        <f t="shared" si="2"/>
        <v>758</v>
      </c>
      <c r="H6" s="43">
        <f t="shared" si="2"/>
        <v>316</v>
      </c>
      <c r="I6" s="52">
        <f t="shared" si="2"/>
        <v>65</v>
      </c>
      <c r="J6" s="53">
        <f>J7</f>
        <v>484</v>
      </c>
      <c r="K6" s="10"/>
      <c r="L6" s="11"/>
      <c r="M6" s="42">
        <f aca="true" t="shared" si="3" ref="M6:S6">M7</f>
        <v>59</v>
      </c>
      <c r="N6" s="43">
        <f t="shared" si="3"/>
        <v>6</v>
      </c>
      <c r="O6" s="43">
        <f t="shared" si="3"/>
        <v>60</v>
      </c>
      <c r="P6" s="43">
        <f t="shared" si="3"/>
        <v>81</v>
      </c>
      <c r="Q6" s="43">
        <f t="shared" si="3"/>
        <v>260</v>
      </c>
      <c r="R6" s="43">
        <f t="shared" si="3"/>
        <v>120</v>
      </c>
      <c r="S6" s="43">
        <f t="shared" si="3"/>
        <v>60</v>
      </c>
      <c r="T6" s="151">
        <f aca="true" t="shared" si="4" ref="T6:T44">(B6-SUM(C6:S6))</f>
        <v>763</v>
      </c>
      <c r="U6" s="44"/>
      <c r="V6" s="45" t="s">
        <v>12</v>
      </c>
      <c r="W6" s="140"/>
      <c r="X6" s="141"/>
      <c r="Y6" s="142"/>
      <c r="Z6" s="142"/>
    </row>
    <row r="7" spans="1:26" s="134" customFormat="1" ht="24" customHeight="1">
      <c r="A7" s="62" t="s">
        <v>13</v>
      </c>
      <c r="B7" s="205">
        <v>4330</v>
      </c>
      <c r="C7" s="70">
        <v>8</v>
      </c>
      <c r="D7" s="36">
        <v>1255</v>
      </c>
      <c r="E7" s="36">
        <v>28</v>
      </c>
      <c r="F7" s="36">
        <v>7</v>
      </c>
      <c r="G7" s="36">
        <v>758</v>
      </c>
      <c r="H7" s="36">
        <v>316</v>
      </c>
      <c r="I7" s="13">
        <v>65</v>
      </c>
      <c r="J7" s="51">
        <v>484</v>
      </c>
      <c r="K7" s="135"/>
      <c r="L7" s="136"/>
      <c r="M7" s="35">
        <v>59</v>
      </c>
      <c r="N7" s="36">
        <v>6</v>
      </c>
      <c r="O7" s="36">
        <v>60</v>
      </c>
      <c r="P7" s="36">
        <v>81</v>
      </c>
      <c r="Q7" s="36">
        <v>260</v>
      </c>
      <c r="R7" s="36">
        <v>120</v>
      </c>
      <c r="S7" s="36">
        <v>60</v>
      </c>
      <c r="T7" s="152">
        <f t="shared" si="4"/>
        <v>763</v>
      </c>
      <c r="U7" s="1"/>
      <c r="V7" s="37" t="s">
        <v>13</v>
      </c>
      <c r="W7" s="137"/>
      <c r="X7" s="138"/>
      <c r="Y7" s="139"/>
      <c r="Z7" s="139"/>
    </row>
    <row r="8" spans="1:26" s="143" customFormat="1" ht="24" customHeight="1">
      <c r="A8" s="61" t="s">
        <v>14</v>
      </c>
      <c r="B8" s="75">
        <f aca="true" t="shared" si="5" ref="B8:J8">IF(SUM(B9:B10),SUM(B9:B10),"        -")</f>
        <v>1004</v>
      </c>
      <c r="C8" s="69" t="str">
        <f t="shared" si="5"/>
        <v>        -</v>
      </c>
      <c r="D8" s="43">
        <f t="shared" si="5"/>
        <v>256</v>
      </c>
      <c r="E8" s="43">
        <f t="shared" si="5"/>
        <v>4</v>
      </c>
      <c r="F8" s="43">
        <f t="shared" si="5"/>
        <v>3</v>
      </c>
      <c r="G8" s="43">
        <f t="shared" si="5"/>
        <v>196</v>
      </c>
      <c r="H8" s="43">
        <f t="shared" si="5"/>
        <v>78</v>
      </c>
      <c r="I8" s="52">
        <f t="shared" si="5"/>
        <v>9</v>
      </c>
      <c r="J8" s="53">
        <f t="shared" si="5"/>
        <v>108</v>
      </c>
      <c r="K8" s="10"/>
      <c r="L8" s="11"/>
      <c r="M8" s="42">
        <f aca="true" t="shared" si="6" ref="M8:S8">IF(SUM(M9:M10),SUM(M9:M10),"        -")</f>
        <v>11</v>
      </c>
      <c r="N8" s="43">
        <f t="shared" si="6"/>
        <v>2</v>
      </c>
      <c r="O8" s="43">
        <f t="shared" si="6"/>
        <v>5</v>
      </c>
      <c r="P8" s="43">
        <f t="shared" si="6"/>
        <v>30</v>
      </c>
      <c r="Q8" s="43">
        <f t="shared" si="6"/>
        <v>110</v>
      </c>
      <c r="R8" s="43">
        <f t="shared" si="6"/>
        <v>26</v>
      </c>
      <c r="S8" s="43">
        <f t="shared" si="6"/>
        <v>8</v>
      </c>
      <c r="T8" s="151">
        <f t="shared" si="4"/>
        <v>158</v>
      </c>
      <c r="U8" s="44"/>
      <c r="V8" s="45" t="s">
        <v>14</v>
      </c>
      <c r="W8" s="140"/>
      <c r="X8" s="141"/>
      <c r="Y8" s="142"/>
      <c r="Z8" s="142"/>
    </row>
    <row r="9" spans="1:26" s="134" customFormat="1" ht="24" customHeight="1">
      <c r="A9" s="63" t="s">
        <v>15</v>
      </c>
      <c r="B9" s="206">
        <v>817</v>
      </c>
      <c r="C9" s="71" t="s">
        <v>74</v>
      </c>
      <c r="D9" s="39">
        <v>218</v>
      </c>
      <c r="E9" s="39">
        <v>3</v>
      </c>
      <c r="F9" s="39">
        <v>3</v>
      </c>
      <c r="G9" s="39">
        <v>145</v>
      </c>
      <c r="H9" s="39">
        <v>65</v>
      </c>
      <c r="I9" s="49">
        <v>8</v>
      </c>
      <c r="J9" s="50">
        <v>83</v>
      </c>
      <c r="K9" s="135"/>
      <c r="L9" s="136"/>
      <c r="M9" s="38">
        <v>7</v>
      </c>
      <c r="N9" s="39">
        <v>2</v>
      </c>
      <c r="O9" s="39">
        <v>4</v>
      </c>
      <c r="P9" s="39">
        <v>24</v>
      </c>
      <c r="Q9" s="39">
        <v>89</v>
      </c>
      <c r="R9" s="39">
        <v>23</v>
      </c>
      <c r="S9" s="39">
        <v>6</v>
      </c>
      <c r="T9" s="153">
        <f t="shared" si="4"/>
        <v>137</v>
      </c>
      <c r="U9" s="40"/>
      <c r="V9" s="41" t="s">
        <v>15</v>
      </c>
      <c r="W9" s="137"/>
      <c r="X9" s="138"/>
      <c r="Y9" s="139"/>
      <c r="Z9" s="139"/>
    </row>
    <row r="10" spans="1:26" s="134" customFormat="1" ht="24" customHeight="1">
      <c r="A10" s="64" t="s">
        <v>59</v>
      </c>
      <c r="B10" s="207">
        <v>187</v>
      </c>
      <c r="C10" s="72" t="s">
        <v>74</v>
      </c>
      <c r="D10" s="20">
        <v>38</v>
      </c>
      <c r="E10" s="20">
        <v>1</v>
      </c>
      <c r="F10" s="20" t="s">
        <v>74</v>
      </c>
      <c r="G10" s="20">
        <v>51</v>
      </c>
      <c r="H10" s="20">
        <v>13</v>
      </c>
      <c r="I10" s="21">
        <v>1</v>
      </c>
      <c r="J10" s="22">
        <v>25</v>
      </c>
      <c r="K10" s="135"/>
      <c r="L10" s="136"/>
      <c r="M10" s="26">
        <v>4</v>
      </c>
      <c r="N10" s="20" t="s">
        <v>70</v>
      </c>
      <c r="O10" s="20">
        <v>1</v>
      </c>
      <c r="P10" s="20">
        <v>6</v>
      </c>
      <c r="Q10" s="20">
        <v>21</v>
      </c>
      <c r="R10" s="20">
        <v>3</v>
      </c>
      <c r="S10" s="20">
        <v>2</v>
      </c>
      <c r="T10" s="154">
        <f t="shared" si="4"/>
        <v>21</v>
      </c>
      <c r="U10" s="27"/>
      <c r="V10" s="28" t="s">
        <v>64</v>
      </c>
      <c r="W10" s="137"/>
      <c r="X10" s="138"/>
      <c r="Y10" s="139"/>
      <c r="Z10" s="139"/>
    </row>
    <row r="11" spans="1:26" s="143" customFormat="1" ht="24" customHeight="1">
      <c r="A11" s="61" t="s">
        <v>16</v>
      </c>
      <c r="B11" s="75">
        <f aca="true" t="shared" si="7" ref="B11:J11">IF(SUM(B12:B13),SUM(B12:B13),"        -")</f>
        <v>1168</v>
      </c>
      <c r="C11" s="69" t="str">
        <f t="shared" si="7"/>
        <v>        -</v>
      </c>
      <c r="D11" s="43">
        <f t="shared" si="7"/>
        <v>307</v>
      </c>
      <c r="E11" s="43">
        <f t="shared" si="7"/>
        <v>9</v>
      </c>
      <c r="F11" s="43">
        <f t="shared" si="7"/>
        <v>6</v>
      </c>
      <c r="G11" s="43">
        <f t="shared" si="7"/>
        <v>188</v>
      </c>
      <c r="H11" s="43">
        <f t="shared" si="7"/>
        <v>92</v>
      </c>
      <c r="I11" s="52">
        <f t="shared" si="7"/>
        <v>12</v>
      </c>
      <c r="J11" s="53">
        <f t="shared" si="7"/>
        <v>107</v>
      </c>
      <c r="K11" s="10"/>
      <c r="L11" s="11"/>
      <c r="M11" s="42">
        <f aca="true" t="shared" si="8" ref="M11:S11">IF(SUM(M12:M13),SUM(M12:M13),"        -")</f>
        <v>21</v>
      </c>
      <c r="N11" s="43">
        <f t="shared" si="8"/>
        <v>1</v>
      </c>
      <c r="O11" s="43">
        <f t="shared" si="8"/>
        <v>11</v>
      </c>
      <c r="P11" s="43">
        <f t="shared" si="8"/>
        <v>32</v>
      </c>
      <c r="Q11" s="43">
        <f t="shared" si="8"/>
        <v>116</v>
      </c>
      <c r="R11" s="43">
        <f t="shared" si="8"/>
        <v>43</v>
      </c>
      <c r="S11" s="43">
        <f t="shared" si="8"/>
        <v>16</v>
      </c>
      <c r="T11" s="151">
        <f t="shared" si="4"/>
        <v>207</v>
      </c>
      <c r="U11" s="44"/>
      <c r="V11" s="45" t="s">
        <v>16</v>
      </c>
      <c r="W11" s="140"/>
      <c r="X11" s="141"/>
      <c r="Y11" s="142"/>
      <c r="Z11" s="142"/>
    </row>
    <row r="12" spans="1:26" s="134" customFormat="1" ht="24" customHeight="1">
      <c r="A12" s="63" t="s">
        <v>51</v>
      </c>
      <c r="B12" s="206">
        <v>795</v>
      </c>
      <c r="C12" s="71" t="s">
        <v>74</v>
      </c>
      <c r="D12" s="39">
        <v>198</v>
      </c>
      <c r="E12" s="39">
        <v>6</v>
      </c>
      <c r="F12" s="39">
        <v>3</v>
      </c>
      <c r="G12" s="39">
        <v>133</v>
      </c>
      <c r="H12" s="39">
        <v>59</v>
      </c>
      <c r="I12" s="49">
        <v>6</v>
      </c>
      <c r="J12" s="50">
        <v>73</v>
      </c>
      <c r="K12" s="135"/>
      <c r="L12" s="136"/>
      <c r="M12" s="38">
        <v>19</v>
      </c>
      <c r="N12" s="33">
        <v>1</v>
      </c>
      <c r="O12" s="39">
        <v>5</v>
      </c>
      <c r="P12" s="39">
        <v>24</v>
      </c>
      <c r="Q12" s="39">
        <v>93</v>
      </c>
      <c r="R12" s="39">
        <v>28</v>
      </c>
      <c r="S12" s="39">
        <v>7</v>
      </c>
      <c r="T12" s="153">
        <f t="shared" si="4"/>
        <v>140</v>
      </c>
      <c r="U12" s="40"/>
      <c r="V12" s="41" t="s">
        <v>56</v>
      </c>
      <c r="W12" s="137"/>
      <c r="X12" s="138"/>
      <c r="Y12" s="139"/>
      <c r="Z12" s="139"/>
    </row>
    <row r="13" spans="1:26" s="134" customFormat="1" ht="24" customHeight="1">
      <c r="A13" s="65" t="s">
        <v>60</v>
      </c>
      <c r="B13" s="208">
        <v>373</v>
      </c>
      <c r="C13" s="73" t="s">
        <v>66</v>
      </c>
      <c r="D13" s="33">
        <v>109</v>
      </c>
      <c r="E13" s="33">
        <v>3</v>
      </c>
      <c r="F13" s="33">
        <v>3</v>
      </c>
      <c r="G13" s="33">
        <v>55</v>
      </c>
      <c r="H13" s="33">
        <v>33</v>
      </c>
      <c r="I13" s="47">
        <v>6</v>
      </c>
      <c r="J13" s="48">
        <v>34</v>
      </c>
      <c r="K13" s="135"/>
      <c r="L13" s="136"/>
      <c r="M13" s="32">
        <v>2</v>
      </c>
      <c r="N13" s="20" t="s">
        <v>70</v>
      </c>
      <c r="O13" s="33">
        <v>6</v>
      </c>
      <c r="P13" s="33">
        <v>8</v>
      </c>
      <c r="Q13" s="33">
        <v>23</v>
      </c>
      <c r="R13" s="33">
        <v>15</v>
      </c>
      <c r="S13" s="33">
        <v>9</v>
      </c>
      <c r="T13" s="155">
        <f t="shared" si="4"/>
        <v>67</v>
      </c>
      <c r="U13" s="30"/>
      <c r="V13" s="34" t="s">
        <v>60</v>
      </c>
      <c r="W13" s="137"/>
      <c r="X13" s="138"/>
      <c r="Y13" s="139"/>
      <c r="Z13" s="139"/>
    </row>
    <row r="14" spans="1:26" s="143" customFormat="1" ht="24" customHeight="1">
      <c r="A14" s="61" t="s">
        <v>63</v>
      </c>
      <c r="B14" s="75">
        <f aca="true" t="shared" si="9" ref="B14:J14">IF(SUM(B15:B18),SUM(B15:B18),"        -")</f>
        <v>1082</v>
      </c>
      <c r="C14" s="69">
        <f t="shared" si="9"/>
        <v>1</v>
      </c>
      <c r="D14" s="43">
        <f t="shared" si="9"/>
        <v>304</v>
      </c>
      <c r="E14" s="43">
        <f t="shared" si="9"/>
        <v>12</v>
      </c>
      <c r="F14" s="43">
        <f t="shared" si="9"/>
        <v>4</v>
      </c>
      <c r="G14" s="43">
        <f t="shared" si="9"/>
        <v>177</v>
      </c>
      <c r="H14" s="43">
        <f t="shared" si="9"/>
        <v>114</v>
      </c>
      <c r="I14" s="52">
        <f t="shared" si="9"/>
        <v>12</v>
      </c>
      <c r="J14" s="53">
        <f t="shared" si="9"/>
        <v>125</v>
      </c>
      <c r="K14" s="10"/>
      <c r="L14" s="11"/>
      <c r="M14" s="42">
        <f aca="true" t="shared" si="10" ref="M14:S14">IF(SUM(M15:M18),SUM(M15:M18),"        -")</f>
        <v>21</v>
      </c>
      <c r="N14" s="43">
        <f t="shared" si="10"/>
        <v>2</v>
      </c>
      <c r="O14" s="43">
        <f t="shared" si="10"/>
        <v>12</v>
      </c>
      <c r="P14" s="43">
        <f t="shared" si="10"/>
        <v>25</v>
      </c>
      <c r="Q14" s="43">
        <f t="shared" si="10"/>
        <v>45</v>
      </c>
      <c r="R14" s="43">
        <f t="shared" si="10"/>
        <v>33</v>
      </c>
      <c r="S14" s="43">
        <f t="shared" si="10"/>
        <v>12</v>
      </c>
      <c r="T14" s="151">
        <f t="shared" si="4"/>
        <v>183</v>
      </c>
      <c r="U14" s="44"/>
      <c r="V14" s="45" t="s">
        <v>63</v>
      </c>
      <c r="W14" s="140"/>
      <c r="X14" s="141"/>
      <c r="Y14" s="142"/>
      <c r="Z14" s="142"/>
    </row>
    <row r="15" spans="1:26" s="134" customFormat="1" ht="24" customHeight="1">
      <c r="A15" s="63" t="s">
        <v>17</v>
      </c>
      <c r="B15" s="206">
        <v>693</v>
      </c>
      <c r="C15" s="71">
        <v>1</v>
      </c>
      <c r="D15" s="39">
        <v>210</v>
      </c>
      <c r="E15" s="39">
        <v>7</v>
      </c>
      <c r="F15" s="39">
        <v>1</v>
      </c>
      <c r="G15" s="39">
        <v>109</v>
      </c>
      <c r="H15" s="39">
        <v>77</v>
      </c>
      <c r="I15" s="49">
        <v>9</v>
      </c>
      <c r="J15" s="50">
        <v>78</v>
      </c>
      <c r="K15" s="135"/>
      <c r="L15" s="136"/>
      <c r="M15" s="38">
        <v>9</v>
      </c>
      <c r="N15" s="39">
        <v>2</v>
      </c>
      <c r="O15" s="39">
        <v>6</v>
      </c>
      <c r="P15" s="39">
        <v>17</v>
      </c>
      <c r="Q15" s="39">
        <v>27</v>
      </c>
      <c r="R15" s="39">
        <v>21</v>
      </c>
      <c r="S15" s="39">
        <v>7</v>
      </c>
      <c r="T15" s="153">
        <f t="shared" si="4"/>
        <v>112</v>
      </c>
      <c r="U15" s="40"/>
      <c r="V15" s="41" t="s">
        <v>17</v>
      </c>
      <c r="W15" s="137"/>
      <c r="X15" s="138"/>
      <c r="Y15" s="139"/>
      <c r="Z15" s="139"/>
    </row>
    <row r="16" spans="1:26" s="134" customFormat="1" ht="24" customHeight="1">
      <c r="A16" s="64" t="s">
        <v>18</v>
      </c>
      <c r="B16" s="207">
        <v>259</v>
      </c>
      <c r="C16" s="72" t="s">
        <v>70</v>
      </c>
      <c r="D16" s="20">
        <v>65</v>
      </c>
      <c r="E16" s="20">
        <v>4</v>
      </c>
      <c r="F16" s="20">
        <v>1</v>
      </c>
      <c r="G16" s="20">
        <v>48</v>
      </c>
      <c r="H16" s="20">
        <v>24</v>
      </c>
      <c r="I16" s="21">
        <v>2</v>
      </c>
      <c r="J16" s="22">
        <v>34</v>
      </c>
      <c r="K16" s="135"/>
      <c r="L16" s="136"/>
      <c r="M16" s="26">
        <v>8</v>
      </c>
      <c r="N16" s="20" t="s">
        <v>70</v>
      </c>
      <c r="O16" s="20">
        <v>5</v>
      </c>
      <c r="P16" s="20">
        <v>7</v>
      </c>
      <c r="Q16" s="20">
        <v>9</v>
      </c>
      <c r="R16" s="20">
        <v>8</v>
      </c>
      <c r="S16" s="20">
        <v>4</v>
      </c>
      <c r="T16" s="154">
        <f t="shared" si="4"/>
        <v>40</v>
      </c>
      <c r="U16" s="27"/>
      <c r="V16" s="28" t="s">
        <v>18</v>
      </c>
      <c r="W16" s="137"/>
      <c r="X16" s="138"/>
      <c r="Y16" s="139"/>
      <c r="Z16" s="139"/>
    </row>
    <row r="17" spans="1:26" s="134" customFormat="1" ht="24" customHeight="1">
      <c r="A17" s="64" t="s">
        <v>19</v>
      </c>
      <c r="B17" s="207">
        <v>72</v>
      </c>
      <c r="C17" s="72" t="s">
        <v>66</v>
      </c>
      <c r="D17" s="20">
        <v>19</v>
      </c>
      <c r="E17" s="20">
        <v>1</v>
      </c>
      <c r="F17" s="20" t="s">
        <v>74</v>
      </c>
      <c r="G17" s="20">
        <v>10</v>
      </c>
      <c r="H17" s="20">
        <v>6</v>
      </c>
      <c r="I17" s="21" t="s">
        <v>74</v>
      </c>
      <c r="J17" s="22">
        <v>6</v>
      </c>
      <c r="K17" s="135"/>
      <c r="L17" s="136"/>
      <c r="M17" s="26">
        <v>1</v>
      </c>
      <c r="N17" s="20" t="s">
        <v>66</v>
      </c>
      <c r="O17" s="20">
        <v>1</v>
      </c>
      <c r="P17" s="20" t="s">
        <v>74</v>
      </c>
      <c r="Q17" s="20">
        <v>4</v>
      </c>
      <c r="R17" s="20">
        <v>4</v>
      </c>
      <c r="S17" s="20">
        <v>1</v>
      </c>
      <c r="T17" s="154">
        <f t="shared" si="4"/>
        <v>19</v>
      </c>
      <c r="U17" s="27"/>
      <c r="V17" s="28" t="s">
        <v>19</v>
      </c>
      <c r="W17" s="137"/>
      <c r="X17" s="138"/>
      <c r="Y17" s="139"/>
      <c r="Z17" s="139"/>
    </row>
    <row r="18" spans="1:26" s="134" customFormat="1" ht="24" customHeight="1">
      <c r="A18" s="64" t="s">
        <v>20</v>
      </c>
      <c r="B18" s="207">
        <v>58</v>
      </c>
      <c r="C18" s="72" t="s">
        <v>66</v>
      </c>
      <c r="D18" s="20">
        <v>10</v>
      </c>
      <c r="E18" s="20" t="s">
        <v>74</v>
      </c>
      <c r="F18" s="20">
        <v>2</v>
      </c>
      <c r="G18" s="20">
        <v>10</v>
      </c>
      <c r="H18" s="20">
        <v>7</v>
      </c>
      <c r="I18" s="21">
        <v>1</v>
      </c>
      <c r="J18" s="22">
        <v>7</v>
      </c>
      <c r="K18" s="135"/>
      <c r="L18" s="136"/>
      <c r="M18" s="26">
        <v>3</v>
      </c>
      <c r="N18" s="20" t="s">
        <v>74</v>
      </c>
      <c r="O18" s="20" t="s">
        <v>71</v>
      </c>
      <c r="P18" s="20">
        <v>1</v>
      </c>
      <c r="Q18" s="20">
        <v>5</v>
      </c>
      <c r="R18" s="20" t="s">
        <v>74</v>
      </c>
      <c r="S18" s="20" t="s">
        <v>71</v>
      </c>
      <c r="T18" s="154">
        <f t="shared" si="4"/>
        <v>12</v>
      </c>
      <c r="U18" s="27"/>
      <c r="V18" s="28" t="s">
        <v>20</v>
      </c>
      <c r="W18" s="137"/>
      <c r="X18" s="138"/>
      <c r="Y18" s="139"/>
      <c r="Z18" s="139"/>
    </row>
    <row r="19" spans="1:26" s="143" customFormat="1" ht="24" customHeight="1">
      <c r="A19" s="61" t="s">
        <v>21</v>
      </c>
      <c r="B19" s="75">
        <f aca="true" t="shared" si="11" ref="B19:J19">IF(SUM(B20:B23),SUM(B20:B23),"        -")</f>
        <v>1010</v>
      </c>
      <c r="C19" s="69">
        <f t="shared" si="11"/>
        <v>1</v>
      </c>
      <c r="D19" s="43">
        <f t="shared" si="11"/>
        <v>229</v>
      </c>
      <c r="E19" s="43">
        <f t="shared" si="11"/>
        <v>12</v>
      </c>
      <c r="F19" s="43">
        <f t="shared" si="11"/>
        <v>2</v>
      </c>
      <c r="G19" s="43">
        <f t="shared" si="11"/>
        <v>212</v>
      </c>
      <c r="H19" s="43">
        <f t="shared" si="11"/>
        <v>92</v>
      </c>
      <c r="I19" s="52">
        <f t="shared" si="11"/>
        <v>11</v>
      </c>
      <c r="J19" s="53">
        <f t="shared" si="11"/>
        <v>99</v>
      </c>
      <c r="K19" s="10"/>
      <c r="L19" s="11"/>
      <c r="M19" s="42">
        <f aca="true" t="shared" si="12" ref="M19:S19">IF(SUM(M20:M23),SUM(M20:M23),"        -")</f>
        <v>20</v>
      </c>
      <c r="N19" s="43">
        <f t="shared" si="12"/>
        <v>1</v>
      </c>
      <c r="O19" s="43">
        <f t="shared" si="12"/>
        <v>13</v>
      </c>
      <c r="P19" s="43">
        <f t="shared" si="12"/>
        <v>24</v>
      </c>
      <c r="Q19" s="43">
        <f t="shared" si="12"/>
        <v>79</v>
      </c>
      <c r="R19" s="43">
        <f t="shared" si="12"/>
        <v>29</v>
      </c>
      <c r="S19" s="43">
        <f t="shared" si="12"/>
        <v>21</v>
      </c>
      <c r="T19" s="151">
        <f t="shared" si="4"/>
        <v>165</v>
      </c>
      <c r="U19" s="44"/>
      <c r="V19" s="45" t="s">
        <v>21</v>
      </c>
      <c r="W19" s="140"/>
      <c r="X19" s="141"/>
      <c r="Y19" s="142"/>
      <c r="Z19" s="142"/>
    </row>
    <row r="20" spans="1:26" s="134" customFormat="1" ht="24" customHeight="1">
      <c r="A20" s="63" t="s">
        <v>22</v>
      </c>
      <c r="B20" s="206">
        <v>335</v>
      </c>
      <c r="C20" s="71" t="s">
        <v>74</v>
      </c>
      <c r="D20" s="39">
        <v>89</v>
      </c>
      <c r="E20" s="39">
        <v>6</v>
      </c>
      <c r="F20" s="39" t="s">
        <v>70</v>
      </c>
      <c r="G20" s="39">
        <v>47</v>
      </c>
      <c r="H20" s="39">
        <v>34</v>
      </c>
      <c r="I20" s="49">
        <v>3</v>
      </c>
      <c r="J20" s="50">
        <v>36</v>
      </c>
      <c r="K20" s="135"/>
      <c r="L20" s="136"/>
      <c r="M20" s="38">
        <v>7</v>
      </c>
      <c r="N20" s="39">
        <v>1</v>
      </c>
      <c r="O20" s="39">
        <v>4</v>
      </c>
      <c r="P20" s="39">
        <v>6</v>
      </c>
      <c r="Q20" s="39">
        <v>22</v>
      </c>
      <c r="R20" s="39">
        <v>12</v>
      </c>
      <c r="S20" s="39">
        <v>6</v>
      </c>
      <c r="T20" s="153">
        <f t="shared" si="4"/>
        <v>62</v>
      </c>
      <c r="U20" s="40"/>
      <c r="V20" s="41" t="s">
        <v>22</v>
      </c>
      <c r="W20" s="137"/>
      <c r="X20" s="138"/>
      <c r="Y20" s="139"/>
      <c r="Z20" s="139"/>
    </row>
    <row r="21" spans="1:26" s="134" customFormat="1" ht="24" customHeight="1">
      <c r="A21" s="64" t="s">
        <v>68</v>
      </c>
      <c r="B21" s="207">
        <v>206</v>
      </c>
      <c r="C21" s="72" t="s">
        <v>71</v>
      </c>
      <c r="D21" s="20">
        <v>55</v>
      </c>
      <c r="E21" s="20">
        <v>3</v>
      </c>
      <c r="F21" s="20" t="s">
        <v>66</v>
      </c>
      <c r="G21" s="20">
        <v>43</v>
      </c>
      <c r="H21" s="20">
        <v>14</v>
      </c>
      <c r="I21" s="21">
        <v>3</v>
      </c>
      <c r="J21" s="22">
        <v>21</v>
      </c>
      <c r="K21" s="135"/>
      <c r="L21" s="136"/>
      <c r="M21" s="26">
        <v>4</v>
      </c>
      <c r="N21" s="20" t="s">
        <v>66</v>
      </c>
      <c r="O21" s="20">
        <v>3</v>
      </c>
      <c r="P21" s="20">
        <v>4</v>
      </c>
      <c r="Q21" s="20">
        <v>20</v>
      </c>
      <c r="R21" s="20">
        <v>3</v>
      </c>
      <c r="S21" s="20">
        <v>5</v>
      </c>
      <c r="T21" s="154">
        <f t="shared" si="4"/>
        <v>28</v>
      </c>
      <c r="U21" s="27"/>
      <c r="V21" s="28" t="s">
        <v>23</v>
      </c>
      <c r="W21" s="137"/>
      <c r="X21" s="138"/>
      <c r="Y21" s="139"/>
      <c r="Z21" s="139"/>
    </row>
    <row r="22" spans="1:26" s="134" customFormat="1" ht="24" customHeight="1">
      <c r="A22" s="64" t="s">
        <v>24</v>
      </c>
      <c r="B22" s="207">
        <v>91</v>
      </c>
      <c r="C22" s="72" t="s">
        <v>66</v>
      </c>
      <c r="D22" s="20">
        <v>18</v>
      </c>
      <c r="E22" s="20" t="s">
        <v>74</v>
      </c>
      <c r="F22" s="20" t="s">
        <v>74</v>
      </c>
      <c r="G22" s="20">
        <v>22</v>
      </c>
      <c r="H22" s="20">
        <v>9</v>
      </c>
      <c r="I22" s="21">
        <v>2</v>
      </c>
      <c r="J22" s="22">
        <v>8</v>
      </c>
      <c r="K22" s="135"/>
      <c r="L22" s="136"/>
      <c r="M22" s="26">
        <v>2</v>
      </c>
      <c r="N22" s="20" t="s">
        <v>66</v>
      </c>
      <c r="O22" s="20">
        <v>1</v>
      </c>
      <c r="P22" s="20">
        <v>2</v>
      </c>
      <c r="Q22" s="20">
        <v>3</v>
      </c>
      <c r="R22" s="20">
        <v>5</v>
      </c>
      <c r="S22" s="20">
        <v>4</v>
      </c>
      <c r="T22" s="154">
        <f t="shared" si="4"/>
        <v>15</v>
      </c>
      <c r="U22" s="27"/>
      <c r="V22" s="28" t="s">
        <v>24</v>
      </c>
      <c r="W22" s="137"/>
      <c r="X22" s="138"/>
      <c r="Y22" s="139"/>
      <c r="Z22" s="139"/>
    </row>
    <row r="23" spans="1:26" s="134" customFormat="1" ht="24" customHeight="1">
      <c r="A23" s="64" t="s">
        <v>61</v>
      </c>
      <c r="B23" s="207">
        <v>378</v>
      </c>
      <c r="C23" s="72">
        <v>1</v>
      </c>
      <c r="D23" s="20">
        <v>67</v>
      </c>
      <c r="E23" s="20">
        <v>3</v>
      </c>
      <c r="F23" s="20">
        <v>2</v>
      </c>
      <c r="G23" s="20">
        <v>100</v>
      </c>
      <c r="H23" s="20">
        <v>35</v>
      </c>
      <c r="I23" s="21">
        <v>3</v>
      </c>
      <c r="J23" s="22">
        <v>34</v>
      </c>
      <c r="K23" s="135"/>
      <c r="L23" s="136"/>
      <c r="M23" s="26">
        <v>7</v>
      </c>
      <c r="N23" s="20" t="s">
        <v>74</v>
      </c>
      <c r="O23" s="20">
        <v>5</v>
      </c>
      <c r="P23" s="20">
        <v>12</v>
      </c>
      <c r="Q23" s="20">
        <v>34</v>
      </c>
      <c r="R23" s="20">
        <v>9</v>
      </c>
      <c r="S23" s="20">
        <v>6</v>
      </c>
      <c r="T23" s="154">
        <f t="shared" si="4"/>
        <v>60</v>
      </c>
      <c r="U23" s="27"/>
      <c r="V23" s="28" t="s">
        <v>62</v>
      </c>
      <c r="W23" s="137"/>
      <c r="X23" s="138"/>
      <c r="Y23" s="139"/>
      <c r="Z23" s="139"/>
    </row>
    <row r="24" spans="1:26" s="143" customFormat="1" ht="24" customHeight="1">
      <c r="A24" s="61" t="s">
        <v>25</v>
      </c>
      <c r="B24" s="75">
        <f aca="true" t="shared" si="13" ref="B24:J24">IF(SUM(B25:B30),SUM(B25:B30),"        -")</f>
        <v>1014</v>
      </c>
      <c r="C24" s="69">
        <f t="shared" si="13"/>
        <v>2</v>
      </c>
      <c r="D24" s="43">
        <f t="shared" si="13"/>
        <v>262</v>
      </c>
      <c r="E24" s="43">
        <f t="shared" si="13"/>
        <v>12</v>
      </c>
      <c r="F24" s="43">
        <f t="shared" si="13"/>
        <v>2</v>
      </c>
      <c r="G24" s="43">
        <f t="shared" si="13"/>
        <v>180</v>
      </c>
      <c r="H24" s="43">
        <f t="shared" si="13"/>
        <v>72</v>
      </c>
      <c r="I24" s="52">
        <f t="shared" si="13"/>
        <v>5</v>
      </c>
      <c r="J24" s="53">
        <f t="shared" si="13"/>
        <v>99</v>
      </c>
      <c r="K24" s="10"/>
      <c r="L24" s="11"/>
      <c r="M24" s="42">
        <f aca="true" t="shared" si="14" ref="M24:S24">IF(SUM(M25:M30),SUM(M25:M30),"        -")</f>
        <v>14</v>
      </c>
      <c r="N24" s="43" t="str">
        <f t="shared" si="14"/>
        <v>        -</v>
      </c>
      <c r="O24" s="43">
        <f t="shared" si="14"/>
        <v>16</v>
      </c>
      <c r="P24" s="43">
        <f t="shared" si="14"/>
        <v>26</v>
      </c>
      <c r="Q24" s="43">
        <f t="shared" si="14"/>
        <v>88</v>
      </c>
      <c r="R24" s="43">
        <f t="shared" si="14"/>
        <v>27</v>
      </c>
      <c r="S24" s="43">
        <f t="shared" si="14"/>
        <v>14</v>
      </c>
      <c r="T24" s="151">
        <f t="shared" si="4"/>
        <v>195</v>
      </c>
      <c r="U24" s="44"/>
      <c r="V24" s="45" t="s">
        <v>25</v>
      </c>
      <c r="W24" s="140"/>
      <c r="X24" s="141"/>
      <c r="Y24" s="142"/>
      <c r="Z24" s="142"/>
    </row>
    <row r="25" spans="1:26" s="134" customFormat="1" ht="24" customHeight="1">
      <c r="A25" s="63" t="s">
        <v>26</v>
      </c>
      <c r="B25" s="206">
        <v>360</v>
      </c>
      <c r="C25" s="71">
        <v>1</v>
      </c>
      <c r="D25" s="39">
        <v>91</v>
      </c>
      <c r="E25" s="39">
        <v>3</v>
      </c>
      <c r="F25" s="39" t="s">
        <v>74</v>
      </c>
      <c r="G25" s="39">
        <v>71</v>
      </c>
      <c r="H25" s="39">
        <v>24</v>
      </c>
      <c r="I25" s="49">
        <v>2</v>
      </c>
      <c r="J25" s="50">
        <v>36</v>
      </c>
      <c r="K25" s="135"/>
      <c r="L25" s="136"/>
      <c r="M25" s="38">
        <v>4</v>
      </c>
      <c r="N25" s="39" t="s">
        <v>66</v>
      </c>
      <c r="O25" s="39">
        <v>4</v>
      </c>
      <c r="P25" s="39">
        <v>9</v>
      </c>
      <c r="Q25" s="39">
        <v>29</v>
      </c>
      <c r="R25" s="39">
        <v>10</v>
      </c>
      <c r="S25" s="39">
        <v>7</v>
      </c>
      <c r="T25" s="153">
        <f t="shared" si="4"/>
        <v>69</v>
      </c>
      <c r="U25" s="40"/>
      <c r="V25" s="41" t="s">
        <v>26</v>
      </c>
      <c r="W25" s="137"/>
      <c r="X25" s="138"/>
      <c r="Y25" s="139"/>
      <c r="Z25" s="139"/>
    </row>
    <row r="26" spans="1:26" s="134" customFormat="1" ht="24" customHeight="1">
      <c r="A26" s="64" t="s">
        <v>27</v>
      </c>
      <c r="B26" s="207">
        <v>126</v>
      </c>
      <c r="C26" s="72" t="s">
        <v>66</v>
      </c>
      <c r="D26" s="20">
        <v>37</v>
      </c>
      <c r="E26" s="20">
        <v>4</v>
      </c>
      <c r="F26" s="20">
        <v>1</v>
      </c>
      <c r="G26" s="20">
        <v>14</v>
      </c>
      <c r="H26" s="20">
        <v>7</v>
      </c>
      <c r="I26" s="21">
        <v>1</v>
      </c>
      <c r="J26" s="22">
        <v>12</v>
      </c>
      <c r="K26" s="135"/>
      <c r="L26" s="136"/>
      <c r="M26" s="26">
        <v>1</v>
      </c>
      <c r="N26" s="20" t="s">
        <v>66</v>
      </c>
      <c r="O26" s="20">
        <v>2</v>
      </c>
      <c r="P26" s="20">
        <v>6</v>
      </c>
      <c r="Q26" s="20">
        <v>10</v>
      </c>
      <c r="R26" s="20">
        <v>4</v>
      </c>
      <c r="S26" s="20">
        <v>2</v>
      </c>
      <c r="T26" s="154">
        <f t="shared" si="4"/>
        <v>25</v>
      </c>
      <c r="U26" s="27"/>
      <c r="V26" s="28" t="s">
        <v>27</v>
      </c>
      <c r="W26" s="137"/>
      <c r="X26" s="138"/>
      <c r="Y26" s="139"/>
      <c r="Z26" s="139"/>
    </row>
    <row r="27" spans="1:26" s="134" customFormat="1" ht="24" customHeight="1">
      <c r="A27" s="64" t="s">
        <v>28</v>
      </c>
      <c r="B27" s="207">
        <v>107</v>
      </c>
      <c r="C27" s="72">
        <v>1</v>
      </c>
      <c r="D27" s="20">
        <v>30</v>
      </c>
      <c r="E27" s="20">
        <v>3</v>
      </c>
      <c r="F27" s="20" t="s">
        <v>66</v>
      </c>
      <c r="G27" s="20">
        <v>16</v>
      </c>
      <c r="H27" s="20">
        <v>5</v>
      </c>
      <c r="I27" s="21" t="s">
        <v>74</v>
      </c>
      <c r="J27" s="22">
        <v>9</v>
      </c>
      <c r="K27" s="135"/>
      <c r="L27" s="136"/>
      <c r="M27" s="26">
        <v>3</v>
      </c>
      <c r="N27" s="20" t="s">
        <v>66</v>
      </c>
      <c r="O27" s="20">
        <v>3</v>
      </c>
      <c r="P27" s="20">
        <v>3</v>
      </c>
      <c r="Q27" s="20">
        <v>6</v>
      </c>
      <c r="R27" s="20">
        <v>3</v>
      </c>
      <c r="S27" s="20" t="s">
        <v>74</v>
      </c>
      <c r="T27" s="154">
        <f t="shared" si="4"/>
        <v>25</v>
      </c>
      <c r="U27" s="27"/>
      <c r="V27" s="28" t="s">
        <v>28</v>
      </c>
      <c r="W27" s="137"/>
      <c r="X27" s="138"/>
      <c r="Y27" s="139"/>
      <c r="Z27" s="139"/>
    </row>
    <row r="28" spans="1:26" s="134" customFormat="1" ht="24" customHeight="1">
      <c r="A28" s="64" t="s">
        <v>29</v>
      </c>
      <c r="B28" s="207">
        <v>93</v>
      </c>
      <c r="C28" s="72" t="s">
        <v>74</v>
      </c>
      <c r="D28" s="20">
        <v>20</v>
      </c>
      <c r="E28" s="20">
        <v>1</v>
      </c>
      <c r="F28" s="20">
        <v>1</v>
      </c>
      <c r="G28" s="20">
        <v>17</v>
      </c>
      <c r="H28" s="20">
        <v>8</v>
      </c>
      <c r="I28" s="21">
        <v>1</v>
      </c>
      <c r="J28" s="22">
        <v>12</v>
      </c>
      <c r="K28" s="135"/>
      <c r="L28" s="136"/>
      <c r="M28" s="26">
        <v>2</v>
      </c>
      <c r="N28" s="20" t="s">
        <v>66</v>
      </c>
      <c r="O28" s="20">
        <v>2</v>
      </c>
      <c r="P28" s="20">
        <v>2</v>
      </c>
      <c r="Q28" s="20">
        <v>13</v>
      </c>
      <c r="R28" s="20" t="s">
        <v>74</v>
      </c>
      <c r="S28" s="20" t="s">
        <v>74</v>
      </c>
      <c r="T28" s="154">
        <f t="shared" si="4"/>
        <v>14</v>
      </c>
      <c r="U28" s="27" t="s">
        <v>58</v>
      </c>
      <c r="V28" s="28" t="s">
        <v>29</v>
      </c>
      <c r="W28" s="137"/>
      <c r="X28" s="138"/>
      <c r="Y28" s="139"/>
      <c r="Z28" s="139"/>
    </row>
    <row r="29" spans="1:26" s="134" customFormat="1" ht="24" customHeight="1">
      <c r="A29" s="65" t="s">
        <v>30</v>
      </c>
      <c r="B29" s="208">
        <v>152</v>
      </c>
      <c r="C29" s="73" t="s">
        <v>74</v>
      </c>
      <c r="D29" s="33">
        <v>36</v>
      </c>
      <c r="E29" s="33">
        <v>1</v>
      </c>
      <c r="F29" s="33" t="s">
        <v>74</v>
      </c>
      <c r="G29" s="33">
        <v>27</v>
      </c>
      <c r="H29" s="33">
        <v>14</v>
      </c>
      <c r="I29" s="47" t="s">
        <v>71</v>
      </c>
      <c r="J29" s="48">
        <v>15</v>
      </c>
      <c r="K29" s="135"/>
      <c r="L29" s="136"/>
      <c r="M29" s="32">
        <v>3</v>
      </c>
      <c r="N29" s="33" t="s">
        <v>71</v>
      </c>
      <c r="O29" s="33">
        <v>3</v>
      </c>
      <c r="P29" s="33">
        <v>5</v>
      </c>
      <c r="Q29" s="33">
        <v>14</v>
      </c>
      <c r="R29" s="33">
        <v>6</v>
      </c>
      <c r="S29" s="33">
        <v>2</v>
      </c>
      <c r="T29" s="155">
        <f t="shared" si="4"/>
        <v>26</v>
      </c>
      <c r="U29" s="30"/>
      <c r="V29" s="34" t="s">
        <v>30</v>
      </c>
      <c r="W29" s="137"/>
      <c r="X29" s="138"/>
      <c r="Y29" s="139"/>
      <c r="Z29" s="139"/>
    </row>
    <row r="30" spans="1:26" s="134" customFormat="1" ht="24" customHeight="1">
      <c r="A30" s="64" t="s">
        <v>52</v>
      </c>
      <c r="B30" s="207">
        <v>176</v>
      </c>
      <c r="C30" s="72" t="s">
        <v>74</v>
      </c>
      <c r="D30" s="20">
        <v>48</v>
      </c>
      <c r="E30" s="20" t="s">
        <v>71</v>
      </c>
      <c r="F30" s="20" t="s">
        <v>74</v>
      </c>
      <c r="G30" s="20">
        <v>35</v>
      </c>
      <c r="H30" s="20">
        <v>14</v>
      </c>
      <c r="I30" s="21">
        <v>1</v>
      </c>
      <c r="J30" s="22">
        <v>15</v>
      </c>
      <c r="K30" s="135"/>
      <c r="L30" s="136"/>
      <c r="M30" s="26">
        <v>1</v>
      </c>
      <c r="N30" s="20" t="s">
        <v>67</v>
      </c>
      <c r="O30" s="20">
        <v>2</v>
      </c>
      <c r="P30" s="20">
        <v>1</v>
      </c>
      <c r="Q30" s="20">
        <v>16</v>
      </c>
      <c r="R30" s="20">
        <v>4</v>
      </c>
      <c r="S30" s="20">
        <v>3</v>
      </c>
      <c r="T30" s="154">
        <f t="shared" si="4"/>
        <v>36</v>
      </c>
      <c r="U30" s="27"/>
      <c r="V30" s="28" t="s">
        <v>57</v>
      </c>
      <c r="W30" s="137"/>
      <c r="X30" s="138"/>
      <c r="Y30" s="139"/>
      <c r="Z30" s="139"/>
    </row>
    <row r="31" spans="1:26" s="143" customFormat="1" ht="24" customHeight="1">
      <c r="A31" s="61" t="s">
        <v>31</v>
      </c>
      <c r="B31" s="75">
        <f aca="true" t="shared" si="15" ref="B31:J31">IF(SUM(B32:B36),SUM(B32:B36),"-")</f>
        <v>1822</v>
      </c>
      <c r="C31" s="69">
        <f t="shared" si="15"/>
        <v>2</v>
      </c>
      <c r="D31" s="43">
        <f t="shared" si="15"/>
        <v>464</v>
      </c>
      <c r="E31" s="43">
        <f t="shared" si="15"/>
        <v>24</v>
      </c>
      <c r="F31" s="43">
        <f t="shared" si="15"/>
        <v>8</v>
      </c>
      <c r="G31" s="43">
        <f t="shared" si="15"/>
        <v>309</v>
      </c>
      <c r="H31" s="43">
        <f t="shared" si="15"/>
        <v>188</v>
      </c>
      <c r="I31" s="52">
        <f t="shared" si="15"/>
        <v>27</v>
      </c>
      <c r="J31" s="53">
        <f t="shared" si="15"/>
        <v>152</v>
      </c>
      <c r="K31" s="10"/>
      <c r="L31" s="11"/>
      <c r="M31" s="42">
        <f aca="true" t="shared" si="16" ref="M31:S31">IF(SUM(M32:M36),SUM(M32:M36),"-")</f>
        <v>33</v>
      </c>
      <c r="N31" s="43">
        <f t="shared" si="16"/>
        <v>4</v>
      </c>
      <c r="O31" s="43">
        <f t="shared" si="16"/>
        <v>18</v>
      </c>
      <c r="P31" s="43">
        <f t="shared" si="16"/>
        <v>37</v>
      </c>
      <c r="Q31" s="43">
        <f t="shared" si="16"/>
        <v>136</v>
      </c>
      <c r="R31" s="43">
        <f t="shared" si="16"/>
        <v>56</v>
      </c>
      <c r="S31" s="43">
        <f t="shared" si="16"/>
        <v>27</v>
      </c>
      <c r="T31" s="151">
        <f t="shared" si="4"/>
        <v>337</v>
      </c>
      <c r="U31" s="44"/>
      <c r="V31" s="45" t="s">
        <v>31</v>
      </c>
      <c r="W31" s="140"/>
      <c r="X31" s="141"/>
      <c r="Y31" s="142"/>
      <c r="Z31" s="142"/>
    </row>
    <row r="32" spans="1:26" s="134" customFormat="1" ht="24" customHeight="1">
      <c r="A32" s="63" t="s">
        <v>32</v>
      </c>
      <c r="B32" s="206">
        <v>1032</v>
      </c>
      <c r="C32" s="71">
        <v>2</v>
      </c>
      <c r="D32" s="39">
        <v>267</v>
      </c>
      <c r="E32" s="39">
        <v>14</v>
      </c>
      <c r="F32" s="39">
        <v>4</v>
      </c>
      <c r="G32" s="39">
        <v>170</v>
      </c>
      <c r="H32" s="39">
        <v>107</v>
      </c>
      <c r="I32" s="49">
        <v>14</v>
      </c>
      <c r="J32" s="50">
        <v>94</v>
      </c>
      <c r="K32" s="135"/>
      <c r="L32" s="136"/>
      <c r="M32" s="38">
        <v>19</v>
      </c>
      <c r="N32" s="39">
        <v>3</v>
      </c>
      <c r="O32" s="39">
        <v>5</v>
      </c>
      <c r="P32" s="39">
        <v>19</v>
      </c>
      <c r="Q32" s="39">
        <v>90</v>
      </c>
      <c r="R32" s="39">
        <v>34</v>
      </c>
      <c r="S32" s="39">
        <v>13</v>
      </c>
      <c r="T32" s="153">
        <f t="shared" si="4"/>
        <v>177</v>
      </c>
      <c r="U32" s="40"/>
      <c r="V32" s="41" t="s">
        <v>32</v>
      </c>
      <c r="W32" s="137"/>
      <c r="X32" s="138"/>
      <c r="Y32" s="139"/>
      <c r="Z32" s="139"/>
    </row>
    <row r="33" spans="1:26" s="134" customFormat="1" ht="24" customHeight="1">
      <c r="A33" s="64" t="s">
        <v>49</v>
      </c>
      <c r="B33" s="207">
        <v>171</v>
      </c>
      <c r="C33" s="72" t="s">
        <v>74</v>
      </c>
      <c r="D33" s="20">
        <v>39</v>
      </c>
      <c r="E33" s="20">
        <v>2</v>
      </c>
      <c r="F33" s="20" t="s">
        <v>74</v>
      </c>
      <c r="G33" s="20">
        <v>30</v>
      </c>
      <c r="H33" s="20">
        <v>15</v>
      </c>
      <c r="I33" s="21">
        <v>3</v>
      </c>
      <c r="J33" s="22">
        <v>12</v>
      </c>
      <c r="K33" s="135"/>
      <c r="L33" s="136"/>
      <c r="M33" s="26">
        <v>4</v>
      </c>
      <c r="N33" s="20">
        <v>1</v>
      </c>
      <c r="O33" s="20">
        <v>3</v>
      </c>
      <c r="P33" s="20">
        <v>6</v>
      </c>
      <c r="Q33" s="20">
        <v>13</v>
      </c>
      <c r="R33" s="20">
        <v>8</v>
      </c>
      <c r="S33" s="20">
        <v>4</v>
      </c>
      <c r="T33" s="154">
        <f t="shared" si="4"/>
        <v>31</v>
      </c>
      <c r="U33" s="27"/>
      <c r="V33" s="28" t="s">
        <v>50</v>
      </c>
      <c r="W33" s="137"/>
      <c r="X33" s="138"/>
      <c r="Y33" s="139"/>
      <c r="Z33" s="139"/>
    </row>
    <row r="34" spans="1:26" s="134" customFormat="1" ht="24" customHeight="1">
      <c r="A34" s="64" t="s">
        <v>33</v>
      </c>
      <c r="B34" s="207">
        <v>360</v>
      </c>
      <c r="C34" s="72" t="s">
        <v>71</v>
      </c>
      <c r="D34" s="20">
        <v>83</v>
      </c>
      <c r="E34" s="20">
        <v>4</v>
      </c>
      <c r="F34" s="20">
        <v>3</v>
      </c>
      <c r="G34" s="20">
        <v>68</v>
      </c>
      <c r="H34" s="20">
        <v>44</v>
      </c>
      <c r="I34" s="21">
        <v>5</v>
      </c>
      <c r="J34" s="22">
        <v>25</v>
      </c>
      <c r="K34" s="135"/>
      <c r="L34" s="136"/>
      <c r="M34" s="26">
        <v>8</v>
      </c>
      <c r="N34" s="20" t="s">
        <v>71</v>
      </c>
      <c r="O34" s="20">
        <v>9</v>
      </c>
      <c r="P34" s="20">
        <v>8</v>
      </c>
      <c r="Q34" s="20">
        <v>24</v>
      </c>
      <c r="R34" s="20">
        <v>7</v>
      </c>
      <c r="S34" s="20">
        <v>4</v>
      </c>
      <c r="T34" s="154">
        <f t="shared" si="4"/>
        <v>68</v>
      </c>
      <c r="U34" s="27"/>
      <c r="V34" s="28" t="s">
        <v>33</v>
      </c>
      <c r="W34" s="137"/>
      <c r="X34" s="138"/>
      <c r="Y34" s="139"/>
      <c r="Z34" s="139"/>
    </row>
    <row r="35" spans="1:26" s="134" customFormat="1" ht="24" customHeight="1">
      <c r="A35" s="64" t="s">
        <v>34</v>
      </c>
      <c r="B35" s="207">
        <v>155</v>
      </c>
      <c r="C35" s="72" t="s">
        <v>74</v>
      </c>
      <c r="D35" s="20">
        <v>43</v>
      </c>
      <c r="E35" s="20">
        <v>1</v>
      </c>
      <c r="F35" s="20">
        <v>1</v>
      </c>
      <c r="G35" s="20">
        <v>27</v>
      </c>
      <c r="H35" s="20">
        <v>16</v>
      </c>
      <c r="I35" s="21">
        <v>1</v>
      </c>
      <c r="J35" s="22">
        <v>13</v>
      </c>
      <c r="K35" s="135"/>
      <c r="L35" s="136"/>
      <c r="M35" s="26">
        <v>1</v>
      </c>
      <c r="N35" s="20" t="s">
        <v>66</v>
      </c>
      <c r="O35" s="20">
        <v>1</v>
      </c>
      <c r="P35" s="20">
        <v>2</v>
      </c>
      <c r="Q35" s="20">
        <v>4</v>
      </c>
      <c r="R35" s="20">
        <v>2</v>
      </c>
      <c r="S35" s="20">
        <v>4</v>
      </c>
      <c r="T35" s="154">
        <f t="shared" si="4"/>
        <v>39</v>
      </c>
      <c r="U35" s="27"/>
      <c r="V35" s="28" t="s">
        <v>34</v>
      </c>
      <c r="W35" s="137"/>
      <c r="X35" s="138"/>
      <c r="Y35" s="139"/>
      <c r="Z35" s="139"/>
    </row>
    <row r="36" spans="1:26" s="134" customFormat="1" ht="24" customHeight="1">
      <c r="A36" s="65" t="s">
        <v>35</v>
      </c>
      <c r="B36" s="208">
        <v>104</v>
      </c>
      <c r="C36" s="73" t="s">
        <v>71</v>
      </c>
      <c r="D36" s="33">
        <v>32</v>
      </c>
      <c r="E36" s="33">
        <v>3</v>
      </c>
      <c r="F36" s="33" t="s">
        <v>74</v>
      </c>
      <c r="G36" s="33">
        <v>14</v>
      </c>
      <c r="H36" s="33">
        <v>6</v>
      </c>
      <c r="I36" s="47">
        <v>4</v>
      </c>
      <c r="J36" s="48">
        <v>8</v>
      </c>
      <c r="K36" s="135"/>
      <c r="L36" s="136"/>
      <c r="M36" s="32">
        <v>1</v>
      </c>
      <c r="N36" s="33" t="s">
        <v>66</v>
      </c>
      <c r="O36" s="33" t="s">
        <v>74</v>
      </c>
      <c r="P36" s="33">
        <v>2</v>
      </c>
      <c r="Q36" s="33">
        <v>5</v>
      </c>
      <c r="R36" s="33">
        <v>5</v>
      </c>
      <c r="S36" s="33">
        <v>2</v>
      </c>
      <c r="T36" s="155">
        <f t="shared" si="4"/>
        <v>22</v>
      </c>
      <c r="U36" s="30"/>
      <c r="V36" s="34" t="s">
        <v>35</v>
      </c>
      <c r="W36" s="137"/>
      <c r="X36" s="138"/>
      <c r="Y36" s="139"/>
      <c r="Z36" s="139"/>
    </row>
    <row r="37" spans="1:26" s="143" customFormat="1" ht="24" customHeight="1">
      <c r="A37" s="61" t="s">
        <v>36</v>
      </c>
      <c r="B37" s="75">
        <f aca="true" t="shared" si="17" ref="B37:J37">IF(SUM(B38:B41),SUM(B38:B41),"        -")</f>
        <v>803</v>
      </c>
      <c r="C37" s="69" t="str">
        <f t="shared" si="17"/>
        <v>        -</v>
      </c>
      <c r="D37" s="43">
        <f t="shared" si="17"/>
        <v>234</v>
      </c>
      <c r="E37" s="43">
        <f t="shared" si="17"/>
        <v>9</v>
      </c>
      <c r="F37" s="43">
        <f t="shared" si="17"/>
        <v>2</v>
      </c>
      <c r="G37" s="43">
        <f t="shared" si="17"/>
        <v>137</v>
      </c>
      <c r="H37" s="43">
        <f t="shared" si="17"/>
        <v>61</v>
      </c>
      <c r="I37" s="52">
        <f t="shared" si="17"/>
        <v>8</v>
      </c>
      <c r="J37" s="53">
        <f t="shared" si="17"/>
        <v>90</v>
      </c>
      <c r="K37" s="10"/>
      <c r="L37" s="11"/>
      <c r="M37" s="42">
        <f aca="true" t="shared" si="18" ref="M37:S37">IF(SUM(M38:M41),SUM(M38:M41),"        -")</f>
        <v>3</v>
      </c>
      <c r="N37" s="43" t="str">
        <f t="shared" si="18"/>
        <v>        -</v>
      </c>
      <c r="O37" s="43">
        <f t="shared" si="18"/>
        <v>5</v>
      </c>
      <c r="P37" s="43">
        <f t="shared" si="18"/>
        <v>18</v>
      </c>
      <c r="Q37" s="43">
        <f t="shared" si="18"/>
        <v>43</v>
      </c>
      <c r="R37" s="43">
        <f t="shared" si="18"/>
        <v>14</v>
      </c>
      <c r="S37" s="43">
        <f t="shared" si="18"/>
        <v>6</v>
      </c>
      <c r="T37" s="151">
        <f t="shared" si="4"/>
        <v>173</v>
      </c>
      <c r="U37" s="44"/>
      <c r="V37" s="45" t="s">
        <v>36</v>
      </c>
      <c r="W37" s="140"/>
      <c r="X37" s="141"/>
      <c r="Y37" s="142"/>
      <c r="Z37" s="142"/>
    </row>
    <row r="38" spans="1:26" s="134" customFormat="1" ht="24" customHeight="1">
      <c r="A38" s="63" t="s">
        <v>37</v>
      </c>
      <c r="B38" s="206">
        <v>488</v>
      </c>
      <c r="C38" s="71" t="s">
        <v>70</v>
      </c>
      <c r="D38" s="39">
        <v>146</v>
      </c>
      <c r="E38" s="39">
        <v>6</v>
      </c>
      <c r="F38" s="39" t="s">
        <v>70</v>
      </c>
      <c r="G38" s="39">
        <v>78</v>
      </c>
      <c r="H38" s="39">
        <v>42</v>
      </c>
      <c r="I38" s="49">
        <v>4</v>
      </c>
      <c r="J38" s="50">
        <v>52</v>
      </c>
      <c r="K38" s="135"/>
      <c r="L38" s="136"/>
      <c r="M38" s="38">
        <v>1</v>
      </c>
      <c r="N38" s="39" t="s">
        <v>74</v>
      </c>
      <c r="O38" s="39">
        <v>3</v>
      </c>
      <c r="P38" s="39">
        <v>12</v>
      </c>
      <c r="Q38" s="39">
        <v>29</v>
      </c>
      <c r="R38" s="39">
        <v>12</v>
      </c>
      <c r="S38" s="39">
        <v>3</v>
      </c>
      <c r="T38" s="153">
        <f t="shared" si="4"/>
        <v>100</v>
      </c>
      <c r="U38" s="40"/>
      <c r="V38" s="41" t="s">
        <v>37</v>
      </c>
      <c r="W38" s="137"/>
      <c r="X38" s="138"/>
      <c r="Y38" s="139"/>
      <c r="Z38" s="139"/>
    </row>
    <row r="39" spans="1:26" s="134" customFormat="1" ht="24" customHeight="1">
      <c r="A39" s="64" t="s">
        <v>38</v>
      </c>
      <c r="B39" s="207">
        <v>244</v>
      </c>
      <c r="C39" s="72" t="s">
        <v>74</v>
      </c>
      <c r="D39" s="20">
        <v>73</v>
      </c>
      <c r="E39" s="20">
        <v>2</v>
      </c>
      <c r="F39" s="20">
        <v>2</v>
      </c>
      <c r="G39" s="20">
        <v>44</v>
      </c>
      <c r="H39" s="20">
        <v>14</v>
      </c>
      <c r="I39" s="21">
        <v>3</v>
      </c>
      <c r="J39" s="22">
        <v>30</v>
      </c>
      <c r="K39" s="135"/>
      <c r="L39" s="136"/>
      <c r="M39" s="26">
        <v>2</v>
      </c>
      <c r="N39" s="20" t="s">
        <v>71</v>
      </c>
      <c r="O39" s="20">
        <v>1</v>
      </c>
      <c r="P39" s="20">
        <v>1</v>
      </c>
      <c r="Q39" s="20">
        <v>10</v>
      </c>
      <c r="R39" s="20">
        <v>2</v>
      </c>
      <c r="S39" s="20">
        <v>3</v>
      </c>
      <c r="T39" s="154">
        <f t="shared" si="4"/>
        <v>57</v>
      </c>
      <c r="U39" s="27"/>
      <c r="V39" s="28" t="s">
        <v>38</v>
      </c>
      <c r="W39" s="137"/>
      <c r="X39" s="138"/>
      <c r="Y39" s="139"/>
      <c r="Z39" s="139"/>
    </row>
    <row r="40" spans="1:26" s="134" customFormat="1" ht="24" customHeight="1">
      <c r="A40" s="64" t="s">
        <v>39</v>
      </c>
      <c r="B40" s="207">
        <v>64</v>
      </c>
      <c r="C40" s="72" t="s">
        <v>66</v>
      </c>
      <c r="D40" s="20">
        <v>13</v>
      </c>
      <c r="E40" s="20">
        <v>1</v>
      </c>
      <c r="F40" s="20" t="s">
        <v>74</v>
      </c>
      <c r="G40" s="20">
        <v>13</v>
      </c>
      <c r="H40" s="20">
        <v>5</v>
      </c>
      <c r="I40" s="21">
        <v>1</v>
      </c>
      <c r="J40" s="22">
        <v>8</v>
      </c>
      <c r="K40" s="135"/>
      <c r="L40" s="136"/>
      <c r="M40" s="26" t="s">
        <v>72</v>
      </c>
      <c r="N40" s="20" t="s">
        <v>66</v>
      </c>
      <c r="O40" s="20">
        <v>1</v>
      </c>
      <c r="P40" s="20">
        <v>5</v>
      </c>
      <c r="Q40" s="20">
        <v>3</v>
      </c>
      <c r="R40" s="20" t="s">
        <v>74</v>
      </c>
      <c r="S40" s="20" t="s">
        <v>66</v>
      </c>
      <c r="T40" s="154">
        <f t="shared" si="4"/>
        <v>14</v>
      </c>
      <c r="U40" s="27"/>
      <c r="V40" s="28" t="s">
        <v>39</v>
      </c>
      <c r="W40" s="137"/>
      <c r="X40" s="138"/>
      <c r="Y40" s="139"/>
      <c r="Z40" s="139"/>
    </row>
    <row r="41" spans="1:26" s="134" customFormat="1" ht="24" customHeight="1">
      <c r="A41" s="65" t="s">
        <v>40</v>
      </c>
      <c r="B41" s="208">
        <v>7</v>
      </c>
      <c r="C41" s="73" t="s">
        <v>66</v>
      </c>
      <c r="D41" s="33">
        <v>2</v>
      </c>
      <c r="E41" s="33" t="s">
        <v>66</v>
      </c>
      <c r="F41" s="33" t="s">
        <v>66</v>
      </c>
      <c r="G41" s="33">
        <v>2</v>
      </c>
      <c r="H41" s="33" t="s">
        <v>71</v>
      </c>
      <c r="I41" s="47" t="s">
        <v>71</v>
      </c>
      <c r="J41" s="48" t="s">
        <v>74</v>
      </c>
      <c r="K41" s="135"/>
      <c r="L41" s="136"/>
      <c r="M41" s="32" t="s">
        <v>66</v>
      </c>
      <c r="N41" s="33" t="s">
        <v>66</v>
      </c>
      <c r="O41" s="33" t="s">
        <v>72</v>
      </c>
      <c r="P41" s="33" t="s">
        <v>67</v>
      </c>
      <c r="Q41" s="33">
        <v>1</v>
      </c>
      <c r="R41" s="33" t="s">
        <v>71</v>
      </c>
      <c r="S41" s="33" t="s">
        <v>69</v>
      </c>
      <c r="T41" s="155">
        <f t="shared" si="4"/>
        <v>2</v>
      </c>
      <c r="U41" s="30"/>
      <c r="V41" s="34" t="s">
        <v>40</v>
      </c>
      <c r="W41" s="137"/>
      <c r="X41" s="138"/>
      <c r="Y41" s="139"/>
      <c r="Z41" s="139"/>
    </row>
    <row r="42" spans="1:26" s="143" customFormat="1" ht="24" customHeight="1">
      <c r="A42" s="66" t="s">
        <v>55</v>
      </c>
      <c r="B42" s="75">
        <f aca="true" t="shared" si="19" ref="B42:J42">IF(SUM(B43:B44),SUM(B43:B44),"        -")</f>
        <v>376</v>
      </c>
      <c r="C42" s="69" t="str">
        <f t="shared" si="19"/>
        <v>        -</v>
      </c>
      <c r="D42" s="43">
        <f t="shared" si="19"/>
        <v>95</v>
      </c>
      <c r="E42" s="43">
        <f t="shared" si="19"/>
        <v>1</v>
      </c>
      <c r="F42" s="43">
        <f t="shared" si="19"/>
        <v>1</v>
      </c>
      <c r="G42" s="43">
        <f t="shared" si="19"/>
        <v>82</v>
      </c>
      <c r="H42" s="43">
        <f t="shared" si="19"/>
        <v>31</v>
      </c>
      <c r="I42" s="52">
        <f t="shared" si="19"/>
        <v>4</v>
      </c>
      <c r="J42" s="53">
        <f t="shared" si="19"/>
        <v>44</v>
      </c>
      <c r="K42" s="10"/>
      <c r="L42" s="11"/>
      <c r="M42" s="42">
        <f aca="true" t="shared" si="20" ref="M42:S42">IF(SUM(M43:M44),SUM(M43:M44),"        -")</f>
        <v>3</v>
      </c>
      <c r="N42" s="43" t="str">
        <f t="shared" si="20"/>
        <v>        -</v>
      </c>
      <c r="O42" s="43">
        <f t="shared" si="20"/>
        <v>2</v>
      </c>
      <c r="P42" s="43">
        <f t="shared" si="20"/>
        <v>12</v>
      </c>
      <c r="Q42" s="43">
        <f t="shared" si="20"/>
        <v>29</v>
      </c>
      <c r="R42" s="43">
        <f t="shared" si="20"/>
        <v>11</v>
      </c>
      <c r="S42" s="43">
        <f t="shared" si="20"/>
        <v>4</v>
      </c>
      <c r="T42" s="151">
        <f t="shared" si="4"/>
        <v>57</v>
      </c>
      <c r="U42" s="44"/>
      <c r="V42" s="46" t="s">
        <v>55</v>
      </c>
      <c r="W42" s="140"/>
      <c r="X42" s="141"/>
      <c r="Y42" s="142"/>
      <c r="Z42" s="142"/>
    </row>
    <row r="43" spans="1:26" s="134" customFormat="1" ht="24" customHeight="1">
      <c r="A43" s="63" t="s">
        <v>54</v>
      </c>
      <c r="B43" s="206">
        <v>74</v>
      </c>
      <c r="C43" s="71" t="s">
        <v>66</v>
      </c>
      <c r="D43" s="39">
        <v>13</v>
      </c>
      <c r="E43" s="39" t="s">
        <v>66</v>
      </c>
      <c r="F43" s="39">
        <v>1</v>
      </c>
      <c r="G43" s="39">
        <v>14</v>
      </c>
      <c r="H43" s="39">
        <v>10</v>
      </c>
      <c r="I43" s="49" t="s">
        <v>66</v>
      </c>
      <c r="J43" s="50">
        <v>11</v>
      </c>
      <c r="K43" s="135"/>
      <c r="L43" s="136"/>
      <c r="M43" s="38" t="s">
        <v>71</v>
      </c>
      <c r="N43" s="39" t="s">
        <v>66</v>
      </c>
      <c r="O43" s="39" t="s">
        <v>74</v>
      </c>
      <c r="P43" s="39">
        <v>3</v>
      </c>
      <c r="Q43" s="39">
        <v>9</v>
      </c>
      <c r="R43" s="39" t="s">
        <v>74</v>
      </c>
      <c r="S43" s="39">
        <v>1</v>
      </c>
      <c r="T43" s="153">
        <f t="shared" si="4"/>
        <v>12</v>
      </c>
      <c r="U43" s="40"/>
      <c r="V43" s="41" t="s">
        <v>54</v>
      </c>
      <c r="W43" s="137"/>
      <c r="X43" s="138"/>
      <c r="Y43" s="139"/>
      <c r="Z43" s="139"/>
    </row>
    <row r="44" spans="1:26" s="134" customFormat="1" ht="24" customHeight="1" thickBot="1">
      <c r="A44" s="67" t="s">
        <v>53</v>
      </c>
      <c r="B44" s="209">
        <v>302</v>
      </c>
      <c r="C44" s="74" t="s">
        <v>71</v>
      </c>
      <c r="D44" s="23">
        <v>82</v>
      </c>
      <c r="E44" s="23">
        <v>1</v>
      </c>
      <c r="F44" s="23" t="s">
        <v>71</v>
      </c>
      <c r="G44" s="23">
        <v>68</v>
      </c>
      <c r="H44" s="23">
        <v>21</v>
      </c>
      <c r="I44" s="24">
        <v>4</v>
      </c>
      <c r="J44" s="25">
        <v>33</v>
      </c>
      <c r="K44" s="135"/>
      <c r="L44" s="136"/>
      <c r="M44" s="29">
        <v>3</v>
      </c>
      <c r="N44" s="23" t="s">
        <v>74</v>
      </c>
      <c r="O44" s="23">
        <v>2</v>
      </c>
      <c r="P44" s="23">
        <v>9</v>
      </c>
      <c r="Q44" s="23">
        <v>20</v>
      </c>
      <c r="R44" s="23">
        <v>11</v>
      </c>
      <c r="S44" s="23">
        <v>3</v>
      </c>
      <c r="T44" s="156">
        <f t="shared" si="4"/>
        <v>45</v>
      </c>
      <c r="U44" s="30"/>
      <c r="V44" s="31" t="s">
        <v>53</v>
      </c>
      <c r="W44" s="137"/>
      <c r="X44" s="138"/>
      <c r="Y44" s="139"/>
      <c r="Z44" s="139"/>
    </row>
    <row r="45" spans="2:26" ht="4.5" customHeight="1"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144"/>
      <c r="M45" s="144"/>
      <c r="N45" s="144"/>
      <c r="O45" s="144"/>
      <c r="P45" s="144"/>
      <c r="Q45" s="144"/>
      <c r="R45" s="144"/>
      <c r="S45" s="144"/>
      <c r="T45" s="144"/>
      <c r="U45" s="146"/>
      <c r="V45" s="147"/>
      <c r="W45" s="148"/>
      <c r="X45" s="146"/>
      <c r="Y45" s="146"/>
      <c r="Z45" s="146"/>
    </row>
    <row r="46" spans="2:26" ht="17.25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6"/>
      <c r="V46" s="147"/>
      <c r="W46" s="146"/>
      <c r="X46" s="146"/>
      <c r="Y46" s="146"/>
      <c r="Z46" s="146"/>
    </row>
    <row r="47" spans="2:26" ht="17.2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6"/>
      <c r="V47" s="147"/>
      <c r="W47" s="146"/>
      <c r="X47" s="146"/>
      <c r="Y47" s="146"/>
      <c r="Z47" s="146"/>
    </row>
    <row r="48" spans="2:26" ht="17.25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6"/>
      <c r="V48" s="147"/>
      <c r="W48" s="146"/>
      <c r="X48" s="146"/>
      <c r="Y48" s="146"/>
      <c r="Z48" s="146"/>
    </row>
    <row r="49" spans="2:26" ht="17.2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6"/>
      <c r="V49" s="147"/>
      <c r="W49" s="146"/>
      <c r="X49" s="146"/>
      <c r="Y49" s="146"/>
      <c r="Z49" s="146"/>
    </row>
    <row r="50" spans="2:26" ht="17.2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6"/>
      <c r="V50" s="147"/>
      <c r="W50" s="146"/>
      <c r="X50" s="146"/>
      <c r="Y50" s="146"/>
      <c r="Z50" s="146"/>
    </row>
    <row r="51" spans="2:26" ht="17.2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6"/>
      <c r="V51" s="147"/>
      <c r="W51" s="146"/>
      <c r="X51" s="146"/>
      <c r="Y51" s="146"/>
      <c r="Z51" s="146"/>
    </row>
    <row r="52" spans="2:26" ht="17.25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6"/>
      <c r="V52" s="147"/>
      <c r="W52" s="146"/>
      <c r="X52" s="146"/>
      <c r="Y52" s="146"/>
      <c r="Z52" s="146"/>
    </row>
    <row r="53" spans="2:26" ht="17.25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6"/>
      <c r="V53" s="147"/>
      <c r="W53" s="146"/>
      <c r="X53" s="146"/>
      <c r="Y53" s="146"/>
      <c r="Z53" s="146"/>
    </row>
    <row r="54" spans="2:26" ht="17.25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6"/>
      <c r="V54" s="147"/>
      <c r="W54" s="146"/>
      <c r="X54" s="146"/>
      <c r="Y54" s="146"/>
      <c r="Z54" s="146"/>
    </row>
    <row r="55" spans="2:26" ht="17.25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6"/>
      <c r="V55" s="147"/>
      <c r="W55" s="146"/>
      <c r="X55" s="146"/>
      <c r="Y55" s="146"/>
      <c r="Z55" s="146"/>
    </row>
    <row r="56" spans="2:26" ht="17.25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6"/>
      <c r="V56" s="147"/>
      <c r="W56" s="146"/>
      <c r="X56" s="146"/>
      <c r="Y56" s="146"/>
      <c r="Z56" s="146"/>
    </row>
    <row r="57" spans="2:26" ht="17.2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6"/>
      <c r="V57" s="147"/>
      <c r="W57" s="146"/>
      <c r="X57" s="146"/>
      <c r="Y57" s="146"/>
      <c r="Z57" s="146"/>
    </row>
    <row r="58" spans="2:26" ht="17.2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6"/>
      <c r="V58" s="147"/>
      <c r="W58" s="146"/>
      <c r="X58" s="146"/>
      <c r="Y58" s="146"/>
      <c r="Z58" s="146"/>
    </row>
    <row r="59" spans="2:26" ht="17.25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6"/>
      <c r="V59" s="147"/>
      <c r="W59" s="146"/>
      <c r="X59" s="146"/>
      <c r="Y59" s="146"/>
      <c r="Z59" s="146"/>
    </row>
    <row r="60" spans="2:26" ht="17.2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6"/>
      <c r="V60" s="147"/>
      <c r="W60" s="146"/>
      <c r="X60" s="146"/>
      <c r="Y60" s="146"/>
      <c r="Z60" s="146"/>
    </row>
    <row r="61" spans="2:26" ht="17.25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6"/>
      <c r="V61" s="147"/>
      <c r="W61" s="146"/>
      <c r="X61" s="146"/>
      <c r="Y61" s="146"/>
      <c r="Z61" s="146"/>
    </row>
    <row r="62" spans="2:26" ht="17.25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6"/>
      <c r="V62" s="147"/>
      <c r="W62" s="146"/>
      <c r="X62" s="146"/>
      <c r="Y62" s="146"/>
      <c r="Z62" s="146"/>
    </row>
    <row r="63" spans="2:26" ht="17.2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6"/>
      <c r="V63" s="147"/>
      <c r="W63" s="146"/>
      <c r="X63" s="146"/>
      <c r="Y63" s="146"/>
      <c r="Z63" s="146"/>
    </row>
    <row r="64" spans="2:26" ht="17.25"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6"/>
      <c r="V64" s="147"/>
      <c r="W64" s="146"/>
      <c r="X64" s="146"/>
      <c r="Y64" s="146"/>
      <c r="Z64" s="146"/>
    </row>
    <row r="65" spans="2:26" ht="17.25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6"/>
      <c r="V65" s="147"/>
      <c r="W65" s="146"/>
      <c r="X65" s="146"/>
      <c r="Y65" s="146"/>
      <c r="Z65" s="146"/>
    </row>
    <row r="66" spans="2:26" ht="17.25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6"/>
      <c r="V66" s="147"/>
      <c r="W66" s="146"/>
      <c r="X66" s="146"/>
      <c r="Y66" s="146"/>
      <c r="Z66" s="146"/>
    </row>
    <row r="67" spans="2:26" ht="17.25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6"/>
      <c r="V67" s="147"/>
      <c r="W67" s="146"/>
      <c r="X67" s="146"/>
      <c r="Y67" s="146"/>
      <c r="Z67" s="146"/>
    </row>
    <row r="68" spans="2:26" ht="17.25"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6"/>
      <c r="V68" s="147"/>
      <c r="W68" s="146"/>
      <c r="X68" s="146"/>
      <c r="Y68" s="146"/>
      <c r="Z68" s="146"/>
    </row>
    <row r="69" spans="2:26" ht="17.25"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6"/>
      <c r="V69" s="147"/>
      <c r="W69" s="146"/>
      <c r="X69" s="146"/>
      <c r="Y69" s="146"/>
      <c r="Z69" s="146"/>
    </row>
    <row r="70" spans="2:26" ht="17.25"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6"/>
      <c r="V70" s="147"/>
      <c r="W70" s="146"/>
      <c r="X70" s="146"/>
      <c r="Y70" s="146"/>
      <c r="Z70" s="146"/>
    </row>
    <row r="71" spans="2:26" ht="17.25"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6"/>
      <c r="V71" s="147"/>
      <c r="W71" s="146"/>
      <c r="X71" s="146"/>
      <c r="Y71" s="146"/>
      <c r="Z71" s="146"/>
    </row>
    <row r="72" spans="2:26" ht="17.25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6"/>
      <c r="V72" s="147"/>
      <c r="W72" s="146"/>
      <c r="X72" s="146"/>
      <c r="Y72" s="146"/>
      <c r="Z72" s="146"/>
    </row>
    <row r="73" spans="2:26" ht="17.25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6"/>
      <c r="V73" s="147"/>
      <c r="W73" s="146"/>
      <c r="X73" s="146"/>
      <c r="Y73" s="146"/>
      <c r="Z73" s="146"/>
    </row>
    <row r="74" spans="2:26" ht="17.25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6"/>
      <c r="V74" s="147"/>
      <c r="W74" s="146"/>
      <c r="X74" s="146"/>
      <c r="Y74" s="146"/>
      <c r="Z74" s="146"/>
    </row>
    <row r="75" spans="2:26" ht="17.2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6"/>
      <c r="V75" s="147"/>
      <c r="W75" s="146"/>
      <c r="X75" s="146"/>
      <c r="Y75" s="146"/>
      <c r="Z75" s="146"/>
    </row>
    <row r="76" spans="2:26" ht="17.2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6"/>
      <c r="V76" s="147"/>
      <c r="W76" s="146"/>
      <c r="X76" s="146"/>
      <c r="Y76" s="146"/>
      <c r="Z76" s="146"/>
    </row>
    <row r="77" spans="2:26" ht="17.2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6"/>
      <c r="V77" s="147"/>
      <c r="W77" s="146"/>
      <c r="X77" s="146"/>
      <c r="Y77" s="146"/>
      <c r="Z77" s="146"/>
    </row>
    <row r="78" spans="2:26" ht="17.2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6"/>
      <c r="V78" s="147"/>
      <c r="W78" s="146"/>
      <c r="X78" s="146"/>
      <c r="Y78" s="146"/>
      <c r="Z78" s="146"/>
    </row>
    <row r="79" spans="2:26" ht="17.2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6"/>
      <c r="V79" s="147"/>
      <c r="W79" s="146"/>
      <c r="X79" s="146"/>
      <c r="Y79" s="146"/>
      <c r="Z79" s="146"/>
    </row>
    <row r="80" spans="2:26" ht="17.2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6"/>
      <c r="V80" s="147"/>
      <c r="W80" s="146"/>
      <c r="X80" s="146"/>
      <c r="Y80" s="146"/>
      <c r="Z80" s="146"/>
    </row>
    <row r="81" spans="2:26" ht="17.2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6"/>
      <c r="V81" s="147"/>
      <c r="W81" s="146"/>
      <c r="X81" s="146"/>
      <c r="Y81" s="146"/>
      <c r="Z81" s="146"/>
    </row>
    <row r="82" spans="2:26" ht="17.2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6"/>
      <c r="V82" s="147"/>
      <c r="W82" s="146"/>
      <c r="X82" s="146"/>
      <c r="Y82" s="146"/>
      <c r="Z82" s="146"/>
    </row>
    <row r="83" spans="2:26" ht="17.2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6"/>
      <c r="V83" s="147"/>
      <c r="W83" s="146"/>
      <c r="X83" s="146"/>
      <c r="Y83" s="146"/>
      <c r="Z83" s="146"/>
    </row>
    <row r="84" spans="2:26" ht="17.2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6"/>
      <c r="V84" s="147"/>
      <c r="W84" s="146"/>
      <c r="X84" s="146"/>
      <c r="Y84" s="146"/>
      <c r="Z84" s="146"/>
    </row>
    <row r="85" spans="2:26" ht="17.2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6"/>
      <c r="V85" s="147"/>
      <c r="W85" s="146"/>
      <c r="X85" s="146"/>
      <c r="Y85" s="146"/>
      <c r="Z85" s="146"/>
    </row>
    <row r="86" spans="2:26" ht="17.2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6"/>
      <c r="V86" s="147"/>
      <c r="W86" s="146"/>
      <c r="X86" s="146"/>
      <c r="Y86" s="146"/>
      <c r="Z86" s="146"/>
    </row>
    <row r="87" spans="2:26" ht="17.2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6"/>
      <c r="V87" s="147"/>
      <c r="W87" s="146"/>
      <c r="X87" s="146"/>
      <c r="Y87" s="146"/>
      <c r="Z87" s="146"/>
    </row>
    <row r="88" spans="2:26" ht="17.2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6"/>
      <c r="V88" s="147"/>
      <c r="W88" s="146"/>
      <c r="X88" s="146"/>
      <c r="Y88" s="146"/>
      <c r="Z88" s="146"/>
    </row>
    <row r="89" spans="2:26" ht="17.2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6"/>
      <c r="V89" s="147"/>
      <c r="W89" s="146"/>
      <c r="X89" s="146"/>
      <c r="Y89" s="146"/>
      <c r="Z89" s="146"/>
    </row>
    <row r="90" spans="2:26" ht="17.2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6"/>
      <c r="V90" s="147"/>
      <c r="W90" s="146"/>
      <c r="X90" s="146"/>
      <c r="Y90" s="146"/>
      <c r="Z90" s="146"/>
    </row>
    <row r="91" spans="2:26" ht="17.2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6"/>
      <c r="V91" s="147"/>
      <c r="W91" s="146"/>
      <c r="X91" s="146"/>
      <c r="Y91" s="146"/>
      <c r="Z91" s="146"/>
    </row>
    <row r="92" spans="2:26" ht="17.2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6"/>
      <c r="V92" s="147"/>
      <c r="W92" s="146"/>
      <c r="X92" s="146"/>
      <c r="Y92" s="146"/>
      <c r="Z92" s="146"/>
    </row>
    <row r="93" spans="2:26" ht="17.2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6"/>
      <c r="V93" s="147"/>
      <c r="W93" s="146"/>
      <c r="X93" s="146"/>
      <c r="Y93" s="146"/>
      <c r="Z93" s="146"/>
    </row>
    <row r="94" spans="2:26" ht="17.2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6"/>
      <c r="V94" s="147"/>
      <c r="W94" s="146"/>
      <c r="X94" s="146"/>
      <c r="Y94" s="146"/>
      <c r="Z94" s="146"/>
    </row>
    <row r="95" spans="2:26" ht="17.25"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6"/>
      <c r="V95" s="147"/>
      <c r="W95" s="146"/>
      <c r="X95" s="146"/>
      <c r="Y95" s="146"/>
      <c r="Z95" s="146"/>
    </row>
    <row r="96" spans="2:26" ht="17.25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6"/>
      <c r="V96" s="147"/>
      <c r="W96" s="146"/>
      <c r="X96" s="146"/>
      <c r="Y96" s="146"/>
      <c r="Z96" s="146"/>
    </row>
    <row r="97" spans="2:26" ht="17.25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6"/>
      <c r="V97" s="147"/>
      <c r="W97" s="146"/>
      <c r="X97" s="146"/>
      <c r="Y97" s="146"/>
      <c r="Z97" s="146"/>
    </row>
    <row r="98" spans="2:26" ht="17.25"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6"/>
      <c r="V98" s="147"/>
      <c r="W98" s="146"/>
      <c r="X98" s="146"/>
      <c r="Y98" s="146"/>
      <c r="Z98" s="146"/>
    </row>
    <row r="99" spans="2:26" ht="17.25"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6"/>
      <c r="V99" s="147"/>
      <c r="W99" s="146"/>
      <c r="X99" s="146"/>
      <c r="Y99" s="146"/>
      <c r="Z99" s="146"/>
    </row>
    <row r="100" spans="2:26" ht="17.25"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6"/>
      <c r="V100" s="147"/>
      <c r="W100" s="146"/>
      <c r="X100" s="146"/>
      <c r="Y100" s="146"/>
      <c r="Z100" s="146"/>
    </row>
    <row r="101" spans="2:26" ht="17.25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6"/>
      <c r="V101" s="147"/>
      <c r="W101" s="146"/>
      <c r="X101" s="146"/>
      <c r="Y101" s="146"/>
      <c r="Z101" s="146"/>
    </row>
    <row r="102" spans="2:26" ht="17.25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6"/>
      <c r="V102" s="147"/>
      <c r="W102" s="146"/>
      <c r="X102" s="146"/>
      <c r="Y102" s="146"/>
      <c r="Z102" s="146"/>
    </row>
    <row r="103" spans="2:26" ht="17.2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6"/>
      <c r="V103" s="147"/>
      <c r="W103" s="146"/>
      <c r="X103" s="146"/>
      <c r="Y103" s="146"/>
      <c r="Z103" s="146"/>
    </row>
    <row r="104" spans="2:26" ht="17.25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6"/>
      <c r="V104" s="147"/>
      <c r="W104" s="146"/>
      <c r="X104" s="146"/>
      <c r="Y104" s="146"/>
      <c r="Z104" s="146"/>
    </row>
    <row r="105" spans="2:26" ht="17.25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6"/>
      <c r="V105" s="147"/>
      <c r="W105" s="146"/>
      <c r="X105" s="146"/>
      <c r="Y105" s="146"/>
      <c r="Z105" s="146"/>
    </row>
    <row r="106" spans="2:26" ht="17.2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6"/>
      <c r="V106" s="147"/>
      <c r="W106" s="146"/>
      <c r="X106" s="146"/>
      <c r="Y106" s="146"/>
      <c r="Z106" s="146"/>
    </row>
    <row r="107" spans="2:26" ht="17.25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6"/>
      <c r="V107" s="147"/>
      <c r="W107" s="146"/>
      <c r="X107" s="146"/>
      <c r="Y107" s="146"/>
      <c r="Z107" s="146"/>
    </row>
    <row r="108" spans="2:26" ht="17.25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6"/>
      <c r="V108" s="147"/>
      <c r="W108" s="146"/>
      <c r="X108" s="146"/>
      <c r="Y108" s="146"/>
      <c r="Z108" s="146"/>
    </row>
    <row r="109" spans="2:26" ht="17.25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6"/>
      <c r="V109" s="147"/>
      <c r="W109" s="146"/>
      <c r="X109" s="146"/>
      <c r="Y109" s="146"/>
      <c r="Z109" s="146"/>
    </row>
    <row r="110" spans="2:26" ht="17.25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6"/>
      <c r="V110" s="147"/>
      <c r="W110" s="146"/>
      <c r="X110" s="146"/>
      <c r="Y110" s="146"/>
      <c r="Z110" s="146"/>
    </row>
    <row r="111" spans="2:26" ht="17.25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6"/>
      <c r="V111" s="147"/>
      <c r="W111" s="146"/>
      <c r="X111" s="146"/>
      <c r="Y111" s="146"/>
      <c r="Z111" s="146"/>
    </row>
    <row r="112" spans="2:26" ht="17.25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6"/>
      <c r="V112" s="147"/>
      <c r="W112" s="146"/>
      <c r="X112" s="146"/>
      <c r="Y112" s="146"/>
      <c r="Z112" s="146"/>
    </row>
    <row r="113" spans="2:26" ht="17.25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6"/>
      <c r="V113" s="147"/>
      <c r="W113" s="146"/>
      <c r="X113" s="146"/>
      <c r="Y113" s="146"/>
      <c r="Z113" s="146"/>
    </row>
    <row r="114" spans="2:26" ht="17.25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6"/>
      <c r="V114" s="147"/>
      <c r="W114" s="146"/>
      <c r="X114" s="146"/>
      <c r="Y114" s="146"/>
      <c r="Z114" s="146"/>
    </row>
    <row r="115" spans="2:26" ht="17.25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6"/>
      <c r="V115" s="147"/>
      <c r="W115" s="146"/>
      <c r="X115" s="146"/>
      <c r="Y115" s="146"/>
      <c r="Z115" s="146"/>
    </row>
    <row r="116" spans="2:26" ht="17.25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6"/>
      <c r="V116" s="147"/>
      <c r="W116" s="146"/>
      <c r="X116" s="146"/>
      <c r="Y116" s="146"/>
      <c r="Z116" s="146"/>
    </row>
  </sheetData>
  <sheetProtection/>
  <printOptions horizontalCentered="1"/>
  <pageMargins left="0.3937007874015748" right="0.3937007874015748" top="0.7874015748031497" bottom="0.2755905511811024" header="0.5118110236220472" footer="0.3937007874015748"/>
  <pageSetup firstPageNumber="32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tabSelected="1" zoomScale="80" zoomScaleNormal="80" zoomScaleSheetLayoutView="85" zoomScalePageLayoutView="0" workbookViewId="0" topLeftCell="G1">
      <pane ySplit="3" topLeftCell="A34" activePane="bottomLeft" state="frozen"/>
      <selection pane="topLeft" activeCell="A47" sqref="A47:IV47"/>
      <selection pane="bottomLeft" activeCell="Q29" sqref="Q29"/>
    </sheetView>
  </sheetViews>
  <sheetFormatPr defaultColWidth="10.66015625" defaultRowHeight="18"/>
  <cols>
    <col min="1" max="1" width="12.16015625" style="129" customWidth="1"/>
    <col min="2" max="6" width="8.66015625" style="202" customWidth="1"/>
    <col min="7" max="7" width="10" style="202" customWidth="1"/>
    <col min="8" max="10" width="8.66015625" style="202" customWidth="1"/>
    <col min="11" max="12" width="1.07421875" style="6" customWidth="1"/>
    <col min="13" max="20" width="8.66015625" style="6" customWidth="1"/>
    <col min="21" max="21" width="0" style="129" hidden="1" customWidth="1"/>
    <col min="22" max="22" width="14.08203125" style="130" customWidth="1"/>
    <col min="23" max="23" width="0.99609375" style="129" customWidth="1"/>
    <col min="24" max="24" width="12.08203125" style="201" bestFit="1" customWidth="1"/>
    <col min="25" max="16384" width="10.66015625" style="129" customWidth="1"/>
  </cols>
  <sheetData>
    <row r="1" spans="1:24" ht="25.5" customHeight="1">
      <c r="A1" s="100" t="s">
        <v>77</v>
      </c>
      <c r="B1" s="101"/>
      <c r="C1" s="102"/>
      <c r="D1" s="103"/>
      <c r="E1" s="104"/>
      <c r="F1" s="105"/>
      <c r="G1" s="104"/>
      <c r="H1" s="106"/>
      <c r="I1" s="107"/>
      <c r="J1" s="104"/>
      <c r="K1" s="7"/>
      <c r="M1" s="7"/>
      <c r="N1" s="7"/>
      <c r="O1" s="7"/>
      <c r="P1" s="7"/>
      <c r="Q1" s="7"/>
      <c r="R1" s="16"/>
      <c r="S1" s="17"/>
      <c r="T1" s="12"/>
      <c r="V1" s="18"/>
      <c r="W1" s="157"/>
      <c r="X1" s="158"/>
    </row>
    <row r="2" spans="1:24" s="132" customFormat="1" ht="17.25" customHeight="1" thickBot="1">
      <c r="A2" s="108"/>
      <c r="B2" s="109"/>
      <c r="C2" s="110"/>
      <c r="D2" s="111"/>
      <c r="E2" s="112"/>
      <c r="F2" s="106"/>
      <c r="G2" s="112"/>
      <c r="H2" s="76"/>
      <c r="I2" s="77" t="s">
        <v>44</v>
      </c>
      <c r="J2" s="241" t="str">
        <f>'実数'!J2</f>
        <v>　平成２６年</v>
      </c>
      <c r="K2" s="113"/>
      <c r="L2" s="114"/>
      <c r="M2" s="113"/>
      <c r="N2" s="113"/>
      <c r="O2" s="113"/>
      <c r="P2" s="113"/>
      <c r="Q2" s="113"/>
      <c r="R2" s="17"/>
      <c r="S2" s="17"/>
      <c r="T2" s="12" t="s">
        <v>43</v>
      </c>
      <c r="U2" s="132" t="str">
        <f>J2</f>
        <v>　平成２６年</v>
      </c>
      <c r="V2" s="242" t="str">
        <f>J2</f>
        <v>　平成２６年</v>
      </c>
      <c r="W2" s="131"/>
      <c r="X2" s="159"/>
    </row>
    <row r="3" spans="1:24" s="134" customFormat="1" ht="36.75" customHeight="1" thickBot="1">
      <c r="A3" s="120"/>
      <c r="B3" s="121" t="s">
        <v>0</v>
      </c>
      <c r="C3" s="122" t="s">
        <v>1</v>
      </c>
      <c r="D3" s="123" t="s">
        <v>2</v>
      </c>
      <c r="E3" s="123" t="s">
        <v>3</v>
      </c>
      <c r="F3" s="123" t="s">
        <v>46</v>
      </c>
      <c r="G3" s="123" t="s">
        <v>73</v>
      </c>
      <c r="H3" s="123" t="s">
        <v>4</v>
      </c>
      <c r="I3" s="124" t="s">
        <v>45</v>
      </c>
      <c r="J3" s="125" t="s">
        <v>5</v>
      </c>
      <c r="K3" s="8"/>
      <c r="L3" s="9"/>
      <c r="M3" s="126" t="s">
        <v>47</v>
      </c>
      <c r="N3" s="123" t="s">
        <v>41</v>
      </c>
      <c r="O3" s="123" t="s">
        <v>6</v>
      </c>
      <c r="P3" s="123" t="s">
        <v>7</v>
      </c>
      <c r="Q3" s="123" t="s">
        <v>8</v>
      </c>
      <c r="R3" s="123" t="s">
        <v>42</v>
      </c>
      <c r="S3" s="123" t="s">
        <v>9</v>
      </c>
      <c r="T3" s="125" t="s">
        <v>48</v>
      </c>
      <c r="U3" s="120"/>
      <c r="V3" s="127"/>
      <c r="W3" s="133"/>
      <c r="X3" s="160" t="s">
        <v>76</v>
      </c>
    </row>
    <row r="4" spans="1:26" s="134" customFormat="1" ht="24" customHeight="1">
      <c r="A4" s="2" t="s">
        <v>10</v>
      </c>
      <c r="B4" s="161">
        <f>('実数'!B4/'率'!$X$4*100000)</f>
        <v>1014.9038116574053</v>
      </c>
      <c r="C4" s="238">
        <f>('実数'!C4/'率'!$X$4*100000)</f>
        <v>1.674227264392375</v>
      </c>
      <c r="D4" s="239">
        <f>('実数'!D4/'率'!$X$4*100000)</f>
        <v>293.4705136688697</v>
      </c>
      <c r="E4" s="239">
        <f>('実数'!E4/'率'!$X$4*100000)</f>
        <v>10.897624989037798</v>
      </c>
      <c r="F4" s="239">
        <f>('実数'!F4/'率'!$X$4*100000)</f>
        <v>5.526544474651402</v>
      </c>
      <c r="G4" s="239">
        <f>('実数'!G4/'率'!$X$4*100000)</f>
        <v>156.99946584177755</v>
      </c>
      <c r="H4" s="240">
        <f>('実数'!H4/'率'!$X$4*100000)</f>
        <v>91.0516538973619</v>
      </c>
      <c r="I4" s="239">
        <f>('実数'!I4/'率'!$X$4*100000)</f>
        <v>13.093254458626655</v>
      </c>
      <c r="J4" s="237">
        <f>('実数'!J4/'率'!$X$4*100000)</f>
        <v>95.39109151645127</v>
      </c>
      <c r="K4" s="135"/>
      <c r="L4" s="136"/>
      <c r="M4" s="162">
        <f>('実数'!M4/'率'!$X$4*100000)</f>
        <v>12.902711450917236</v>
      </c>
      <c r="N4" s="163">
        <f>('実数'!N4/'率'!$X$4*100000)</f>
        <v>1.2357391713372292</v>
      </c>
      <c r="O4" s="163">
        <f>('実数'!O4/'率'!$X$4*100000)</f>
        <v>12.510463920402453</v>
      </c>
      <c r="P4" s="163">
        <f>('実数'!P4/'率'!$X$4*100000)</f>
        <v>19.752692715516897</v>
      </c>
      <c r="Q4" s="163">
        <f>('実数'!Q4/'率'!$X$4*100000)</f>
        <v>60.10396154060799</v>
      </c>
      <c r="R4" s="163">
        <f>('実数'!R4/'率'!$X$4*100000)</f>
        <v>31.11591233427143</v>
      </c>
      <c r="S4" s="163">
        <f>('実数'!S4/'率'!$X$4*100000)</f>
        <v>19.46647957841363</v>
      </c>
      <c r="T4" s="88">
        <f>('実数'!T4/'率'!$X$4*100000)</f>
        <v>189.71147483476972</v>
      </c>
      <c r="U4" s="1"/>
      <c r="V4" s="211" t="s">
        <v>10</v>
      </c>
      <c r="W4" s="214"/>
      <c r="X4" s="221">
        <v>125431000</v>
      </c>
      <c r="Y4" s="139"/>
      <c r="Z4" s="232"/>
    </row>
    <row r="5" spans="1:26" s="143" customFormat="1" ht="24" customHeight="1" thickBot="1">
      <c r="A5" s="54" t="s">
        <v>11</v>
      </c>
      <c r="B5" s="78">
        <f>('実数'!B5/'率'!$X5*100000)</f>
        <v>1303.9296794208894</v>
      </c>
      <c r="C5" s="79">
        <f>('実数'!C5/'率'!$X5*100000)</f>
        <v>1.4477766287487073</v>
      </c>
      <c r="D5" s="80">
        <f>('実数'!D5/'率'!$X5*100000)</f>
        <v>352.2233712512927</v>
      </c>
      <c r="E5" s="80">
        <f>('実数'!E5/'率'!$X5*100000)</f>
        <v>11.478800413650465</v>
      </c>
      <c r="F5" s="80">
        <f>('実数'!F5/'率'!$X5*100000)</f>
        <v>3.6194415718717683</v>
      </c>
      <c r="G5" s="80">
        <f>('実数'!G5/'率'!$X5*100000)</f>
        <v>231.54084798345397</v>
      </c>
      <c r="H5" s="80">
        <f>('実数'!H5/'率'!$X5*100000)</f>
        <v>107.96277145811789</v>
      </c>
      <c r="I5" s="81">
        <f>('実数'!I5/'率'!$X5*100000)</f>
        <v>15.822130299896587</v>
      </c>
      <c r="J5" s="82">
        <f>('実数'!J5/'率'!$X5*100000)</f>
        <v>135.26370217166493</v>
      </c>
      <c r="K5" s="10"/>
      <c r="L5" s="11"/>
      <c r="M5" s="89">
        <f>('実数'!M5/'率'!$X5*100000)</f>
        <v>19.131334022750778</v>
      </c>
      <c r="N5" s="90">
        <f>('実数'!N5/'率'!$X5*100000)</f>
        <v>1.6546018614270943</v>
      </c>
      <c r="O5" s="90">
        <f>('実数'!O5/'率'!$X5*100000)</f>
        <v>14.68459152016546</v>
      </c>
      <c r="P5" s="90">
        <f>('実数'!P5/'率'!$X5*100000)</f>
        <v>29.472595656670116</v>
      </c>
      <c r="Q5" s="90">
        <f>('実数'!Q5/'率'!$X5*100000)</f>
        <v>93.6918304033092</v>
      </c>
      <c r="R5" s="90">
        <f>('実数'!R5/'率'!$X5*100000)</f>
        <v>37.125129265770425</v>
      </c>
      <c r="S5" s="90">
        <f>('実数'!S5/'率'!$X5*100000)</f>
        <v>17.37331954498449</v>
      </c>
      <c r="T5" s="91">
        <f>('実数'!T5/'率'!$X5*100000)</f>
        <v>231.4374353671148</v>
      </c>
      <c r="U5" s="59"/>
      <c r="V5" s="212" t="s">
        <v>11</v>
      </c>
      <c r="W5" s="215"/>
      <c r="X5" s="222">
        <v>967000</v>
      </c>
      <c r="Y5" s="142"/>
      <c r="Z5" s="233"/>
    </row>
    <row r="6" spans="1:26" s="143" customFormat="1" ht="24" customHeight="1">
      <c r="A6" s="61" t="s">
        <v>12</v>
      </c>
      <c r="B6" s="83">
        <f>('実数'!B6/'率'!$X6*100000)</f>
        <v>1189.2598573986795</v>
      </c>
      <c r="C6" s="84">
        <f>('実数'!C6/'率'!$X6*100000)</f>
        <v>2.197246849697329</v>
      </c>
      <c r="D6" s="85">
        <f>('実数'!D6/'率'!$X6*100000)</f>
        <v>344.6930995462685</v>
      </c>
      <c r="E6" s="85">
        <f>('実数'!E6/'率'!$X6*100000)</f>
        <v>7.690363973940653</v>
      </c>
      <c r="F6" s="85">
        <f>('実数'!F6/'率'!$X6*100000)</f>
        <v>1.9225909934851633</v>
      </c>
      <c r="G6" s="85">
        <f>('実数'!G6/'率'!$X6*100000)</f>
        <v>208.18913900882194</v>
      </c>
      <c r="H6" s="85">
        <f>('実数'!H6/'率'!$X6*100000)</f>
        <v>86.7912505630445</v>
      </c>
      <c r="I6" s="86">
        <f>('実数'!I6/'率'!$X6*100000)</f>
        <v>17.8526306537908</v>
      </c>
      <c r="J6" s="87">
        <f>('実数'!J6/'率'!$X6*100000)</f>
        <v>132.93343440668843</v>
      </c>
      <c r="K6" s="10"/>
      <c r="L6" s="11"/>
      <c r="M6" s="92">
        <f>('実数'!M6/'率'!$X6*100000)</f>
        <v>16.204695516517805</v>
      </c>
      <c r="N6" s="93">
        <f>('実数'!N6/'率'!$X6*100000)</f>
        <v>1.647935137272997</v>
      </c>
      <c r="O6" s="93">
        <f>('実数'!O6/'率'!$X6*100000)</f>
        <v>16.47935137272997</v>
      </c>
      <c r="P6" s="93">
        <f>('実数'!P6/'率'!$X6*100000)</f>
        <v>22.24712435318546</v>
      </c>
      <c r="Q6" s="93">
        <f>('実数'!Q6/'率'!$X6*100000)</f>
        <v>71.4105226151632</v>
      </c>
      <c r="R6" s="93">
        <f>('実数'!R6/'率'!$X6*100000)</f>
        <v>32.95870274545994</v>
      </c>
      <c r="S6" s="93">
        <f>('実数'!S6/'率'!$X6*100000)</f>
        <v>16.47935137272997</v>
      </c>
      <c r="T6" s="94">
        <f>('実数'!T6/'率'!$X6*100000)</f>
        <v>209.5624182898828</v>
      </c>
      <c r="U6" s="44"/>
      <c r="V6" s="45" t="s">
        <v>12</v>
      </c>
      <c r="W6" s="215"/>
      <c r="X6" s="223">
        <f>X7</f>
        <v>364092</v>
      </c>
      <c r="Y6" s="203"/>
      <c r="Z6" s="234"/>
    </row>
    <row r="7" spans="1:26" s="134" customFormat="1" ht="24" customHeight="1">
      <c r="A7" s="62" t="s">
        <v>13</v>
      </c>
      <c r="B7" s="164">
        <f>('実数'!B7/'率'!$X7*100000)</f>
        <v>1189.2598573986795</v>
      </c>
      <c r="C7" s="165">
        <f>('実数'!C7/'率'!$X7*100000)</f>
        <v>2.197246849697329</v>
      </c>
      <c r="D7" s="166">
        <f>('実数'!D7/'率'!$X7*100000)</f>
        <v>344.6930995462685</v>
      </c>
      <c r="E7" s="166">
        <f>('実数'!E7/'率'!$X7*100000)</f>
        <v>7.690363973940653</v>
      </c>
      <c r="F7" s="166">
        <f>('実数'!F7/'率'!$X7*100000)</f>
        <v>1.9225909934851633</v>
      </c>
      <c r="G7" s="166">
        <f>('実数'!G7/'率'!$X7*100000)</f>
        <v>208.18913900882194</v>
      </c>
      <c r="H7" s="166">
        <f>('実数'!H7/'率'!$X7*100000)</f>
        <v>86.7912505630445</v>
      </c>
      <c r="I7" s="167">
        <f>('実数'!I7/'率'!$X7*100000)</f>
        <v>17.8526306537908</v>
      </c>
      <c r="J7" s="168">
        <f>('実数'!J7/'率'!$X7*100000)</f>
        <v>132.93343440668843</v>
      </c>
      <c r="K7" s="135"/>
      <c r="L7" s="136"/>
      <c r="M7" s="169">
        <f>('実数'!M7/'率'!$X7*100000)</f>
        <v>16.204695516517805</v>
      </c>
      <c r="N7" s="170">
        <f>('実数'!N7/'率'!$X7*100000)</f>
        <v>1.647935137272997</v>
      </c>
      <c r="O7" s="170">
        <f>('実数'!O7/'率'!$X7*100000)</f>
        <v>16.47935137272997</v>
      </c>
      <c r="P7" s="170">
        <f>('実数'!P7/'率'!$X7*100000)</f>
        <v>22.24712435318546</v>
      </c>
      <c r="Q7" s="170">
        <f>('実数'!Q7/'率'!$X7*100000)</f>
        <v>71.4105226151632</v>
      </c>
      <c r="R7" s="170">
        <f>('実数'!R7/'率'!$X7*100000)</f>
        <v>32.95870274545994</v>
      </c>
      <c r="S7" s="170">
        <f>('実数'!S7/'率'!$X7*100000)</f>
        <v>16.47935137272997</v>
      </c>
      <c r="T7" s="95">
        <f>('実数'!T7/'率'!$X7*100000)</f>
        <v>209.5624182898828</v>
      </c>
      <c r="U7" s="1"/>
      <c r="V7" s="37" t="s">
        <v>13</v>
      </c>
      <c r="W7" s="214"/>
      <c r="X7" s="224">
        <v>364092</v>
      </c>
      <c r="Y7" s="139"/>
      <c r="Z7" s="235"/>
    </row>
    <row r="8" spans="1:26" s="143" customFormat="1" ht="24" customHeight="1">
      <c r="A8" s="61" t="s">
        <v>14</v>
      </c>
      <c r="B8" s="83">
        <f>('実数'!B8/'率'!$X8*100000)</f>
        <v>1628.4690120513194</v>
      </c>
      <c r="C8" s="84">
        <f>('実数'!C8/'率'!$X8*100000)</f>
        <v>0</v>
      </c>
      <c r="D8" s="85">
        <f>('実数'!D8/'率'!$X8*100000)</f>
        <v>415.22715845133246</v>
      </c>
      <c r="E8" s="85">
        <f>('実数'!E8/'率'!$X8*100000)</f>
        <v>6.48792435080207</v>
      </c>
      <c r="F8" s="85">
        <f>('実数'!F8/'率'!$X8*100000)</f>
        <v>4.865943263101552</v>
      </c>
      <c r="G8" s="85">
        <f>('実数'!G8/'率'!$X8*100000)</f>
        <v>317.90829318930145</v>
      </c>
      <c r="H8" s="85">
        <f>('実数'!H8/'率'!$X8*100000)</f>
        <v>126.51452484064036</v>
      </c>
      <c r="I8" s="86">
        <f>('実数'!I8/'率'!$X8*100000)</f>
        <v>14.597829789304658</v>
      </c>
      <c r="J8" s="87">
        <f>('実数'!J8/'率'!$X8*100000)</f>
        <v>175.17395747165588</v>
      </c>
      <c r="K8" s="10"/>
      <c r="L8" s="11"/>
      <c r="M8" s="92">
        <f>('実数'!M8/'率'!$X8*100000)</f>
        <v>17.841791964705692</v>
      </c>
      <c r="N8" s="93">
        <f>('実数'!N8/'率'!$X8*100000)</f>
        <v>3.243962175401035</v>
      </c>
      <c r="O8" s="93">
        <f>('実数'!O8/'率'!$X8*100000)</f>
        <v>8.109905438502587</v>
      </c>
      <c r="P8" s="93">
        <f>('実数'!P8/'率'!$X8*100000)</f>
        <v>48.65943263101553</v>
      </c>
      <c r="Q8" s="93">
        <f>('実数'!Q8/'率'!$X8*100000)</f>
        <v>178.41791964705692</v>
      </c>
      <c r="R8" s="93">
        <f>('実数'!R8/'率'!$X8*100000)</f>
        <v>42.17150828021345</v>
      </c>
      <c r="S8" s="93">
        <f>('実数'!S8/'率'!$X8*100000)</f>
        <v>12.97584870160414</v>
      </c>
      <c r="T8" s="94">
        <f>('実数'!T8/'率'!$X8*100000)</f>
        <v>256.27301185668176</v>
      </c>
      <c r="U8" s="44"/>
      <c r="V8" s="45" t="s">
        <v>14</v>
      </c>
      <c r="W8" s="215"/>
      <c r="X8" s="225">
        <f>SUM(X9:X10)</f>
        <v>61653</v>
      </c>
      <c r="Y8" s="142"/>
      <c r="Z8" s="234"/>
    </row>
    <row r="9" spans="1:26" s="134" customFormat="1" ht="24" customHeight="1">
      <c r="A9" s="63" t="s">
        <v>15</v>
      </c>
      <c r="B9" s="171">
        <f>('実数'!B9/'率'!$X9*100000)</f>
        <v>1564.624547561139</v>
      </c>
      <c r="C9" s="172">
        <f>('実数'!C9/'率'!$X9*100000)</f>
        <v>0</v>
      </c>
      <c r="D9" s="173">
        <f>('実数'!D9/'率'!$X9*100000)</f>
        <v>417.4885573663749</v>
      </c>
      <c r="E9" s="173">
        <f>('実数'!E9/'率'!$X9*100000)</f>
        <v>5.74525537660149</v>
      </c>
      <c r="F9" s="173">
        <f>('実数'!F9/'率'!$X9*100000)</f>
        <v>5.74525537660149</v>
      </c>
      <c r="G9" s="173">
        <f>('実数'!G9/'率'!$X9*100000)</f>
        <v>277.6873432024053</v>
      </c>
      <c r="H9" s="173">
        <f>('実数'!H9/'率'!$X9*100000)</f>
        <v>124.48053315969895</v>
      </c>
      <c r="I9" s="174">
        <f>('実数'!I9/'率'!$X9*100000)</f>
        <v>15.320681004270641</v>
      </c>
      <c r="J9" s="175">
        <f>('実数'!J9/'率'!$X9*100000)</f>
        <v>158.9520654193079</v>
      </c>
      <c r="K9" s="135"/>
      <c r="L9" s="136"/>
      <c r="M9" s="176">
        <f>('実数'!M9/'率'!$X9*100000)</f>
        <v>13.405595878736811</v>
      </c>
      <c r="N9" s="177">
        <f>('実数'!N9/'率'!$X9*100000)</f>
        <v>3.8301702510676603</v>
      </c>
      <c r="O9" s="177">
        <f>('実数'!O9/'率'!$X9*100000)</f>
        <v>7.660340502135321</v>
      </c>
      <c r="P9" s="177">
        <f>('実数'!P9/'率'!$X9*100000)</f>
        <v>45.96204301281192</v>
      </c>
      <c r="Q9" s="177">
        <f>('実数'!Q9/'率'!$X9*100000)</f>
        <v>170.44257617251085</v>
      </c>
      <c r="R9" s="177">
        <f>('実数'!R9/'率'!$X9*100000)</f>
        <v>44.04695788727809</v>
      </c>
      <c r="S9" s="177">
        <f>('実数'!S9/'率'!$X9*100000)</f>
        <v>11.49051075320298</v>
      </c>
      <c r="T9" s="96">
        <f>('実数'!T9/'率'!$X9*100000)</f>
        <v>262.36666219813475</v>
      </c>
      <c r="U9" s="40"/>
      <c r="V9" s="41" t="s">
        <v>15</v>
      </c>
      <c r="W9" s="214"/>
      <c r="X9" s="226">
        <v>52217</v>
      </c>
      <c r="Y9" s="139"/>
      <c r="Z9" s="235"/>
    </row>
    <row r="10" spans="1:26" s="134" customFormat="1" ht="24" customHeight="1">
      <c r="A10" s="64" t="s">
        <v>59</v>
      </c>
      <c r="B10" s="178">
        <f>('実数'!B10/'率'!$X10*100000)</f>
        <v>1981.7719372615516</v>
      </c>
      <c r="C10" s="179">
        <f>('実数'!C10/'率'!$X10*100000)</f>
        <v>0</v>
      </c>
      <c r="D10" s="180">
        <f>('実数'!D10/'率'!$X10*100000)</f>
        <v>402.7130139889784</v>
      </c>
      <c r="E10" s="180">
        <f>('実数'!E10/'率'!$X10*100000)</f>
        <v>10.5977108944468</v>
      </c>
      <c r="F10" s="180">
        <f>('実数'!F10/'率'!$X10*100000)</f>
        <v>0</v>
      </c>
      <c r="G10" s="180">
        <f>('実数'!G10/'率'!$X10*100000)</f>
        <v>540.4832556167868</v>
      </c>
      <c r="H10" s="180">
        <f>('実数'!H10/'率'!$X10*100000)</f>
        <v>137.7702416278084</v>
      </c>
      <c r="I10" s="180">
        <f>('実数'!I10/'率'!$X10*100000)</f>
        <v>10.5977108944468</v>
      </c>
      <c r="J10" s="182">
        <f>('実数'!J10/'率'!$X10*100000)</f>
        <v>264.94277236117</v>
      </c>
      <c r="K10" s="135"/>
      <c r="L10" s="136"/>
      <c r="M10" s="246">
        <f>('実数'!M10/'率'!$X10*100000)</f>
        <v>42.3908435777872</v>
      </c>
      <c r="N10" s="245">
        <f>('実数'!N10/'率'!$X10*100000)</f>
        <v>0</v>
      </c>
      <c r="O10" s="184">
        <f>('実数'!O10/'率'!$X10*100000)</f>
        <v>10.5977108944468</v>
      </c>
      <c r="P10" s="184">
        <f>('実数'!P10/'率'!$X10*100000)</f>
        <v>63.586265366680806</v>
      </c>
      <c r="Q10" s="184">
        <f>('実数'!Q10/'率'!$X10*100000)</f>
        <v>222.5519287833828</v>
      </c>
      <c r="R10" s="184">
        <f>('実数'!R10/'率'!$X10*100000)</f>
        <v>31.793132683340403</v>
      </c>
      <c r="S10" s="184">
        <f>('実数'!S10/'率'!$X10*100000)</f>
        <v>21.1954217888936</v>
      </c>
      <c r="T10" s="97">
        <f>('実数'!T10/'率'!$X10*100000)</f>
        <v>222.5519287833828</v>
      </c>
      <c r="U10" s="27"/>
      <c r="V10" s="213" t="s">
        <v>64</v>
      </c>
      <c r="W10" s="214"/>
      <c r="X10" s="227">
        <v>9436</v>
      </c>
      <c r="Y10" s="139"/>
      <c r="Z10" s="235"/>
    </row>
    <row r="11" spans="1:26" s="143" customFormat="1" ht="24" customHeight="1">
      <c r="A11" s="61" t="s">
        <v>16</v>
      </c>
      <c r="B11" s="83">
        <f>('実数'!B11/'率'!$X11*100000)</f>
        <v>995.924214260134</v>
      </c>
      <c r="C11" s="84">
        <f>('実数'!C11/'率'!$X11*100000)</f>
        <v>0</v>
      </c>
      <c r="D11" s="85">
        <f>('実数'!D11/'率'!$X11*100000)</f>
        <v>261.77117617967565</v>
      </c>
      <c r="E11" s="85">
        <f>('実数'!E11/'率'!$X11*100000)</f>
        <v>7.674073568785278</v>
      </c>
      <c r="F11" s="85">
        <f>('実数'!F11/'率'!$X11*100000)</f>
        <v>5.116049045856853</v>
      </c>
      <c r="G11" s="85">
        <f>('実数'!G11/'率'!$X11*100000)</f>
        <v>160.30287010351472</v>
      </c>
      <c r="H11" s="85">
        <f>('実数'!H11/'率'!$X11*100000)</f>
        <v>78.44608536980508</v>
      </c>
      <c r="I11" s="86">
        <f>('実数'!I11/'率'!$X11*100000)</f>
        <v>10.232098091713706</v>
      </c>
      <c r="J11" s="87">
        <f>('実数'!J11/'率'!$X11*100000)</f>
        <v>91.2362079844472</v>
      </c>
      <c r="K11" s="10"/>
      <c r="L11" s="11"/>
      <c r="M11" s="92">
        <f>('実数'!M11/'率'!$X11*100000)</f>
        <v>17.906171660498988</v>
      </c>
      <c r="N11" s="93">
        <f>('実数'!N11/'率'!$X11*100000)</f>
        <v>0.8526748409761421</v>
      </c>
      <c r="O11" s="93">
        <f>('実数'!O11/'率'!$X11*100000)</f>
        <v>9.379423250737563</v>
      </c>
      <c r="P11" s="93">
        <f>('実数'!P11/'率'!$X11*100000)</f>
        <v>27.285594911236547</v>
      </c>
      <c r="Q11" s="93">
        <f>('実数'!Q11/'率'!$X11*100000)</f>
        <v>98.9102815532325</v>
      </c>
      <c r="R11" s="93">
        <f>('実数'!R11/'率'!$X11*100000)</f>
        <v>36.66501816197411</v>
      </c>
      <c r="S11" s="93">
        <f>('実数'!S11/'率'!$X11*100000)</f>
        <v>13.642797455618274</v>
      </c>
      <c r="T11" s="94">
        <f>('実数'!T11/'率'!$X11*100000)</f>
        <v>176.5036920820614</v>
      </c>
      <c r="U11" s="44"/>
      <c r="V11" s="45" t="s">
        <v>16</v>
      </c>
      <c r="W11" s="215"/>
      <c r="X11" s="225">
        <f>SUM(X12:X13)</f>
        <v>117278</v>
      </c>
      <c r="Y11" s="142"/>
      <c r="Z11" s="234"/>
    </row>
    <row r="12" spans="1:26" s="134" customFormat="1" ht="24" customHeight="1">
      <c r="A12" s="63" t="s">
        <v>51</v>
      </c>
      <c r="B12" s="171">
        <f>('実数'!B12/'率'!$X12*100000)</f>
        <v>1248.8022494148695</v>
      </c>
      <c r="C12" s="172">
        <f>('実数'!C12/'率'!$X12*100000)</f>
        <v>0</v>
      </c>
      <c r="D12" s="173">
        <f>('実数'!D12/'率'!$X12*100000)</f>
        <v>311.0224470240807</v>
      </c>
      <c r="E12" s="173">
        <f>('実数'!E12/'率'!$X12*100000)</f>
        <v>9.424922637093355</v>
      </c>
      <c r="F12" s="173">
        <f>('実数'!F12/'率'!$X12*100000)</f>
        <v>4.712461318546677</v>
      </c>
      <c r="G12" s="173">
        <f>('実数'!G12/'率'!$X12*100000)</f>
        <v>208.91911845556933</v>
      </c>
      <c r="H12" s="173">
        <f>('実数'!H12/'率'!$X12*100000)</f>
        <v>92.67840593141798</v>
      </c>
      <c r="I12" s="174">
        <f>('実数'!I12/'率'!$X12*100000)</f>
        <v>9.424922637093355</v>
      </c>
      <c r="J12" s="175">
        <f>('実数'!J12/'率'!$X12*100000)</f>
        <v>114.66989208463579</v>
      </c>
      <c r="K12" s="135"/>
      <c r="L12" s="136"/>
      <c r="M12" s="176">
        <f>('実数'!M12/'率'!$X12*100000)</f>
        <v>29.84558835079562</v>
      </c>
      <c r="N12" s="177">
        <f>('実数'!N12/'率'!$X12*100000)</f>
        <v>1.570820439515559</v>
      </c>
      <c r="O12" s="177">
        <f>('実数'!O12/'率'!$X12*100000)</f>
        <v>7.854102197577794</v>
      </c>
      <c r="P12" s="177">
        <f>('実数'!P12/'率'!$X12*100000)</f>
        <v>37.69969054837342</v>
      </c>
      <c r="Q12" s="177">
        <f>('実数'!Q12/'率'!$X12*100000)</f>
        <v>146.086300874947</v>
      </c>
      <c r="R12" s="177">
        <f>('実数'!R12/'率'!$X12*100000)</f>
        <v>43.982972306435656</v>
      </c>
      <c r="S12" s="177">
        <f>('実数'!S12/'率'!$X12*100000)</f>
        <v>10.995743076608914</v>
      </c>
      <c r="T12" s="96">
        <f>('実数'!T12/'率'!$X12*100000)</f>
        <v>219.91486153217824</v>
      </c>
      <c r="U12" s="40"/>
      <c r="V12" s="41" t="s">
        <v>56</v>
      </c>
      <c r="W12" s="214"/>
      <c r="X12" s="226">
        <v>63661</v>
      </c>
      <c r="Y12" s="139"/>
      <c r="Z12" s="235"/>
    </row>
    <row r="13" spans="1:26" s="134" customFormat="1" ht="24" customHeight="1">
      <c r="A13" s="65" t="s">
        <v>60</v>
      </c>
      <c r="B13" s="185">
        <f>('実数'!B13/'率'!$X13*100000)</f>
        <v>695.6748792360631</v>
      </c>
      <c r="C13" s="172">
        <f>('実数'!C13/'率'!$X13*100000)</f>
        <v>0</v>
      </c>
      <c r="D13" s="187">
        <f>('実数'!D13/'率'!$X13*100000)</f>
        <v>203.29373146576643</v>
      </c>
      <c r="E13" s="187">
        <f>('実数'!E13/'率'!$X13*100000)</f>
        <v>5.595240315571554</v>
      </c>
      <c r="F13" s="187">
        <f>('実数'!F13/'率'!$X13*100000)</f>
        <v>5.595240315571554</v>
      </c>
      <c r="G13" s="187">
        <f>('実数'!G13/'率'!$X13*100000)</f>
        <v>102.57940578547847</v>
      </c>
      <c r="H13" s="187">
        <f>('実数'!H13/'率'!$X13*100000)</f>
        <v>61.547643471287095</v>
      </c>
      <c r="I13" s="188">
        <f>('実数'!I13/'率'!$X13*100000)</f>
        <v>11.190480631143108</v>
      </c>
      <c r="J13" s="189">
        <f>('実数'!J13/'率'!$X13*100000)</f>
        <v>63.41272357647762</v>
      </c>
      <c r="K13" s="135"/>
      <c r="L13" s="136"/>
      <c r="M13" s="246">
        <f>('実数'!M13/'率'!$X13*100000)</f>
        <v>3.730160210381036</v>
      </c>
      <c r="N13" s="243">
        <f>('実数'!N13/'率'!$X13*100000)</f>
        <v>0</v>
      </c>
      <c r="O13" s="191">
        <f>('実数'!O13/'率'!$X13*100000)</f>
        <v>11.190480631143108</v>
      </c>
      <c r="P13" s="191">
        <f>('実数'!P13/'率'!$X13*100000)</f>
        <v>14.920640841524143</v>
      </c>
      <c r="Q13" s="191">
        <f>('実数'!Q13/'率'!$X13*100000)</f>
        <v>42.89684241938191</v>
      </c>
      <c r="R13" s="191">
        <f>('実数'!R13/'率'!$X13*100000)</f>
        <v>27.97620157785777</v>
      </c>
      <c r="S13" s="191">
        <f>('実数'!S13/'率'!$X13*100000)</f>
        <v>16.78572094671466</v>
      </c>
      <c r="T13" s="98">
        <f>('実数'!T13/'率'!$X13*100000)</f>
        <v>124.9603670477647</v>
      </c>
      <c r="U13" s="30"/>
      <c r="V13" s="34" t="s">
        <v>60</v>
      </c>
      <c r="W13" s="137"/>
      <c r="X13" s="224">
        <v>53617</v>
      </c>
      <c r="Y13" s="139"/>
      <c r="Z13" s="235"/>
    </row>
    <row r="14" spans="1:26" s="143" customFormat="1" ht="24" customHeight="1">
      <c r="A14" s="61" t="s">
        <v>63</v>
      </c>
      <c r="B14" s="83">
        <f>('実数'!B14/'率'!$X14*100000)</f>
        <v>1212.2977636355488</v>
      </c>
      <c r="C14" s="84">
        <f>('実数'!C14/'率'!$X14*100000)</f>
        <v>1.1204230717518935</v>
      </c>
      <c r="D14" s="85">
        <f>('実数'!D14/'率'!$X14*100000)</f>
        <v>340.60861381257564</v>
      </c>
      <c r="E14" s="85">
        <f>('実数'!E14/'率'!$X14*100000)</f>
        <v>13.445076861022722</v>
      </c>
      <c r="F14" s="85">
        <f>('実数'!F14/'率'!$X14*100000)</f>
        <v>4.481692287007574</v>
      </c>
      <c r="G14" s="85">
        <f>('実数'!G14/'率'!$X14*100000)</f>
        <v>198.31488370008515</v>
      </c>
      <c r="H14" s="85">
        <f>('実数'!H14/'率'!$X14*100000)</f>
        <v>127.72823017971587</v>
      </c>
      <c r="I14" s="86">
        <f>('実数'!I14/'率'!$X14*100000)</f>
        <v>13.445076861022722</v>
      </c>
      <c r="J14" s="87">
        <f>('実数'!J14/'率'!$X14*100000)</f>
        <v>140.0528839689867</v>
      </c>
      <c r="K14" s="10"/>
      <c r="L14" s="11"/>
      <c r="M14" s="92">
        <f>('実数'!M14/'率'!$X14*100000)</f>
        <v>23.528884506789762</v>
      </c>
      <c r="N14" s="93">
        <f>('実数'!N14/'率'!$X14*100000)</f>
        <v>2.240846143503787</v>
      </c>
      <c r="O14" s="93">
        <f>('実数'!O14/'率'!$X14*100000)</f>
        <v>13.445076861022722</v>
      </c>
      <c r="P14" s="93">
        <f>('実数'!P14/'率'!$X14*100000)</f>
        <v>28.010576793797338</v>
      </c>
      <c r="Q14" s="93">
        <f>('実数'!Q14/'率'!$X14*100000)</f>
        <v>50.419038228835205</v>
      </c>
      <c r="R14" s="93">
        <f>('実数'!R14/'率'!$X14*100000)</f>
        <v>36.973961367812485</v>
      </c>
      <c r="S14" s="93">
        <f>('実数'!S14/'率'!$X14*100000)</f>
        <v>13.445076861022722</v>
      </c>
      <c r="T14" s="94">
        <f>('実数'!T14/'率'!$X14*100000)</f>
        <v>205.0374221305965</v>
      </c>
      <c r="U14" s="44"/>
      <c r="V14" s="45" t="s">
        <v>65</v>
      </c>
      <c r="W14" s="140"/>
      <c r="X14" s="225">
        <f>SUM(X15:X18)</f>
        <v>89252</v>
      </c>
      <c r="Y14" s="142"/>
      <c r="Z14" s="234"/>
    </row>
    <row r="15" spans="1:26" s="134" customFormat="1" ht="24" customHeight="1">
      <c r="A15" s="63" t="s">
        <v>17</v>
      </c>
      <c r="B15" s="171">
        <f>('実数'!B15/'率'!$X15*100000)</f>
        <v>1082.6940803349632</v>
      </c>
      <c r="C15" s="172">
        <f>('実数'!C15/'率'!$X15*100000)</f>
        <v>1.5623291202524723</v>
      </c>
      <c r="D15" s="173">
        <f>('実数'!D15/'率'!$X15*100000)</f>
        <v>328.0891152530192</v>
      </c>
      <c r="E15" s="173">
        <f>('実数'!E15/'率'!$X15*100000)</f>
        <v>10.936303841767307</v>
      </c>
      <c r="F15" s="173">
        <f>('実数'!F15/'率'!$X15*100000)</f>
        <v>1.5623291202524723</v>
      </c>
      <c r="G15" s="173">
        <f>('実数'!G15/'率'!$X15*100000)</f>
        <v>170.29387410751949</v>
      </c>
      <c r="H15" s="173">
        <f>('実数'!H15/'率'!$X15*100000)</f>
        <v>120.29934225944038</v>
      </c>
      <c r="I15" s="174">
        <f>('実数'!I15/'率'!$X15*100000)</f>
        <v>14.06096208227225</v>
      </c>
      <c r="J15" s="175">
        <f>('実数'!J15/'率'!$X15*100000)</f>
        <v>121.86167137969285</v>
      </c>
      <c r="K15" s="135"/>
      <c r="L15" s="136"/>
      <c r="M15" s="247">
        <f>('実数'!M15/'率'!$X15*100000)</f>
        <v>14.06096208227225</v>
      </c>
      <c r="N15" s="243">
        <f>('実数'!N15/'率'!$X15*100000)</f>
        <v>3.1246582405049446</v>
      </c>
      <c r="O15" s="177">
        <f>('実数'!O15/'率'!$X15*100000)</f>
        <v>9.373974721514834</v>
      </c>
      <c r="P15" s="177">
        <f>('実数'!P15/'率'!$X15*100000)</f>
        <v>26.55959504429203</v>
      </c>
      <c r="Q15" s="177">
        <f>('実数'!Q15/'率'!$X15*100000)</f>
        <v>42.18288624681676</v>
      </c>
      <c r="R15" s="177">
        <f>('実数'!R15/'率'!$X15*100000)</f>
        <v>32.80891152530192</v>
      </c>
      <c r="S15" s="177">
        <f>('実数'!S15/'率'!$X15*100000)</f>
        <v>10.936303841767307</v>
      </c>
      <c r="T15" s="96">
        <f>('実数'!T15/'率'!$X15*100000)</f>
        <v>174.9808614682769</v>
      </c>
      <c r="U15" s="40"/>
      <c r="V15" s="41" t="s">
        <v>17</v>
      </c>
      <c r="W15" s="137"/>
      <c r="X15" s="226">
        <v>64007</v>
      </c>
      <c r="Y15" s="139"/>
      <c r="Z15" s="235"/>
    </row>
    <row r="16" spans="1:26" s="134" customFormat="1" ht="24" customHeight="1">
      <c r="A16" s="64" t="s">
        <v>18</v>
      </c>
      <c r="B16" s="178">
        <f>('実数'!B16/'率'!$X16*100000)</f>
        <v>1499.8841788278899</v>
      </c>
      <c r="C16" s="172">
        <f>('実数'!C16/'率'!$X16*100000)</f>
        <v>0</v>
      </c>
      <c r="D16" s="180">
        <f>('実数'!D16/'率'!$X16*100000)</f>
        <v>376.4188093583507</v>
      </c>
      <c r="E16" s="180">
        <f>('実数'!E16/'率'!$X16*100000)</f>
        <v>23.16423442205235</v>
      </c>
      <c r="F16" s="180">
        <f>('実数'!F16/'率'!$X16*100000)</f>
        <v>5.791058605513087</v>
      </c>
      <c r="G16" s="180">
        <f>('実数'!G16/'率'!$X16*100000)</f>
        <v>277.9708130646282</v>
      </c>
      <c r="H16" s="180">
        <f>('実数'!H16/'率'!$X16*100000)</f>
        <v>138.9854065323141</v>
      </c>
      <c r="I16" s="181">
        <f>('実数'!I16/'率'!$X16*100000)</f>
        <v>11.582117211026175</v>
      </c>
      <c r="J16" s="182">
        <f>('実数'!J16/'率'!$X16*100000)</f>
        <v>196.89599258744497</v>
      </c>
      <c r="K16" s="135"/>
      <c r="L16" s="136"/>
      <c r="M16" s="183">
        <f>('実数'!M16/'率'!$X16*100000)</f>
        <v>46.3284688441047</v>
      </c>
      <c r="N16" s="243">
        <f>('実数'!N16/'率'!$X16*100000)</f>
        <v>0</v>
      </c>
      <c r="O16" s="184">
        <f>('実数'!O16/'率'!$X16*100000)</f>
        <v>28.955293027565443</v>
      </c>
      <c r="P16" s="184">
        <f>('実数'!P16/'率'!$X16*100000)</f>
        <v>40.53741023859162</v>
      </c>
      <c r="Q16" s="184">
        <f>('実数'!Q16/'率'!$X16*100000)</f>
        <v>52.119527449617784</v>
      </c>
      <c r="R16" s="184">
        <f>('実数'!R16/'率'!$X16*100000)</f>
        <v>46.3284688441047</v>
      </c>
      <c r="S16" s="184">
        <f>('実数'!S16/'率'!$X16*100000)</f>
        <v>23.16423442205235</v>
      </c>
      <c r="T16" s="97">
        <f>('実数'!T16/'率'!$X16*100000)</f>
        <v>231.64234422052354</v>
      </c>
      <c r="U16" s="27"/>
      <c r="V16" s="28" t="s">
        <v>18</v>
      </c>
      <c r="W16" s="137"/>
      <c r="X16" s="227">
        <v>17268</v>
      </c>
      <c r="Y16" s="139"/>
      <c r="Z16" s="235"/>
    </row>
    <row r="17" spans="1:26" s="134" customFormat="1" ht="24" customHeight="1">
      <c r="A17" s="64" t="s">
        <v>19</v>
      </c>
      <c r="B17" s="178">
        <f>('実数'!B17/'率'!$X17*100000)</f>
        <v>1603.9206950323012</v>
      </c>
      <c r="C17" s="172">
        <f>('実数'!C17/'率'!$X17*100000)</f>
        <v>0</v>
      </c>
      <c r="D17" s="180">
        <f>('実数'!D17/'率'!$X17*100000)</f>
        <v>423.25685007796835</v>
      </c>
      <c r="E17" s="180">
        <f>('実数'!E17/'率'!$X17*100000)</f>
        <v>22.276676319893074</v>
      </c>
      <c r="F17" s="180">
        <f>('実数'!F17/'率'!$X17*100000)</f>
        <v>0</v>
      </c>
      <c r="G17" s="180">
        <f>('実数'!G17/'率'!$X17*100000)</f>
        <v>222.76676319893073</v>
      </c>
      <c r="H17" s="180">
        <f>('実数'!H17/'率'!$X17*100000)</f>
        <v>133.66005791935842</v>
      </c>
      <c r="I17" s="181">
        <f>('実数'!I17/'率'!$X17*100000)</f>
        <v>0</v>
      </c>
      <c r="J17" s="182">
        <f>('実数'!J17/'率'!$X17*100000)</f>
        <v>133.66005791935842</v>
      </c>
      <c r="K17" s="135"/>
      <c r="L17" s="136"/>
      <c r="M17" s="183">
        <f>('実数'!M17/'率'!$X17*100000)</f>
        <v>22.276676319893074</v>
      </c>
      <c r="N17" s="243">
        <f>('実数'!N17/'率'!$X17*100000)</f>
        <v>0</v>
      </c>
      <c r="O17" s="184">
        <f>('実数'!O17/'率'!$X17*100000)</f>
        <v>22.276676319893074</v>
      </c>
      <c r="P17" s="184">
        <f>('実数'!P17/'率'!$X17*100000)</f>
        <v>0</v>
      </c>
      <c r="Q17" s="184">
        <f>('実数'!Q17/'率'!$X17*100000)</f>
        <v>89.1067052795723</v>
      </c>
      <c r="R17" s="184">
        <f>('実数'!R17/'率'!$X17*100000)</f>
        <v>89.1067052795723</v>
      </c>
      <c r="S17" s="184">
        <f>('実数'!S17/'率'!$X17*100000)</f>
        <v>22.276676319893074</v>
      </c>
      <c r="T17" s="97">
        <f>('実数'!T17/'率'!$X17*100000)</f>
        <v>423.25685007796835</v>
      </c>
      <c r="U17" s="27"/>
      <c r="V17" s="28" t="s">
        <v>19</v>
      </c>
      <c r="W17" s="137"/>
      <c r="X17" s="227">
        <v>4489</v>
      </c>
      <c r="Y17" s="139"/>
      <c r="Z17" s="138"/>
    </row>
    <row r="18" spans="1:26" s="134" customFormat="1" ht="24" customHeight="1">
      <c r="A18" s="64" t="s">
        <v>20</v>
      </c>
      <c r="B18" s="178">
        <f>('実数'!B18/'率'!$X18*100000)</f>
        <v>1662.8440366972477</v>
      </c>
      <c r="C18" s="172">
        <f>('実数'!C18/'率'!$X18*100000)</f>
        <v>0</v>
      </c>
      <c r="D18" s="180">
        <f>('実数'!D18/'率'!$X18*100000)</f>
        <v>286.69724770642205</v>
      </c>
      <c r="E18" s="180">
        <f>('実数'!E18/'率'!$X18*100000)</f>
        <v>0</v>
      </c>
      <c r="F18" s="180">
        <f>('実数'!F18/'率'!$X18*100000)</f>
        <v>57.33944954128441</v>
      </c>
      <c r="G18" s="180">
        <f>('実数'!G18/'率'!$X18*100000)</f>
        <v>286.69724770642205</v>
      </c>
      <c r="H18" s="180">
        <f>('実数'!H18/'率'!$X18*100000)</f>
        <v>200.68807339449543</v>
      </c>
      <c r="I18" s="180">
        <f>('実数'!I18/'率'!$X18*100000)</f>
        <v>28.669724770642205</v>
      </c>
      <c r="J18" s="182">
        <f>('実数'!J18/'率'!$X18*100000)</f>
        <v>200.68807339449543</v>
      </c>
      <c r="K18" s="135"/>
      <c r="L18" s="136"/>
      <c r="M18" s="246">
        <f>('実数'!M18/'率'!$X18*100000)</f>
        <v>86.00917431192661</v>
      </c>
      <c r="N18" s="248">
        <f>('実数'!N18/'率'!$X18*100000)</f>
        <v>0</v>
      </c>
      <c r="O18" s="248">
        <f>('実数'!O18/'率'!$X18*100000)</f>
        <v>0</v>
      </c>
      <c r="P18" s="243">
        <f>('実数'!P18/'率'!$X18*100000)</f>
        <v>28.669724770642205</v>
      </c>
      <c r="Q18" s="184">
        <f>('実数'!Q18/'率'!$X18*100000)</f>
        <v>143.34862385321102</v>
      </c>
      <c r="R18" s="184">
        <f>('実数'!R18/'率'!$X18*100000)</f>
        <v>0</v>
      </c>
      <c r="S18" s="184">
        <f>('実数'!S18/'率'!$X18*100000)</f>
        <v>0</v>
      </c>
      <c r="T18" s="97">
        <f>('実数'!T18/'率'!$X18*100000)</f>
        <v>344.03669724770646</v>
      </c>
      <c r="U18" s="27"/>
      <c r="V18" s="28" t="s">
        <v>20</v>
      </c>
      <c r="W18" s="137"/>
      <c r="X18" s="227">
        <v>3488</v>
      </c>
      <c r="Y18" s="139"/>
      <c r="Z18" s="138"/>
    </row>
    <row r="19" spans="1:26" s="143" customFormat="1" ht="24" customHeight="1">
      <c r="A19" s="61" t="s">
        <v>21</v>
      </c>
      <c r="B19" s="83">
        <f>('実数'!B19/'率'!$X19*100000)</f>
        <v>1340.4825737265417</v>
      </c>
      <c r="C19" s="84">
        <f>('実数'!C19/'率'!$X19*100000)</f>
        <v>1.3272104690361797</v>
      </c>
      <c r="D19" s="85">
        <f>('実数'!D19/'率'!$X19*100000)</f>
        <v>303.9311974092852</v>
      </c>
      <c r="E19" s="85">
        <f>('実数'!E19/'率'!$X19*100000)</f>
        <v>15.926525628434158</v>
      </c>
      <c r="F19" s="85">
        <f>('実数'!F19/'率'!$X19*100000)</f>
        <v>2.6544209380723593</v>
      </c>
      <c r="G19" s="85">
        <f>('実数'!G19/'率'!$X19*100000)</f>
        <v>281.3686194356701</v>
      </c>
      <c r="H19" s="85">
        <f>('実数'!H19/'率'!$X19*100000)</f>
        <v>122.10336315132852</v>
      </c>
      <c r="I19" s="86">
        <f>('実数'!I19/'率'!$X19*100000)</f>
        <v>14.599315159397976</v>
      </c>
      <c r="J19" s="87">
        <f>('実数'!J19/'率'!$X19*100000)</f>
        <v>131.3938364345818</v>
      </c>
      <c r="K19" s="10"/>
      <c r="L19" s="11"/>
      <c r="M19" s="92">
        <f>('実数'!M19/'率'!$X19*100000)</f>
        <v>26.544209380723597</v>
      </c>
      <c r="N19" s="93">
        <f>('実数'!N19/'率'!$X19*100000)</f>
        <v>1.3272104690361797</v>
      </c>
      <c r="O19" s="93">
        <f>('実数'!O19/'率'!$X19*100000)</f>
        <v>17.253736097470338</v>
      </c>
      <c r="P19" s="93">
        <f>('実数'!P19/'率'!$X19*100000)</f>
        <v>31.853051256868316</v>
      </c>
      <c r="Q19" s="93">
        <f>('実数'!Q19/'率'!$X19*100000)</f>
        <v>104.84962705385821</v>
      </c>
      <c r="R19" s="93">
        <f>('実数'!R19/'率'!$X19*100000)</f>
        <v>38.48910360204921</v>
      </c>
      <c r="S19" s="93">
        <f>('実数'!S19/'率'!$X19*100000)</f>
        <v>27.871419849759775</v>
      </c>
      <c r="T19" s="94">
        <f>('実数'!T19/'率'!$X19*100000)</f>
        <v>218.98972739096968</v>
      </c>
      <c r="U19" s="44"/>
      <c r="V19" s="45" t="s">
        <v>21</v>
      </c>
      <c r="W19" s="140"/>
      <c r="X19" s="225">
        <f>SUM(X20:X23)</f>
        <v>75346</v>
      </c>
      <c r="Y19" s="142"/>
      <c r="Z19" s="216"/>
    </row>
    <row r="20" spans="1:26" s="134" customFormat="1" ht="24" customHeight="1">
      <c r="A20" s="63" t="s">
        <v>22</v>
      </c>
      <c r="B20" s="171">
        <f>('実数'!B20/'率'!$X20*100000)</f>
        <v>1151.2423107323275</v>
      </c>
      <c r="C20" s="172">
        <f>('実数'!C20/'率'!$X20*100000)</f>
        <v>0</v>
      </c>
      <c r="D20" s="173">
        <f>('実数'!D20/'率'!$X20*100000)</f>
        <v>305.8524347915736</v>
      </c>
      <c r="E20" s="173">
        <f>('実数'!E20/'率'!$X20*100000)</f>
        <v>20.61926526684766</v>
      </c>
      <c r="F20" s="173">
        <f>('実数'!F20/'率'!$X20*100000)</f>
        <v>0</v>
      </c>
      <c r="G20" s="173">
        <f>('実数'!G20/'率'!$X20*100000)</f>
        <v>161.51757792364</v>
      </c>
      <c r="H20" s="173">
        <f>('実数'!H20/'率'!$X20*100000)</f>
        <v>116.84250317880338</v>
      </c>
      <c r="I20" s="174">
        <f>('実数'!I20/'率'!$X20*100000)</f>
        <v>10.30963263342383</v>
      </c>
      <c r="J20" s="175">
        <f>('実数'!J20/'率'!$X20*100000)</f>
        <v>123.71559160108593</v>
      </c>
      <c r="K20" s="135"/>
      <c r="L20" s="136"/>
      <c r="M20" s="176">
        <f>('実数'!M20/'率'!$X20*100000)</f>
        <v>24.055809477988934</v>
      </c>
      <c r="N20" s="177">
        <f>('実数'!N20/'率'!$X20*100000)</f>
        <v>3.436544211141276</v>
      </c>
      <c r="O20" s="177">
        <f>('実数'!O20/'率'!$X20*100000)</f>
        <v>13.746176844565104</v>
      </c>
      <c r="P20" s="177">
        <f>('実数'!P20/'率'!$X20*100000)</f>
        <v>20.61926526684766</v>
      </c>
      <c r="Q20" s="177">
        <f>('実数'!Q20/'率'!$X20*100000)</f>
        <v>75.60397264510809</v>
      </c>
      <c r="R20" s="177">
        <f>('実数'!R20/'率'!$X20*100000)</f>
        <v>41.23853053369532</v>
      </c>
      <c r="S20" s="177">
        <f>('実数'!S20/'率'!$X20*100000)</f>
        <v>20.61926526684766</v>
      </c>
      <c r="T20" s="96">
        <f>('実数'!T20/'率'!$X20*100000)</f>
        <v>213.0657410907591</v>
      </c>
      <c r="U20" s="40"/>
      <c r="V20" s="41" t="s">
        <v>22</v>
      </c>
      <c r="W20" s="137"/>
      <c r="X20" s="226">
        <v>29099</v>
      </c>
      <c r="Y20" s="139"/>
      <c r="Z20" s="138"/>
    </row>
    <row r="21" spans="1:26" s="134" customFormat="1" ht="24" customHeight="1">
      <c r="A21" s="64" t="s">
        <v>23</v>
      </c>
      <c r="B21" s="178">
        <f>('実数'!B21/'率'!$X21*100000)</f>
        <v>1664.10857096696</v>
      </c>
      <c r="C21" s="172">
        <f>('実数'!C21/'率'!$X21*100000)</f>
        <v>0</v>
      </c>
      <c r="D21" s="180">
        <f>('実数'!D21/'率'!$X21*100000)</f>
        <v>444.3008320542854</v>
      </c>
      <c r="E21" s="180">
        <f>('実数'!E21/'率'!$X21*100000)</f>
        <v>24.234590839324664</v>
      </c>
      <c r="F21" s="173">
        <f>('実数'!F21/'率'!$X21*100000)</f>
        <v>0</v>
      </c>
      <c r="G21" s="180">
        <f>('実数'!G21/'率'!$X21*100000)</f>
        <v>347.36246869698687</v>
      </c>
      <c r="H21" s="180">
        <f>('実数'!H21/'率'!$X21*100000)</f>
        <v>113.09475725018176</v>
      </c>
      <c r="I21" s="181">
        <f>('実数'!I21/'率'!$X21*100000)</f>
        <v>24.234590839324664</v>
      </c>
      <c r="J21" s="182">
        <f>('実数'!J21/'率'!$X21*100000)</f>
        <v>169.64213587527263</v>
      </c>
      <c r="K21" s="135"/>
      <c r="L21" s="136"/>
      <c r="M21" s="183">
        <f>('実数'!M21/'率'!$X21*100000)</f>
        <v>32.31278778576621</v>
      </c>
      <c r="N21" s="177">
        <f>('実数'!N21/'率'!$X21*100000)</f>
        <v>0</v>
      </c>
      <c r="O21" s="184">
        <f>('実数'!O21/'率'!$X21*100000)</f>
        <v>24.234590839324664</v>
      </c>
      <c r="P21" s="184">
        <f>('実数'!P21/'率'!$X21*100000)</f>
        <v>32.31278778576621</v>
      </c>
      <c r="Q21" s="184">
        <f>('実数'!Q21/'率'!$X21*100000)</f>
        <v>161.56393892883108</v>
      </c>
      <c r="R21" s="184">
        <f>('実数'!R21/'率'!$X21*100000)</f>
        <v>24.234590839324664</v>
      </c>
      <c r="S21" s="184">
        <f>('実数'!S21/'率'!$X21*100000)</f>
        <v>40.39098473220777</v>
      </c>
      <c r="T21" s="97">
        <f>('実数'!T21/'率'!$X21*100000)</f>
        <v>226.18951450036352</v>
      </c>
      <c r="U21" s="27"/>
      <c r="V21" s="28" t="s">
        <v>23</v>
      </c>
      <c r="W21" s="137"/>
      <c r="X21" s="227">
        <v>12379</v>
      </c>
      <c r="Y21" s="139"/>
      <c r="Z21" s="138"/>
    </row>
    <row r="22" spans="1:26" s="134" customFormat="1" ht="24" customHeight="1">
      <c r="A22" s="64" t="s">
        <v>24</v>
      </c>
      <c r="B22" s="178">
        <f>('実数'!B22/'率'!$X22*100000)</f>
        <v>1222.6252855031573</v>
      </c>
      <c r="C22" s="172">
        <f>('実数'!C22/'率'!$X22*100000)</f>
        <v>0</v>
      </c>
      <c r="D22" s="180">
        <f>('実数'!D22/'率'!$X22*100000)</f>
        <v>241.8379685610641</v>
      </c>
      <c r="E22" s="180">
        <f>('実数'!E22/'率'!$X22*100000)</f>
        <v>0</v>
      </c>
      <c r="F22" s="173">
        <f>('実数'!F22/'率'!$X22*100000)</f>
        <v>0</v>
      </c>
      <c r="G22" s="180">
        <f>('実数'!G22/'率'!$X22*100000)</f>
        <v>295.57973935241165</v>
      </c>
      <c r="H22" s="180">
        <f>('実数'!H22/'率'!$X22*100000)</f>
        <v>120.91898428053204</v>
      </c>
      <c r="I22" s="181">
        <f>('実数'!I22/'率'!$X22*100000)</f>
        <v>26.87088539567379</v>
      </c>
      <c r="J22" s="182">
        <f>('実数'!J22/'率'!$X22*100000)</f>
        <v>107.48354158269515</v>
      </c>
      <c r="K22" s="135"/>
      <c r="L22" s="136"/>
      <c r="M22" s="183">
        <f>('実数'!M22/'率'!$X22*100000)</f>
        <v>26.87088539567379</v>
      </c>
      <c r="N22" s="177">
        <f>('実数'!N22/'率'!$X22*100000)</f>
        <v>0</v>
      </c>
      <c r="O22" s="184">
        <f>('実数'!O22/'率'!$X22*100000)</f>
        <v>13.435442697836894</v>
      </c>
      <c r="P22" s="184">
        <f>('実数'!P22/'率'!$X22*100000)</f>
        <v>26.87088539567379</v>
      </c>
      <c r="Q22" s="184">
        <f>('実数'!Q22/'率'!$X22*100000)</f>
        <v>40.306328093510686</v>
      </c>
      <c r="R22" s="184">
        <f>('実数'!R22/'率'!$X22*100000)</f>
        <v>67.17721348918447</v>
      </c>
      <c r="S22" s="184">
        <f>('実数'!S22/'率'!$X22*100000)</f>
        <v>53.74177079134758</v>
      </c>
      <c r="T22" s="97">
        <f>('実数'!T22/'率'!$X22*100000)</f>
        <v>201.53164046755342</v>
      </c>
      <c r="U22" s="27"/>
      <c r="V22" s="28" t="s">
        <v>24</v>
      </c>
      <c r="W22" s="137"/>
      <c r="X22" s="227">
        <v>7443</v>
      </c>
      <c r="Y22" s="139"/>
      <c r="Z22" s="138"/>
    </row>
    <row r="23" spans="1:26" s="134" customFormat="1" ht="24" customHeight="1">
      <c r="A23" s="64" t="s">
        <v>61</v>
      </c>
      <c r="B23" s="178">
        <f>('実数'!B23/'率'!$X23*100000)</f>
        <v>1430.4635761589404</v>
      </c>
      <c r="C23" s="172">
        <f>('実数'!C23/'率'!$X23*100000)</f>
        <v>3.7842951750236518</v>
      </c>
      <c r="D23" s="180">
        <f>('実数'!D23/'率'!$X23*100000)</f>
        <v>253.5477767265847</v>
      </c>
      <c r="E23" s="180">
        <f>('実数'!E23/'率'!$X23*100000)</f>
        <v>11.352885525070956</v>
      </c>
      <c r="F23" s="173">
        <f>('実数'!F23/'率'!$X23*100000)</f>
        <v>7.5685903500473035</v>
      </c>
      <c r="G23" s="180">
        <f>('実数'!G23/'率'!$X23*100000)</f>
        <v>378.4295175023652</v>
      </c>
      <c r="H23" s="180">
        <f>('実数'!H23/'率'!$X23*100000)</f>
        <v>132.4503311258278</v>
      </c>
      <c r="I23" s="181">
        <f>('実数'!I23/'率'!$X23*100000)</f>
        <v>11.352885525070956</v>
      </c>
      <c r="J23" s="182">
        <f>('実数'!J23/'率'!$X23*100000)</f>
        <v>128.66603595080417</v>
      </c>
      <c r="K23" s="135"/>
      <c r="L23" s="136"/>
      <c r="M23" s="183">
        <f>('実数'!M23/'率'!$X23*100000)</f>
        <v>26.490066225165563</v>
      </c>
      <c r="N23" s="184">
        <f>('実数'!N23/'率'!$X23*100000)</f>
        <v>0</v>
      </c>
      <c r="O23" s="184">
        <f>('実数'!O23/'率'!$X23*100000)</f>
        <v>18.921475875118258</v>
      </c>
      <c r="P23" s="184">
        <f>('実数'!P23/'率'!$X23*100000)</f>
        <v>45.411542100283825</v>
      </c>
      <c r="Q23" s="184">
        <f>('実数'!Q23/'率'!$X23*100000)</f>
        <v>128.66603595080417</v>
      </c>
      <c r="R23" s="184">
        <f>('実数'!R23/'率'!$X23*100000)</f>
        <v>34.058656575212865</v>
      </c>
      <c r="S23" s="184">
        <f>('実数'!S23/'率'!$X23*100000)</f>
        <v>22.705771050141912</v>
      </c>
      <c r="T23" s="97">
        <f>('実数'!T23/'率'!$X23*100000)</f>
        <v>227.0577105014191</v>
      </c>
      <c r="U23" s="27"/>
      <c r="V23" s="28" t="s">
        <v>62</v>
      </c>
      <c r="W23" s="137"/>
      <c r="X23" s="227">
        <v>26425</v>
      </c>
      <c r="Y23" s="139"/>
      <c r="Z23" s="138"/>
    </row>
    <row r="24" spans="1:26" s="143" customFormat="1" ht="24" customHeight="1">
      <c r="A24" s="61" t="s">
        <v>25</v>
      </c>
      <c r="B24" s="83">
        <f>('実数'!B24/'率'!$X24*100000)</f>
        <v>1577.4244734140195</v>
      </c>
      <c r="C24" s="84">
        <f>('実数'!C24/'率'!$X24*100000)</f>
        <v>3.1112908745838648</v>
      </c>
      <c r="D24" s="85">
        <f>('実数'!D24/'率'!$X24*100000)</f>
        <v>407.5791045704863</v>
      </c>
      <c r="E24" s="85">
        <f>('実数'!E24/'率'!$X24*100000)</f>
        <v>18.667745247503188</v>
      </c>
      <c r="F24" s="85">
        <f>('実数'!F24/'率'!$X24*100000)</f>
        <v>3.1112908745838648</v>
      </c>
      <c r="G24" s="85">
        <f>('実数'!G24/'率'!$X24*100000)</f>
        <v>280.01617871254786</v>
      </c>
      <c r="H24" s="85">
        <f>('実数'!H24/'率'!$X24*100000)</f>
        <v>112.00647148501912</v>
      </c>
      <c r="I24" s="86">
        <f>('実数'!I24/'率'!$X24*100000)</f>
        <v>7.778227186459662</v>
      </c>
      <c r="J24" s="87">
        <f>('実数'!J24/'率'!$X24*100000)</f>
        <v>154.00889829190132</v>
      </c>
      <c r="K24" s="10"/>
      <c r="L24" s="11"/>
      <c r="M24" s="92">
        <f>('実数'!M24/'率'!$X24*100000)</f>
        <v>21.779036122087053</v>
      </c>
      <c r="N24" s="93">
        <f>('実数'!N24/'率'!$X24*100000)</f>
        <v>0</v>
      </c>
      <c r="O24" s="93">
        <f>('実数'!O24/'率'!$X24*100000)</f>
        <v>24.890326996670918</v>
      </c>
      <c r="P24" s="93">
        <f>('実数'!P24/'率'!$X24*100000)</f>
        <v>40.44678136959024</v>
      </c>
      <c r="Q24" s="93">
        <f>('実数'!Q24/'率'!$X24*100000)</f>
        <v>136.89679848169007</v>
      </c>
      <c r="R24" s="93">
        <f>('実数'!R24/'率'!$X24*100000)</f>
        <v>42.00242680688218</v>
      </c>
      <c r="S24" s="93">
        <f>('実数'!S24/'率'!$X24*100000)</f>
        <v>21.779036122087053</v>
      </c>
      <c r="T24" s="94">
        <f>('実数'!T24/'率'!$X24*100000)</f>
        <v>303.3508602719268</v>
      </c>
      <c r="U24" s="44"/>
      <c r="V24" s="45" t="s">
        <v>25</v>
      </c>
      <c r="W24" s="140"/>
      <c r="X24" s="225">
        <f>SUM(X25:X30)</f>
        <v>64282</v>
      </c>
      <c r="Y24" s="142"/>
      <c r="Z24" s="216"/>
    </row>
    <row r="25" spans="1:26" s="134" customFormat="1" ht="24" customHeight="1">
      <c r="A25" s="63" t="s">
        <v>26</v>
      </c>
      <c r="B25" s="171">
        <f>('実数'!B25/'率'!$X25*100000)</f>
        <v>1436.0365391519408</v>
      </c>
      <c r="C25" s="179">
        <f>('実数'!C25/'率'!$X25*100000)</f>
        <v>3.9889903865331684</v>
      </c>
      <c r="D25" s="173">
        <f>('実数'!D25/'率'!$X25*100000)</f>
        <v>362.99812517451835</v>
      </c>
      <c r="E25" s="173">
        <f>('実数'!E25/'率'!$X25*100000)</f>
        <v>11.966971159599506</v>
      </c>
      <c r="F25" s="173">
        <f>('実数'!F25/'率'!$X25*100000)</f>
        <v>0</v>
      </c>
      <c r="G25" s="173">
        <f>('実数'!G25/'率'!$X25*100000)</f>
        <v>283.21831744385497</v>
      </c>
      <c r="H25" s="173">
        <f>('実数'!H25/'率'!$X25*100000)</f>
        <v>95.73576927679605</v>
      </c>
      <c r="I25" s="174">
        <f>('実数'!I25/'率'!$X25*100000)</f>
        <v>7.977980773066337</v>
      </c>
      <c r="J25" s="175">
        <f>('実数'!J25/'率'!$X25*100000)</f>
        <v>143.60365391519406</v>
      </c>
      <c r="K25" s="135"/>
      <c r="L25" s="136"/>
      <c r="M25" s="176">
        <f>('実数'!M25/'率'!$X25*100000)</f>
        <v>15.955961546132674</v>
      </c>
      <c r="N25" s="177">
        <f>('実数'!N25/'率'!$X25*100000)</f>
        <v>0</v>
      </c>
      <c r="O25" s="177">
        <f>('実数'!O25/'率'!$X25*100000)</f>
        <v>15.955961546132674</v>
      </c>
      <c r="P25" s="177">
        <f>('実数'!P25/'率'!$X25*100000)</f>
        <v>35.900913478798515</v>
      </c>
      <c r="Q25" s="177">
        <f>('実数'!Q25/'率'!$X25*100000)</f>
        <v>115.6807212094619</v>
      </c>
      <c r="R25" s="177">
        <f>('実数'!R25/'率'!$X25*100000)</f>
        <v>39.88990386533168</v>
      </c>
      <c r="S25" s="177">
        <f>('実数'!S25/'率'!$X25*100000)</f>
        <v>27.92293270573218</v>
      </c>
      <c r="T25" s="96">
        <f>('実数'!T25/'率'!$X25*100000)</f>
        <v>275.2403366707886</v>
      </c>
      <c r="U25" s="40"/>
      <c r="V25" s="41" t="s">
        <v>26</v>
      </c>
      <c r="W25" s="137"/>
      <c r="X25" s="226">
        <v>25069</v>
      </c>
      <c r="Y25" s="139"/>
      <c r="Z25" s="138"/>
    </row>
    <row r="26" spans="1:26" s="134" customFormat="1" ht="24" customHeight="1">
      <c r="A26" s="64" t="s">
        <v>27</v>
      </c>
      <c r="B26" s="178">
        <f>('実数'!B26/'率'!$X26*100000)</f>
        <v>1657.022619673856</v>
      </c>
      <c r="C26" s="179">
        <f>('実数'!C26/'率'!$X26*100000)</f>
        <v>0</v>
      </c>
      <c r="D26" s="180">
        <f>('実数'!D26/'率'!$X26*100000)</f>
        <v>486.58600736454497</v>
      </c>
      <c r="E26" s="180">
        <f>('実数'!E26/'率'!$X26*100000)</f>
        <v>52.60389268805891</v>
      </c>
      <c r="F26" s="180">
        <f>('実数'!F26/'率'!$X26*100000)</f>
        <v>13.150973172014728</v>
      </c>
      <c r="G26" s="180">
        <f>('実数'!G26/'率'!$X26*100000)</f>
        <v>184.1136244082062</v>
      </c>
      <c r="H26" s="180">
        <f>('実数'!H26/'率'!$X26*100000)</f>
        <v>92.0568122041031</v>
      </c>
      <c r="I26" s="181">
        <f>('実数'!I26/'率'!$X26*100000)</f>
        <v>13.150973172014728</v>
      </c>
      <c r="J26" s="182">
        <f>('実数'!J26/'率'!$X26*100000)</f>
        <v>157.81167806417673</v>
      </c>
      <c r="K26" s="135"/>
      <c r="L26" s="136"/>
      <c r="M26" s="183">
        <f>('実数'!M26/'率'!$X26*100000)</f>
        <v>13.150973172014728</v>
      </c>
      <c r="N26" s="177">
        <f>('実数'!N26/'率'!$X26*100000)</f>
        <v>0</v>
      </c>
      <c r="O26" s="184">
        <f>('実数'!O26/'率'!$X26*100000)</f>
        <v>26.301946344029457</v>
      </c>
      <c r="P26" s="184">
        <f>('実数'!P26/'率'!$X26*100000)</f>
        <v>78.90583903208837</v>
      </c>
      <c r="Q26" s="184">
        <f>('実数'!Q26/'率'!$X26*100000)</f>
        <v>131.5097317201473</v>
      </c>
      <c r="R26" s="184">
        <f>('実数'!R26/'率'!$X26*100000)</f>
        <v>52.60389268805891</v>
      </c>
      <c r="S26" s="184">
        <f>('実数'!S26/'率'!$X26*100000)</f>
        <v>26.301946344029457</v>
      </c>
      <c r="T26" s="97">
        <f>('実数'!T26/'率'!$X26*100000)</f>
        <v>328.7743293003682</v>
      </c>
      <c r="U26" s="27"/>
      <c r="V26" s="28" t="s">
        <v>27</v>
      </c>
      <c r="W26" s="137"/>
      <c r="X26" s="227">
        <v>7604</v>
      </c>
      <c r="Y26" s="139"/>
      <c r="Z26" s="138"/>
    </row>
    <row r="27" spans="1:26" s="134" customFormat="1" ht="24" customHeight="1">
      <c r="A27" s="64" t="s">
        <v>28</v>
      </c>
      <c r="B27" s="178">
        <f>('実数'!B27/'率'!$X27*100000)</f>
        <v>1419.8513800424628</v>
      </c>
      <c r="C27" s="179">
        <f>('実数'!C27/'率'!$X27*100000)</f>
        <v>13.26963906581741</v>
      </c>
      <c r="D27" s="180">
        <f>('実数'!D27/'率'!$X27*100000)</f>
        <v>398.0891719745223</v>
      </c>
      <c r="E27" s="180">
        <f>('実数'!E27/'率'!$X27*100000)</f>
        <v>39.80891719745223</v>
      </c>
      <c r="F27" s="180">
        <f>('実数'!F27/'率'!$X27*100000)</f>
        <v>0</v>
      </c>
      <c r="G27" s="180">
        <f>('実数'!G27/'率'!$X27*100000)</f>
        <v>212.31422505307856</v>
      </c>
      <c r="H27" s="180">
        <f>('実数'!H27/'率'!$X27*100000)</f>
        <v>66.34819532908705</v>
      </c>
      <c r="I27" s="181">
        <f>('実数'!I27/'率'!$X27*100000)</f>
        <v>0</v>
      </c>
      <c r="J27" s="182">
        <f>('実数'!J27/'率'!$X27*100000)</f>
        <v>119.42675159235668</v>
      </c>
      <c r="K27" s="135"/>
      <c r="L27" s="136"/>
      <c r="M27" s="183">
        <f>('実数'!M27/'率'!$X27*100000)</f>
        <v>39.80891719745223</v>
      </c>
      <c r="N27" s="177">
        <f>('実数'!N27/'率'!$X27*100000)</f>
        <v>0</v>
      </c>
      <c r="O27" s="184">
        <f>('実数'!O27/'率'!$X27*100000)</f>
        <v>39.80891719745223</v>
      </c>
      <c r="P27" s="184">
        <f>('実数'!P27/'率'!$X27*100000)</f>
        <v>39.80891719745223</v>
      </c>
      <c r="Q27" s="184">
        <f>('実数'!Q27/'率'!$X27*100000)</f>
        <v>79.61783439490446</v>
      </c>
      <c r="R27" s="184">
        <f>('実数'!R27/'率'!$X27*100000)</f>
        <v>39.80891719745223</v>
      </c>
      <c r="S27" s="184">
        <f>('実数'!S27/'率'!$X27*100000)</f>
        <v>0</v>
      </c>
      <c r="T27" s="97">
        <f>('実数'!T27/'率'!$X27*100000)</f>
        <v>331.74097664543524</v>
      </c>
      <c r="U27" s="27"/>
      <c r="V27" s="28" t="s">
        <v>28</v>
      </c>
      <c r="W27" s="137"/>
      <c r="X27" s="227">
        <v>7536</v>
      </c>
      <c r="Y27" s="139"/>
      <c r="Z27" s="138"/>
    </row>
    <row r="28" spans="1:26" s="134" customFormat="1" ht="24" customHeight="1">
      <c r="A28" s="64" t="s">
        <v>29</v>
      </c>
      <c r="B28" s="178">
        <f>('実数'!B28/'率'!$X28*100000)</f>
        <v>1560.6645410303743</v>
      </c>
      <c r="C28" s="179">
        <f>('実数'!C28/'率'!$X28*100000)</f>
        <v>0</v>
      </c>
      <c r="D28" s="180">
        <f>('実数'!D28/'率'!$X28*100000)</f>
        <v>335.62678301728477</v>
      </c>
      <c r="E28" s="180">
        <f>('実数'!E28/'率'!$X28*100000)</f>
        <v>16.78133915086424</v>
      </c>
      <c r="F28" s="180">
        <f>('実数'!F28/'率'!$X28*100000)</f>
        <v>16.78133915086424</v>
      </c>
      <c r="G28" s="180">
        <f>('実数'!G28/'率'!$X28*100000)</f>
        <v>285.28276556469206</v>
      </c>
      <c r="H28" s="180">
        <f>('実数'!H28/'率'!$X28*100000)</f>
        <v>134.25071320691393</v>
      </c>
      <c r="I28" s="181">
        <f>('実数'!I28/'率'!$X28*100000)</f>
        <v>16.78133915086424</v>
      </c>
      <c r="J28" s="182">
        <f>('実数'!J28/'率'!$X28*100000)</f>
        <v>201.3760698103709</v>
      </c>
      <c r="K28" s="135"/>
      <c r="L28" s="136"/>
      <c r="M28" s="183">
        <f>('実数'!M28/'率'!$X28*100000)</f>
        <v>33.56267830172848</v>
      </c>
      <c r="N28" s="177">
        <f>('実数'!N28/'率'!$X28*100000)</f>
        <v>0</v>
      </c>
      <c r="O28" s="184">
        <f>('実数'!O28/'率'!$X28*100000)</f>
        <v>33.56267830172848</v>
      </c>
      <c r="P28" s="184">
        <f>('実数'!P28/'率'!$X28*100000)</f>
        <v>33.56267830172848</v>
      </c>
      <c r="Q28" s="184">
        <f>('実数'!Q28/'率'!$X28*100000)</f>
        <v>218.1574089612351</v>
      </c>
      <c r="R28" s="184">
        <f>('実数'!R28/'率'!$X28*100000)</f>
        <v>0</v>
      </c>
      <c r="S28" s="184">
        <f>('実数'!S28/'率'!$X28*100000)</f>
        <v>0</v>
      </c>
      <c r="T28" s="97">
        <f>('実数'!T28/'率'!$X28*100000)</f>
        <v>234.93874811209935</v>
      </c>
      <c r="U28" s="27"/>
      <c r="V28" s="28" t="s">
        <v>29</v>
      </c>
      <c r="W28" s="137"/>
      <c r="X28" s="227">
        <v>5959</v>
      </c>
      <c r="Y28" s="139"/>
      <c r="Z28" s="138"/>
    </row>
    <row r="29" spans="1:26" s="134" customFormat="1" ht="24" customHeight="1">
      <c r="A29" s="65" t="s">
        <v>30</v>
      </c>
      <c r="B29" s="185">
        <f>('実数'!B29/'率'!$X29*100000)</f>
        <v>1860.6928632635575</v>
      </c>
      <c r="C29" s="186">
        <f>('実数'!C29/'率'!$X29*100000)</f>
        <v>0</v>
      </c>
      <c r="D29" s="187">
        <f>('実数'!D29/'率'!$X29*100000)</f>
        <v>440.69041498347417</v>
      </c>
      <c r="E29" s="180">
        <f>('実数'!E29/'率'!$X29*100000)</f>
        <v>12.241400416207615</v>
      </c>
      <c r="F29" s="187">
        <f>('実数'!F29/'率'!$X29*100000)</f>
        <v>0</v>
      </c>
      <c r="G29" s="187">
        <f>('実数'!G29/'率'!$X29*100000)</f>
        <v>330.51781123760554</v>
      </c>
      <c r="H29" s="187">
        <f>('実数'!H29/'率'!$X29*100000)</f>
        <v>171.3796058269066</v>
      </c>
      <c r="I29" s="181">
        <f>('実数'!I29/'率'!$X29*100000)</f>
        <v>0</v>
      </c>
      <c r="J29" s="189">
        <f>('実数'!J29/'率'!$X29*100000)</f>
        <v>183.6210062431142</v>
      </c>
      <c r="K29" s="135"/>
      <c r="L29" s="136"/>
      <c r="M29" s="190">
        <f>('実数'!M29/'率'!$X29*100000)</f>
        <v>36.72420124862284</v>
      </c>
      <c r="N29" s="177">
        <f>('実数'!N29/'率'!$X29*100000)</f>
        <v>0</v>
      </c>
      <c r="O29" s="191">
        <f>('実数'!O29/'率'!$X29*100000)</f>
        <v>36.72420124862284</v>
      </c>
      <c r="P29" s="191">
        <f>('実数'!P29/'率'!$X29*100000)</f>
        <v>61.20700208103807</v>
      </c>
      <c r="Q29" s="191">
        <f>('実数'!Q29/'率'!$X29*100000)</f>
        <v>171.3796058269066</v>
      </c>
      <c r="R29" s="191">
        <f>('実数'!R29/'率'!$X29*100000)</f>
        <v>73.44840249724568</v>
      </c>
      <c r="S29" s="191">
        <f>('実数'!S29/'率'!$X29*100000)</f>
        <v>24.48280083241523</v>
      </c>
      <c r="T29" s="98">
        <f>('実数'!T29/'率'!$X29*100000)</f>
        <v>318.276410821398</v>
      </c>
      <c r="U29" s="30"/>
      <c r="V29" s="34" t="s">
        <v>30</v>
      </c>
      <c r="W29" s="137"/>
      <c r="X29" s="228">
        <v>8169</v>
      </c>
      <c r="Y29" s="139"/>
      <c r="Z29" s="138"/>
    </row>
    <row r="30" spans="1:26" s="134" customFormat="1" ht="24" customHeight="1">
      <c r="A30" s="64" t="s">
        <v>52</v>
      </c>
      <c r="B30" s="178">
        <f>('実数'!B30/'率'!$X30*100000)</f>
        <v>1769.7335344394166</v>
      </c>
      <c r="C30" s="179">
        <f>('実数'!C30/'率'!$X30*100000)</f>
        <v>0</v>
      </c>
      <c r="D30" s="180">
        <f>('実数'!D30/'率'!$X30*100000)</f>
        <v>482.6546003016592</v>
      </c>
      <c r="E30" s="180">
        <f>('実数'!E30/'率'!$X30*100000)</f>
        <v>0</v>
      </c>
      <c r="F30" s="180">
        <f>('実数'!F30/'率'!$X30*100000)</f>
        <v>0</v>
      </c>
      <c r="G30" s="180">
        <f>('実数'!G30/'率'!$X30*100000)</f>
        <v>351.9356460532931</v>
      </c>
      <c r="H30" s="180">
        <f>('実数'!H30/'率'!$X30*100000)</f>
        <v>140.77425842131726</v>
      </c>
      <c r="I30" s="181">
        <f>('実数'!I30/'率'!$X30*100000)</f>
        <v>10.055304172951232</v>
      </c>
      <c r="J30" s="182">
        <f>('実数'!J30/'率'!$X30*100000)</f>
        <v>150.82956259426848</v>
      </c>
      <c r="K30" s="135"/>
      <c r="L30" s="136"/>
      <c r="M30" s="183">
        <f>('実数'!M30/'率'!$X30*100000)</f>
        <v>10.055304172951232</v>
      </c>
      <c r="N30" s="177">
        <f>('実数'!N30/'率'!$X30*100000)</f>
        <v>0</v>
      </c>
      <c r="O30" s="184">
        <f>('実数'!O30/'率'!$X30*100000)</f>
        <v>20.110608345902463</v>
      </c>
      <c r="P30" s="191">
        <f>('実数'!P30/'率'!$X30*100000)</f>
        <v>10.055304172951232</v>
      </c>
      <c r="Q30" s="184">
        <f>('実数'!Q30/'率'!$X30*100000)</f>
        <v>160.8848667672197</v>
      </c>
      <c r="R30" s="184">
        <f>('実数'!R30/'率'!$X30*100000)</f>
        <v>40.221216691804926</v>
      </c>
      <c r="S30" s="184">
        <f>('実数'!S30/'率'!$X30*100000)</f>
        <v>30.1659125188537</v>
      </c>
      <c r="T30" s="97">
        <f>('実数'!T30/'率'!$X30*100000)</f>
        <v>361.99095022624437</v>
      </c>
      <c r="U30" s="27"/>
      <c r="V30" s="28" t="s">
        <v>57</v>
      </c>
      <c r="W30" s="137"/>
      <c r="X30" s="229">
        <v>9945</v>
      </c>
      <c r="Y30" s="139"/>
      <c r="Z30" s="138"/>
    </row>
    <row r="31" spans="1:26" s="143" customFormat="1" ht="24" customHeight="1">
      <c r="A31" s="61" t="s">
        <v>31</v>
      </c>
      <c r="B31" s="83">
        <f>('実数'!B31/'率'!$X31*100000)</f>
        <v>1404.433755742608</v>
      </c>
      <c r="C31" s="84">
        <f>('実数'!C31/'率'!$X31*100000)</f>
        <v>1.5416396879721272</v>
      </c>
      <c r="D31" s="85">
        <f>('実数'!D31/'率'!$X31*100000)</f>
        <v>357.6604076095335</v>
      </c>
      <c r="E31" s="85">
        <f>('実数'!E31/'率'!$X31*100000)</f>
        <v>18.499676255665527</v>
      </c>
      <c r="F31" s="85">
        <f>('実数'!F31/'率'!$X31*100000)</f>
        <v>6.166558751888509</v>
      </c>
      <c r="G31" s="85">
        <f>('実数'!G31/'率'!$X31*100000)</f>
        <v>238.18333179169366</v>
      </c>
      <c r="H31" s="85">
        <f>('実数'!H31/'率'!$X31*100000)</f>
        <v>144.91413066937997</v>
      </c>
      <c r="I31" s="86">
        <f>('実数'!I31/'率'!$X31*100000)</f>
        <v>20.812135787623717</v>
      </c>
      <c r="J31" s="87">
        <f>('実数'!J31/'率'!$X31*100000)</f>
        <v>117.16461628588166</v>
      </c>
      <c r="K31" s="10"/>
      <c r="L31" s="11"/>
      <c r="M31" s="92">
        <f>('実数'!M31/'率'!$X31*100000)</f>
        <v>25.437054851540097</v>
      </c>
      <c r="N31" s="93">
        <f>('実数'!N31/'率'!$X31*100000)</f>
        <v>3.0832793759442545</v>
      </c>
      <c r="O31" s="93">
        <f>('実数'!O31/'率'!$X31*100000)</f>
        <v>13.874757191749143</v>
      </c>
      <c r="P31" s="93">
        <f>('実数'!P31/'率'!$X31*100000)</f>
        <v>28.520334227484355</v>
      </c>
      <c r="Q31" s="93">
        <f>('実数'!Q31/'率'!$X31*100000)</f>
        <v>104.83149878210463</v>
      </c>
      <c r="R31" s="93">
        <f>('実数'!R31/'率'!$X31*100000)</f>
        <v>43.16591126321956</v>
      </c>
      <c r="S31" s="93">
        <f>('実数'!S31/'率'!$X31*100000)</f>
        <v>20.812135787623717</v>
      </c>
      <c r="T31" s="94">
        <f>('実数'!T31/'率'!$X31*100000)</f>
        <v>259.7662874233034</v>
      </c>
      <c r="U31" s="44"/>
      <c r="V31" s="45" t="s">
        <v>31</v>
      </c>
      <c r="W31" s="140"/>
      <c r="X31" s="225">
        <f>SUM(X32:X36)</f>
        <v>129732</v>
      </c>
      <c r="Y31" s="142"/>
      <c r="Z31" s="216"/>
    </row>
    <row r="32" spans="1:26" s="134" customFormat="1" ht="24" customHeight="1">
      <c r="A32" s="63" t="s">
        <v>32</v>
      </c>
      <c r="B32" s="171">
        <f>('実数'!B32/'率'!$X32*100000)</f>
        <v>1357.9840778998619</v>
      </c>
      <c r="C32" s="172">
        <f>('実数'!C32/'率'!$X32*100000)</f>
        <v>2.631752088953221</v>
      </c>
      <c r="D32" s="173">
        <f>('実数'!D32/'率'!$X32*100000)</f>
        <v>351.3389038752549</v>
      </c>
      <c r="E32" s="173">
        <f>('実数'!E32/'率'!$X32*100000)</f>
        <v>18.422264622672547</v>
      </c>
      <c r="F32" s="173">
        <f>('実数'!F32/'率'!$X32*100000)</f>
        <v>5.263504177906442</v>
      </c>
      <c r="G32" s="173">
        <f>('実数'!G32/'率'!$X32*100000)</f>
        <v>223.69892756102374</v>
      </c>
      <c r="H32" s="173">
        <f>('実数'!H32/'率'!$X32*100000)</f>
        <v>140.7987367589973</v>
      </c>
      <c r="I32" s="174">
        <f>('実数'!I32/'率'!$X32*100000)</f>
        <v>18.422264622672547</v>
      </c>
      <c r="J32" s="175">
        <f>('実数'!J32/'率'!$X32*100000)</f>
        <v>123.69234818080136</v>
      </c>
      <c r="K32" s="135"/>
      <c r="L32" s="136"/>
      <c r="M32" s="176">
        <f>('実数'!M32/'率'!$X32*100000)</f>
        <v>25.001644845055598</v>
      </c>
      <c r="N32" s="177">
        <f>('実数'!N32/'率'!$X32*100000)</f>
        <v>3.947628133429831</v>
      </c>
      <c r="O32" s="177">
        <f>('実数'!O32/'率'!$X32*100000)</f>
        <v>6.579380222383051</v>
      </c>
      <c r="P32" s="177">
        <f>('実数'!P32/'率'!$X32*100000)</f>
        <v>25.001644845055598</v>
      </c>
      <c r="Q32" s="177">
        <f>('実数'!Q32/'率'!$X32*100000)</f>
        <v>118.42884400289492</v>
      </c>
      <c r="R32" s="177">
        <f>('実数'!R32/'率'!$X32*100000)</f>
        <v>44.73978551220475</v>
      </c>
      <c r="S32" s="177">
        <f>('実数'!S32/'率'!$X32*100000)</f>
        <v>17.106388578195933</v>
      </c>
      <c r="T32" s="96">
        <f>('実数'!T32/'率'!$X32*100000)</f>
        <v>232.91005987236005</v>
      </c>
      <c r="U32" s="40"/>
      <c r="V32" s="41" t="s">
        <v>32</v>
      </c>
      <c r="W32" s="137"/>
      <c r="X32" s="226">
        <v>75995</v>
      </c>
      <c r="Y32" s="139"/>
      <c r="Z32" s="138"/>
    </row>
    <row r="33" spans="1:26" s="134" customFormat="1" ht="24" customHeight="1">
      <c r="A33" s="64" t="s">
        <v>49</v>
      </c>
      <c r="B33" s="178">
        <f>('実数'!B33/'率'!$X33*100000)</f>
        <v>1335.2073085031623</v>
      </c>
      <c r="C33" s="179">
        <f>('実数'!C33/'率'!$X33*100000)</f>
        <v>0</v>
      </c>
      <c r="D33" s="180">
        <f>('実数'!D33/'率'!$X33*100000)</f>
        <v>304.52096509721247</v>
      </c>
      <c r="E33" s="173">
        <f>('実数'!E33/'率'!$X33*100000)</f>
        <v>15.616459748574998</v>
      </c>
      <c r="F33" s="180">
        <f>('実数'!F33/'率'!$X33*100000)</f>
        <v>0</v>
      </c>
      <c r="G33" s="180">
        <f>('実数'!G33/'率'!$X33*100000)</f>
        <v>234.24689622862496</v>
      </c>
      <c r="H33" s="180">
        <f>('実数'!H33/'率'!$X33*100000)</f>
        <v>117.12344811431248</v>
      </c>
      <c r="I33" s="181">
        <f>('実数'!I33/'率'!$X33*100000)</f>
        <v>23.4246896228625</v>
      </c>
      <c r="J33" s="182">
        <f>('実数'!J33/'率'!$X33*100000)</f>
        <v>93.69875849145</v>
      </c>
      <c r="K33" s="135"/>
      <c r="L33" s="136"/>
      <c r="M33" s="183">
        <f>('実数'!M33/'率'!$X33*100000)</f>
        <v>31.232919497149997</v>
      </c>
      <c r="N33" s="177">
        <f>('実数'!N33/'率'!$X33*100000)</f>
        <v>7.808229874287499</v>
      </c>
      <c r="O33" s="184">
        <f>('実数'!O33/'率'!$X33*100000)</f>
        <v>23.4246896228625</v>
      </c>
      <c r="P33" s="184">
        <f>('実数'!P33/'率'!$X33*100000)</f>
        <v>46.849379245725</v>
      </c>
      <c r="Q33" s="184">
        <f>('実数'!Q33/'率'!$X33*100000)</f>
        <v>101.50698836573748</v>
      </c>
      <c r="R33" s="184">
        <f>('実数'!R33/'率'!$X33*100000)</f>
        <v>62.46583899429999</v>
      </c>
      <c r="S33" s="184">
        <f>('実数'!S33/'率'!$X33*100000)</f>
        <v>31.232919497149997</v>
      </c>
      <c r="T33" s="97">
        <f>('実数'!T33/'率'!$X33*100000)</f>
        <v>242.05512610291245</v>
      </c>
      <c r="U33" s="27"/>
      <c r="V33" s="28" t="s">
        <v>50</v>
      </c>
      <c r="W33" s="137"/>
      <c r="X33" s="227">
        <v>12807</v>
      </c>
      <c r="Y33" s="139"/>
      <c r="Z33" s="138"/>
    </row>
    <row r="34" spans="1:26" s="134" customFormat="1" ht="24" customHeight="1">
      <c r="A34" s="64" t="s">
        <v>33</v>
      </c>
      <c r="B34" s="178">
        <f>('実数'!B34/'率'!$X34*100000)</f>
        <v>1659.3685180917262</v>
      </c>
      <c r="C34" s="179">
        <f>('実数'!C34/'率'!$X34*100000)</f>
        <v>0</v>
      </c>
      <c r="D34" s="180">
        <f>('実数'!D34/'率'!$X34*100000)</f>
        <v>382.5766305600369</v>
      </c>
      <c r="E34" s="180">
        <f>('実数'!E34/'率'!$X34*100000)</f>
        <v>18.437427978796958</v>
      </c>
      <c r="F34" s="180">
        <f>('実数'!F34/'率'!$X34*100000)</f>
        <v>13.82807098409772</v>
      </c>
      <c r="G34" s="180">
        <f>('実数'!G34/'率'!$X34*100000)</f>
        <v>313.4362756395483</v>
      </c>
      <c r="H34" s="180">
        <f>('実数'!H34/'率'!$X34*100000)</f>
        <v>202.81170776676655</v>
      </c>
      <c r="I34" s="181">
        <f>('実数'!I34/'率'!$X34*100000)</f>
        <v>23.046784973496194</v>
      </c>
      <c r="J34" s="182">
        <f>('実数'!J34/'率'!$X34*100000)</f>
        <v>115.233924867481</v>
      </c>
      <c r="K34" s="135"/>
      <c r="L34" s="136"/>
      <c r="M34" s="183">
        <f>('実数'!M34/'率'!$X34*100000)</f>
        <v>36.874855957593915</v>
      </c>
      <c r="N34" s="177">
        <f>('実数'!N34/'率'!$X34*100000)</f>
        <v>0</v>
      </c>
      <c r="O34" s="184">
        <f>('実数'!O34/'率'!$X34*100000)</f>
        <v>41.484212952293156</v>
      </c>
      <c r="P34" s="184">
        <f>('実数'!P34/'率'!$X34*100000)</f>
        <v>36.874855957593915</v>
      </c>
      <c r="Q34" s="184">
        <f>('実数'!Q34/'率'!$X34*100000)</f>
        <v>110.62456787278175</v>
      </c>
      <c r="R34" s="184">
        <f>('実数'!R34/'率'!$X34*100000)</f>
        <v>32.26549896289468</v>
      </c>
      <c r="S34" s="184">
        <f>('実数'!S34/'率'!$X34*100000)</f>
        <v>18.437427978796958</v>
      </c>
      <c r="T34" s="97">
        <f>('実数'!T34/'率'!$X34*100000)</f>
        <v>313.4362756395483</v>
      </c>
      <c r="U34" s="27"/>
      <c r="V34" s="28" t="s">
        <v>33</v>
      </c>
      <c r="W34" s="137"/>
      <c r="X34" s="227">
        <v>21695</v>
      </c>
      <c r="Y34" s="139"/>
      <c r="Z34" s="138"/>
    </row>
    <row r="35" spans="1:26" s="134" customFormat="1" ht="24" customHeight="1">
      <c r="A35" s="64" t="s">
        <v>34</v>
      </c>
      <c r="B35" s="178">
        <f>('実数'!B35/'率'!$X35*100000)</f>
        <v>1035.8885250284036</v>
      </c>
      <c r="C35" s="179">
        <f>('実数'!C35/'率'!$X35*100000)</f>
        <v>0</v>
      </c>
      <c r="D35" s="180">
        <f>('実数'!D35/'率'!$X35*100000)</f>
        <v>287.37552629820226</v>
      </c>
      <c r="E35" s="180">
        <f>('実数'!E35/'率'!$X35*100000)</f>
        <v>6.683151774376797</v>
      </c>
      <c r="F35" s="180">
        <f>('実数'!F35/'率'!$X35*100000)</f>
        <v>6.683151774376797</v>
      </c>
      <c r="G35" s="180">
        <f>('実数'!G35/'率'!$X35*100000)</f>
        <v>180.4450979081735</v>
      </c>
      <c r="H35" s="180">
        <f>('実数'!H35/'率'!$X35*100000)</f>
        <v>106.93042839002875</v>
      </c>
      <c r="I35" s="181">
        <f>('実数'!I35/'率'!$X35*100000)</f>
        <v>6.683151774376797</v>
      </c>
      <c r="J35" s="182">
        <f>('実数'!J35/'率'!$X35*100000)</f>
        <v>86.88097306689835</v>
      </c>
      <c r="K35" s="135"/>
      <c r="L35" s="136"/>
      <c r="M35" s="183">
        <f>('実数'!M35/'率'!$X35*100000)</f>
        <v>6.683151774376797</v>
      </c>
      <c r="N35" s="177">
        <f>('実数'!N35/'率'!$X35*100000)</f>
        <v>0</v>
      </c>
      <c r="O35" s="184">
        <f>('実数'!O35/'率'!$X35*100000)</f>
        <v>6.683151774376797</v>
      </c>
      <c r="P35" s="184">
        <f>('実数'!P35/'率'!$X35*100000)</f>
        <v>13.366303548753594</v>
      </c>
      <c r="Q35" s="184">
        <f>('実数'!Q35/'率'!$X35*100000)</f>
        <v>26.732607097507188</v>
      </c>
      <c r="R35" s="184">
        <f>('実数'!R35/'率'!$X35*100000)</f>
        <v>13.366303548753594</v>
      </c>
      <c r="S35" s="184">
        <f>('実数'!S35/'率'!$X35*100000)</f>
        <v>26.732607097507188</v>
      </c>
      <c r="T35" s="97">
        <f>('実数'!T35/'率'!$X35*100000)</f>
        <v>260.6429192006951</v>
      </c>
      <c r="U35" s="27"/>
      <c r="V35" s="28" t="s">
        <v>34</v>
      </c>
      <c r="W35" s="137"/>
      <c r="X35" s="227">
        <v>14963</v>
      </c>
      <c r="Y35" s="139"/>
      <c r="Z35" s="138"/>
    </row>
    <row r="36" spans="1:26" s="134" customFormat="1" ht="24" customHeight="1">
      <c r="A36" s="65" t="s">
        <v>35</v>
      </c>
      <c r="B36" s="185">
        <f>('実数'!B36/'率'!$X36*100000)</f>
        <v>2434.456928838951</v>
      </c>
      <c r="C36" s="179">
        <f>('実数'!C36/'率'!$X36*100000)</f>
        <v>0</v>
      </c>
      <c r="D36" s="187">
        <f>('実数'!D36/'率'!$X36*100000)</f>
        <v>749.0636704119851</v>
      </c>
      <c r="E36" s="187">
        <f>('実数'!E36/'率'!$X36*100000)</f>
        <v>70.2247191011236</v>
      </c>
      <c r="F36" s="187">
        <f>('実数'!F36/'率'!$X36*100000)</f>
        <v>0</v>
      </c>
      <c r="G36" s="187">
        <f>('実数'!G36/'率'!$X36*100000)</f>
        <v>327.71535580524346</v>
      </c>
      <c r="H36" s="187">
        <f>('実数'!H36/'率'!$X36*100000)</f>
        <v>140.4494382022472</v>
      </c>
      <c r="I36" s="188">
        <f>('実数'!I36/'率'!$X36*100000)</f>
        <v>93.63295880149813</v>
      </c>
      <c r="J36" s="189">
        <f>('実数'!J36/'率'!$X36*100000)</f>
        <v>187.26591760299627</v>
      </c>
      <c r="K36" s="135"/>
      <c r="L36" s="136"/>
      <c r="M36" s="190">
        <f>('実数'!M36/'率'!$X36*100000)</f>
        <v>23.408239700374533</v>
      </c>
      <c r="N36" s="177">
        <f>('実数'!N36/'率'!$X36*100000)</f>
        <v>0</v>
      </c>
      <c r="O36" s="191">
        <f>('実数'!O36/'率'!$X36*100000)</f>
        <v>0</v>
      </c>
      <c r="P36" s="191">
        <f>('実数'!P36/'率'!$X36*100000)</f>
        <v>46.81647940074907</v>
      </c>
      <c r="Q36" s="191">
        <f>('実数'!Q36/'率'!$X36*100000)</f>
        <v>117.04119850187266</v>
      </c>
      <c r="R36" s="191">
        <f>('実数'!R36/'率'!$X36*100000)</f>
        <v>117.04119850187266</v>
      </c>
      <c r="S36" s="184">
        <f>('実数'!S36/'率'!$X36*100000)</f>
        <v>46.81647940074907</v>
      </c>
      <c r="T36" s="98">
        <f>('実数'!T36/'率'!$X36*100000)</f>
        <v>514.9812734082396</v>
      </c>
      <c r="U36" s="30"/>
      <c r="V36" s="34" t="s">
        <v>35</v>
      </c>
      <c r="W36" s="137"/>
      <c r="X36" s="224">
        <v>4272</v>
      </c>
      <c r="Y36" s="139"/>
      <c r="Z36" s="138"/>
    </row>
    <row r="37" spans="1:26" s="143" customFormat="1" ht="24" customHeight="1">
      <c r="A37" s="61" t="s">
        <v>36</v>
      </c>
      <c r="B37" s="83">
        <f>('実数'!B37/'率'!$X37*100000)</f>
        <v>1624.848239579118</v>
      </c>
      <c r="C37" s="84">
        <f>('実数'!C37/'率'!$X37*100000)</f>
        <v>0</v>
      </c>
      <c r="D37" s="85">
        <f>('実数'!D37/'率'!$X37*100000)</f>
        <v>473.4925131525698</v>
      </c>
      <c r="E37" s="85">
        <f>('実数'!E37/'率'!$X37*100000)</f>
        <v>18.21125050586807</v>
      </c>
      <c r="F37" s="85">
        <f>('実数'!F37/'率'!$X37*100000)</f>
        <v>4.046944556859572</v>
      </c>
      <c r="G37" s="85">
        <f>('実数'!G37/'率'!$X37*100000)</f>
        <v>277.2157021448806</v>
      </c>
      <c r="H37" s="85">
        <f>('実数'!H37/'率'!$X37*100000)</f>
        <v>123.43180898421691</v>
      </c>
      <c r="I37" s="86">
        <f>('実数'!I37/'率'!$X37*100000)</f>
        <v>16.187778227438287</v>
      </c>
      <c r="J37" s="87">
        <f>('実数'!J37/'率'!$X37*100000)</f>
        <v>182.11250505868068</v>
      </c>
      <c r="K37" s="10"/>
      <c r="L37" s="11"/>
      <c r="M37" s="92">
        <f>('実数'!M37/'率'!$X37*100000)</f>
        <v>6.070416835289357</v>
      </c>
      <c r="N37" s="93">
        <f>('実数'!N37/'率'!$X37*100000)</f>
        <v>0</v>
      </c>
      <c r="O37" s="93">
        <f>('実数'!O37/'率'!$X37*100000)</f>
        <v>10.117361392148927</v>
      </c>
      <c r="P37" s="93">
        <f>('実数'!P37/'率'!$X37*100000)</f>
        <v>36.42250101173614</v>
      </c>
      <c r="Q37" s="93">
        <f>('実数'!Q37/'率'!$X37*100000)</f>
        <v>87.00930797248077</v>
      </c>
      <c r="R37" s="93">
        <f>('実数'!R37/'率'!$X37*100000)</f>
        <v>28.328611898016995</v>
      </c>
      <c r="S37" s="93">
        <f>('実数'!S37/'率'!$X37*100000)</f>
        <v>12.140833670578713</v>
      </c>
      <c r="T37" s="94">
        <f>('実数'!T37/'率'!$X37*100000)</f>
        <v>350.06070416835286</v>
      </c>
      <c r="U37" s="44"/>
      <c r="V37" s="45" t="s">
        <v>36</v>
      </c>
      <c r="W37" s="140"/>
      <c r="X37" s="225">
        <f>SUM(X38:X41)</f>
        <v>49420</v>
      </c>
      <c r="Y37" s="142"/>
      <c r="Z37" s="216"/>
    </row>
    <row r="38" spans="1:26" s="134" customFormat="1" ht="24" customHeight="1">
      <c r="A38" s="63" t="s">
        <v>37</v>
      </c>
      <c r="B38" s="171">
        <f>('実数'!B38/'率'!$X38*100000)</f>
        <v>1631.9432832826137</v>
      </c>
      <c r="C38" s="179">
        <f>('実数'!C38/'率'!$X38*100000)</f>
        <v>0</v>
      </c>
      <c r="D38" s="173">
        <f>('実数'!D38/'率'!$X38*100000)</f>
        <v>488.2453265558639</v>
      </c>
      <c r="E38" s="173">
        <f>('実数'!E38/'率'!$X38*100000)</f>
        <v>20.06487643380263</v>
      </c>
      <c r="F38" s="173">
        <f>('実数'!F38/'率'!$X38*100000)</f>
        <v>0</v>
      </c>
      <c r="G38" s="173">
        <f>('実数'!G38/'率'!$X38*100000)</f>
        <v>260.84339363943417</v>
      </c>
      <c r="H38" s="173">
        <f>('実数'!H38/'率'!$X38*100000)</f>
        <v>140.4541350366184</v>
      </c>
      <c r="I38" s="174">
        <f>('実数'!I38/'率'!$X38*100000)</f>
        <v>13.376584289201752</v>
      </c>
      <c r="J38" s="175">
        <f>('実数'!J38/'率'!$X38*100000)</f>
        <v>173.89559575962278</v>
      </c>
      <c r="K38" s="135"/>
      <c r="L38" s="136"/>
      <c r="M38" s="176">
        <f>('実数'!M38/'率'!$X38*100000)</f>
        <v>3.344146072300438</v>
      </c>
      <c r="N38" s="177">
        <f>('実数'!N38/'率'!$X38*100000)</f>
        <v>0</v>
      </c>
      <c r="O38" s="177">
        <f>('実数'!O38/'率'!$X38*100000)</f>
        <v>10.032438216901316</v>
      </c>
      <c r="P38" s="177">
        <f>('実数'!P38/'率'!$X38*100000)</f>
        <v>40.12975286760526</v>
      </c>
      <c r="Q38" s="177">
        <f>('実数'!Q38/'率'!$X38*100000)</f>
        <v>96.9802360967127</v>
      </c>
      <c r="R38" s="177">
        <f>('実数'!R38/'率'!$X38*100000)</f>
        <v>40.12975286760526</v>
      </c>
      <c r="S38" s="177">
        <f>('実数'!S38/'率'!$X38*100000)</f>
        <v>10.032438216901316</v>
      </c>
      <c r="T38" s="96">
        <f>('実数'!T38/'率'!$X38*100000)</f>
        <v>334.41460723004377</v>
      </c>
      <c r="U38" s="40"/>
      <c r="V38" s="41" t="s">
        <v>37</v>
      </c>
      <c r="W38" s="137"/>
      <c r="X38" s="226">
        <v>29903</v>
      </c>
      <c r="Y38" s="139"/>
      <c r="Z38" s="138"/>
    </row>
    <row r="39" spans="1:26" s="134" customFormat="1" ht="24" customHeight="1">
      <c r="A39" s="64" t="s">
        <v>38</v>
      </c>
      <c r="B39" s="178">
        <f>('実数'!B39/'率'!$X39*100000)</f>
        <v>1529.2053146151918</v>
      </c>
      <c r="C39" s="179">
        <f>('実数'!C39/'率'!$X39*100000)</f>
        <v>0</v>
      </c>
      <c r="D39" s="180">
        <f>('実数'!D39/'率'!$X39*100000)</f>
        <v>457.5081474053648</v>
      </c>
      <c r="E39" s="180">
        <f>('実数'!E39/'率'!$X39*100000)</f>
        <v>12.534469791927801</v>
      </c>
      <c r="F39" s="173">
        <f>('実数'!F39/'率'!$X39*100000)</f>
        <v>12.534469791927801</v>
      </c>
      <c r="G39" s="180">
        <f>('実数'!G39/'率'!$X39*100000)</f>
        <v>275.7583354224116</v>
      </c>
      <c r="H39" s="180">
        <f>('実数'!H39/'率'!$X39*100000)</f>
        <v>87.7412885434946</v>
      </c>
      <c r="I39" s="181">
        <f>('実数'!I39/'率'!$X39*100000)</f>
        <v>18.801704687891704</v>
      </c>
      <c r="J39" s="182">
        <f>('実数'!J39/'率'!$X39*100000)</f>
        <v>188.01704687891703</v>
      </c>
      <c r="K39" s="135"/>
      <c r="L39" s="136"/>
      <c r="M39" s="183">
        <f>('実数'!M39/'率'!$X39*100000)</f>
        <v>12.534469791927801</v>
      </c>
      <c r="N39" s="177">
        <f>('実数'!N39/'率'!$X39*100000)</f>
        <v>0</v>
      </c>
      <c r="O39" s="177">
        <f>('実数'!O39/'率'!$X39*100000)</f>
        <v>6.267234895963901</v>
      </c>
      <c r="P39" s="184">
        <f>('実数'!P39/'率'!$X39*100000)</f>
        <v>6.267234895963901</v>
      </c>
      <c r="Q39" s="184">
        <f>('実数'!Q39/'率'!$X39*100000)</f>
        <v>62.672348959639</v>
      </c>
      <c r="R39" s="184">
        <f>('実数'!R39/'率'!$X39*100000)</f>
        <v>12.534469791927801</v>
      </c>
      <c r="S39" s="184">
        <f>('実数'!S39/'率'!$X39*100000)</f>
        <v>18.801704687891704</v>
      </c>
      <c r="T39" s="97">
        <f>('実数'!T39/'率'!$X39*100000)</f>
        <v>357.23238906994237</v>
      </c>
      <c r="U39" s="27"/>
      <c r="V39" s="28" t="s">
        <v>38</v>
      </c>
      <c r="W39" s="137"/>
      <c r="X39" s="227">
        <v>15956</v>
      </c>
      <c r="Y39" s="139"/>
      <c r="Z39" s="138"/>
    </row>
    <row r="40" spans="1:26" s="134" customFormat="1" ht="24" customHeight="1">
      <c r="A40" s="64" t="s">
        <v>39</v>
      </c>
      <c r="B40" s="178">
        <f>('実数'!B40/'率'!$X40*100000)</f>
        <v>2050.6247997436717</v>
      </c>
      <c r="C40" s="179">
        <f>('実数'!C40/'率'!$X40*100000)</f>
        <v>0</v>
      </c>
      <c r="D40" s="180">
        <f>('実数'!D40/'率'!$X40*100000)</f>
        <v>416.5331624479333</v>
      </c>
      <c r="E40" s="180">
        <f>('実数'!E40/'率'!$X40*100000)</f>
        <v>32.04101249599487</v>
      </c>
      <c r="F40" s="180">
        <f>('実数'!F40/'率'!$X40*100000)</f>
        <v>0</v>
      </c>
      <c r="G40" s="180">
        <f>('実数'!G40/'率'!$X40*100000)</f>
        <v>416.5331624479333</v>
      </c>
      <c r="H40" s="180">
        <f>('実数'!H40/'率'!$X40*100000)</f>
        <v>160.20506247997437</v>
      </c>
      <c r="I40" s="180">
        <f>('実数'!I40/'率'!$X40*100000)</f>
        <v>32.04101249599487</v>
      </c>
      <c r="J40" s="182">
        <f>('実数'!J40/'率'!$X40*100000)</f>
        <v>256.32809996795896</v>
      </c>
      <c r="K40" s="135"/>
      <c r="L40" s="136"/>
      <c r="M40" s="183">
        <f>('実数'!M40/'率'!$X40*100000)</f>
        <v>0</v>
      </c>
      <c r="N40" s="177">
        <f>('実数'!N40/'率'!$X40*100000)</f>
        <v>0</v>
      </c>
      <c r="O40" s="177">
        <f>('実数'!O40/'率'!$X40*100000)</f>
        <v>32.04101249599487</v>
      </c>
      <c r="P40" s="184">
        <f>('実数'!P40/'率'!$X40*100000)</f>
        <v>160.20506247997437</v>
      </c>
      <c r="Q40" s="184">
        <f>('実数'!Q40/'率'!$X40*100000)</f>
        <v>96.12303748798462</v>
      </c>
      <c r="R40" s="184">
        <f>('実数'!R40/'率'!$X40*100000)</f>
        <v>0</v>
      </c>
      <c r="S40" s="184">
        <f>('実数'!S40/'率'!$X40*100000)</f>
        <v>0</v>
      </c>
      <c r="T40" s="97">
        <f>('実数'!T40/'率'!$X40*100000)</f>
        <v>448.5741749439282</v>
      </c>
      <c r="U40" s="27"/>
      <c r="V40" s="28" t="s">
        <v>39</v>
      </c>
      <c r="W40" s="137"/>
      <c r="X40" s="227">
        <v>3121</v>
      </c>
      <c r="Y40" s="139"/>
      <c r="Z40" s="138"/>
    </row>
    <row r="41" spans="1:26" s="134" customFormat="1" ht="24" customHeight="1">
      <c r="A41" s="65" t="s">
        <v>40</v>
      </c>
      <c r="B41" s="185">
        <f>('実数'!B41/'率'!$X41*100000)</f>
        <v>1590.9090909090908</v>
      </c>
      <c r="C41" s="179">
        <f>('実数'!C41/'率'!$X41*100000)</f>
        <v>0</v>
      </c>
      <c r="D41" s="187">
        <f>('実数'!D41/'率'!$X41*100000)</f>
        <v>454.5454545454545</v>
      </c>
      <c r="E41" s="180">
        <f>('実数'!E41/'率'!$X41*100000)</f>
        <v>0</v>
      </c>
      <c r="F41" s="180">
        <f>('実数'!F41/'率'!$X41*100000)</f>
        <v>0</v>
      </c>
      <c r="G41" s="180">
        <f>('実数'!G41/'率'!$X41*100000)</f>
        <v>454.5454545454545</v>
      </c>
      <c r="H41" s="180">
        <f>('実数'!H41/'率'!$X41*100000)</f>
        <v>0</v>
      </c>
      <c r="I41" s="180">
        <f>('実数'!I41/'率'!$X41*100000)</f>
        <v>0</v>
      </c>
      <c r="J41" s="189">
        <f>('実数'!J41/'率'!$X41*100000)</f>
        <v>0</v>
      </c>
      <c r="K41" s="135"/>
      <c r="L41" s="136"/>
      <c r="M41" s="183">
        <f>('実数'!M41/'率'!$X41*100000)</f>
        <v>0</v>
      </c>
      <c r="N41" s="177">
        <f>('実数'!N41/'率'!$X41*100000)</f>
        <v>0</v>
      </c>
      <c r="O41" s="177">
        <f>('実数'!O41/'率'!$X41*100000)</f>
        <v>0</v>
      </c>
      <c r="P41" s="184">
        <f>('実数'!P41/'率'!$X41*100000)</f>
        <v>0</v>
      </c>
      <c r="Q41" s="191">
        <f>('実数'!Q41/'率'!$X41*100000)</f>
        <v>227.27272727272725</v>
      </c>
      <c r="R41" s="184">
        <f>('実数'!R41/'率'!$X41*100000)</f>
        <v>0</v>
      </c>
      <c r="S41" s="184">
        <f>('実数'!S41/'率'!$X41*100000)</f>
        <v>0</v>
      </c>
      <c r="T41" s="98">
        <f>('実数'!T41/'率'!$X41*100000)</f>
        <v>454.5454545454545</v>
      </c>
      <c r="U41" s="30"/>
      <c r="V41" s="34" t="s">
        <v>40</v>
      </c>
      <c r="W41" s="137"/>
      <c r="X41" s="227">
        <v>440</v>
      </c>
      <c r="Y41" s="139"/>
      <c r="Z41" s="138"/>
    </row>
    <row r="42" spans="1:26" s="143" customFormat="1" ht="24" customHeight="1">
      <c r="A42" s="66" t="s">
        <v>55</v>
      </c>
      <c r="B42" s="83">
        <f>('実数'!B42/'率'!$X42*100000)</f>
        <v>1901.1022348063505</v>
      </c>
      <c r="C42" s="85">
        <f>('実数'!C42/'率'!$X42*100000)</f>
        <v>0</v>
      </c>
      <c r="D42" s="85">
        <f>('実数'!D42/'率'!$X42*100000)</f>
        <v>480.3316816664981</v>
      </c>
      <c r="E42" s="85">
        <f>('実数'!E42/'率'!$X42*100000)</f>
        <v>5.056122964910506</v>
      </c>
      <c r="F42" s="85">
        <f>('実数'!F42/'率'!$X42*100000)</f>
        <v>5.056122964910506</v>
      </c>
      <c r="G42" s="85">
        <f>('実数'!G42/'率'!$X42*100000)</f>
        <v>414.60208312266155</v>
      </c>
      <c r="H42" s="85">
        <f>('実数'!H42/'率'!$X42*100000)</f>
        <v>156.7398119122257</v>
      </c>
      <c r="I42" s="86">
        <f>('実数'!I42/'率'!$X42*100000)</f>
        <v>20.224491859642026</v>
      </c>
      <c r="J42" s="87">
        <f>('実数'!J42/'率'!$X42*100000)</f>
        <v>222.4694104560623</v>
      </c>
      <c r="K42" s="10"/>
      <c r="L42" s="11"/>
      <c r="M42" s="92">
        <f>('実数'!M42/'率'!$X42*100000)</f>
        <v>15.168368894731518</v>
      </c>
      <c r="N42" s="93">
        <f>('実数'!N42/'率'!$X42*100000)</f>
        <v>0</v>
      </c>
      <c r="O42" s="93">
        <f>('実数'!O42/'率'!$X42*100000)</f>
        <v>10.112245929821013</v>
      </c>
      <c r="P42" s="93">
        <f>('実数'!P42/'率'!$X42*100000)</f>
        <v>60.67347557892607</v>
      </c>
      <c r="Q42" s="93">
        <f>('実数'!Q42/'率'!$X42*100000)</f>
        <v>146.6275659824047</v>
      </c>
      <c r="R42" s="93">
        <f>('実数'!R42/'率'!$X42*100000)</f>
        <v>55.61735261401557</v>
      </c>
      <c r="S42" s="93">
        <f>('実数'!S42/'率'!$X42*100000)</f>
        <v>20.224491859642026</v>
      </c>
      <c r="T42" s="94">
        <f>('実数'!T42/'率'!$X42*100000)</f>
        <v>288.19900899989887</v>
      </c>
      <c r="U42" s="44"/>
      <c r="V42" s="46" t="s">
        <v>55</v>
      </c>
      <c r="W42" s="140"/>
      <c r="X42" s="230">
        <f>SUM(X43:X44)</f>
        <v>19778</v>
      </c>
      <c r="Y42" s="142"/>
      <c r="Z42" s="217"/>
    </row>
    <row r="43" spans="1:26" s="134" customFormat="1" ht="24" customHeight="1">
      <c r="A43" s="63" t="s">
        <v>54</v>
      </c>
      <c r="B43" s="171">
        <f>('実数'!B43/'率'!$X43*100000)</f>
        <v>2632.515119174671</v>
      </c>
      <c r="C43" s="173">
        <f>('実数'!C43/'率'!$X43*100000)</f>
        <v>0</v>
      </c>
      <c r="D43" s="173">
        <f>('実数'!D43/'率'!$X43*100000)</f>
        <v>462.4688722874422</v>
      </c>
      <c r="E43" s="173">
        <f>('実数'!E43/'率'!$X43*100000)</f>
        <v>0</v>
      </c>
      <c r="F43" s="173">
        <f>('実数'!F43/'率'!$X43*100000)</f>
        <v>35.574528637495554</v>
      </c>
      <c r="G43" s="173">
        <f>('実数'!G43/'率'!$X43*100000)</f>
        <v>498.0434009249377</v>
      </c>
      <c r="H43" s="173">
        <f>('実数'!H43/'率'!$X43*100000)</f>
        <v>355.7452863749555</v>
      </c>
      <c r="I43" s="173">
        <f>('実数'!I43/'率'!$X43*100000)</f>
        <v>0</v>
      </c>
      <c r="J43" s="175">
        <f>('実数'!J43/'率'!$X43*100000)</f>
        <v>391.31981501245104</v>
      </c>
      <c r="K43" s="135"/>
      <c r="L43" s="244"/>
      <c r="M43" s="243">
        <f>('実数'!M43/'率'!$X43*100000)</f>
        <v>0</v>
      </c>
      <c r="N43" s="177">
        <f>('実数'!N43/'率'!$X43*100000)</f>
        <v>0</v>
      </c>
      <c r="O43" s="177">
        <f>('実数'!O43/'率'!$X43*100000)</f>
        <v>0</v>
      </c>
      <c r="P43" s="177">
        <f>('実数'!P43/'率'!$X43*100000)</f>
        <v>106.72358591248667</v>
      </c>
      <c r="Q43" s="177">
        <f>('実数'!Q43/'率'!$X43*100000)</f>
        <v>320.17075773745995</v>
      </c>
      <c r="R43" s="177">
        <f>('実数'!R43/'率'!$X43*100000)</f>
        <v>0</v>
      </c>
      <c r="S43" s="177">
        <f>('実数'!S43/'率'!$X43*100000)</f>
        <v>35.574528637495554</v>
      </c>
      <c r="T43" s="96">
        <f>('実数'!T43/'率'!$X43*100000)</f>
        <v>426.8943436499467</v>
      </c>
      <c r="U43" s="40"/>
      <c r="V43" s="41" t="s">
        <v>54</v>
      </c>
      <c r="W43" s="137"/>
      <c r="X43" s="226">
        <v>2811</v>
      </c>
      <c r="Y43" s="139"/>
      <c r="Z43" s="138"/>
    </row>
    <row r="44" spans="1:26" s="134" customFormat="1" ht="24" customHeight="1" thickBot="1">
      <c r="A44" s="67" t="s">
        <v>53</v>
      </c>
      <c r="B44" s="192">
        <f>('実数'!B44/'率'!$X44*100000)</f>
        <v>1779.925738197678</v>
      </c>
      <c r="C44" s="193">
        <f>('実数'!C44/'率'!$X44*100000)</f>
        <v>0</v>
      </c>
      <c r="D44" s="193">
        <f>('実数'!D44/'率'!$X44*100000)</f>
        <v>483.2910944775152</v>
      </c>
      <c r="E44" s="193">
        <f>('実数'!E44/'率'!$X44*100000)</f>
        <v>5.893793835091649</v>
      </c>
      <c r="F44" s="193">
        <f>('実数'!F44/'率'!$X44*100000)</f>
        <v>0</v>
      </c>
      <c r="G44" s="193">
        <f>('実数'!G44/'率'!$X44*100000)</f>
        <v>400.7779807862321</v>
      </c>
      <c r="H44" s="193">
        <f>('実数'!H44/'率'!$X44*100000)</f>
        <v>123.76967053692462</v>
      </c>
      <c r="I44" s="194">
        <f>('実数'!I44/'率'!$X44*100000)</f>
        <v>23.575175340366595</v>
      </c>
      <c r="J44" s="195">
        <f>('実数'!J44/'率'!$X44*100000)</f>
        <v>194.4951965580244</v>
      </c>
      <c r="K44" s="135"/>
      <c r="L44" s="136"/>
      <c r="M44" s="196">
        <f>('実数'!M44/'率'!$X44*100000)</f>
        <v>17.681381505274945</v>
      </c>
      <c r="N44" s="197">
        <f>('実数'!N44/'率'!$X44*100000)</f>
        <v>0</v>
      </c>
      <c r="O44" s="197">
        <f>('実数'!O44/'率'!$X44*100000)</f>
        <v>11.787587670183298</v>
      </c>
      <c r="P44" s="197">
        <f>('実数'!P44/'率'!$X44*100000)</f>
        <v>53.04414451582483</v>
      </c>
      <c r="Q44" s="197">
        <f>('実数'!Q44/'率'!$X44*100000)</f>
        <v>117.87587670183298</v>
      </c>
      <c r="R44" s="197">
        <f>('実数'!R44/'率'!$X44*100000)</f>
        <v>64.83173218600814</v>
      </c>
      <c r="S44" s="197">
        <f>('実数'!S44/'率'!$X44*100000)</f>
        <v>17.681381505274945</v>
      </c>
      <c r="T44" s="99">
        <f>('実数'!T44/'率'!$X44*100000)</f>
        <v>265.2207225791242</v>
      </c>
      <c r="U44" s="30"/>
      <c r="V44" s="31" t="s">
        <v>53</v>
      </c>
      <c r="W44" s="137"/>
      <c r="X44" s="231">
        <v>16967</v>
      </c>
      <c r="Y44" s="139"/>
      <c r="Z44" s="138"/>
    </row>
    <row r="45" spans="2:26" ht="4.5" customHeight="1">
      <c r="B45" s="198"/>
      <c r="C45" s="198"/>
      <c r="D45" s="198"/>
      <c r="E45" s="198"/>
      <c r="F45" s="198"/>
      <c r="G45" s="198"/>
      <c r="H45" s="198"/>
      <c r="I45" s="198"/>
      <c r="J45" s="198"/>
      <c r="K45" s="145"/>
      <c r="L45" s="144"/>
      <c r="M45" s="144"/>
      <c r="N45" s="144"/>
      <c r="O45" s="144"/>
      <c r="P45" s="144"/>
      <c r="Q45" s="144"/>
      <c r="R45" s="144"/>
      <c r="S45" s="144"/>
      <c r="T45" s="144"/>
      <c r="U45" s="146"/>
      <c r="V45" s="147"/>
      <c r="W45" s="148"/>
      <c r="X45" s="199"/>
      <c r="Y45" s="146"/>
      <c r="Z45" s="146"/>
    </row>
    <row r="46" spans="2:26" ht="17.25">
      <c r="B46" s="198"/>
      <c r="C46" s="198"/>
      <c r="D46" s="198"/>
      <c r="E46" s="198"/>
      <c r="F46" s="198"/>
      <c r="G46" s="198"/>
      <c r="H46" s="198"/>
      <c r="I46" s="198"/>
      <c r="J46" s="198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6"/>
      <c r="V46" s="147"/>
      <c r="W46" s="146"/>
      <c r="X46" s="200"/>
      <c r="Y46" s="146"/>
      <c r="Z46" s="146"/>
    </row>
    <row r="47" spans="2:26" ht="17.25">
      <c r="B47" s="198"/>
      <c r="C47" s="198"/>
      <c r="D47" s="198"/>
      <c r="E47" s="198"/>
      <c r="F47" s="198"/>
      <c r="G47" s="198"/>
      <c r="H47" s="198"/>
      <c r="I47" s="198"/>
      <c r="J47" s="198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6"/>
      <c r="V47" s="147"/>
      <c r="W47" s="146"/>
      <c r="X47" s="200"/>
      <c r="Y47" s="146"/>
      <c r="Z47" s="146"/>
    </row>
    <row r="48" spans="2:26" ht="17.25">
      <c r="B48" s="198"/>
      <c r="C48" s="198"/>
      <c r="D48" s="198"/>
      <c r="E48" s="198"/>
      <c r="F48" s="198"/>
      <c r="G48" s="198"/>
      <c r="H48" s="198"/>
      <c r="I48" s="198"/>
      <c r="J48" s="198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6"/>
      <c r="V48" s="147"/>
      <c r="W48" s="146"/>
      <c r="X48" s="200"/>
      <c r="Y48" s="146"/>
      <c r="Z48" s="146"/>
    </row>
    <row r="49" spans="2:26" ht="17.25">
      <c r="B49" s="198"/>
      <c r="C49" s="198"/>
      <c r="D49" s="198"/>
      <c r="E49" s="198"/>
      <c r="F49" s="198"/>
      <c r="G49" s="198"/>
      <c r="H49" s="198"/>
      <c r="I49" s="198"/>
      <c r="J49" s="198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6"/>
      <c r="V49" s="147"/>
      <c r="W49" s="146"/>
      <c r="X49" s="200"/>
      <c r="Y49" s="146"/>
      <c r="Z49" s="146"/>
    </row>
    <row r="50" spans="2:26" ht="17.25">
      <c r="B50" s="198"/>
      <c r="C50" s="198"/>
      <c r="D50" s="198"/>
      <c r="E50" s="198"/>
      <c r="F50" s="198"/>
      <c r="G50" s="198"/>
      <c r="H50" s="198"/>
      <c r="I50" s="198"/>
      <c r="J50" s="198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6"/>
      <c r="V50" s="147"/>
      <c r="W50" s="146"/>
      <c r="X50" s="200"/>
      <c r="Y50" s="146"/>
      <c r="Z50" s="146"/>
    </row>
    <row r="51" spans="2:26" ht="17.25">
      <c r="B51" s="198"/>
      <c r="C51" s="198"/>
      <c r="D51" s="198"/>
      <c r="E51" s="198"/>
      <c r="F51" s="198"/>
      <c r="G51" s="198"/>
      <c r="H51" s="198"/>
      <c r="I51" s="198"/>
      <c r="J51" s="198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6"/>
      <c r="V51" s="147"/>
      <c r="W51" s="146"/>
      <c r="X51" s="200"/>
      <c r="Y51" s="146"/>
      <c r="Z51" s="146"/>
    </row>
    <row r="52" spans="2:26" ht="17.25">
      <c r="B52" s="198"/>
      <c r="C52" s="198"/>
      <c r="D52" s="198"/>
      <c r="E52" s="198"/>
      <c r="F52" s="198"/>
      <c r="G52" s="198"/>
      <c r="H52" s="198"/>
      <c r="I52" s="198"/>
      <c r="J52" s="198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6"/>
      <c r="V52" s="147"/>
      <c r="W52" s="146"/>
      <c r="X52" s="200"/>
      <c r="Y52" s="146"/>
      <c r="Z52" s="146"/>
    </row>
    <row r="53" spans="2:26" ht="17.25">
      <c r="B53" s="198"/>
      <c r="C53" s="198"/>
      <c r="D53" s="198"/>
      <c r="E53" s="198"/>
      <c r="F53" s="198"/>
      <c r="G53" s="198"/>
      <c r="H53" s="198"/>
      <c r="I53" s="198"/>
      <c r="J53" s="198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6"/>
      <c r="V53" s="147"/>
      <c r="W53" s="146"/>
      <c r="X53" s="200"/>
      <c r="Y53" s="146"/>
      <c r="Z53" s="146"/>
    </row>
    <row r="54" spans="2:26" ht="17.25">
      <c r="B54" s="198"/>
      <c r="C54" s="198"/>
      <c r="D54" s="198"/>
      <c r="E54" s="198"/>
      <c r="F54" s="198"/>
      <c r="G54" s="198"/>
      <c r="H54" s="198"/>
      <c r="I54" s="198"/>
      <c r="J54" s="198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6"/>
      <c r="V54" s="147"/>
      <c r="W54" s="146"/>
      <c r="X54" s="200"/>
      <c r="Y54" s="146"/>
      <c r="Z54" s="146"/>
    </row>
    <row r="55" spans="2:26" ht="17.25">
      <c r="B55" s="198"/>
      <c r="C55" s="198"/>
      <c r="D55" s="198"/>
      <c r="E55" s="198"/>
      <c r="F55" s="198"/>
      <c r="G55" s="198"/>
      <c r="H55" s="198"/>
      <c r="I55" s="198"/>
      <c r="J55" s="198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6"/>
      <c r="V55" s="147"/>
      <c r="W55" s="146"/>
      <c r="Y55" s="146"/>
      <c r="Z55" s="146"/>
    </row>
    <row r="56" spans="2:26" ht="17.25">
      <c r="B56" s="198"/>
      <c r="C56" s="198"/>
      <c r="D56" s="198"/>
      <c r="E56" s="198"/>
      <c r="F56" s="198"/>
      <c r="G56" s="198"/>
      <c r="H56" s="198"/>
      <c r="I56" s="198"/>
      <c r="J56" s="198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6"/>
      <c r="V56" s="147"/>
      <c r="W56" s="146"/>
      <c r="Y56" s="146"/>
      <c r="Z56" s="146"/>
    </row>
    <row r="57" spans="2:26" ht="17.25">
      <c r="B57" s="198"/>
      <c r="C57" s="198"/>
      <c r="D57" s="198"/>
      <c r="E57" s="198"/>
      <c r="F57" s="198"/>
      <c r="G57" s="198"/>
      <c r="H57" s="198"/>
      <c r="I57" s="198"/>
      <c r="J57" s="198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6"/>
      <c r="V57" s="147"/>
      <c r="W57" s="146"/>
      <c r="Y57" s="146"/>
      <c r="Z57" s="146"/>
    </row>
    <row r="58" spans="2:26" ht="17.25">
      <c r="B58" s="198"/>
      <c r="C58" s="198"/>
      <c r="D58" s="198"/>
      <c r="E58" s="198"/>
      <c r="F58" s="198"/>
      <c r="G58" s="198"/>
      <c r="H58" s="198"/>
      <c r="I58" s="198"/>
      <c r="J58" s="198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6"/>
      <c r="V58" s="147"/>
      <c r="W58" s="146"/>
      <c r="Y58" s="146"/>
      <c r="Z58" s="146"/>
    </row>
    <row r="59" spans="2:26" ht="17.25">
      <c r="B59" s="198"/>
      <c r="C59" s="198"/>
      <c r="D59" s="198"/>
      <c r="E59" s="198"/>
      <c r="F59" s="198"/>
      <c r="G59" s="198"/>
      <c r="H59" s="198"/>
      <c r="I59" s="198"/>
      <c r="J59" s="198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6"/>
      <c r="V59" s="147"/>
      <c r="W59" s="146"/>
      <c r="Y59" s="146"/>
      <c r="Z59" s="146"/>
    </row>
    <row r="60" spans="2:26" ht="17.25">
      <c r="B60" s="198"/>
      <c r="C60" s="198"/>
      <c r="D60" s="198"/>
      <c r="E60" s="198"/>
      <c r="F60" s="198"/>
      <c r="G60" s="198"/>
      <c r="H60" s="198"/>
      <c r="I60" s="198"/>
      <c r="J60" s="198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6"/>
      <c r="V60" s="147"/>
      <c r="W60" s="146"/>
      <c r="Y60" s="146"/>
      <c r="Z60" s="146"/>
    </row>
    <row r="61" spans="2:26" ht="17.25">
      <c r="B61" s="198"/>
      <c r="C61" s="198"/>
      <c r="D61" s="198"/>
      <c r="E61" s="198"/>
      <c r="F61" s="198"/>
      <c r="G61" s="198"/>
      <c r="H61" s="198"/>
      <c r="I61" s="198"/>
      <c r="J61" s="198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6"/>
      <c r="V61" s="147"/>
      <c r="W61" s="146"/>
      <c r="Y61" s="146"/>
      <c r="Z61" s="146"/>
    </row>
    <row r="62" spans="2:26" ht="17.25">
      <c r="B62" s="198"/>
      <c r="C62" s="198"/>
      <c r="D62" s="198"/>
      <c r="E62" s="198"/>
      <c r="F62" s="198"/>
      <c r="G62" s="198"/>
      <c r="H62" s="198"/>
      <c r="I62" s="198"/>
      <c r="J62" s="198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6"/>
      <c r="V62" s="147"/>
      <c r="W62" s="146"/>
      <c r="Y62" s="146"/>
      <c r="Z62" s="146"/>
    </row>
    <row r="63" spans="2:26" ht="17.25">
      <c r="B63" s="198"/>
      <c r="C63" s="198"/>
      <c r="D63" s="198"/>
      <c r="E63" s="198"/>
      <c r="F63" s="198"/>
      <c r="G63" s="198"/>
      <c r="H63" s="198"/>
      <c r="I63" s="198"/>
      <c r="J63" s="198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6"/>
      <c r="V63" s="147"/>
      <c r="W63" s="146"/>
      <c r="Y63" s="146"/>
      <c r="Z63" s="146"/>
    </row>
    <row r="64" spans="2:26" ht="17.25">
      <c r="B64" s="198"/>
      <c r="C64" s="198"/>
      <c r="D64" s="198"/>
      <c r="E64" s="198"/>
      <c r="F64" s="198"/>
      <c r="G64" s="198"/>
      <c r="H64" s="198"/>
      <c r="I64" s="198"/>
      <c r="J64" s="198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6"/>
      <c r="V64" s="147"/>
      <c r="W64" s="146"/>
      <c r="Y64" s="146"/>
      <c r="Z64" s="146"/>
    </row>
    <row r="65" spans="2:26" ht="17.25">
      <c r="B65" s="198"/>
      <c r="C65" s="198"/>
      <c r="D65" s="198"/>
      <c r="E65" s="198"/>
      <c r="F65" s="198"/>
      <c r="G65" s="198"/>
      <c r="H65" s="198"/>
      <c r="I65" s="198"/>
      <c r="J65" s="198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6"/>
      <c r="V65" s="147"/>
      <c r="W65" s="146"/>
      <c r="Y65" s="146"/>
      <c r="Z65" s="146"/>
    </row>
    <row r="66" spans="2:26" ht="17.25">
      <c r="B66" s="198"/>
      <c r="C66" s="198"/>
      <c r="D66" s="198"/>
      <c r="E66" s="198"/>
      <c r="F66" s="198"/>
      <c r="G66" s="198"/>
      <c r="H66" s="198"/>
      <c r="I66" s="198"/>
      <c r="J66" s="198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6"/>
      <c r="V66" s="147"/>
      <c r="W66" s="146"/>
      <c r="Y66" s="146"/>
      <c r="Z66" s="146"/>
    </row>
    <row r="67" spans="2:26" ht="17.25">
      <c r="B67" s="198"/>
      <c r="C67" s="198"/>
      <c r="D67" s="198"/>
      <c r="E67" s="198"/>
      <c r="F67" s="198"/>
      <c r="G67" s="198"/>
      <c r="H67" s="198"/>
      <c r="I67" s="198"/>
      <c r="J67" s="198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6"/>
      <c r="V67" s="147"/>
      <c r="W67" s="146"/>
      <c r="Y67" s="146"/>
      <c r="Z67" s="146"/>
    </row>
    <row r="68" spans="2:26" ht="17.25">
      <c r="B68" s="198"/>
      <c r="C68" s="198"/>
      <c r="D68" s="198"/>
      <c r="E68" s="198"/>
      <c r="F68" s="198"/>
      <c r="G68" s="198"/>
      <c r="H68" s="198"/>
      <c r="I68" s="198"/>
      <c r="J68" s="198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6"/>
      <c r="V68" s="147"/>
      <c r="W68" s="146"/>
      <c r="Y68" s="146"/>
      <c r="Z68" s="146"/>
    </row>
    <row r="69" spans="2:26" ht="17.25">
      <c r="B69" s="198"/>
      <c r="C69" s="198"/>
      <c r="D69" s="198"/>
      <c r="E69" s="198"/>
      <c r="F69" s="198"/>
      <c r="G69" s="198"/>
      <c r="H69" s="198"/>
      <c r="I69" s="198"/>
      <c r="J69" s="198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6"/>
      <c r="V69" s="147"/>
      <c r="W69" s="146"/>
      <c r="Y69" s="146"/>
      <c r="Z69" s="146"/>
    </row>
    <row r="70" spans="2:26" ht="17.25">
      <c r="B70" s="198"/>
      <c r="C70" s="198"/>
      <c r="D70" s="198"/>
      <c r="E70" s="198"/>
      <c r="F70" s="198"/>
      <c r="G70" s="198"/>
      <c r="H70" s="198"/>
      <c r="I70" s="198"/>
      <c r="J70" s="198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6"/>
      <c r="V70" s="147"/>
      <c r="W70" s="146"/>
      <c r="Y70" s="146"/>
      <c r="Z70" s="146"/>
    </row>
    <row r="71" spans="2:26" ht="17.25">
      <c r="B71" s="198"/>
      <c r="C71" s="198"/>
      <c r="D71" s="198"/>
      <c r="E71" s="198"/>
      <c r="F71" s="198"/>
      <c r="G71" s="198"/>
      <c r="H71" s="198"/>
      <c r="I71" s="198"/>
      <c r="J71" s="198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6"/>
      <c r="V71" s="147"/>
      <c r="W71" s="146"/>
      <c r="Y71" s="146"/>
      <c r="Z71" s="146"/>
    </row>
    <row r="72" spans="2:26" ht="17.25">
      <c r="B72" s="198"/>
      <c r="C72" s="198"/>
      <c r="D72" s="198"/>
      <c r="E72" s="198"/>
      <c r="F72" s="198"/>
      <c r="G72" s="198"/>
      <c r="H72" s="198"/>
      <c r="I72" s="198"/>
      <c r="J72" s="198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6"/>
      <c r="V72" s="147"/>
      <c r="W72" s="146"/>
      <c r="Y72" s="146"/>
      <c r="Z72" s="146"/>
    </row>
    <row r="73" spans="2:26" ht="17.25">
      <c r="B73" s="198"/>
      <c r="C73" s="198"/>
      <c r="D73" s="198"/>
      <c r="E73" s="198"/>
      <c r="F73" s="198"/>
      <c r="G73" s="198"/>
      <c r="H73" s="198"/>
      <c r="I73" s="198"/>
      <c r="J73" s="198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6"/>
      <c r="V73" s="147"/>
      <c r="W73" s="146"/>
      <c r="Y73" s="146"/>
      <c r="Z73" s="146"/>
    </row>
    <row r="74" spans="2:26" ht="17.25">
      <c r="B74" s="198"/>
      <c r="C74" s="198"/>
      <c r="D74" s="198"/>
      <c r="E74" s="198"/>
      <c r="F74" s="198"/>
      <c r="G74" s="198"/>
      <c r="H74" s="198"/>
      <c r="I74" s="198"/>
      <c r="J74" s="198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6"/>
      <c r="V74" s="147"/>
      <c r="W74" s="146"/>
      <c r="Y74" s="146"/>
      <c r="Z74" s="146"/>
    </row>
    <row r="75" spans="2:26" ht="17.25">
      <c r="B75" s="198"/>
      <c r="C75" s="198"/>
      <c r="D75" s="198"/>
      <c r="E75" s="198"/>
      <c r="F75" s="198"/>
      <c r="G75" s="198"/>
      <c r="H75" s="198"/>
      <c r="I75" s="198"/>
      <c r="J75" s="198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6"/>
      <c r="V75" s="147"/>
      <c r="W75" s="146"/>
      <c r="Y75" s="146"/>
      <c r="Z75" s="146"/>
    </row>
    <row r="76" spans="2:26" ht="17.25">
      <c r="B76" s="198"/>
      <c r="C76" s="198"/>
      <c r="D76" s="198"/>
      <c r="E76" s="198"/>
      <c r="F76" s="198"/>
      <c r="G76" s="198"/>
      <c r="H76" s="198"/>
      <c r="I76" s="198"/>
      <c r="J76" s="198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6"/>
      <c r="V76" s="147"/>
      <c r="W76" s="146"/>
      <c r="Y76" s="146"/>
      <c r="Z76" s="146"/>
    </row>
    <row r="77" spans="2:26" ht="17.25">
      <c r="B77" s="198"/>
      <c r="C77" s="198"/>
      <c r="D77" s="198"/>
      <c r="E77" s="198"/>
      <c r="F77" s="198"/>
      <c r="G77" s="198"/>
      <c r="H77" s="198"/>
      <c r="I77" s="198"/>
      <c r="J77" s="198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6"/>
      <c r="V77" s="147"/>
      <c r="W77" s="146"/>
      <c r="Y77" s="146"/>
      <c r="Z77" s="146"/>
    </row>
    <row r="78" spans="2:26" ht="17.25">
      <c r="B78" s="198"/>
      <c r="C78" s="198"/>
      <c r="D78" s="198"/>
      <c r="E78" s="198"/>
      <c r="F78" s="198"/>
      <c r="G78" s="198"/>
      <c r="H78" s="198"/>
      <c r="I78" s="198"/>
      <c r="J78" s="198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6"/>
      <c r="V78" s="147"/>
      <c r="W78" s="146"/>
      <c r="Y78" s="146"/>
      <c r="Z78" s="146"/>
    </row>
    <row r="79" spans="2:26" ht="17.25">
      <c r="B79" s="198"/>
      <c r="C79" s="198"/>
      <c r="D79" s="198"/>
      <c r="E79" s="198"/>
      <c r="F79" s="198"/>
      <c r="G79" s="198"/>
      <c r="H79" s="198"/>
      <c r="I79" s="198"/>
      <c r="J79" s="198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6"/>
      <c r="V79" s="147"/>
      <c r="W79" s="146"/>
      <c r="Y79" s="146"/>
      <c r="Z79" s="146"/>
    </row>
    <row r="80" spans="2:26" ht="17.25">
      <c r="B80" s="198"/>
      <c r="C80" s="198"/>
      <c r="D80" s="198"/>
      <c r="E80" s="198"/>
      <c r="F80" s="198"/>
      <c r="G80" s="198"/>
      <c r="H80" s="198"/>
      <c r="I80" s="198"/>
      <c r="J80" s="198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6"/>
      <c r="V80" s="147"/>
      <c r="W80" s="146"/>
      <c r="Y80" s="146"/>
      <c r="Z80" s="146"/>
    </row>
    <row r="81" spans="2:26" ht="17.25">
      <c r="B81" s="198"/>
      <c r="C81" s="198"/>
      <c r="D81" s="198"/>
      <c r="E81" s="198"/>
      <c r="F81" s="198"/>
      <c r="G81" s="198"/>
      <c r="H81" s="198"/>
      <c r="I81" s="198"/>
      <c r="J81" s="198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6"/>
      <c r="V81" s="147"/>
      <c r="W81" s="146"/>
      <c r="Y81" s="146"/>
      <c r="Z81" s="146"/>
    </row>
    <row r="82" spans="2:26" ht="17.25">
      <c r="B82" s="198"/>
      <c r="C82" s="198"/>
      <c r="D82" s="198"/>
      <c r="E82" s="198"/>
      <c r="F82" s="198"/>
      <c r="G82" s="198"/>
      <c r="H82" s="198"/>
      <c r="I82" s="198"/>
      <c r="J82" s="198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6"/>
      <c r="V82" s="147"/>
      <c r="W82" s="146"/>
      <c r="Y82" s="146"/>
      <c r="Z82" s="146"/>
    </row>
    <row r="83" spans="2:26" ht="17.25">
      <c r="B83" s="198"/>
      <c r="C83" s="198"/>
      <c r="D83" s="198"/>
      <c r="E83" s="198"/>
      <c r="F83" s="198"/>
      <c r="G83" s="198"/>
      <c r="H83" s="198"/>
      <c r="I83" s="198"/>
      <c r="J83" s="198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6"/>
      <c r="V83" s="147"/>
      <c r="W83" s="146"/>
      <c r="Y83" s="146"/>
      <c r="Z83" s="146"/>
    </row>
    <row r="84" spans="2:26" ht="17.25">
      <c r="B84" s="198"/>
      <c r="C84" s="198"/>
      <c r="D84" s="198"/>
      <c r="E84" s="198"/>
      <c r="F84" s="198"/>
      <c r="G84" s="198"/>
      <c r="H84" s="198"/>
      <c r="I84" s="198"/>
      <c r="J84" s="198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6"/>
      <c r="V84" s="147"/>
      <c r="W84" s="146"/>
      <c r="Y84" s="146"/>
      <c r="Z84" s="146"/>
    </row>
    <row r="85" spans="2:26" ht="17.25">
      <c r="B85" s="198"/>
      <c r="C85" s="198"/>
      <c r="D85" s="198"/>
      <c r="E85" s="198"/>
      <c r="F85" s="198"/>
      <c r="G85" s="198"/>
      <c r="H85" s="198"/>
      <c r="I85" s="198"/>
      <c r="J85" s="198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6"/>
      <c r="V85" s="147"/>
      <c r="W85" s="146"/>
      <c r="Y85" s="146"/>
      <c r="Z85" s="146"/>
    </row>
    <row r="86" spans="2:26" ht="17.25">
      <c r="B86" s="198"/>
      <c r="C86" s="198"/>
      <c r="D86" s="198"/>
      <c r="E86" s="198"/>
      <c r="F86" s="198"/>
      <c r="G86" s="198"/>
      <c r="H86" s="198"/>
      <c r="I86" s="198"/>
      <c r="J86" s="198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6"/>
      <c r="V86" s="147"/>
      <c r="W86" s="146"/>
      <c r="Y86" s="146"/>
      <c r="Z86" s="146"/>
    </row>
    <row r="87" spans="2:26" ht="17.25">
      <c r="B87" s="198"/>
      <c r="C87" s="198"/>
      <c r="D87" s="198"/>
      <c r="E87" s="198"/>
      <c r="F87" s="198"/>
      <c r="G87" s="198"/>
      <c r="H87" s="198"/>
      <c r="I87" s="198"/>
      <c r="J87" s="198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6"/>
      <c r="V87" s="147"/>
      <c r="W87" s="146"/>
      <c r="Y87" s="146"/>
      <c r="Z87" s="146"/>
    </row>
    <row r="88" spans="2:26" ht="17.25">
      <c r="B88" s="198"/>
      <c r="C88" s="198"/>
      <c r="D88" s="198"/>
      <c r="E88" s="198"/>
      <c r="F88" s="198"/>
      <c r="G88" s="198"/>
      <c r="H88" s="198"/>
      <c r="I88" s="198"/>
      <c r="J88" s="198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6"/>
      <c r="V88" s="147"/>
      <c r="W88" s="146"/>
      <c r="Y88" s="146"/>
      <c r="Z88" s="146"/>
    </row>
    <row r="89" spans="2:26" ht="17.25">
      <c r="B89" s="198"/>
      <c r="C89" s="198"/>
      <c r="D89" s="198"/>
      <c r="E89" s="198"/>
      <c r="F89" s="198"/>
      <c r="G89" s="198"/>
      <c r="H89" s="198"/>
      <c r="I89" s="198"/>
      <c r="J89" s="198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6"/>
      <c r="V89" s="147"/>
      <c r="W89" s="146"/>
      <c r="Y89" s="146"/>
      <c r="Z89" s="146"/>
    </row>
    <row r="90" spans="2:26" ht="17.25">
      <c r="B90" s="198"/>
      <c r="C90" s="198"/>
      <c r="D90" s="198"/>
      <c r="E90" s="198"/>
      <c r="F90" s="198"/>
      <c r="G90" s="198"/>
      <c r="H90" s="198"/>
      <c r="I90" s="198"/>
      <c r="J90" s="198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6"/>
      <c r="V90" s="147"/>
      <c r="W90" s="146"/>
      <c r="Y90" s="146"/>
      <c r="Z90" s="146"/>
    </row>
    <row r="91" spans="2:26" ht="17.25">
      <c r="B91" s="198"/>
      <c r="C91" s="198"/>
      <c r="D91" s="198"/>
      <c r="E91" s="198"/>
      <c r="F91" s="198"/>
      <c r="G91" s="198"/>
      <c r="H91" s="198"/>
      <c r="I91" s="198"/>
      <c r="J91" s="198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6"/>
      <c r="V91" s="147"/>
      <c r="W91" s="146"/>
      <c r="Y91" s="146"/>
      <c r="Z91" s="146"/>
    </row>
    <row r="92" spans="2:26" ht="17.25">
      <c r="B92" s="198"/>
      <c r="C92" s="198"/>
      <c r="D92" s="198"/>
      <c r="E92" s="198"/>
      <c r="F92" s="198"/>
      <c r="G92" s="198"/>
      <c r="H92" s="198"/>
      <c r="I92" s="198"/>
      <c r="J92" s="198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6"/>
      <c r="V92" s="147"/>
      <c r="W92" s="146"/>
      <c r="Y92" s="146"/>
      <c r="Z92" s="146"/>
    </row>
    <row r="93" spans="2:26" ht="17.25">
      <c r="B93" s="198"/>
      <c r="C93" s="198"/>
      <c r="D93" s="198"/>
      <c r="E93" s="198"/>
      <c r="F93" s="198"/>
      <c r="G93" s="198"/>
      <c r="H93" s="198"/>
      <c r="I93" s="198"/>
      <c r="J93" s="198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6"/>
      <c r="V93" s="147"/>
      <c r="W93" s="146"/>
      <c r="Y93" s="146"/>
      <c r="Z93" s="146"/>
    </row>
    <row r="94" spans="2:26" ht="17.25">
      <c r="B94" s="198"/>
      <c r="C94" s="198"/>
      <c r="D94" s="198"/>
      <c r="E94" s="198"/>
      <c r="F94" s="198"/>
      <c r="G94" s="198"/>
      <c r="H94" s="198"/>
      <c r="I94" s="198"/>
      <c r="J94" s="198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6"/>
      <c r="V94" s="147"/>
      <c r="W94" s="146"/>
      <c r="Y94" s="146"/>
      <c r="Z94" s="146"/>
    </row>
    <row r="95" spans="2:26" ht="17.25">
      <c r="B95" s="198"/>
      <c r="C95" s="198"/>
      <c r="D95" s="198"/>
      <c r="E95" s="198"/>
      <c r="F95" s="198"/>
      <c r="G95" s="198"/>
      <c r="H95" s="198"/>
      <c r="I95" s="198"/>
      <c r="J95" s="198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6"/>
      <c r="V95" s="147"/>
      <c r="W95" s="146"/>
      <c r="Y95" s="146"/>
      <c r="Z95" s="146"/>
    </row>
    <row r="96" spans="2:26" ht="17.25">
      <c r="B96" s="198"/>
      <c r="C96" s="198"/>
      <c r="D96" s="198"/>
      <c r="E96" s="198"/>
      <c r="F96" s="198"/>
      <c r="G96" s="198"/>
      <c r="H96" s="198"/>
      <c r="I96" s="198"/>
      <c r="J96" s="198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6"/>
      <c r="V96" s="147"/>
      <c r="W96" s="146"/>
      <c r="Y96" s="146"/>
      <c r="Z96" s="146"/>
    </row>
    <row r="97" spans="2:26" ht="17.25">
      <c r="B97" s="198"/>
      <c r="C97" s="198"/>
      <c r="D97" s="198"/>
      <c r="E97" s="198"/>
      <c r="F97" s="198"/>
      <c r="G97" s="198"/>
      <c r="H97" s="198"/>
      <c r="I97" s="198"/>
      <c r="J97" s="198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6"/>
      <c r="V97" s="147"/>
      <c r="W97" s="146"/>
      <c r="Y97" s="146"/>
      <c r="Z97" s="146"/>
    </row>
    <row r="98" spans="2:26" ht="17.25">
      <c r="B98" s="198"/>
      <c r="C98" s="198"/>
      <c r="D98" s="198"/>
      <c r="E98" s="198"/>
      <c r="F98" s="198"/>
      <c r="G98" s="198"/>
      <c r="H98" s="198"/>
      <c r="I98" s="198"/>
      <c r="J98" s="198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6"/>
      <c r="V98" s="147"/>
      <c r="W98" s="146"/>
      <c r="Y98" s="146"/>
      <c r="Z98" s="146"/>
    </row>
    <row r="99" spans="2:26" ht="17.25">
      <c r="B99" s="198"/>
      <c r="C99" s="198"/>
      <c r="D99" s="198"/>
      <c r="E99" s="198"/>
      <c r="F99" s="198"/>
      <c r="G99" s="198"/>
      <c r="H99" s="198"/>
      <c r="I99" s="198"/>
      <c r="J99" s="198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6"/>
      <c r="V99" s="147"/>
      <c r="W99" s="146"/>
      <c r="Y99" s="146"/>
      <c r="Z99" s="146"/>
    </row>
    <row r="100" spans="2:26" ht="17.25">
      <c r="B100" s="198"/>
      <c r="C100" s="198"/>
      <c r="D100" s="198"/>
      <c r="E100" s="198"/>
      <c r="F100" s="198"/>
      <c r="G100" s="198"/>
      <c r="H100" s="198"/>
      <c r="I100" s="198"/>
      <c r="J100" s="198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6"/>
      <c r="V100" s="147"/>
      <c r="W100" s="146"/>
      <c r="Y100" s="146"/>
      <c r="Z100" s="146"/>
    </row>
    <row r="101" spans="2:26" ht="17.25">
      <c r="B101" s="198"/>
      <c r="C101" s="198"/>
      <c r="D101" s="198"/>
      <c r="E101" s="198"/>
      <c r="F101" s="198"/>
      <c r="G101" s="198"/>
      <c r="H101" s="198"/>
      <c r="I101" s="198"/>
      <c r="J101" s="198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6"/>
      <c r="V101" s="147"/>
      <c r="W101" s="146"/>
      <c r="Y101" s="146"/>
      <c r="Z101" s="146"/>
    </row>
    <row r="102" spans="2:26" ht="17.25">
      <c r="B102" s="198"/>
      <c r="C102" s="198"/>
      <c r="D102" s="198"/>
      <c r="E102" s="198"/>
      <c r="F102" s="198"/>
      <c r="G102" s="198"/>
      <c r="H102" s="198"/>
      <c r="I102" s="198"/>
      <c r="J102" s="198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6"/>
      <c r="V102" s="147"/>
      <c r="W102" s="146"/>
      <c r="Y102" s="146"/>
      <c r="Z102" s="146"/>
    </row>
    <row r="103" spans="2:26" ht="17.25">
      <c r="B103" s="198"/>
      <c r="C103" s="198"/>
      <c r="D103" s="198"/>
      <c r="E103" s="198"/>
      <c r="F103" s="198"/>
      <c r="G103" s="198"/>
      <c r="H103" s="198"/>
      <c r="I103" s="198"/>
      <c r="J103" s="198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6"/>
      <c r="V103" s="147"/>
      <c r="W103" s="146"/>
      <c r="Y103" s="146"/>
      <c r="Z103" s="146"/>
    </row>
    <row r="104" spans="2:26" ht="17.25">
      <c r="B104" s="198"/>
      <c r="C104" s="198"/>
      <c r="D104" s="198"/>
      <c r="E104" s="198"/>
      <c r="F104" s="198"/>
      <c r="G104" s="198"/>
      <c r="H104" s="198"/>
      <c r="I104" s="198"/>
      <c r="J104" s="198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6"/>
      <c r="V104" s="147"/>
      <c r="W104" s="146"/>
      <c r="Y104" s="146"/>
      <c r="Z104" s="146"/>
    </row>
    <row r="105" spans="2:26" ht="17.25">
      <c r="B105" s="198"/>
      <c r="C105" s="198"/>
      <c r="D105" s="198"/>
      <c r="E105" s="198"/>
      <c r="F105" s="198"/>
      <c r="G105" s="198"/>
      <c r="H105" s="198"/>
      <c r="I105" s="198"/>
      <c r="J105" s="198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6"/>
      <c r="V105" s="147"/>
      <c r="W105" s="146"/>
      <c r="Y105" s="146"/>
      <c r="Z105" s="146"/>
    </row>
    <row r="106" spans="2:26" ht="17.25">
      <c r="B106" s="198"/>
      <c r="C106" s="198"/>
      <c r="D106" s="198"/>
      <c r="E106" s="198"/>
      <c r="F106" s="198"/>
      <c r="G106" s="198"/>
      <c r="H106" s="198"/>
      <c r="I106" s="198"/>
      <c r="J106" s="198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6"/>
      <c r="V106" s="147"/>
      <c r="W106" s="146"/>
      <c r="Y106" s="146"/>
      <c r="Z106" s="146"/>
    </row>
    <row r="107" spans="2:26" ht="17.25">
      <c r="B107" s="198"/>
      <c r="C107" s="198"/>
      <c r="D107" s="198"/>
      <c r="E107" s="198"/>
      <c r="F107" s="198"/>
      <c r="G107" s="198"/>
      <c r="H107" s="198"/>
      <c r="I107" s="198"/>
      <c r="J107" s="198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6"/>
      <c r="V107" s="147"/>
      <c r="W107" s="146"/>
      <c r="Y107" s="146"/>
      <c r="Z107" s="146"/>
    </row>
    <row r="108" spans="2:26" ht="17.25">
      <c r="B108" s="198"/>
      <c r="C108" s="198"/>
      <c r="D108" s="198"/>
      <c r="E108" s="198"/>
      <c r="F108" s="198"/>
      <c r="G108" s="198"/>
      <c r="H108" s="198"/>
      <c r="I108" s="198"/>
      <c r="J108" s="198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6"/>
      <c r="V108" s="147"/>
      <c r="W108" s="146"/>
      <c r="Y108" s="146"/>
      <c r="Z108" s="146"/>
    </row>
    <row r="109" spans="2:26" ht="17.25">
      <c r="B109" s="198"/>
      <c r="C109" s="198"/>
      <c r="D109" s="198"/>
      <c r="E109" s="198"/>
      <c r="F109" s="198"/>
      <c r="G109" s="198"/>
      <c r="H109" s="198"/>
      <c r="I109" s="198"/>
      <c r="J109" s="198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6"/>
      <c r="V109" s="147"/>
      <c r="W109" s="146"/>
      <c r="Y109" s="146"/>
      <c r="Z109" s="146"/>
    </row>
    <row r="110" spans="2:26" ht="17.25">
      <c r="B110" s="198"/>
      <c r="C110" s="198"/>
      <c r="D110" s="198"/>
      <c r="E110" s="198"/>
      <c r="F110" s="198"/>
      <c r="G110" s="198"/>
      <c r="H110" s="198"/>
      <c r="I110" s="198"/>
      <c r="J110" s="198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6"/>
      <c r="V110" s="147"/>
      <c r="W110" s="146"/>
      <c r="Y110" s="146"/>
      <c r="Z110" s="146"/>
    </row>
    <row r="111" spans="2:26" ht="17.25">
      <c r="B111" s="198"/>
      <c r="C111" s="198"/>
      <c r="D111" s="198"/>
      <c r="E111" s="198"/>
      <c r="F111" s="198"/>
      <c r="G111" s="198"/>
      <c r="H111" s="198"/>
      <c r="I111" s="198"/>
      <c r="J111" s="198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6"/>
      <c r="V111" s="147"/>
      <c r="W111" s="146"/>
      <c r="Y111" s="146"/>
      <c r="Z111" s="146"/>
    </row>
    <row r="112" spans="2:26" ht="17.25">
      <c r="B112" s="198"/>
      <c r="C112" s="198"/>
      <c r="D112" s="198"/>
      <c r="E112" s="198"/>
      <c r="F112" s="198"/>
      <c r="G112" s="198"/>
      <c r="H112" s="198"/>
      <c r="I112" s="198"/>
      <c r="J112" s="198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6"/>
      <c r="V112" s="147"/>
      <c r="W112" s="146"/>
      <c r="Y112" s="146"/>
      <c r="Z112" s="146"/>
    </row>
    <row r="113" spans="2:26" ht="17.25">
      <c r="B113" s="198"/>
      <c r="C113" s="198"/>
      <c r="D113" s="198"/>
      <c r="E113" s="198"/>
      <c r="F113" s="198"/>
      <c r="G113" s="198"/>
      <c r="H113" s="198"/>
      <c r="I113" s="198"/>
      <c r="J113" s="198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6"/>
      <c r="V113" s="147"/>
      <c r="W113" s="146"/>
      <c r="Y113" s="146"/>
      <c r="Z113" s="146"/>
    </row>
    <row r="114" spans="2:26" ht="17.25">
      <c r="B114" s="198"/>
      <c r="C114" s="198"/>
      <c r="D114" s="198"/>
      <c r="E114" s="198"/>
      <c r="F114" s="198"/>
      <c r="G114" s="198"/>
      <c r="H114" s="198"/>
      <c r="I114" s="198"/>
      <c r="J114" s="198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6"/>
      <c r="V114" s="147"/>
      <c r="W114" s="146"/>
      <c r="Y114" s="146"/>
      <c r="Z114" s="146"/>
    </row>
    <row r="115" spans="2:26" ht="17.25">
      <c r="B115" s="198"/>
      <c r="C115" s="198"/>
      <c r="D115" s="198"/>
      <c r="E115" s="198"/>
      <c r="F115" s="198"/>
      <c r="G115" s="198"/>
      <c r="H115" s="198"/>
      <c r="I115" s="198"/>
      <c r="J115" s="198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6"/>
      <c r="V115" s="147"/>
      <c r="W115" s="146"/>
      <c r="Y115" s="146"/>
      <c r="Z115" s="146"/>
    </row>
    <row r="116" spans="2:26" ht="17.25">
      <c r="B116" s="198"/>
      <c r="C116" s="198"/>
      <c r="D116" s="198"/>
      <c r="E116" s="198"/>
      <c r="F116" s="198"/>
      <c r="G116" s="198"/>
      <c r="H116" s="198"/>
      <c r="I116" s="198"/>
      <c r="J116" s="198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6"/>
      <c r="V116" s="147"/>
      <c r="W116" s="146"/>
      <c r="Y116" s="146"/>
      <c r="Z116" s="146"/>
    </row>
  </sheetData>
  <sheetProtection/>
  <printOptions horizontalCentered="1"/>
  <pageMargins left="0.3937007874015748" right="0.3937007874015748" top="0.7874015748031497" bottom="0.3937007874015748" header="0.5118110236220472" footer="0.35433070866141736"/>
  <pageSetup firstPageNumber="34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134520</cp:lastModifiedBy>
  <cp:lastPrinted>2015-10-21T05:45:26Z</cp:lastPrinted>
  <dcterms:created xsi:type="dcterms:W3CDTF">1999-09-14T09:11:58Z</dcterms:created>
  <dcterms:modified xsi:type="dcterms:W3CDTF">2015-12-03T06:45:20Z</dcterms:modified>
  <cp:category/>
  <cp:version/>
  <cp:contentType/>
  <cp:contentStatus/>
</cp:coreProperties>
</file>