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55" windowHeight="4695" activeTab="0"/>
  </bookViews>
  <sheets>
    <sheet name="第１表" sheetId="1" r:id="rId1"/>
  </sheets>
  <definedNames>
    <definedName name="_Key1" localSheetId="0" hidden="1">'第１表'!#REF!</definedName>
    <definedName name="_Key1" hidden="1">#REF!</definedName>
    <definedName name="_Order1" hidden="1">0</definedName>
    <definedName name="_Sort" localSheetId="0" hidden="1">'第１表'!#REF!</definedName>
    <definedName name="_Sort" hidden="1">#REF!</definedName>
    <definedName name="_xlnm.Print_Area" localSheetId="0">'第１表'!$A$1:$Z$34</definedName>
    <definedName name="Print_Area_MI" localSheetId="0">'第１表'!#REF!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<sst xmlns="http://schemas.openxmlformats.org/spreadsheetml/2006/main" count="68" uniqueCount="34">
  <si>
    <t>第１表　人口動態総覧前年比較</t>
  </si>
  <si>
    <t>対前年</t>
  </si>
  <si>
    <t>日</t>
  </si>
  <si>
    <t>時</t>
  </si>
  <si>
    <t>分</t>
  </si>
  <si>
    <t>秒</t>
  </si>
  <si>
    <t>　婚　　姻</t>
  </si>
  <si>
    <t>　離　　婚</t>
  </si>
  <si>
    <t>実　　数</t>
  </si>
  <si>
    <t>平 均 発 生 間 隔</t>
  </si>
  <si>
    <t>率</t>
  </si>
  <si>
    <t xml:space="preserve">  出　　生</t>
  </si>
  <si>
    <t xml:space="preserve">  死　　亡</t>
  </si>
  <si>
    <t xml:space="preserve">  死　　産</t>
  </si>
  <si>
    <t xml:space="preserve">  周産期死亡</t>
  </si>
  <si>
    <t xml:space="preserve"> </t>
  </si>
  <si>
    <t>平成22年</t>
  </si>
  <si>
    <t>平成
22年</t>
  </si>
  <si>
    <t>平成22年</t>
  </si>
  <si>
    <t>…</t>
  </si>
  <si>
    <t xml:space="preserve">  自然増減</t>
  </si>
  <si>
    <t>平成24年</t>
  </si>
  <si>
    <t>平成
24年</t>
  </si>
  <si>
    <t>平成24年</t>
  </si>
  <si>
    <t>乳児死亡</t>
  </si>
  <si>
    <t>新生児死亡</t>
  </si>
  <si>
    <t xml:space="preserve">自然死産 </t>
  </si>
  <si>
    <t xml:space="preserve">人工死産 </t>
  </si>
  <si>
    <t xml:space="preserve">妊娠満22週
以後の死産 </t>
  </si>
  <si>
    <t xml:space="preserve">早期新生児
死　　　亡 </t>
  </si>
  <si>
    <t>平成25年</t>
  </si>
  <si>
    <t>平成
25年</t>
  </si>
  <si>
    <t>平成25年</t>
  </si>
  <si>
    <t>△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</si>
</sst>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#,##0.0_);\(#,##0.0\)"/>
    <numFmt numFmtId="186" formatCode="0.0_)"/>
    <numFmt numFmtId="187" formatCode="#,##0.00_);\(#,##0.00\)"/>
    <numFmt numFmtId="188" formatCode="#,##0.00_ "/>
    <numFmt numFmtId="189" formatCode="0.00_)"/>
    <numFmt numFmtId="190" formatCode="0.000_)"/>
    <numFmt numFmtId="191" formatCode="0.0000_)"/>
    <numFmt numFmtId="192" formatCode="#,##0_);\(#,##0\)"/>
    <numFmt numFmtId="193" formatCode="0_ "/>
    <numFmt numFmtId="194" formatCode="#,##0.000_);\(#,##0.000\)"/>
    <numFmt numFmtId="195" formatCode="#,##0.0_ "/>
    <numFmt numFmtId="196" formatCode="#,##0_ "/>
    <numFmt numFmtId="197" formatCode="0;&quot;△ &quot;0"/>
    <numFmt numFmtId="198" formatCode="#,##0;&quot;△ &quot;#,##0"/>
    <numFmt numFmtId="199" formatCode="0.0;&quot;△ &quot;0.0"/>
  </numFmts>
  <fonts count="47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1">
    <xf numFmtId="184" fontId="0" fillId="0" borderId="0" xfId="0" applyAlignment="1">
      <alignment/>
    </xf>
    <xf numFmtId="184" fontId="7" fillId="0" borderId="10" xfId="0" applyNumberFormat="1" applyFont="1" applyBorder="1" applyAlignment="1" applyProtection="1">
      <alignment vertical="top"/>
      <protection/>
    </xf>
    <xf numFmtId="184" fontId="6" fillId="0" borderId="10" xfId="0" applyNumberFormat="1" applyFont="1" applyBorder="1" applyAlignment="1" applyProtection="1">
      <alignment horizontal="left" vertical="top"/>
      <protection/>
    </xf>
    <xf numFmtId="184" fontId="7" fillId="0" borderId="0" xfId="0" applyFont="1" applyAlignment="1">
      <alignment vertical="top"/>
    </xf>
    <xf numFmtId="184" fontId="7" fillId="0" borderId="11" xfId="0" applyNumberFormat="1" applyFont="1" applyBorder="1" applyAlignment="1" applyProtection="1">
      <alignment horizontal="center" vertical="center"/>
      <protection/>
    </xf>
    <xf numFmtId="184" fontId="7" fillId="0" borderId="0" xfId="0" applyFont="1" applyAlignment="1">
      <alignment horizontal="center" vertical="center"/>
    </xf>
    <xf numFmtId="184" fontId="7" fillId="0" borderId="11" xfId="0" applyNumberFormat="1" applyFont="1" applyBorder="1" applyAlignment="1" applyProtection="1">
      <alignment vertical="center"/>
      <protection/>
    </xf>
    <xf numFmtId="184" fontId="7" fillId="0" borderId="0" xfId="0" applyFont="1" applyAlignment="1">
      <alignment vertical="center"/>
    </xf>
    <xf numFmtId="184" fontId="7" fillId="0" borderId="0" xfId="0" applyNumberFormat="1" applyFont="1" applyBorder="1" applyAlignment="1" applyProtection="1">
      <alignment vertical="center"/>
      <protection/>
    </xf>
    <xf numFmtId="186" fontId="7" fillId="0" borderId="0" xfId="0" applyNumberFormat="1" applyFont="1" applyAlignment="1">
      <alignment vertical="center"/>
    </xf>
    <xf numFmtId="184" fontId="7" fillId="0" borderId="0" xfId="0" applyNumberFormat="1" applyFont="1" applyBorder="1" applyAlignment="1" applyProtection="1">
      <alignment horizontal="center" vertical="center"/>
      <protection/>
    </xf>
    <xf numFmtId="184" fontId="7" fillId="0" borderId="0" xfId="0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Alignment="1" applyProtection="1">
      <alignment horizontal="left" vertical="center"/>
      <protection/>
    </xf>
    <xf numFmtId="185" fontId="7" fillId="0" borderId="0" xfId="0" applyNumberFormat="1" applyFont="1" applyBorder="1" applyAlignment="1" applyProtection="1">
      <alignment vertical="center"/>
      <protection/>
    </xf>
    <xf numFmtId="39" fontId="7" fillId="0" borderId="0" xfId="0" applyNumberFormat="1" applyFont="1" applyBorder="1" applyAlignment="1" applyProtection="1">
      <alignment vertical="center"/>
      <protection/>
    </xf>
    <xf numFmtId="184" fontId="8" fillId="0" borderId="11" xfId="0" applyNumberFormat="1" applyFont="1" applyBorder="1" applyAlignment="1" applyProtection="1">
      <alignment horizontal="center" vertical="center"/>
      <protection/>
    </xf>
    <xf numFmtId="184" fontId="8" fillId="0" borderId="11" xfId="0" applyNumberFormat="1" applyFont="1" applyBorder="1" applyAlignment="1" applyProtection="1">
      <alignment vertical="center"/>
      <protection/>
    </xf>
    <xf numFmtId="184" fontId="8" fillId="0" borderId="12" xfId="0" applyNumberFormat="1" applyFon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horizontal="center" vertical="center"/>
      <protection/>
    </xf>
    <xf numFmtId="184" fontId="8" fillId="0" borderId="13" xfId="0" applyNumberFormat="1" applyFont="1" applyBorder="1" applyAlignment="1" applyProtection="1">
      <alignment horizontal="center" vertical="center"/>
      <protection/>
    </xf>
    <xf numFmtId="184" fontId="8" fillId="0" borderId="0" xfId="0" applyNumberFormat="1" applyFont="1" applyBorder="1" applyAlignment="1" applyProtection="1">
      <alignment vertical="center"/>
      <protection/>
    </xf>
    <xf numFmtId="184" fontId="8" fillId="0" borderId="0" xfId="0" applyFont="1" applyBorder="1" applyAlignment="1">
      <alignment vertical="center"/>
    </xf>
    <xf numFmtId="184" fontId="8" fillId="0" borderId="14" xfId="0" applyFont="1" applyBorder="1" applyAlignment="1">
      <alignment vertical="center"/>
    </xf>
    <xf numFmtId="184" fontId="8" fillId="0" borderId="11" xfId="0" applyNumberFormat="1" applyFont="1" applyBorder="1" applyAlignment="1" applyProtection="1">
      <alignment horizontal="left" vertical="center"/>
      <protection/>
    </xf>
    <xf numFmtId="184" fontId="8" fillId="0" borderId="0" xfId="0" applyNumberFormat="1" applyFont="1" applyBorder="1" applyAlignment="1" applyProtection="1">
      <alignment horizontal="right" vertical="center"/>
      <protection/>
    </xf>
    <xf numFmtId="184" fontId="8" fillId="0" borderId="14" xfId="0" applyNumberFormat="1" applyFon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vertical="center"/>
      <protection/>
    </xf>
    <xf numFmtId="184" fontId="8" fillId="0" borderId="13" xfId="0" applyNumberFormat="1" applyFont="1" applyBorder="1" applyAlignment="1" applyProtection="1">
      <alignment vertical="center"/>
      <protection/>
    </xf>
    <xf numFmtId="184" fontId="8" fillId="0" borderId="15" xfId="0" applyNumberFormat="1" applyFont="1" applyBorder="1" applyAlignment="1" applyProtection="1">
      <alignment horizontal="center" vertical="center" wrapText="1"/>
      <protection/>
    </xf>
    <xf numFmtId="184" fontId="7" fillId="0" borderId="0" xfId="0" applyFont="1" applyBorder="1" applyAlignment="1">
      <alignment vertical="top"/>
    </xf>
    <xf numFmtId="185" fontId="8" fillId="0" borderId="0" xfId="0" applyNumberFormat="1" applyFont="1" applyBorder="1" applyAlignment="1" applyProtection="1">
      <alignment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184" fontId="46" fillId="0" borderId="10" xfId="0" applyNumberFormat="1" applyFont="1" applyBorder="1" applyAlignment="1" applyProtection="1">
      <alignment vertical="top"/>
      <protection/>
    </xf>
    <xf numFmtId="184" fontId="46" fillId="0" borderId="0" xfId="0" applyFont="1" applyAlignment="1">
      <alignment vertical="center"/>
    </xf>
    <xf numFmtId="184" fontId="46" fillId="0" borderId="0" xfId="0" applyNumberFormat="1" applyFont="1" applyBorder="1" applyAlignment="1" applyProtection="1">
      <alignment vertical="center"/>
      <protection/>
    </xf>
    <xf numFmtId="184" fontId="46" fillId="0" borderId="0" xfId="0" applyNumberFormat="1" applyFont="1" applyAlignment="1" applyProtection="1">
      <alignment vertical="center"/>
      <protection/>
    </xf>
    <xf numFmtId="184" fontId="46" fillId="0" borderId="0" xfId="0" applyNumberFormat="1" applyFont="1" applyBorder="1" applyAlignment="1" applyProtection="1">
      <alignment horizontal="right" vertical="center"/>
      <protection/>
    </xf>
    <xf numFmtId="184" fontId="46" fillId="0" borderId="0" xfId="0" applyNumberFormat="1" applyFont="1" applyAlignment="1" applyProtection="1">
      <alignment horizontal="right" vertical="center"/>
      <protection/>
    </xf>
    <xf numFmtId="184" fontId="8" fillId="0" borderId="17" xfId="0" applyNumberFormat="1" applyFont="1" applyBorder="1" applyAlignment="1" applyProtection="1">
      <alignment horizontal="right" vertical="center"/>
      <protection/>
    </xf>
    <xf numFmtId="184" fontId="8" fillId="0" borderId="18" xfId="0" applyNumberFormat="1" applyFont="1" applyBorder="1" applyAlignment="1" applyProtection="1">
      <alignment horizontal="right" vertical="center"/>
      <protection/>
    </xf>
    <xf numFmtId="184" fontId="8" fillId="0" borderId="11" xfId="0" applyNumberFormat="1" applyFont="1" applyBorder="1" applyAlignment="1" applyProtection="1">
      <alignment horizontal="right" vertical="center"/>
      <protection/>
    </xf>
    <xf numFmtId="184" fontId="8" fillId="0" borderId="19" xfId="0" applyNumberFormat="1" applyFont="1" applyBorder="1" applyAlignment="1" applyProtection="1">
      <alignment horizontal="right" vertical="center"/>
      <protection/>
    </xf>
    <xf numFmtId="184" fontId="8" fillId="0" borderId="20" xfId="0" applyFont="1" applyBorder="1" applyAlignment="1">
      <alignment horizontal="right" vertical="center"/>
    </xf>
    <xf numFmtId="184" fontId="8" fillId="0" borderId="21" xfId="0" applyFont="1" applyBorder="1" applyAlignment="1">
      <alignment horizontal="right" vertical="center"/>
    </xf>
    <xf numFmtId="185" fontId="8" fillId="0" borderId="22" xfId="0" applyNumberFormat="1" applyFont="1" applyBorder="1" applyAlignment="1" applyProtection="1">
      <alignment horizontal="right" vertical="center"/>
      <protection/>
    </xf>
    <xf numFmtId="184" fontId="8" fillId="0" borderId="14" xfId="0" applyNumberFormat="1" applyFont="1" applyBorder="1" applyAlignment="1" applyProtection="1">
      <alignment horizontal="right" vertical="center"/>
      <protection/>
    </xf>
    <xf numFmtId="185" fontId="8" fillId="0" borderId="16" xfId="0" applyNumberFormat="1" applyFont="1" applyBorder="1" applyAlignment="1" applyProtection="1">
      <alignment horizontal="right" vertical="center"/>
      <protection/>
    </xf>
    <xf numFmtId="184" fontId="8" fillId="0" borderId="0" xfId="0" applyFont="1" applyBorder="1" applyAlignment="1">
      <alignment horizontal="right" vertical="center"/>
    </xf>
    <xf numFmtId="184" fontId="8" fillId="0" borderId="14" xfId="0" applyFont="1" applyBorder="1" applyAlignment="1">
      <alignment horizontal="right" vertical="center"/>
    </xf>
    <xf numFmtId="195" fontId="8" fillId="0" borderId="22" xfId="0" applyNumberFormat="1" applyFont="1" applyBorder="1" applyAlignment="1" applyProtection="1">
      <alignment horizontal="right" vertical="center"/>
      <protection/>
    </xf>
    <xf numFmtId="187" fontId="8" fillId="0" borderId="22" xfId="0" applyNumberFormat="1" applyFont="1" applyBorder="1" applyAlignment="1" applyProtection="1">
      <alignment horizontal="right" vertical="center"/>
      <protection/>
    </xf>
    <xf numFmtId="37" fontId="8" fillId="0" borderId="23" xfId="0" applyNumberFormat="1" applyFont="1" applyBorder="1" applyAlignment="1" applyProtection="1">
      <alignment horizontal="right" vertical="center"/>
      <protection/>
    </xf>
    <xf numFmtId="184" fontId="8" fillId="0" borderId="12" xfId="0" applyNumberFormat="1" applyFont="1" applyBorder="1" applyAlignment="1" applyProtection="1">
      <alignment horizontal="right" vertical="center"/>
      <protection/>
    </xf>
    <xf numFmtId="184" fontId="8" fillId="0" borderId="24" xfId="0" applyNumberFormat="1" applyFont="1" applyBorder="1" applyAlignment="1" applyProtection="1">
      <alignment horizontal="right" vertical="center"/>
      <protection/>
    </xf>
    <xf numFmtId="184" fontId="8" fillId="0" borderId="10" xfId="0" applyFont="1" applyBorder="1" applyAlignment="1">
      <alignment horizontal="right" vertical="center"/>
    </xf>
    <xf numFmtId="184" fontId="8" fillId="0" borderId="13" xfId="0" applyFont="1" applyBorder="1" applyAlignment="1">
      <alignment horizontal="right" vertical="center"/>
    </xf>
    <xf numFmtId="184" fontId="8" fillId="0" borderId="10" xfId="0" applyNumberFormat="1" applyFont="1" applyBorder="1" applyAlignment="1" applyProtection="1">
      <alignment horizontal="right" vertical="center"/>
      <protection/>
    </xf>
    <xf numFmtId="184" fontId="8" fillId="0" borderId="13" xfId="0" applyNumberFormat="1" applyFont="1" applyBorder="1" applyAlignment="1" applyProtection="1">
      <alignment horizontal="right" vertical="center"/>
      <protection/>
    </xf>
    <xf numFmtId="184" fontId="8" fillId="0" borderId="12" xfId="0" applyNumberFormat="1" applyFont="1" applyBorder="1" applyAlignment="1" applyProtection="1">
      <alignment horizontal="center" vertical="center"/>
      <protection/>
    </xf>
    <xf numFmtId="197" fontId="8" fillId="0" borderId="16" xfId="49" applyNumberFormat="1" applyFont="1" applyBorder="1" applyAlignment="1" applyProtection="1">
      <alignment horizontal="right" vertical="center"/>
      <protection/>
    </xf>
    <xf numFmtId="184" fontId="8" fillId="0" borderId="11" xfId="0" applyNumberFormat="1" applyFont="1" applyBorder="1" applyAlignment="1" applyProtection="1">
      <alignment horizontal="center" vertical="center" wrapText="1"/>
      <protection/>
    </xf>
    <xf numFmtId="184" fontId="8" fillId="0" borderId="20" xfId="0" applyNumberFormat="1" applyFont="1" applyBorder="1" applyAlignment="1" applyProtection="1">
      <alignment horizontal="right" vertical="center"/>
      <protection/>
    </xf>
    <xf numFmtId="192" fontId="8" fillId="0" borderId="0" xfId="0" applyNumberFormat="1" applyFont="1" applyBorder="1" applyAlignment="1" applyProtection="1">
      <alignment horizontal="right" vertical="center"/>
      <protection/>
    </xf>
    <xf numFmtId="185" fontId="8" fillId="0" borderId="0" xfId="0" applyNumberFormat="1" applyFont="1" applyBorder="1" applyAlignment="1" applyProtection="1">
      <alignment horizontal="right" vertical="center"/>
      <protection/>
    </xf>
    <xf numFmtId="37" fontId="8" fillId="0" borderId="10" xfId="0" applyNumberFormat="1" applyFont="1" applyBorder="1" applyAlignment="1" applyProtection="1">
      <alignment horizontal="right" vertical="center"/>
      <protection/>
    </xf>
    <xf numFmtId="184" fontId="8" fillId="0" borderId="17" xfId="0" applyNumberFormat="1" applyFont="1" applyBorder="1" applyAlignment="1" applyProtection="1">
      <alignment vertical="center"/>
      <protection/>
    </xf>
    <xf numFmtId="184" fontId="8" fillId="0" borderId="21" xfId="0" applyNumberFormat="1" applyFont="1" applyBorder="1" applyAlignment="1" applyProtection="1">
      <alignment horizontal="right" vertical="center"/>
      <protection/>
    </xf>
    <xf numFmtId="197" fontId="8" fillId="0" borderId="14" xfId="0" applyNumberFormat="1" applyFont="1" applyBorder="1" applyAlignment="1" applyProtection="1">
      <alignment horizontal="right" vertical="center"/>
      <protection/>
    </xf>
    <xf numFmtId="193" fontId="8" fillId="0" borderId="14" xfId="0" applyNumberFormat="1" applyFont="1" applyBorder="1" applyAlignment="1" applyProtection="1">
      <alignment horizontal="right" vertical="center"/>
      <protection/>
    </xf>
    <xf numFmtId="193" fontId="8" fillId="0" borderId="13" xfId="0" applyNumberFormat="1" applyFont="1" applyBorder="1" applyAlignment="1" applyProtection="1">
      <alignment horizontal="right" vertical="center"/>
      <protection/>
    </xf>
    <xf numFmtId="185" fontId="8" fillId="0" borderId="0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Border="1" applyAlignment="1" applyProtection="1">
      <alignment horizontal="right" vertical="center"/>
      <protection/>
    </xf>
    <xf numFmtId="184" fontId="8" fillId="0" borderId="25" xfId="0" applyNumberFormat="1" applyFont="1" applyBorder="1" applyAlignment="1" applyProtection="1">
      <alignment horizontal="center" vertical="center"/>
      <protection/>
    </xf>
    <xf numFmtId="184" fontId="8" fillId="0" borderId="26" xfId="0" applyFont="1" applyBorder="1" applyAlignment="1">
      <alignment horizontal="center" vertical="center"/>
    </xf>
    <xf numFmtId="184" fontId="8" fillId="0" borderId="27" xfId="0" applyNumberFormat="1" applyFont="1" applyBorder="1" applyAlignment="1" applyProtection="1">
      <alignment horizontal="center" vertical="center"/>
      <protection/>
    </xf>
    <xf numFmtId="184" fontId="8" fillId="0" borderId="27" xfId="0" applyFont="1" applyBorder="1" applyAlignment="1">
      <alignment horizontal="center" vertical="center"/>
    </xf>
    <xf numFmtId="184" fontId="8" fillId="0" borderId="28" xfId="0" applyFont="1" applyBorder="1" applyAlignment="1">
      <alignment horizontal="center" vertical="center"/>
    </xf>
    <xf numFmtId="184" fontId="8" fillId="0" borderId="11" xfId="0" applyNumberFormat="1" applyFont="1" applyBorder="1" applyAlignment="1" applyProtection="1">
      <alignment horizontal="center" vertical="center"/>
      <protection/>
    </xf>
    <xf numFmtId="184" fontId="8" fillId="0" borderId="29" xfId="0" applyNumberFormat="1" applyFont="1" applyBorder="1" applyAlignment="1" applyProtection="1">
      <alignment horizontal="center" vertical="center"/>
      <protection/>
    </xf>
    <xf numFmtId="184" fontId="8" fillId="0" borderId="12" xfId="0" applyNumberFormat="1" applyFont="1" applyBorder="1" applyAlignment="1" applyProtection="1">
      <alignment horizontal="center" vertical="center"/>
      <protection/>
    </xf>
    <xf numFmtId="184" fontId="8" fillId="0" borderId="30" xfId="0" applyNumberFormat="1" applyFont="1" applyBorder="1" applyAlignment="1" applyProtection="1">
      <alignment horizontal="center" vertical="center"/>
      <protection/>
    </xf>
    <xf numFmtId="184" fontId="8" fillId="0" borderId="14" xfId="0" applyNumberFormat="1" applyFont="1" applyBorder="1" applyAlignment="1" applyProtection="1">
      <alignment horizontal="center" vertical="center"/>
      <protection/>
    </xf>
    <xf numFmtId="184" fontId="8" fillId="0" borderId="13" xfId="0" applyNumberFormat="1" applyFont="1" applyBorder="1" applyAlignment="1" applyProtection="1">
      <alignment horizontal="center" vertical="center"/>
      <protection/>
    </xf>
    <xf numFmtId="184" fontId="8" fillId="0" borderId="17" xfId="0" applyNumberFormat="1" applyFont="1" applyBorder="1" applyAlignment="1" applyProtection="1">
      <alignment horizontal="center" vertical="center"/>
      <protection/>
    </xf>
    <xf numFmtId="184" fontId="8" fillId="0" borderId="21" xfId="0" applyNumberFormat="1" applyFont="1" applyBorder="1" applyAlignment="1" applyProtection="1">
      <alignment horizontal="center" vertical="center"/>
      <protection/>
    </xf>
    <xf numFmtId="184" fontId="8" fillId="0" borderId="17" xfId="0" applyNumberFormat="1" applyFont="1" applyBorder="1" applyAlignment="1" applyProtection="1">
      <alignment horizontal="center" vertical="center" wrapText="1"/>
      <protection/>
    </xf>
    <xf numFmtId="184" fontId="8" fillId="0" borderId="20" xfId="0" applyNumberFormat="1" applyFont="1" applyBorder="1" applyAlignment="1" applyProtection="1">
      <alignment horizontal="center" vertical="center" wrapText="1"/>
      <protection/>
    </xf>
    <xf numFmtId="184" fontId="8" fillId="0" borderId="12" xfId="0" applyNumberFormat="1" applyFont="1" applyBorder="1" applyAlignment="1" applyProtection="1">
      <alignment horizontal="center" vertical="center" wrapText="1"/>
      <protection/>
    </xf>
    <xf numFmtId="184" fontId="8" fillId="0" borderId="10" xfId="0" applyNumberFormat="1" applyFont="1" applyBorder="1" applyAlignment="1" applyProtection="1">
      <alignment horizontal="center" vertical="center" wrapText="1"/>
      <protection/>
    </xf>
    <xf numFmtId="184" fontId="8" fillId="0" borderId="21" xfId="0" applyNumberFormat="1" applyFont="1" applyBorder="1" applyAlignment="1" applyProtection="1">
      <alignment horizontal="center" vertical="center" wrapText="1"/>
      <protection/>
    </xf>
    <xf numFmtId="184" fontId="8" fillId="0" borderId="13" xfId="0" applyNumberFormat="1" applyFont="1" applyBorder="1" applyAlignment="1" applyProtection="1">
      <alignment horizontal="center" vertical="center" wrapText="1"/>
      <protection/>
    </xf>
    <xf numFmtId="184" fontId="8" fillId="0" borderId="31" xfId="0" applyNumberFormat="1" applyFont="1" applyBorder="1" applyAlignment="1" applyProtection="1">
      <alignment horizontal="center" vertical="center"/>
      <protection/>
    </xf>
    <xf numFmtId="184" fontId="8" fillId="0" borderId="32" xfId="0" applyNumberFormat="1" applyFont="1" applyBorder="1" applyAlignment="1" applyProtection="1">
      <alignment horizontal="center" vertical="center"/>
      <protection/>
    </xf>
    <xf numFmtId="184" fontId="8" fillId="0" borderId="33" xfId="0" applyNumberFormat="1" applyFont="1" applyBorder="1" applyAlignment="1" applyProtection="1">
      <alignment horizontal="center" vertical="center"/>
      <protection/>
    </xf>
    <xf numFmtId="184" fontId="8" fillId="0" borderId="34" xfId="0" applyNumberFormat="1" applyFont="1" applyBorder="1" applyAlignment="1" applyProtection="1">
      <alignment horizontal="center" vertical="center"/>
      <protection/>
    </xf>
    <xf numFmtId="184" fontId="8" fillId="0" borderId="35" xfId="0" applyNumberFormat="1" applyFont="1" applyBorder="1" applyAlignment="1" applyProtection="1">
      <alignment horizontal="center" vertical="center"/>
      <protection/>
    </xf>
    <xf numFmtId="184" fontId="8" fillId="0" borderId="16" xfId="0" applyNumberFormat="1" applyFont="1" applyBorder="1" applyAlignment="1" applyProtection="1">
      <alignment horizontal="center" vertical="center"/>
      <protection/>
    </xf>
    <xf numFmtId="184" fontId="8" fillId="0" borderId="23" xfId="0" applyNumberFormat="1" applyFont="1" applyBorder="1" applyAlignment="1" applyProtection="1">
      <alignment horizontal="center" vertical="center"/>
      <protection/>
    </xf>
    <xf numFmtId="184" fontId="8" fillId="0" borderId="14" xfId="0" applyNumberFormat="1" applyFont="1" applyBorder="1" applyAlignment="1" applyProtection="1">
      <alignment horizontal="center" vertical="center" wrapText="1"/>
      <protection/>
    </xf>
    <xf numFmtId="184" fontId="8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N65"/>
  <sheetViews>
    <sheetView tabSelected="1" zoomScale="74" zoomScaleNormal="74" zoomScaleSheetLayoutView="100" zoomScalePageLayoutView="0" workbookViewId="0" topLeftCell="A1">
      <selection activeCell="AD14" sqref="AD14"/>
    </sheetView>
  </sheetViews>
  <sheetFormatPr defaultColWidth="6.66015625" defaultRowHeight="18"/>
  <cols>
    <col min="1" max="1" width="13.66015625" style="7" customWidth="1"/>
    <col min="2" max="2" width="2.33203125" style="7" customWidth="1"/>
    <col min="3" max="3" width="6.5" style="7" customWidth="1"/>
    <col min="4" max="4" width="2.33203125" style="7" customWidth="1"/>
    <col min="5" max="5" width="6.5" style="7" customWidth="1"/>
    <col min="6" max="6" width="6.58203125" style="7" hidden="1" customWidth="1"/>
    <col min="7" max="7" width="2.33203125" style="7" customWidth="1"/>
    <col min="8" max="8" width="4.58203125" style="7" customWidth="1"/>
    <col min="9" max="9" width="2.33203125" style="7" customWidth="1"/>
    <col min="10" max="10" width="5.08203125" style="7" customWidth="1"/>
    <col min="11" max="11" width="2.33203125" style="7" customWidth="1"/>
    <col min="12" max="12" width="5" style="7" customWidth="1"/>
    <col min="13" max="13" width="5.58203125" style="7" hidden="1" customWidth="1"/>
    <col min="14" max="14" width="3.91015625" style="34" customWidth="1"/>
    <col min="15" max="21" width="3.66015625" style="34" customWidth="1"/>
    <col min="22" max="25" width="3.66015625" style="7" hidden="1" customWidth="1"/>
    <col min="26" max="27" width="6.66015625" style="7" customWidth="1"/>
    <col min="28" max="28" width="7.83203125" style="7" customWidth="1"/>
    <col min="29" max="29" width="6.66015625" style="7" customWidth="1"/>
    <col min="30" max="30" width="7" style="7" bestFit="1" customWidth="1"/>
    <col min="31" max="16384" width="6.66015625" style="7" customWidth="1"/>
  </cols>
  <sheetData>
    <row r="1" spans="1:25" s="3" customFormat="1" ht="36" customHeight="1" thickBot="1">
      <c r="A1" s="2" t="s">
        <v>0</v>
      </c>
      <c r="B1" s="2"/>
      <c r="C1" s="1"/>
      <c r="D1" s="2"/>
      <c r="E1" s="1"/>
      <c r="F1" s="1"/>
      <c r="G1" s="2"/>
      <c r="H1" s="1"/>
      <c r="I1" s="2"/>
      <c r="J1" s="1"/>
      <c r="K1" s="2"/>
      <c r="L1" s="1"/>
      <c r="M1" s="1"/>
      <c r="N1" s="33"/>
      <c r="O1" s="33"/>
      <c r="P1" s="33"/>
      <c r="Q1" s="33"/>
      <c r="R1" s="33"/>
      <c r="S1" s="33"/>
      <c r="T1" s="33"/>
      <c r="U1" s="33"/>
      <c r="V1" s="1"/>
      <c r="W1" s="1"/>
      <c r="X1" s="1"/>
      <c r="Y1" s="1"/>
    </row>
    <row r="2" spans="1:40" s="5" customFormat="1" ht="21" customHeight="1" thickBot="1">
      <c r="A2" s="16"/>
      <c r="B2" s="92" t="s">
        <v>8</v>
      </c>
      <c r="C2" s="93"/>
      <c r="D2" s="93"/>
      <c r="E2" s="93"/>
      <c r="F2" s="93"/>
      <c r="G2" s="93"/>
      <c r="H2" s="94"/>
      <c r="I2" s="92" t="s">
        <v>10</v>
      </c>
      <c r="J2" s="93"/>
      <c r="K2" s="93"/>
      <c r="L2" s="93"/>
      <c r="M2" s="94"/>
      <c r="N2" s="92" t="s">
        <v>9</v>
      </c>
      <c r="O2" s="93"/>
      <c r="P2" s="93"/>
      <c r="Q2" s="93"/>
      <c r="R2" s="93"/>
      <c r="S2" s="93"/>
      <c r="T2" s="93"/>
      <c r="U2" s="94"/>
      <c r="V2" s="95"/>
      <c r="W2" s="95"/>
      <c r="X2" s="95"/>
      <c r="Y2" s="96"/>
      <c r="Z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1" customHeight="1">
      <c r="A3" s="17"/>
      <c r="B3" s="78" t="s">
        <v>30</v>
      </c>
      <c r="C3" s="82"/>
      <c r="D3" s="78" t="s">
        <v>21</v>
      </c>
      <c r="E3" s="79"/>
      <c r="F3" s="97" t="s">
        <v>16</v>
      </c>
      <c r="G3" s="84" t="s">
        <v>1</v>
      </c>
      <c r="H3" s="85"/>
      <c r="I3" s="86" t="s">
        <v>31</v>
      </c>
      <c r="J3" s="87"/>
      <c r="K3" s="86" t="s">
        <v>22</v>
      </c>
      <c r="L3" s="90"/>
      <c r="M3" s="99" t="s">
        <v>17</v>
      </c>
      <c r="N3" s="73" t="s">
        <v>32</v>
      </c>
      <c r="O3" s="74"/>
      <c r="P3" s="74"/>
      <c r="Q3" s="74"/>
      <c r="R3" s="73" t="s">
        <v>23</v>
      </c>
      <c r="S3" s="74"/>
      <c r="T3" s="74"/>
      <c r="U3" s="74"/>
      <c r="V3" s="75" t="s">
        <v>18</v>
      </c>
      <c r="W3" s="76"/>
      <c r="X3" s="76"/>
      <c r="Y3" s="77"/>
      <c r="Z3" s="6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21" customHeight="1" thickBot="1">
      <c r="A4" s="18"/>
      <c r="B4" s="80"/>
      <c r="C4" s="83"/>
      <c r="D4" s="80"/>
      <c r="E4" s="81"/>
      <c r="F4" s="98"/>
      <c r="G4" s="80"/>
      <c r="H4" s="83"/>
      <c r="I4" s="88"/>
      <c r="J4" s="89"/>
      <c r="K4" s="88"/>
      <c r="L4" s="91"/>
      <c r="M4" s="100"/>
      <c r="N4" s="59" t="s">
        <v>2</v>
      </c>
      <c r="O4" s="19" t="s">
        <v>3</v>
      </c>
      <c r="P4" s="19" t="s">
        <v>4</v>
      </c>
      <c r="Q4" s="19" t="s">
        <v>5</v>
      </c>
      <c r="R4" s="59" t="s">
        <v>2</v>
      </c>
      <c r="S4" s="19" t="s">
        <v>3</v>
      </c>
      <c r="T4" s="19" t="s">
        <v>4</v>
      </c>
      <c r="U4" s="19" t="s">
        <v>5</v>
      </c>
      <c r="V4" s="19" t="s">
        <v>2</v>
      </c>
      <c r="W4" s="19" t="s">
        <v>3</v>
      </c>
      <c r="X4" s="19" t="s">
        <v>4</v>
      </c>
      <c r="Y4" s="20" t="s">
        <v>5</v>
      </c>
      <c r="Z4" s="6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>
      <c r="A5" s="17"/>
      <c r="B5" s="66"/>
      <c r="C5" s="62"/>
      <c r="D5" s="66"/>
      <c r="E5" s="62"/>
      <c r="F5" s="40"/>
      <c r="G5" s="66"/>
      <c r="H5" s="67"/>
      <c r="I5" s="66"/>
      <c r="J5" s="25"/>
      <c r="K5" s="66"/>
      <c r="L5" s="25"/>
      <c r="M5" s="42"/>
      <c r="N5" s="39"/>
      <c r="O5" s="43"/>
      <c r="P5" s="43"/>
      <c r="Q5" s="44"/>
      <c r="R5" s="39"/>
      <c r="S5" s="43"/>
      <c r="T5" s="43"/>
      <c r="U5" s="44"/>
      <c r="V5" s="21"/>
      <c r="W5" s="22"/>
      <c r="X5" s="22"/>
      <c r="Y5" s="23"/>
      <c r="Z5" s="6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.75" customHeight="1">
      <c r="A6" s="24" t="s">
        <v>11</v>
      </c>
      <c r="B6" s="24"/>
      <c r="C6" s="63">
        <v>7122</v>
      </c>
      <c r="D6" s="24"/>
      <c r="E6" s="63">
        <v>7424</v>
      </c>
      <c r="F6" s="32">
        <v>7587</v>
      </c>
      <c r="G6" s="41" t="s">
        <v>33</v>
      </c>
      <c r="H6" s="69">
        <v>302</v>
      </c>
      <c r="I6" s="24"/>
      <c r="J6" s="64">
        <v>7.3</v>
      </c>
      <c r="K6" s="24"/>
      <c r="L6" s="64">
        <v>7.6</v>
      </c>
      <c r="M6" s="45">
        <v>7.6</v>
      </c>
      <c r="N6" s="41">
        <f>INT(365/C6)</f>
        <v>0</v>
      </c>
      <c r="O6" s="25">
        <f>INT(((365/C6)-N6)*24)</f>
        <v>1</v>
      </c>
      <c r="P6" s="25">
        <f>+INT(((((365/C6)-N6)*24)-O6)*60)</f>
        <v>13</v>
      </c>
      <c r="Q6" s="46">
        <f>+ROUND(((((((365/C6)-N6)*24)-O6)*60)-P6)*60,0)</f>
        <v>48</v>
      </c>
      <c r="R6" s="41">
        <f>INT(365/E6)</f>
        <v>0</v>
      </c>
      <c r="S6" s="25">
        <f>INT(((365/E6)-R6)*24)</f>
        <v>1</v>
      </c>
      <c r="T6" s="25">
        <f>+INT(((((365/E6)-R6)*24)-S6)*60)</f>
        <v>10</v>
      </c>
      <c r="U6" s="46">
        <f>+ROUND(((((((365/E6)-R6)*24)-S6)*60)-T6)*60,0)</f>
        <v>48</v>
      </c>
      <c r="V6" s="21">
        <f>INT(365/F6)</f>
        <v>0</v>
      </c>
      <c r="W6" s="21">
        <f>INT(((365/F6)-V6)*24)</f>
        <v>1</v>
      </c>
      <c r="X6" s="25">
        <f>+INT(((((365/F6)-V6)*24)-W6)*60)</f>
        <v>9</v>
      </c>
      <c r="Y6" s="26">
        <f>+ROUND(((((((365/F6)-V6)*24)-W6)*60)-X6)*60,0)</f>
        <v>17</v>
      </c>
      <c r="Z6" s="6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.75" customHeight="1">
      <c r="A7" s="24"/>
      <c r="B7" s="24"/>
      <c r="C7" s="64"/>
      <c r="D7" s="24"/>
      <c r="E7" s="64"/>
      <c r="F7" s="47"/>
      <c r="G7" s="24"/>
      <c r="H7" s="69"/>
      <c r="I7" s="24"/>
      <c r="J7" s="64"/>
      <c r="K7" s="24"/>
      <c r="L7" s="64"/>
      <c r="M7" s="45"/>
      <c r="N7" s="41"/>
      <c r="O7" s="48"/>
      <c r="P7" s="48"/>
      <c r="Q7" s="49"/>
      <c r="R7" s="41"/>
      <c r="S7" s="48"/>
      <c r="T7" s="48"/>
      <c r="U7" s="49"/>
      <c r="V7" s="21"/>
      <c r="W7" s="22"/>
      <c r="X7" s="22"/>
      <c r="Y7" s="23"/>
      <c r="Z7" s="6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.75" customHeight="1">
      <c r="A8" s="24" t="s">
        <v>12</v>
      </c>
      <c r="B8" s="24"/>
      <c r="C8" s="63">
        <v>12773</v>
      </c>
      <c r="D8" s="24"/>
      <c r="E8" s="63">
        <v>12435</v>
      </c>
      <c r="F8" s="32">
        <v>12049</v>
      </c>
      <c r="G8" s="24"/>
      <c r="H8" s="69">
        <f>C8-E8</f>
        <v>338</v>
      </c>
      <c r="I8" s="24"/>
      <c r="J8" s="64">
        <v>13.1</v>
      </c>
      <c r="K8" s="24"/>
      <c r="L8" s="64">
        <v>12.7</v>
      </c>
      <c r="M8" s="45">
        <v>12.1</v>
      </c>
      <c r="N8" s="41">
        <f>INT(365/C8)</f>
        <v>0</v>
      </c>
      <c r="O8" s="25">
        <f>INT(((365/C8)-N8)*24)</f>
        <v>0</v>
      </c>
      <c r="P8" s="25">
        <f>+INT(((((365/C8)-N8)*24)-O8)*60)</f>
        <v>41</v>
      </c>
      <c r="Q8" s="46">
        <f>+ROUND(((((((365/C8)-N8)*24)-O8)*60)-P8)*60,0)</f>
        <v>9</v>
      </c>
      <c r="R8" s="41">
        <f aca="true" t="shared" si="0" ref="R8:R30">INT(365/E8)</f>
        <v>0</v>
      </c>
      <c r="S8" s="25">
        <f>INT(((365/E8)-R8)*24)</f>
        <v>0</v>
      </c>
      <c r="T8" s="25">
        <f>+INT(((((365/E8)-R8)*24)-S8)*60)</f>
        <v>42</v>
      </c>
      <c r="U8" s="46">
        <f>+ROUND(((((((365/E8)-R8)*24)-S8)*60)-T8)*60,0)</f>
        <v>16</v>
      </c>
      <c r="V8" s="21">
        <f>INT(365/F8)</f>
        <v>0</v>
      </c>
      <c r="W8" s="21">
        <f>INT(((365/F8)-V8)*24)</f>
        <v>0</v>
      </c>
      <c r="X8" s="21">
        <f>+INT(((((365/F8)-V8)*24)-W8)*60)</f>
        <v>43</v>
      </c>
      <c r="Y8" s="26">
        <f>+ROUND(((((((365/F8)-V8)*24)-W8)*60)-X8)*60,0)</f>
        <v>37</v>
      </c>
      <c r="Z8" s="6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.75" customHeight="1">
      <c r="A9" s="24"/>
      <c r="B9" s="24"/>
      <c r="C9" s="64"/>
      <c r="D9" s="24"/>
      <c r="E9" s="64"/>
      <c r="F9" s="47"/>
      <c r="G9" s="24"/>
      <c r="H9" s="69"/>
      <c r="I9" s="24"/>
      <c r="J9" s="64"/>
      <c r="K9" s="24"/>
      <c r="L9" s="64"/>
      <c r="M9" s="45"/>
      <c r="N9" s="41"/>
      <c r="O9" s="48"/>
      <c r="P9" s="48"/>
      <c r="Q9" s="49"/>
      <c r="R9" s="41"/>
      <c r="S9" s="48"/>
      <c r="T9" s="48"/>
      <c r="U9" s="49"/>
      <c r="V9" s="21"/>
      <c r="W9" s="22"/>
      <c r="X9" s="22"/>
      <c r="Y9" s="23"/>
      <c r="Z9" s="6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.75" customHeight="1">
      <c r="A10" s="16" t="s">
        <v>24</v>
      </c>
      <c r="B10" s="16"/>
      <c r="C10" s="63">
        <v>15</v>
      </c>
      <c r="D10" s="16"/>
      <c r="E10" s="63">
        <v>15</v>
      </c>
      <c r="F10" s="32">
        <v>16</v>
      </c>
      <c r="G10" s="16"/>
      <c r="H10" s="69">
        <f>C10-E10</f>
        <v>0</v>
      </c>
      <c r="I10" s="16"/>
      <c r="J10" s="64">
        <v>2.1</v>
      </c>
      <c r="K10" s="16"/>
      <c r="L10" s="64">
        <v>2</v>
      </c>
      <c r="M10" s="45">
        <v>2.1</v>
      </c>
      <c r="N10" s="41">
        <f>INT(365/C10)</f>
        <v>24</v>
      </c>
      <c r="O10" s="25">
        <f>INT(((365/C10)-N10)*24)</f>
        <v>7</v>
      </c>
      <c r="P10" s="25">
        <f>+INT(((((365/C10)-N10)*24)-O10)*60)</f>
        <v>59</v>
      </c>
      <c r="Q10" s="46">
        <f>+ROUND(((((((365/C10)-N10)*24)-O10)*60)-P10)*60,0)</f>
        <v>60</v>
      </c>
      <c r="R10" s="41">
        <f t="shared" si="0"/>
        <v>24</v>
      </c>
      <c r="S10" s="25">
        <f>INT(((365/E10)-R10)*24)</f>
        <v>7</v>
      </c>
      <c r="T10" s="25">
        <f>+INT(((((365/E10)-R10)*24)-S10)*60)</f>
        <v>59</v>
      </c>
      <c r="U10" s="46">
        <f>+ROUND(((((((365/E10)-R10)*24)-S10)*60)-T10)*60,0)</f>
        <v>60</v>
      </c>
      <c r="V10" s="21">
        <f>INT(365/F10)</f>
        <v>22</v>
      </c>
      <c r="W10" s="21">
        <f>INT(((365/F10)-V10)*24)</f>
        <v>19</v>
      </c>
      <c r="X10" s="21">
        <f>+INT(((((365/F10)-V10)*24)-W10)*60)</f>
        <v>30</v>
      </c>
      <c r="Y10" s="26">
        <f>+ROUND(((((((365/F10)-V10)*24)-W10)*60)-X10)*60,0)</f>
        <v>0</v>
      </c>
      <c r="Z10" s="6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.75" customHeight="1">
      <c r="A11" s="16"/>
      <c r="B11" s="16"/>
      <c r="C11" s="64"/>
      <c r="D11" s="16"/>
      <c r="E11" s="64"/>
      <c r="F11" s="47"/>
      <c r="G11" s="16"/>
      <c r="H11" s="69"/>
      <c r="I11" s="16"/>
      <c r="J11" s="64"/>
      <c r="K11" s="16"/>
      <c r="L11" s="64"/>
      <c r="M11" s="45"/>
      <c r="N11" s="41"/>
      <c r="O11" s="48"/>
      <c r="P11" s="48"/>
      <c r="Q11" s="49"/>
      <c r="R11" s="41"/>
      <c r="S11" s="48"/>
      <c r="T11" s="48"/>
      <c r="U11" s="49"/>
      <c r="V11" s="21"/>
      <c r="W11" s="22"/>
      <c r="X11" s="22"/>
      <c r="Y11" s="23"/>
      <c r="Z11" s="6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.75" customHeight="1">
      <c r="A12" s="16" t="s">
        <v>25</v>
      </c>
      <c r="B12" s="16"/>
      <c r="C12" s="63">
        <v>5</v>
      </c>
      <c r="D12" s="16"/>
      <c r="E12" s="63">
        <v>9</v>
      </c>
      <c r="F12" s="32">
        <v>10</v>
      </c>
      <c r="G12" s="41" t="s">
        <v>33</v>
      </c>
      <c r="H12" s="69">
        <v>4</v>
      </c>
      <c r="I12" s="16"/>
      <c r="J12" s="64">
        <v>0.7</v>
      </c>
      <c r="K12" s="16"/>
      <c r="L12" s="64">
        <v>1.2</v>
      </c>
      <c r="M12" s="45">
        <v>1.3</v>
      </c>
      <c r="N12" s="41">
        <f>INT(365/C12)</f>
        <v>73</v>
      </c>
      <c r="O12" s="25">
        <f>INT(((365/C12)-N12)*24)</f>
        <v>0</v>
      </c>
      <c r="P12" s="25">
        <f>+INT(((((365/C12)-N12)*24)-O12)*60)</f>
        <v>0</v>
      </c>
      <c r="Q12" s="46">
        <f>+ROUND(((((((365/C12)-N12)*24)-O12)*60)-P12)*60,0)</f>
        <v>0</v>
      </c>
      <c r="R12" s="41">
        <f t="shared" si="0"/>
        <v>40</v>
      </c>
      <c r="S12" s="25">
        <f>INT(((365/E12)-R12)*24)</f>
        <v>13</v>
      </c>
      <c r="T12" s="25">
        <f>+INT(((((365/E12)-R12)*24)-S12)*60)</f>
        <v>20</v>
      </c>
      <c r="U12" s="46">
        <f>+ROUND(((((((365/E12)-R12)*24)-S12)*60)-T12)*60,0)</f>
        <v>0</v>
      </c>
      <c r="V12" s="21">
        <f>INT(365/F12)</f>
        <v>36</v>
      </c>
      <c r="W12" s="21">
        <f>INT(((365/F12)-V12)*24)</f>
        <v>12</v>
      </c>
      <c r="X12" s="21">
        <f>+INT(((((365/F12)-V12)*24)-W12)*60)</f>
        <v>0</v>
      </c>
      <c r="Y12" s="26">
        <f>+ROUND(((((((365/F12)-V12)*24)-W12)*60)-X12)*60,0)</f>
        <v>0</v>
      </c>
      <c r="Z12" s="6"/>
      <c r="AB12" s="30"/>
      <c r="AC12" s="30"/>
      <c r="AD12" s="30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.75" customHeight="1">
      <c r="A13" s="24"/>
      <c r="B13" s="24"/>
      <c r="C13" s="64"/>
      <c r="D13" s="24"/>
      <c r="E13" s="64"/>
      <c r="F13" s="47"/>
      <c r="G13" s="24"/>
      <c r="H13" s="69"/>
      <c r="I13" s="24"/>
      <c r="J13" s="64"/>
      <c r="K13" s="24"/>
      <c r="L13" s="64"/>
      <c r="M13" s="45"/>
      <c r="N13" s="41"/>
      <c r="O13" s="48"/>
      <c r="P13" s="48"/>
      <c r="Q13" s="49"/>
      <c r="R13" s="41"/>
      <c r="S13" s="48"/>
      <c r="T13" s="48"/>
      <c r="U13" s="49"/>
      <c r="V13" s="21"/>
      <c r="W13" s="22"/>
      <c r="X13" s="22"/>
      <c r="Y13" s="23"/>
      <c r="Z13" s="6"/>
      <c r="AB13" s="30"/>
      <c r="AC13" s="30"/>
      <c r="AD13" s="30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.75" customHeight="1">
      <c r="A14" s="24" t="s">
        <v>20</v>
      </c>
      <c r="B14" s="41" t="s">
        <v>33</v>
      </c>
      <c r="C14" s="63">
        <v>5651</v>
      </c>
      <c r="D14" s="41" t="s">
        <v>33</v>
      </c>
      <c r="E14" s="63">
        <v>5011</v>
      </c>
      <c r="F14" s="60">
        <v>-4462</v>
      </c>
      <c r="G14" s="41" t="s">
        <v>33</v>
      </c>
      <c r="H14" s="69">
        <v>640</v>
      </c>
      <c r="I14" s="41" t="s">
        <v>33</v>
      </c>
      <c r="J14" s="64">
        <v>5.8</v>
      </c>
      <c r="K14" s="41" t="s">
        <v>33</v>
      </c>
      <c r="L14" s="64">
        <v>5.1</v>
      </c>
      <c r="M14" s="50">
        <v>-4.5</v>
      </c>
      <c r="N14" s="41" t="s">
        <v>19</v>
      </c>
      <c r="O14" s="25" t="s">
        <v>19</v>
      </c>
      <c r="P14" s="25" t="s">
        <v>19</v>
      </c>
      <c r="Q14" s="46" t="s">
        <v>19</v>
      </c>
      <c r="R14" s="41" t="s">
        <v>19</v>
      </c>
      <c r="S14" s="25" t="s">
        <v>19</v>
      </c>
      <c r="T14" s="25" t="s">
        <v>19</v>
      </c>
      <c r="U14" s="46" t="s">
        <v>19</v>
      </c>
      <c r="V14" s="21" t="s">
        <v>19</v>
      </c>
      <c r="W14" s="21" t="s">
        <v>19</v>
      </c>
      <c r="X14" s="21" t="s">
        <v>19</v>
      </c>
      <c r="Y14" s="26" t="s">
        <v>19</v>
      </c>
      <c r="Z14" s="6"/>
      <c r="AB14" s="30"/>
      <c r="AC14" s="30"/>
      <c r="AD14" s="30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.75" customHeight="1">
      <c r="A15" s="24"/>
      <c r="B15" s="24"/>
      <c r="C15" s="63"/>
      <c r="D15" s="24"/>
      <c r="E15" s="63"/>
      <c r="F15" s="32"/>
      <c r="G15" s="24"/>
      <c r="H15" s="69"/>
      <c r="I15" s="24"/>
      <c r="J15" s="64"/>
      <c r="K15" s="24"/>
      <c r="L15" s="64"/>
      <c r="M15" s="45"/>
      <c r="N15" s="41"/>
      <c r="O15" s="48"/>
      <c r="P15" s="48"/>
      <c r="Q15" s="49"/>
      <c r="R15" s="41"/>
      <c r="S15" s="48"/>
      <c r="T15" s="48"/>
      <c r="U15" s="49"/>
      <c r="V15" s="21"/>
      <c r="W15" s="22"/>
      <c r="X15" s="22"/>
      <c r="Y15" s="23"/>
      <c r="Z15" s="6"/>
      <c r="AB15" s="30"/>
      <c r="AC15" s="30"/>
      <c r="AD15" s="30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.75" customHeight="1">
      <c r="A16" s="24" t="s">
        <v>13</v>
      </c>
      <c r="B16" s="24"/>
      <c r="C16" s="63">
        <v>173</v>
      </c>
      <c r="D16" s="24"/>
      <c r="E16" s="63">
        <v>159</v>
      </c>
      <c r="F16" s="32">
        <v>176</v>
      </c>
      <c r="G16" s="24"/>
      <c r="H16" s="69">
        <f>C16-E16</f>
        <v>14</v>
      </c>
      <c r="I16" s="24"/>
      <c r="J16" s="64">
        <v>23.7</v>
      </c>
      <c r="K16" s="24"/>
      <c r="L16" s="64">
        <v>21</v>
      </c>
      <c r="M16" s="45">
        <v>22.7</v>
      </c>
      <c r="N16" s="41">
        <f>INT(365/C16)</f>
        <v>2</v>
      </c>
      <c r="O16" s="25">
        <f>INT(((365/C16)-N16)*24)</f>
        <v>2</v>
      </c>
      <c r="P16" s="25">
        <f>+INT(((((365/C16)-N16)*24)-O16)*60)</f>
        <v>38</v>
      </c>
      <c r="Q16" s="46">
        <f>+ROUND(((((((365/C16)-N16)*24)-O16)*60)-P16)*60,0)</f>
        <v>9</v>
      </c>
      <c r="R16" s="41">
        <f t="shared" si="0"/>
        <v>2</v>
      </c>
      <c r="S16" s="25">
        <f>INT(((365/E16)-R16)*24)</f>
        <v>7</v>
      </c>
      <c r="T16" s="25">
        <f>+INT(((((365/E16)-R16)*24)-S16)*60)</f>
        <v>5</v>
      </c>
      <c r="U16" s="46">
        <f>+ROUND(((((((365/E16)-R16)*24)-S16)*60)-T16)*60,0)</f>
        <v>40</v>
      </c>
      <c r="V16" s="21">
        <f>INT(365/F16)</f>
        <v>2</v>
      </c>
      <c r="W16" s="21">
        <f>INT(((365/F16)-V16)*24)</f>
        <v>1</v>
      </c>
      <c r="X16" s="21">
        <f>+INT(((((365/F16)-V16)*24)-W16)*60)</f>
        <v>46</v>
      </c>
      <c r="Y16" s="26">
        <f>+ROUND(((((((365/F16)-V16)*24)-W16)*60)-X16)*60,0)</f>
        <v>22</v>
      </c>
      <c r="Z16" s="6"/>
      <c r="AB16" s="30"/>
      <c r="AC16" s="30"/>
      <c r="AD16" s="30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5.75" customHeight="1">
      <c r="A17" s="17"/>
      <c r="B17" s="17"/>
      <c r="C17" s="63"/>
      <c r="D17" s="17"/>
      <c r="E17" s="63"/>
      <c r="F17" s="32"/>
      <c r="G17" s="17"/>
      <c r="H17" s="69"/>
      <c r="I17" s="17"/>
      <c r="J17" s="64"/>
      <c r="K17" s="17"/>
      <c r="L17" s="64"/>
      <c r="M17" s="45"/>
      <c r="N17" s="41"/>
      <c r="O17" s="48"/>
      <c r="P17" s="48"/>
      <c r="Q17" s="49"/>
      <c r="R17" s="41"/>
      <c r="S17" s="48"/>
      <c r="T17" s="48"/>
      <c r="U17" s="49"/>
      <c r="V17" s="21"/>
      <c r="W17" s="22"/>
      <c r="X17" s="22"/>
      <c r="Y17" s="23"/>
      <c r="Z17" s="6"/>
      <c r="AB17" s="30"/>
      <c r="AC17" s="30"/>
      <c r="AD17" s="30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5.75" customHeight="1">
      <c r="A18" s="16" t="s">
        <v>26</v>
      </c>
      <c r="B18" s="16"/>
      <c r="C18" s="63">
        <v>66</v>
      </c>
      <c r="D18" s="16"/>
      <c r="E18" s="63">
        <v>64</v>
      </c>
      <c r="F18" s="32">
        <v>78</v>
      </c>
      <c r="G18" s="16"/>
      <c r="H18" s="69">
        <f>C18-E18</f>
        <v>2</v>
      </c>
      <c r="I18" s="16"/>
      <c r="J18" s="64">
        <v>9</v>
      </c>
      <c r="K18" s="16"/>
      <c r="L18" s="64">
        <v>8.4</v>
      </c>
      <c r="M18" s="45">
        <v>10</v>
      </c>
      <c r="N18" s="41">
        <f>INT(365/C18)</f>
        <v>5</v>
      </c>
      <c r="O18" s="25">
        <f>INT(((365/C18)-N18)*24)</f>
        <v>12</v>
      </c>
      <c r="P18" s="25">
        <f>+INT(((((365/C18)-N18)*24)-O18)*60)</f>
        <v>43</v>
      </c>
      <c r="Q18" s="46">
        <f>+ROUND(((((((365/C18)-N18)*24)-O18)*60)-P18)*60,0)</f>
        <v>38</v>
      </c>
      <c r="R18" s="41">
        <f t="shared" si="0"/>
        <v>5</v>
      </c>
      <c r="S18" s="25">
        <f>INT(((365/E18)-R18)*24)</f>
        <v>16</v>
      </c>
      <c r="T18" s="25">
        <f>+INT(((((365/E18)-R18)*24)-S18)*60)</f>
        <v>52</v>
      </c>
      <c r="U18" s="46">
        <f>+ROUND(((((((365/E18)-R18)*24)-S18)*60)-T18)*60,0)</f>
        <v>30</v>
      </c>
      <c r="V18" s="21">
        <f>INT(365/F18)</f>
        <v>4</v>
      </c>
      <c r="W18" s="21">
        <f>INT(((365/F18)-V18)*24)</f>
        <v>16</v>
      </c>
      <c r="X18" s="21">
        <f>+INT(((((365/F18)-V18)*24)-W18)*60)</f>
        <v>18</v>
      </c>
      <c r="Y18" s="26">
        <f>+ROUND(((((((365/F18)-V18)*24)-W18)*60)-X18)*60,0)</f>
        <v>28</v>
      </c>
      <c r="Z18" s="6"/>
      <c r="AB18" s="30"/>
      <c r="AC18" s="30"/>
      <c r="AD18" s="30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5.75" customHeight="1">
      <c r="A19" s="16"/>
      <c r="B19" s="16"/>
      <c r="C19" s="63"/>
      <c r="D19" s="16"/>
      <c r="E19" s="63"/>
      <c r="F19" s="32"/>
      <c r="G19" s="16"/>
      <c r="H19" s="69"/>
      <c r="I19" s="16"/>
      <c r="J19" s="64"/>
      <c r="K19" s="16"/>
      <c r="L19" s="64"/>
      <c r="M19" s="45"/>
      <c r="N19" s="41"/>
      <c r="O19" s="48"/>
      <c r="P19" s="48"/>
      <c r="Q19" s="49"/>
      <c r="R19" s="41"/>
      <c r="S19" s="48"/>
      <c r="T19" s="48"/>
      <c r="U19" s="49"/>
      <c r="V19" s="21"/>
      <c r="W19" s="22"/>
      <c r="X19" s="22"/>
      <c r="Y19" s="23"/>
      <c r="Z19" s="6"/>
      <c r="AB19" s="30"/>
      <c r="AC19" s="30"/>
      <c r="AD19" s="30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5.75" customHeight="1">
      <c r="A20" s="16" t="s">
        <v>27</v>
      </c>
      <c r="B20" s="16"/>
      <c r="C20" s="63">
        <v>107</v>
      </c>
      <c r="D20" s="16"/>
      <c r="E20" s="63">
        <v>95</v>
      </c>
      <c r="F20" s="32">
        <v>98</v>
      </c>
      <c r="G20" s="16"/>
      <c r="H20" s="69">
        <f>C20-E20</f>
        <v>12</v>
      </c>
      <c r="I20" s="16"/>
      <c r="J20" s="64">
        <v>14.7</v>
      </c>
      <c r="K20" s="16"/>
      <c r="L20" s="64">
        <v>12.5</v>
      </c>
      <c r="M20" s="45">
        <v>12.6</v>
      </c>
      <c r="N20" s="41">
        <f>INT(365/C20)</f>
        <v>3</v>
      </c>
      <c r="O20" s="25">
        <f>INT(((365/C20)-N20)*24)</f>
        <v>9</v>
      </c>
      <c r="P20" s="25">
        <f>+INT(((((365/C20)-N20)*24)-O20)*60)</f>
        <v>52</v>
      </c>
      <c r="Q20" s="46">
        <f>+ROUND(((((((365/C20)-N20)*24)-O20)*60)-P20)*60,0)</f>
        <v>9</v>
      </c>
      <c r="R20" s="41">
        <f t="shared" si="0"/>
        <v>3</v>
      </c>
      <c r="S20" s="25">
        <f>INT(((365/E20)-R20)*24)</f>
        <v>20</v>
      </c>
      <c r="T20" s="25">
        <f>+INT(((((365/E20)-R20)*24)-S20)*60)</f>
        <v>12</v>
      </c>
      <c r="U20" s="46">
        <f>+ROUND(((((((365/E20)-R20)*24)-S20)*60)-T20)*60,0)</f>
        <v>38</v>
      </c>
      <c r="V20" s="21">
        <f>INT(365/F20)</f>
        <v>3</v>
      </c>
      <c r="W20" s="21">
        <f>INT(((365/F20)-V20)*24)</f>
        <v>17</v>
      </c>
      <c r="X20" s="21">
        <f>+INT(((((365/F20)-V20)*24)-W20)*60)</f>
        <v>23</v>
      </c>
      <c r="Y20" s="26">
        <f>+ROUND(((((((365/F20)-V20)*24)-W20)*60)-X20)*60,0)</f>
        <v>16</v>
      </c>
      <c r="Z20" s="6"/>
      <c r="AB20" s="30"/>
      <c r="AC20" s="30"/>
      <c r="AD20" s="30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.75" customHeight="1">
      <c r="A21" s="17"/>
      <c r="B21" s="17"/>
      <c r="C21" s="63"/>
      <c r="D21" s="17"/>
      <c r="E21" s="63"/>
      <c r="F21" s="32"/>
      <c r="G21" s="17"/>
      <c r="H21" s="69"/>
      <c r="I21" s="17"/>
      <c r="J21" s="64"/>
      <c r="K21" s="17"/>
      <c r="L21" s="64"/>
      <c r="M21" s="45"/>
      <c r="N21" s="41"/>
      <c r="O21" s="48"/>
      <c r="P21" s="48"/>
      <c r="Q21" s="49"/>
      <c r="R21" s="41"/>
      <c r="S21" s="48"/>
      <c r="T21" s="48"/>
      <c r="U21" s="49"/>
      <c r="V21" s="21"/>
      <c r="W21" s="22"/>
      <c r="X21" s="22"/>
      <c r="Y21" s="23"/>
      <c r="Z21" s="6"/>
      <c r="AA21" s="9"/>
      <c r="AB21" s="30"/>
      <c r="AC21" s="30"/>
      <c r="AD21" s="30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5.75" customHeight="1">
      <c r="A22" s="24" t="s">
        <v>14</v>
      </c>
      <c r="B22" s="24"/>
      <c r="C22" s="63">
        <v>24</v>
      </c>
      <c r="D22" s="24"/>
      <c r="E22" s="63">
        <v>30</v>
      </c>
      <c r="F22" s="32">
        <v>34</v>
      </c>
      <c r="G22" s="41" t="s">
        <v>33</v>
      </c>
      <c r="H22" s="69">
        <v>6</v>
      </c>
      <c r="I22" s="24"/>
      <c r="J22" s="64">
        <v>3.4</v>
      </c>
      <c r="K22" s="24"/>
      <c r="L22" s="64">
        <v>4</v>
      </c>
      <c r="M22" s="45">
        <v>4.5</v>
      </c>
      <c r="N22" s="41">
        <f>INT(365/C22)</f>
        <v>15</v>
      </c>
      <c r="O22" s="25">
        <f>INT(((365/C22)-N22)*24)</f>
        <v>5</v>
      </c>
      <c r="P22" s="25">
        <f>+INT(((((365/C22)-N22)*24)-O22)*60)</f>
        <v>0</v>
      </c>
      <c r="Q22" s="46">
        <f>+ROUND(((((((365/C22)-N22)*24)-O22)*60)-P22)*60,0)</f>
        <v>0</v>
      </c>
      <c r="R22" s="41">
        <f t="shared" si="0"/>
        <v>12</v>
      </c>
      <c r="S22" s="25">
        <f>INT(((365/E22)-R22)*24)</f>
        <v>3</v>
      </c>
      <c r="T22" s="25">
        <f>+INT(((((365/E22)-R22)*24)-S22)*60)</f>
        <v>59</v>
      </c>
      <c r="U22" s="46">
        <f>+ROUND(((((((365/E22)-R22)*24)-S22)*60)-T22)*60,0)</f>
        <v>60</v>
      </c>
      <c r="V22" s="21">
        <f>INT(365/F22)</f>
        <v>10</v>
      </c>
      <c r="W22" s="21">
        <f>INT(((365/F22)-V22)*24)</f>
        <v>17</v>
      </c>
      <c r="X22" s="21">
        <f>+INT(((((365/F22)-V22)*24)-W22)*60)</f>
        <v>38</v>
      </c>
      <c r="Y22" s="26">
        <f>+ROUND(((((((365/F22)-V22)*24)-W22)*60)-X22)*60,0)</f>
        <v>49</v>
      </c>
      <c r="Z22" s="6"/>
      <c r="AA22" s="9"/>
      <c r="AB22" s="30"/>
      <c r="AC22" s="30"/>
      <c r="AD22" s="30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5.75" customHeight="1">
      <c r="A23" s="17"/>
      <c r="B23" s="17"/>
      <c r="C23" s="63"/>
      <c r="D23" s="17"/>
      <c r="E23" s="63"/>
      <c r="F23" s="32"/>
      <c r="G23" s="17"/>
      <c r="H23" s="68"/>
      <c r="I23" s="17"/>
      <c r="J23" s="64"/>
      <c r="K23" s="17"/>
      <c r="L23" s="64"/>
      <c r="M23" s="45"/>
      <c r="N23" s="41"/>
      <c r="O23" s="48"/>
      <c r="P23" s="48"/>
      <c r="Q23" s="49"/>
      <c r="R23" s="41"/>
      <c r="S23" s="48"/>
      <c r="T23" s="48"/>
      <c r="U23" s="49"/>
      <c r="V23" s="21"/>
      <c r="W23" s="22"/>
      <c r="X23" s="22"/>
      <c r="Y23" s="23"/>
      <c r="Z23" s="6"/>
      <c r="AB23" s="30"/>
      <c r="AC23" s="31"/>
      <c r="AD23" s="30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9.25" customHeight="1">
      <c r="A24" s="29" t="s">
        <v>28</v>
      </c>
      <c r="B24" s="61"/>
      <c r="C24" s="63">
        <v>21</v>
      </c>
      <c r="D24" s="61"/>
      <c r="E24" s="63">
        <v>22</v>
      </c>
      <c r="F24" s="32">
        <v>26</v>
      </c>
      <c r="G24" s="41" t="s">
        <v>33</v>
      </c>
      <c r="H24" s="69">
        <v>1</v>
      </c>
      <c r="I24" s="61"/>
      <c r="J24" s="71">
        <v>2.9</v>
      </c>
      <c r="K24" s="61"/>
      <c r="L24" s="71">
        <v>2.95</v>
      </c>
      <c r="M24" s="45">
        <f>F24/(F24+F6)*1000</f>
        <v>3.4152108235912255</v>
      </c>
      <c r="N24" s="41">
        <f>INT(365/C24)</f>
        <v>17</v>
      </c>
      <c r="O24" s="25">
        <f>INT(((365/C24)-N24)*24)</f>
        <v>9</v>
      </c>
      <c r="P24" s="25">
        <f>+INT(((((365/C24)-N24)*24)-O24)*60)</f>
        <v>8</v>
      </c>
      <c r="Q24" s="46">
        <f>+ROUND(((((((365/C24)-N24)*24)-O24)*60)-P24)*60,0)</f>
        <v>34</v>
      </c>
      <c r="R24" s="41">
        <f t="shared" si="0"/>
        <v>16</v>
      </c>
      <c r="S24" s="25">
        <f>INT(((365/E24)-R24)*24)</f>
        <v>14</v>
      </c>
      <c r="T24" s="25">
        <f>+INT(((((365/E24)-R24)*24)-S24)*60)</f>
        <v>10</v>
      </c>
      <c r="U24" s="46">
        <f>+ROUND(((((((365/E24)-R24)*24)-S24)*60)-T24)*60,0)</f>
        <v>55</v>
      </c>
      <c r="V24" s="21">
        <f>INT(365/F24)</f>
        <v>14</v>
      </c>
      <c r="W24" s="21">
        <f>INT(((365/F24)-V24)*24)</f>
        <v>0</v>
      </c>
      <c r="X24" s="21">
        <f>+INT(((((365/F24)-V24)*24)-W24)*60)</f>
        <v>55</v>
      </c>
      <c r="Y24" s="26">
        <f>+ROUND(((((((365/F24)-V24)*24)-W24)*60)-X24)*60,0)</f>
        <v>23</v>
      </c>
      <c r="Z24" s="6"/>
      <c r="AB24" s="30"/>
      <c r="AC24" s="31"/>
      <c r="AD24" s="30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5.75" customHeight="1">
      <c r="A25" s="17"/>
      <c r="B25" s="17"/>
      <c r="C25" s="63"/>
      <c r="D25" s="17"/>
      <c r="E25" s="63"/>
      <c r="F25" s="32"/>
      <c r="G25" s="17"/>
      <c r="H25" s="68"/>
      <c r="I25" s="17"/>
      <c r="J25" s="71"/>
      <c r="K25" s="17"/>
      <c r="L25" s="71"/>
      <c r="M25" s="45"/>
      <c r="N25" s="41"/>
      <c r="O25" s="48"/>
      <c r="P25" s="48"/>
      <c r="Q25" s="49"/>
      <c r="R25" s="41"/>
      <c r="S25" s="48"/>
      <c r="T25" s="48"/>
      <c r="U25" s="49"/>
      <c r="V25" s="21" t="s">
        <v>15</v>
      </c>
      <c r="W25" s="21" t="s">
        <v>15</v>
      </c>
      <c r="X25" s="21" t="s">
        <v>15</v>
      </c>
      <c r="Y25" s="26" t="s">
        <v>15</v>
      </c>
      <c r="Z25" s="6"/>
      <c r="AB25" s="30"/>
      <c r="AC25" s="31"/>
      <c r="AD25" s="30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7" customHeight="1">
      <c r="A26" s="29" t="s">
        <v>29</v>
      </c>
      <c r="B26" s="61"/>
      <c r="C26" s="63">
        <v>3</v>
      </c>
      <c r="D26" s="61"/>
      <c r="E26" s="63">
        <v>8</v>
      </c>
      <c r="F26" s="32">
        <v>8</v>
      </c>
      <c r="G26" s="41" t="s">
        <v>33</v>
      </c>
      <c r="H26" s="69">
        <v>5</v>
      </c>
      <c r="I26" s="61"/>
      <c r="J26" s="71">
        <v>0.4</v>
      </c>
      <c r="K26" s="61"/>
      <c r="L26" s="71">
        <v>1.07</v>
      </c>
      <c r="M26" s="45">
        <f>F26/(F26+F6)*1000</f>
        <v>1.053324555628703</v>
      </c>
      <c r="N26" s="41">
        <f>INT(365/C26)</f>
        <v>121</v>
      </c>
      <c r="O26" s="25">
        <f>INT(((365/C26)-N26)*24)</f>
        <v>16</v>
      </c>
      <c r="P26" s="25">
        <f>+INT(((((365/C26)-N26)*24)-O26)*60)</f>
        <v>0</v>
      </c>
      <c r="Q26" s="46">
        <f>+ROUND(((((((365/C26)-N26)*24)-O26)*60)-P26)*60,0)</f>
        <v>0</v>
      </c>
      <c r="R26" s="41">
        <f t="shared" si="0"/>
        <v>45</v>
      </c>
      <c r="S26" s="25">
        <f>INT(((365/E26)-R26)*24)</f>
        <v>15</v>
      </c>
      <c r="T26" s="25">
        <f>+INT(((((365/E26)-R26)*24)-S26)*60)</f>
        <v>0</v>
      </c>
      <c r="U26" s="46">
        <f>+ROUND(((((((365/E26)-R26)*24)-S26)*60)-T26)*60,0)</f>
        <v>0</v>
      </c>
      <c r="V26" s="21">
        <f>INT(365/F26)</f>
        <v>45</v>
      </c>
      <c r="W26" s="21">
        <f>INT(((365/F26)-V26)*24)</f>
        <v>15</v>
      </c>
      <c r="X26" s="21">
        <f>+INT(((((365/F26)-V26)*24)-W26)*60)</f>
        <v>0</v>
      </c>
      <c r="Y26" s="26">
        <f>+ROUND(((((((365/F26)-V26)*24)-W26)*60)-X26)*60,0)</f>
        <v>0</v>
      </c>
      <c r="Z26" s="6"/>
      <c r="AB26" s="30"/>
      <c r="AC26" s="31"/>
      <c r="AD26" s="30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5.75" customHeight="1">
      <c r="A27" s="17"/>
      <c r="B27" s="17"/>
      <c r="C27" s="63"/>
      <c r="D27" s="17"/>
      <c r="E27" s="63"/>
      <c r="F27" s="32"/>
      <c r="G27" s="17"/>
      <c r="H27" s="68"/>
      <c r="I27" s="17"/>
      <c r="J27" s="64"/>
      <c r="K27" s="17"/>
      <c r="L27" s="64"/>
      <c r="M27" s="45"/>
      <c r="N27" s="41"/>
      <c r="O27" s="48"/>
      <c r="P27" s="48"/>
      <c r="Q27" s="49"/>
      <c r="R27" s="41"/>
      <c r="S27" s="48"/>
      <c r="T27" s="48"/>
      <c r="U27" s="49"/>
      <c r="V27" s="21"/>
      <c r="W27" s="22"/>
      <c r="X27" s="22"/>
      <c r="Y27" s="23"/>
      <c r="Z27" s="6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5.75" customHeight="1">
      <c r="A28" s="17" t="s">
        <v>6</v>
      </c>
      <c r="B28" s="17"/>
      <c r="C28" s="63">
        <v>4618</v>
      </c>
      <c r="D28" s="17"/>
      <c r="E28" s="63">
        <v>4664</v>
      </c>
      <c r="F28" s="32">
        <v>4771</v>
      </c>
      <c r="G28" s="41" t="s">
        <v>33</v>
      </c>
      <c r="H28" s="69">
        <v>46</v>
      </c>
      <c r="I28" s="17"/>
      <c r="J28" s="64">
        <v>4.7</v>
      </c>
      <c r="K28" s="17"/>
      <c r="L28" s="64">
        <v>4.7</v>
      </c>
      <c r="M28" s="45">
        <v>4.8</v>
      </c>
      <c r="N28" s="41">
        <f>INT(365/C28)</f>
        <v>0</v>
      </c>
      <c r="O28" s="25">
        <f>INT(((365/C28)-N28)*24)</f>
        <v>1</v>
      </c>
      <c r="P28" s="25">
        <f>+INT(((((365/C28)-N28)*24)-O28)*60)</f>
        <v>53</v>
      </c>
      <c r="Q28" s="46">
        <f>+ROUND(((((((365/C28)-N28)*24)-O28)*60)-P28)*60,0)</f>
        <v>49</v>
      </c>
      <c r="R28" s="41">
        <f t="shared" si="0"/>
        <v>0</v>
      </c>
      <c r="S28" s="25">
        <f>INT(((365/E28)-R28)*24)</f>
        <v>1</v>
      </c>
      <c r="T28" s="25">
        <f>+INT(((((365/E28)-R28)*24)-S28)*60)</f>
        <v>52</v>
      </c>
      <c r="U28" s="46">
        <f>+ROUND(((((((365/E28)-R28)*24)-S28)*60)-T28)*60,0)</f>
        <v>42</v>
      </c>
      <c r="V28" s="21">
        <f>INT(365/F28)</f>
        <v>0</v>
      </c>
      <c r="W28" s="21">
        <f>INT(((365/F28)-V28)*24)</f>
        <v>1</v>
      </c>
      <c r="X28" s="21">
        <f>+INT(((((365/F28)-V28)*24)-W28)*60)</f>
        <v>50</v>
      </c>
      <c r="Y28" s="26">
        <f>+ROUND(((((((365/F28)-V28)*24)-W28)*60)-X28)*60,0)</f>
        <v>10</v>
      </c>
      <c r="Z28" s="6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5.75" customHeight="1">
      <c r="A29" s="17"/>
      <c r="B29" s="17"/>
      <c r="C29" s="63"/>
      <c r="D29" s="17"/>
      <c r="E29" s="63"/>
      <c r="F29" s="32"/>
      <c r="G29" s="17"/>
      <c r="H29" s="69"/>
      <c r="I29" s="17"/>
      <c r="J29" s="64"/>
      <c r="K29" s="17"/>
      <c r="L29" s="64"/>
      <c r="M29" s="45"/>
      <c r="N29" s="41"/>
      <c r="O29" s="48"/>
      <c r="P29" s="48"/>
      <c r="Q29" s="49"/>
      <c r="R29" s="41"/>
      <c r="S29" s="48"/>
      <c r="T29" s="48"/>
      <c r="U29" s="49"/>
      <c r="V29" s="21"/>
      <c r="W29" s="22"/>
      <c r="X29" s="22"/>
      <c r="Y29" s="23"/>
      <c r="Z29" s="6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5.75" customHeight="1">
      <c r="A30" s="17" t="s">
        <v>7</v>
      </c>
      <c r="B30" s="17"/>
      <c r="C30" s="63">
        <v>1961</v>
      </c>
      <c r="D30" s="17"/>
      <c r="E30" s="63">
        <v>1959</v>
      </c>
      <c r="F30" s="32">
        <v>2077</v>
      </c>
      <c r="G30" s="17"/>
      <c r="H30" s="69">
        <f>C30-E30</f>
        <v>2</v>
      </c>
      <c r="I30" s="17"/>
      <c r="J30" s="72">
        <v>2.01</v>
      </c>
      <c r="K30" s="17"/>
      <c r="L30" s="72">
        <v>1.99</v>
      </c>
      <c r="M30" s="51">
        <v>2.08</v>
      </c>
      <c r="N30" s="41">
        <f>INT(365/C30)</f>
        <v>0</v>
      </c>
      <c r="O30" s="25">
        <f>INT(((365/C30)-N30)*24)</f>
        <v>4</v>
      </c>
      <c r="P30" s="25">
        <f>+INT(((((365/C30)-N30)*24)-O30)*60)</f>
        <v>28</v>
      </c>
      <c r="Q30" s="46">
        <f>+ROUND(((((((365/C30)-N30)*24)-O30)*60)-P30)*60,0)</f>
        <v>2</v>
      </c>
      <c r="R30" s="41">
        <f t="shared" si="0"/>
        <v>0</v>
      </c>
      <c r="S30" s="25">
        <f>INT(((365/E30)-R30)*24)</f>
        <v>4</v>
      </c>
      <c r="T30" s="25">
        <f>+INT(((((365/E30)-R30)*24)-S30)*60)</f>
        <v>28</v>
      </c>
      <c r="U30" s="46">
        <f>+ROUND(((((((365/E30)-R30)*24)-S30)*60)-T30)*60,0)</f>
        <v>18</v>
      </c>
      <c r="V30" s="21">
        <f>INT(365/F30)</f>
        <v>0</v>
      </c>
      <c r="W30" s="21">
        <f>INT(((365/F30)-V30)*24)</f>
        <v>4</v>
      </c>
      <c r="X30" s="21">
        <f>+INT(((((365/F30)-V30)*24)-W30)*60)</f>
        <v>13</v>
      </c>
      <c r="Y30" s="26">
        <f>+ROUND(((((((365/F30)-V30)*24)-W30)*60)-X30)*60,0)</f>
        <v>3</v>
      </c>
      <c r="Z30" s="6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5.75" customHeight="1" thickBot="1">
      <c r="A31" s="18"/>
      <c r="B31" s="18"/>
      <c r="C31" s="65"/>
      <c r="D31" s="18"/>
      <c r="E31" s="65"/>
      <c r="F31" s="52"/>
      <c r="G31" s="18"/>
      <c r="H31" s="70"/>
      <c r="I31" s="18"/>
      <c r="J31" s="57"/>
      <c r="K31" s="18"/>
      <c r="L31" s="57"/>
      <c r="M31" s="54"/>
      <c r="N31" s="53"/>
      <c r="O31" s="55"/>
      <c r="P31" s="55"/>
      <c r="Q31" s="56"/>
      <c r="R31" s="53"/>
      <c r="S31" s="57"/>
      <c r="T31" s="57"/>
      <c r="U31" s="58"/>
      <c r="V31" s="27"/>
      <c r="W31" s="27"/>
      <c r="X31" s="27"/>
      <c r="Y31" s="28"/>
      <c r="Z31" s="6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4:40" ht="12">
      <c r="N32" s="34" t="s">
        <v>15</v>
      </c>
      <c r="R32" s="34" t="s">
        <v>15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3:40" ht="12">
      <c r="C33" s="8"/>
      <c r="E33" s="8"/>
      <c r="J33" s="9"/>
      <c r="L33" s="9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3:32" ht="12">
      <c r="C34" s="10"/>
      <c r="E34" s="10"/>
      <c r="J34" s="9"/>
      <c r="L34" s="9"/>
      <c r="M34" s="11"/>
      <c r="N34" s="35"/>
      <c r="O34" s="36"/>
      <c r="P34" s="36"/>
      <c r="Q34" s="36"/>
      <c r="R34" s="35"/>
      <c r="S34" s="36"/>
      <c r="T34" s="36"/>
      <c r="U34" s="36"/>
      <c r="AE34" s="3"/>
      <c r="AF34" s="3"/>
    </row>
    <row r="35" spans="3:32" ht="12">
      <c r="C35" s="8"/>
      <c r="E35" s="8"/>
      <c r="J35" s="9"/>
      <c r="L35" s="9"/>
      <c r="M35" s="11"/>
      <c r="N35" s="35"/>
      <c r="R35" s="35"/>
      <c r="AE35" s="3"/>
      <c r="AF35" s="3"/>
    </row>
    <row r="36" spans="3:21" ht="12">
      <c r="C36" s="8"/>
      <c r="E36" s="8"/>
      <c r="J36" s="10"/>
      <c r="L36" s="10"/>
      <c r="M36" s="11"/>
      <c r="N36" s="35"/>
      <c r="O36" s="36"/>
      <c r="P36" s="36"/>
      <c r="Q36" s="36"/>
      <c r="R36" s="35"/>
      <c r="S36" s="36"/>
      <c r="T36" s="36"/>
      <c r="U36" s="36"/>
    </row>
    <row r="37" spans="3:23" ht="12">
      <c r="C37" s="12"/>
      <c r="E37" s="12"/>
      <c r="J37" s="8"/>
      <c r="L37" s="8"/>
      <c r="M37" s="11"/>
      <c r="N37" s="35"/>
      <c r="R37" s="35"/>
      <c r="W37" s="13"/>
    </row>
    <row r="38" spans="3:21" ht="12">
      <c r="C38" s="8"/>
      <c r="E38" s="8"/>
      <c r="J38" s="14"/>
      <c r="L38" s="14"/>
      <c r="M38" s="11"/>
      <c r="N38" s="37"/>
      <c r="O38" s="38"/>
      <c r="P38" s="38"/>
      <c r="Q38" s="38"/>
      <c r="R38" s="37"/>
      <c r="S38" s="38"/>
      <c r="T38" s="38"/>
      <c r="U38" s="38"/>
    </row>
    <row r="39" spans="3:23" ht="12">
      <c r="C39" s="12"/>
      <c r="E39" s="12"/>
      <c r="J39" s="14"/>
      <c r="L39" s="14"/>
      <c r="M39" s="11"/>
      <c r="N39" s="35"/>
      <c r="R39" s="35"/>
      <c r="W39" s="13"/>
    </row>
    <row r="40" spans="3:21" ht="12">
      <c r="C40" s="8"/>
      <c r="E40" s="8"/>
      <c r="J40" s="14"/>
      <c r="L40" s="14"/>
      <c r="M40" s="11"/>
      <c r="N40" s="35"/>
      <c r="O40" s="36"/>
      <c r="P40" s="36"/>
      <c r="Q40" s="36"/>
      <c r="R40" s="35"/>
      <c r="S40" s="36"/>
      <c r="T40" s="36"/>
      <c r="U40" s="36"/>
    </row>
    <row r="41" spans="3:18" ht="12">
      <c r="C41" s="12"/>
      <c r="E41" s="12"/>
      <c r="J41" s="14"/>
      <c r="L41" s="14"/>
      <c r="M41" s="11"/>
      <c r="N41" s="35"/>
      <c r="R41" s="35"/>
    </row>
    <row r="42" spans="3:21" ht="12">
      <c r="C42" s="8"/>
      <c r="E42" s="8"/>
      <c r="J42" s="14"/>
      <c r="L42" s="14"/>
      <c r="M42" s="11"/>
      <c r="N42" s="35"/>
      <c r="O42" s="36"/>
      <c r="P42" s="36"/>
      <c r="Q42" s="36"/>
      <c r="R42" s="35"/>
      <c r="S42" s="36"/>
      <c r="T42" s="36"/>
      <c r="U42" s="36"/>
    </row>
    <row r="43" spans="3:18" ht="12">
      <c r="C43" s="12"/>
      <c r="E43" s="12"/>
      <c r="J43" s="14"/>
      <c r="L43" s="14"/>
      <c r="M43" s="11"/>
      <c r="N43" s="35"/>
      <c r="R43" s="35"/>
    </row>
    <row r="44" spans="3:21" ht="12">
      <c r="C44" s="8"/>
      <c r="E44" s="8"/>
      <c r="J44" s="14"/>
      <c r="L44" s="14"/>
      <c r="M44" s="11"/>
      <c r="N44" s="35"/>
      <c r="O44" s="36"/>
      <c r="P44" s="36"/>
      <c r="Q44" s="36"/>
      <c r="R44" s="35"/>
      <c r="S44" s="36"/>
      <c r="T44" s="36"/>
      <c r="U44" s="36"/>
    </row>
    <row r="45" spans="3:18" ht="12">
      <c r="C45" s="12"/>
      <c r="E45" s="12"/>
      <c r="J45" s="14"/>
      <c r="L45" s="14"/>
      <c r="M45" s="11"/>
      <c r="N45" s="35"/>
      <c r="R45" s="35"/>
    </row>
    <row r="46" spans="3:21" ht="12">
      <c r="C46" s="8"/>
      <c r="E46" s="8"/>
      <c r="J46" s="14"/>
      <c r="L46" s="14"/>
      <c r="M46" s="11"/>
      <c r="N46" s="35"/>
      <c r="O46" s="36"/>
      <c r="P46" s="36"/>
      <c r="Q46" s="36"/>
      <c r="R46" s="35"/>
      <c r="S46" s="36"/>
      <c r="T46" s="36"/>
      <c r="U46" s="36"/>
    </row>
    <row r="47" spans="3:18" ht="12">
      <c r="C47" s="12"/>
      <c r="E47" s="12"/>
      <c r="J47" s="14"/>
      <c r="L47" s="14"/>
      <c r="M47" s="11"/>
      <c r="N47" s="35"/>
      <c r="R47" s="35"/>
    </row>
    <row r="48" spans="3:21" ht="12">
      <c r="C48" s="8"/>
      <c r="E48" s="8"/>
      <c r="J48" s="14"/>
      <c r="L48" s="14"/>
      <c r="M48" s="11"/>
      <c r="N48" s="35"/>
      <c r="O48" s="36"/>
      <c r="P48" s="36"/>
      <c r="Q48" s="36"/>
      <c r="R48" s="35"/>
      <c r="S48" s="36"/>
      <c r="T48" s="36"/>
      <c r="U48" s="36"/>
    </row>
    <row r="49" spans="3:18" ht="12">
      <c r="C49" s="12"/>
      <c r="E49" s="12"/>
      <c r="J49" s="14"/>
      <c r="L49" s="14"/>
      <c r="M49" s="11"/>
      <c r="N49" s="35"/>
      <c r="R49" s="35"/>
    </row>
    <row r="50" spans="3:21" ht="12">
      <c r="C50" s="8"/>
      <c r="E50" s="8"/>
      <c r="J50" s="14"/>
      <c r="L50" s="14"/>
      <c r="M50" s="11"/>
      <c r="N50" s="35"/>
      <c r="O50" s="36"/>
      <c r="P50" s="36"/>
      <c r="Q50" s="36"/>
      <c r="R50" s="35"/>
      <c r="S50" s="36"/>
      <c r="T50" s="36"/>
      <c r="U50" s="36"/>
    </row>
    <row r="51" spans="3:18" ht="12">
      <c r="C51" s="12"/>
      <c r="E51" s="12"/>
      <c r="J51" s="14"/>
      <c r="L51" s="14"/>
      <c r="M51" s="11"/>
      <c r="N51" s="35"/>
      <c r="R51" s="35"/>
    </row>
    <row r="52" spans="3:21" ht="12">
      <c r="C52" s="8"/>
      <c r="E52" s="8"/>
      <c r="J52" s="14"/>
      <c r="L52" s="14"/>
      <c r="M52" s="11"/>
      <c r="N52" s="35"/>
      <c r="O52" s="36"/>
      <c r="P52" s="36"/>
      <c r="Q52" s="36"/>
      <c r="R52" s="35"/>
      <c r="S52" s="36"/>
      <c r="T52" s="36"/>
      <c r="U52" s="36"/>
    </row>
    <row r="53" spans="3:18" ht="12">
      <c r="C53" s="12"/>
      <c r="E53" s="12"/>
      <c r="J53" s="14"/>
      <c r="L53" s="14"/>
      <c r="M53" s="11"/>
      <c r="N53" s="35"/>
      <c r="R53" s="35"/>
    </row>
    <row r="54" spans="3:18" ht="12">
      <c r="C54" s="8"/>
      <c r="E54" s="8"/>
      <c r="J54" s="14"/>
      <c r="L54" s="14"/>
      <c r="M54" s="11"/>
      <c r="N54" s="35"/>
      <c r="R54" s="35"/>
    </row>
    <row r="55" spans="3:21" ht="12">
      <c r="C55" s="12"/>
      <c r="E55" s="12"/>
      <c r="J55" s="14"/>
      <c r="L55" s="14"/>
      <c r="M55" s="11"/>
      <c r="N55" s="35"/>
      <c r="O55" s="36"/>
      <c r="P55" s="36"/>
      <c r="Q55" s="36"/>
      <c r="R55" s="35"/>
      <c r="S55" s="36"/>
      <c r="T55" s="36"/>
      <c r="U55" s="36"/>
    </row>
    <row r="56" spans="3:18" ht="12">
      <c r="C56" s="12"/>
      <c r="E56" s="12"/>
      <c r="J56" s="14"/>
      <c r="L56" s="14"/>
      <c r="M56" s="11"/>
      <c r="N56" s="35"/>
      <c r="R56" s="35"/>
    </row>
    <row r="57" spans="3:18" ht="12">
      <c r="C57" s="8"/>
      <c r="E57" s="8"/>
      <c r="J57" s="14"/>
      <c r="L57" s="14"/>
      <c r="M57" s="11"/>
      <c r="N57" s="35"/>
      <c r="R57" s="35"/>
    </row>
    <row r="58" spans="3:21" ht="12">
      <c r="C58" s="12"/>
      <c r="E58" s="12"/>
      <c r="J58" s="14"/>
      <c r="L58" s="14"/>
      <c r="M58" s="11"/>
      <c r="N58" s="35"/>
      <c r="O58" s="36"/>
      <c r="P58" s="36"/>
      <c r="Q58" s="36"/>
      <c r="R58" s="35"/>
      <c r="S58" s="36"/>
      <c r="T58" s="36"/>
      <c r="U58" s="36"/>
    </row>
    <row r="59" spans="3:18" ht="12">
      <c r="C59" s="12"/>
      <c r="E59" s="12"/>
      <c r="J59" s="14"/>
      <c r="L59" s="14"/>
      <c r="M59" s="11"/>
      <c r="N59" s="35"/>
      <c r="R59" s="35"/>
    </row>
    <row r="60" spans="3:21" ht="12">
      <c r="C60" s="8"/>
      <c r="E60" s="8"/>
      <c r="J60" s="14"/>
      <c r="L60" s="14"/>
      <c r="M60" s="11"/>
      <c r="N60" s="35"/>
      <c r="O60" s="36"/>
      <c r="P60" s="36"/>
      <c r="Q60" s="36"/>
      <c r="R60" s="35"/>
      <c r="S60" s="36"/>
      <c r="T60" s="36"/>
      <c r="U60" s="36"/>
    </row>
    <row r="61" spans="3:13" ht="12">
      <c r="C61" s="12"/>
      <c r="E61" s="12"/>
      <c r="J61" s="14"/>
      <c r="L61" s="14"/>
      <c r="M61" s="11"/>
    </row>
    <row r="62" spans="3:13" ht="12">
      <c r="C62" s="8"/>
      <c r="E62" s="8"/>
      <c r="J62" s="14"/>
      <c r="L62" s="14"/>
      <c r="M62" s="11"/>
    </row>
    <row r="63" spans="3:13" ht="12">
      <c r="C63" s="12"/>
      <c r="E63" s="12"/>
      <c r="J63" s="14"/>
      <c r="L63" s="14"/>
      <c r="M63" s="11"/>
    </row>
    <row r="64" spans="3:13" ht="12">
      <c r="C64" s="12"/>
      <c r="E64" s="12"/>
      <c r="J64" s="15"/>
      <c r="L64" s="15"/>
      <c r="M64" s="11"/>
    </row>
    <row r="65" spans="3:5" ht="12">
      <c r="C65" s="11"/>
      <c r="E65" s="11"/>
    </row>
  </sheetData>
  <sheetProtection/>
  <mergeCells count="14">
    <mergeCell ref="N2:U2"/>
    <mergeCell ref="V2:Y2"/>
    <mergeCell ref="F3:F4"/>
    <mergeCell ref="B2:H2"/>
    <mergeCell ref="I2:M2"/>
    <mergeCell ref="M3:M4"/>
    <mergeCell ref="N3:Q3"/>
    <mergeCell ref="R3:U3"/>
    <mergeCell ref="V3:Y3"/>
    <mergeCell ref="D3:E4"/>
    <mergeCell ref="B3:C4"/>
    <mergeCell ref="G3:H4"/>
    <mergeCell ref="I3:J4"/>
    <mergeCell ref="K3:L4"/>
  </mergeCells>
  <printOptions horizontalCentered="1"/>
  <pageMargins left="0.21" right="0.24" top="0.7874015748031497" bottom="0.3937007874015748" header="0.4" footer="0.3937007874015748"/>
  <pageSetup firstPageNumber="10" useFirstPageNumber="1" fitToHeight="1" fitToWidth="1" horizontalDpi="300" verticalDpi="300" orientation="portrait" paperSize="9" scale="89" r:id="rId1"/>
  <headerFooter alignWithMargins="0">
    <oddFooter>&amp;C&amp;11-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131504</cp:lastModifiedBy>
  <cp:lastPrinted>2014-06-20T01:37:20Z</cp:lastPrinted>
  <dcterms:created xsi:type="dcterms:W3CDTF">1997-06-09T14:26:04Z</dcterms:created>
  <dcterms:modified xsi:type="dcterms:W3CDTF">2014-09-26T00:10:52Z</dcterms:modified>
  <cp:category/>
  <cp:version/>
  <cp:contentType/>
  <cp:contentStatus/>
</cp:coreProperties>
</file>