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50" windowHeight="8160" activeTab="0"/>
  </bookViews>
  <sheets>
    <sheet name="実数" sheetId="1" r:id="rId1"/>
    <sheet name="率" sheetId="2" r:id="rId2"/>
  </sheets>
  <definedNames>
    <definedName name="_xlnm.Print_Area" localSheetId="0">'実数'!$A$1:$W$45</definedName>
    <definedName name="_xlnm.Print_Area" localSheetId="1">'率'!$A$1:$V$45</definedName>
    <definedName name="_xlnm.Print_Area">'実数'!$A$2:$I$44</definedName>
    <definedName name="Print_Area_MI" localSheetId="0">'実数'!$A$2:$I$44</definedName>
    <definedName name="Print_Area_MI" localSheetId="1">'率'!$A$1:$I$44</definedName>
    <definedName name="PRINT_AREA_MI">'実数'!$A$2:$I$44</definedName>
  </definedNames>
  <calcPr fullCalcOnLoad="1"/>
</workbook>
</file>

<file path=xl/sharedStrings.xml><?xml version="1.0" encoding="utf-8"?>
<sst xmlns="http://schemas.openxmlformats.org/spreadsheetml/2006/main" count="279" uniqueCount="74">
  <si>
    <t>全死因</t>
  </si>
  <si>
    <t>結核</t>
  </si>
  <si>
    <t>悪性新生物</t>
  </si>
  <si>
    <t>糖尿病</t>
  </si>
  <si>
    <t>心疾患</t>
  </si>
  <si>
    <t>脳血管疾患</t>
  </si>
  <si>
    <t>肺炎</t>
  </si>
  <si>
    <t>肝疾患</t>
  </si>
  <si>
    <t>腎不全</t>
  </si>
  <si>
    <t>老衰</t>
  </si>
  <si>
    <t>自殺</t>
  </si>
  <si>
    <t>全　　　国</t>
  </si>
  <si>
    <t>全　　　県</t>
  </si>
  <si>
    <t>和歌山市保健所</t>
  </si>
  <si>
    <t>　和歌山市</t>
  </si>
  <si>
    <t>海南保健所</t>
  </si>
  <si>
    <t>　海南市</t>
  </si>
  <si>
    <t>岩出保健所</t>
  </si>
  <si>
    <t>　橋本市</t>
  </si>
  <si>
    <t>　かつらぎ町</t>
  </si>
  <si>
    <t>　九度山町</t>
  </si>
  <si>
    <t>　高野町</t>
  </si>
  <si>
    <t>湯浅保健所</t>
  </si>
  <si>
    <t>　有田市</t>
  </si>
  <si>
    <t>　湯浅町</t>
  </si>
  <si>
    <t>　広川町</t>
  </si>
  <si>
    <t>御坊保健所</t>
  </si>
  <si>
    <t>　御坊市</t>
  </si>
  <si>
    <t>　美浜町</t>
  </si>
  <si>
    <t>　日高町</t>
  </si>
  <si>
    <t>　由良町</t>
  </si>
  <si>
    <t>　印南町</t>
  </si>
  <si>
    <t>田辺保健所</t>
  </si>
  <si>
    <t>　田辺市</t>
  </si>
  <si>
    <t>　白浜町</t>
  </si>
  <si>
    <t>　上富田町</t>
  </si>
  <si>
    <t>　すさみ町</t>
  </si>
  <si>
    <t>新宮保健所</t>
  </si>
  <si>
    <t>　新宮市</t>
  </si>
  <si>
    <t>　那智勝浦町</t>
  </si>
  <si>
    <t>　太地町</t>
  </si>
  <si>
    <t>　北山村</t>
  </si>
  <si>
    <t>喘息</t>
  </si>
  <si>
    <t>不慮の事故</t>
  </si>
  <si>
    <t>第１１表－１　選択死因別死亡数、保健所・市町村別</t>
  </si>
  <si>
    <t>第１１表－２　選択死因別死亡率（人口１０万対）、保健所・市町村別</t>
  </si>
  <si>
    <t>（その２）</t>
  </si>
  <si>
    <t>（その１）</t>
  </si>
  <si>
    <t>大動脈瘤
及び解離</t>
  </si>
  <si>
    <t>高血圧性
疾患</t>
  </si>
  <si>
    <t>慢性閉塞性
肺疾患</t>
  </si>
  <si>
    <t>その他の
死因</t>
  </si>
  <si>
    <t>みなべ町</t>
  </si>
  <si>
    <t>　みなべ町</t>
  </si>
  <si>
    <t>紀の川市</t>
  </si>
  <si>
    <t>日高川町</t>
  </si>
  <si>
    <t>　串本町</t>
  </si>
  <si>
    <t>　古座川町</t>
  </si>
  <si>
    <t>新宮保健所串本支所</t>
  </si>
  <si>
    <t>　紀の川市</t>
  </si>
  <si>
    <t>　日高川町</t>
  </si>
  <si>
    <t>-</t>
  </si>
  <si>
    <t>紀美野町</t>
  </si>
  <si>
    <t>　岩出市</t>
  </si>
  <si>
    <t>有田川町</t>
  </si>
  <si>
    <t>　有田川町</t>
  </si>
  <si>
    <t>橋本保健所</t>
  </si>
  <si>
    <t>　紀美野町</t>
  </si>
  <si>
    <t>橋本保健所</t>
  </si>
  <si>
    <t>-</t>
  </si>
  <si>
    <t>-</t>
  </si>
  <si>
    <t>-</t>
  </si>
  <si>
    <t>　平成２０年</t>
  </si>
  <si>
    <t>人口
H20.10.1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</si>
</sst>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);[Red]\(#,##0.0\)"/>
    <numFmt numFmtId="179" formatCode="#,##0.00_);[Red]\(#,##0.00\)"/>
    <numFmt numFmtId="180" formatCode="#,##0.000_);[Red]\(#,##0.000\)"/>
    <numFmt numFmtId="181" formatCode="#,##0.0000_);[Red]\(#,##0.0000\)"/>
    <numFmt numFmtId="182" formatCode="#,##0.00000_);[Red]\(#,##0.00000\)"/>
    <numFmt numFmtId="183" formatCode="#,##0.000000_);[Red]\(#,##0.000000\)"/>
    <numFmt numFmtId="184" formatCode="#,##0.0000000_);[Red]\(#,##0.0000000\)"/>
    <numFmt numFmtId="185" formatCode="0.0_ "/>
  </numFmts>
  <fonts count="14">
    <font>
      <sz val="14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u val="single"/>
      <sz val="14"/>
      <name val="ＭＳ 明朝"/>
      <family val="1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1"/>
      <name val="ＭＳ 明朝"/>
      <family val="1"/>
    </font>
    <font>
      <sz val="14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6"/>
      <name val="ＭＳ 明朝"/>
      <family val="1"/>
    </font>
    <font>
      <u val="single"/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37" fontId="11" fillId="0" borderId="1" xfId="0" applyNumberFormat="1" applyFont="1" applyBorder="1" applyAlignment="1" applyProtection="1">
      <alignment vertical="center"/>
      <protection/>
    </xf>
    <xf numFmtId="37" fontId="10" fillId="0" borderId="2" xfId="0" applyNumberFormat="1" applyFont="1" applyBorder="1" applyAlignment="1" applyProtection="1">
      <alignment horizontal="center" vertical="center"/>
      <protection/>
    </xf>
    <xf numFmtId="37" fontId="11" fillId="0" borderId="2" xfId="0" applyNumberFormat="1" applyFont="1" applyBorder="1" applyAlignment="1" applyProtection="1">
      <alignment horizontal="left" vertical="center"/>
      <protection/>
    </xf>
    <xf numFmtId="176" fontId="10" fillId="0" borderId="3" xfId="0" applyNumberFormat="1" applyFont="1" applyBorder="1" applyAlignment="1" applyProtection="1">
      <alignment horizontal="left"/>
      <protection/>
    </xf>
    <xf numFmtId="176" fontId="10" fillId="0" borderId="3" xfId="0" applyNumberFormat="1" applyFont="1" applyBorder="1" applyAlignment="1" applyProtection="1" quotePrefix="1">
      <alignment horizontal="right"/>
      <protection/>
    </xf>
    <xf numFmtId="176" fontId="0" fillId="0" borderId="0" xfId="0" applyNumberFormat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176" fontId="10" fillId="0" borderId="1" xfId="0" applyNumberFormat="1" applyFont="1" applyBorder="1" applyAlignment="1" applyProtection="1">
      <alignment vertical="center"/>
      <protection/>
    </xf>
    <xf numFmtId="176" fontId="10" fillId="0" borderId="0" xfId="0" applyNumberFormat="1" applyFont="1" applyAlignment="1" applyProtection="1">
      <alignment vertical="center"/>
      <protection/>
    </xf>
    <xf numFmtId="176" fontId="9" fillId="0" borderId="1" xfId="0" applyNumberFormat="1" applyFont="1" applyBorder="1" applyAlignment="1" applyProtection="1">
      <alignment vertical="center"/>
      <protection/>
    </xf>
    <xf numFmtId="176" fontId="9" fillId="0" borderId="0" xfId="0" applyNumberFormat="1" applyFont="1" applyAlignment="1" applyProtection="1">
      <alignment vertical="center"/>
      <protection/>
    </xf>
    <xf numFmtId="176" fontId="10" fillId="0" borderId="0" xfId="0" applyNumberFormat="1" applyFont="1" applyBorder="1" applyAlignment="1" applyProtection="1" quotePrefix="1">
      <alignment horizontal="right"/>
      <protection/>
    </xf>
    <xf numFmtId="176" fontId="11" fillId="0" borderId="0" xfId="0" applyNumberFormat="1" applyFont="1" applyBorder="1" applyAlignment="1" applyProtection="1">
      <alignment horizontal="right" vertical="center"/>
      <protection locked="0"/>
    </xf>
    <xf numFmtId="176" fontId="11" fillId="0" borderId="4" xfId="0" applyNumberFormat="1" applyFont="1" applyBorder="1" applyAlignment="1" applyProtection="1">
      <alignment horizontal="right" vertical="center"/>
      <protection locked="0"/>
    </xf>
    <xf numFmtId="176" fontId="11" fillId="0" borderId="5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Border="1" applyAlignment="1" applyProtection="1">
      <alignment horizontal="left"/>
      <protection/>
    </xf>
    <xf numFmtId="176" fontId="10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left"/>
      <protection/>
    </xf>
    <xf numFmtId="176" fontId="11" fillId="0" borderId="6" xfId="0" applyNumberFormat="1" applyFont="1" applyBorder="1" applyAlignment="1" applyProtection="1">
      <alignment horizontal="right" vertical="center"/>
      <protection locked="0"/>
    </xf>
    <xf numFmtId="176" fontId="11" fillId="0" borderId="7" xfId="0" applyNumberFormat="1" applyFont="1" applyBorder="1" applyAlignment="1" applyProtection="1">
      <alignment horizontal="right" vertical="center"/>
      <protection locked="0"/>
    </xf>
    <xf numFmtId="176" fontId="11" fillId="0" borderId="8" xfId="0" applyNumberFormat="1" applyFont="1" applyBorder="1" applyAlignment="1" applyProtection="1">
      <alignment horizontal="right" vertical="center"/>
      <protection locked="0"/>
    </xf>
    <xf numFmtId="176" fontId="11" fillId="0" borderId="9" xfId="0" applyNumberFormat="1" applyFont="1" applyBorder="1" applyAlignment="1" applyProtection="1">
      <alignment horizontal="right" vertical="center"/>
      <protection locked="0"/>
    </xf>
    <xf numFmtId="176" fontId="11" fillId="0" borderId="10" xfId="0" applyNumberFormat="1" applyFont="1" applyBorder="1" applyAlignment="1" applyProtection="1">
      <alignment horizontal="right" vertical="center"/>
      <protection locked="0"/>
    </xf>
    <xf numFmtId="176" fontId="11" fillId="0" borderId="11" xfId="0" applyNumberFormat="1" applyFont="1" applyBorder="1" applyAlignment="1" applyProtection="1">
      <alignment horizontal="right" vertical="center"/>
      <protection locked="0"/>
    </xf>
    <xf numFmtId="176" fontId="11" fillId="0" borderId="12" xfId="0" applyNumberFormat="1" applyFont="1" applyBorder="1" applyAlignment="1" applyProtection="1">
      <alignment horizontal="right" vertical="center"/>
      <protection locked="0"/>
    </xf>
    <xf numFmtId="176" fontId="11" fillId="0" borderId="13" xfId="0" applyNumberFormat="1" applyFont="1" applyBorder="1" applyAlignment="1" applyProtection="1">
      <alignment horizontal="right" vertical="center"/>
      <protection locked="0"/>
    </xf>
    <xf numFmtId="37" fontId="11" fillId="0" borderId="14" xfId="0" applyNumberFormat="1" applyFont="1" applyBorder="1" applyAlignment="1" applyProtection="1">
      <alignment vertical="center"/>
      <protection/>
    </xf>
    <xf numFmtId="37" fontId="11" fillId="0" borderId="15" xfId="0" applyNumberFormat="1" applyFont="1" applyBorder="1" applyAlignment="1" applyProtection="1">
      <alignment horizontal="left" vertical="center"/>
      <protection/>
    </xf>
    <xf numFmtId="176" fontId="11" fillId="0" borderId="16" xfId="0" applyNumberFormat="1" applyFont="1" applyBorder="1" applyAlignment="1" applyProtection="1">
      <alignment horizontal="right" vertical="center"/>
      <protection locked="0"/>
    </xf>
    <xf numFmtId="37" fontId="11" fillId="0" borderId="17" xfId="0" applyNumberFormat="1" applyFont="1" applyBorder="1" applyAlignment="1" applyProtection="1">
      <alignment vertical="center"/>
      <protection/>
    </xf>
    <xf numFmtId="37" fontId="11" fillId="0" borderId="18" xfId="0" applyNumberFormat="1" applyFont="1" applyBorder="1" applyAlignment="1" applyProtection="1">
      <alignment horizontal="left" vertical="center"/>
      <protection/>
    </xf>
    <xf numFmtId="176" fontId="11" fillId="0" borderId="19" xfId="0" applyNumberFormat="1" applyFont="1" applyBorder="1" applyAlignment="1" applyProtection="1">
      <alignment horizontal="right" vertical="center"/>
      <protection locked="0"/>
    </xf>
    <xf numFmtId="176" fontId="11" fillId="0" borderId="20" xfId="0" applyNumberFormat="1" applyFont="1" applyBorder="1" applyAlignment="1" applyProtection="1">
      <alignment horizontal="right" vertical="center"/>
      <protection locked="0"/>
    </xf>
    <xf numFmtId="37" fontId="11" fillId="0" borderId="21" xfId="0" applyNumberFormat="1" applyFont="1" applyBorder="1" applyAlignment="1" applyProtection="1">
      <alignment horizontal="left" vertical="center"/>
      <protection/>
    </xf>
    <xf numFmtId="176" fontId="11" fillId="0" borderId="22" xfId="0" applyNumberFormat="1" applyFont="1" applyBorder="1" applyAlignment="1" applyProtection="1">
      <alignment horizontal="right" vertical="center"/>
      <protection locked="0"/>
    </xf>
    <xf numFmtId="176" fontId="11" fillId="0" borderId="23" xfId="0" applyNumberFormat="1" applyFont="1" applyBorder="1" applyAlignment="1" applyProtection="1">
      <alignment horizontal="right" vertical="center"/>
      <protection locked="0"/>
    </xf>
    <xf numFmtId="37" fontId="11" fillId="0" borderId="24" xfId="0" applyNumberFormat="1" applyFont="1" applyBorder="1" applyAlignment="1" applyProtection="1">
      <alignment horizontal="left" vertical="center"/>
      <protection/>
    </xf>
    <xf numFmtId="176" fontId="11" fillId="0" borderId="25" xfId="0" applyNumberFormat="1" applyFont="1" applyBorder="1" applyAlignment="1" applyProtection="1">
      <alignment horizontal="right" vertical="center"/>
      <protection locked="0"/>
    </xf>
    <xf numFmtId="176" fontId="11" fillId="0" borderId="26" xfId="0" applyNumberFormat="1" applyFont="1" applyBorder="1" applyAlignment="1" applyProtection="1">
      <alignment horizontal="right" vertical="center"/>
      <protection locked="0"/>
    </xf>
    <xf numFmtId="37" fontId="11" fillId="0" borderId="27" xfId="0" applyNumberFormat="1" applyFont="1" applyBorder="1" applyAlignment="1" applyProtection="1">
      <alignment vertical="center"/>
      <protection/>
    </xf>
    <xf numFmtId="37" fontId="11" fillId="0" borderId="28" xfId="0" applyNumberFormat="1" applyFont="1" applyBorder="1" applyAlignment="1" applyProtection="1">
      <alignment horizontal="left" vertical="center"/>
      <protection/>
    </xf>
    <xf numFmtId="176" fontId="9" fillId="2" borderId="29" xfId="0" applyNumberFormat="1" applyFont="1" applyFill="1" applyBorder="1" applyAlignment="1" applyProtection="1">
      <alignment horizontal="right" vertical="center"/>
      <protection/>
    </xf>
    <xf numFmtId="176" fontId="9" fillId="2" borderId="30" xfId="0" applyNumberFormat="1" applyFont="1" applyFill="1" applyBorder="1" applyAlignment="1" applyProtection="1">
      <alignment horizontal="right" vertical="center"/>
      <protection/>
    </xf>
    <xf numFmtId="37" fontId="9" fillId="2" borderId="31" xfId="0" applyNumberFormat="1" applyFont="1" applyFill="1" applyBorder="1" applyAlignment="1" applyProtection="1">
      <alignment vertical="center"/>
      <protection/>
    </xf>
    <xf numFmtId="37" fontId="9" fillId="2" borderId="32" xfId="0" applyNumberFormat="1" applyFont="1" applyFill="1" applyBorder="1" applyAlignment="1" applyProtection="1">
      <alignment horizontal="left" vertical="center"/>
      <protection/>
    </xf>
    <xf numFmtId="37" fontId="9" fillId="2" borderId="32" xfId="0" applyNumberFormat="1" applyFont="1" applyFill="1" applyBorder="1" applyAlignment="1" applyProtection="1">
      <alignment horizontal="left" vertical="center" shrinkToFit="1"/>
      <protection/>
    </xf>
    <xf numFmtId="176" fontId="11" fillId="0" borderId="33" xfId="0" applyNumberFormat="1" applyFont="1" applyBorder="1" applyAlignment="1" applyProtection="1">
      <alignment horizontal="right" vertical="center"/>
      <protection locked="0"/>
    </xf>
    <xf numFmtId="176" fontId="11" fillId="0" borderId="34" xfId="0" applyNumberFormat="1" applyFont="1" applyBorder="1" applyAlignment="1" applyProtection="1">
      <alignment horizontal="right" vertical="center"/>
      <protection locked="0"/>
    </xf>
    <xf numFmtId="176" fontId="11" fillId="0" borderId="35" xfId="0" applyNumberFormat="1" applyFont="1" applyBorder="1" applyAlignment="1" applyProtection="1">
      <alignment horizontal="right" vertical="center"/>
      <protection locked="0"/>
    </xf>
    <xf numFmtId="176" fontId="11" fillId="0" borderId="36" xfId="0" applyNumberFormat="1" applyFont="1" applyBorder="1" applyAlignment="1" applyProtection="1">
      <alignment horizontal="right" vertical="center"/>
      <protection locked="0"/>
    </xf>
    <xf numFmtId="176" fontId="11" fillId="0" borderId="37" xfId="0" applyNumberFormat="1" applyFont="1" applyBorder="1" applyAlignment="1" applyProtection="1">
      <alignment horizontal="right" vertical="center"/>
      <protection locked="0"/>
    </xf>
    <xf numFmtId="176" fontId="9" fillId="2" borderId="38" xfId="0" applyNumberFormat="1" applyFont="1" applyFill="1" applyBorder="1" applyAlignment="1" applyProtection="1">
      <alignment horizontal="right" vertical="center"/>
      <protection/>
    </xf>
    <xf numFmtId="176" fontId="9" fillId="2" borderId="39" xfId="0" applyNumberFormat="1" applyFont="1" applyFill="1" applyBorder="1" applyAlignment="1" applyProtection="1">
      <alignment horizontal="right" vertical="center"/>
      <protection/>
    </xf>
    <xf numFmtId="37" fontId="7" fillId="2" borderId="1" xfId="0" applyNumberFormat="1" applyFont="1" applyFill="1" applyBorder="1" applyAlignment="1" applyProtection="1">
      <alignment horizontal="center" vertical="center"/>
      <protection/>
    </xf>
    <xf numFmtId="176" fontId="9" fillId="2" borderId="23" xfId="0" applyNumberFormat="1" applyFont="1" applyFill="1" applyBorder="1" applyAlignment="1" applyProtection="1">
      <alignment horizontal="right" vertical="center"/>
      <protection/>
    </xf>
    <xf numFmtId="176" fontId="9" fillId="2" borderId="0" xfId="0" applyNumberFormat="1" applyFont="1" applyFill="1" applyBorder="1" applyAlignment="1" applyProtection="1">
      <alignment horizontal="right" vertical="center"/>
      <protection/>
    </xf>
    <xf numFmtId="176" fontId="9" fillId="2" borderId="37" xfId="0" applyNumberFormat="1" applyFont="1" applyFill="1" applyBorder="1" applyAlignment="1" applyProtection="1">
      <alignment horizontal="right" vertical="center"/>
      <protection/>
    </xf>
    <xf numFmtId="176" fontId="9" fillId="2" borderId="22" xfId="0" applyNumberFormat="1" applyFont="1" applyFill="1" applyBorder="1" applyAlignment="1" applyProtection="1">
      <alignment horizontal="right" vertical="center"/>
      <protection/>
    </xf>
    <xf numFmtId="37" fontId="9" fillId="2" borderId="1" xfId="0" applyNumberFormat="1" applyFont="1" applyFill="1" applyBorder="1" applyAlignment="1" applyProtection="1">
      <alignment vertical="center"/>
      <protection/>
    </xf>
    <xf numFmtId="37" fontId="9" fillId="2" borderId="1" xfId="0" applyNumberFormat="1" applyFont="1" applyFill="1" applyBorder="1" applyAlignment="1" applyProtection="1">
      <alignment horizontal="left" vertical="center"/>
      <protection/>
    </xf>
    <xf numFmtId="37" fontId="7" fillId="2" borderId="31" xfId="0" applyNumberFormat="1" applyFont="1" applyFill="1" applyBorder="1" applyAlignment="1" applyProtection="1">
      <alignment horizontal="left" vertical="center"/>
      <protection/>
    </xf>
    <xf numFmtId="37" fontId="10" fillId="0" borderId="1" xfId="0" applyNumberFormat="1" applyFont="1" applyBorder="1" applyAlignment="1" applyProtection="1">
      <alignment horizontal="right" vertical="center"/>
      <protection/>
    </xf>
    <xf numFmtId="37" fontId="10" fillId="0" borderId="27" xfId="0" applyNumberFormat="1" applyFont="1" applyBorder="1" applyAlignment="1" applyProtection="1">
      <alignment horizontal="right" vertical="center"/>
      <protection/>
    </xf>
    <xf numFmtId="37" fontId="10" fillId="0" borderId="14" xfId="0" applyNumberFormat="1" applyFont="1" applyBorder="1" applyAlignment="1" applyProtection="1">
      <alignment horizontal="right" vertical="center"/>
      <protection/>
    </xf>
    <xf numFmtId="37" fontId="10" fillId="0" borderId="17" xfId="0" applyNumberFormat="1" applyFont="1" applyBorder="1" applyAlignment="1" applyProtection="1">
      <alignment horizontal="right" vertical="center"/>
      <protection/>
    </xf>
    <xf numFmtId="37" fontId="7" fillId="2" borderId="31" xfId="0" applyNumberFormat="1" applyFont="1" applyFill="1" applyBorder="1" applyAlignment="1" applyProtection="1">
      <alignment horizontal="left" vertical="center" shrinkToFit="1"/>
      <protection/>
    </xf>
    <xf numFmtId="37" fontId="10" fillId="0" borderId="40" xfId="0" applyNumberFormat="1" applyFont="1" applyBorder="1" applyAlignment="1" applyProtection="1">
      <alignment horizontal="right" vertical="center"/>
      <protection/>
    </xf>
    <xf numFmtId="176" fontId="11" fillId="0" borderId="41" xfId="0" applyNumberFormat="1" applyFont="1" applyBorder="1" applyAlignment="1" applyProtection="1">
      <alignment horizontal="right" vertical="center"/>
      <protection locked="0"/>
    </xf>
    <xf numFmtId="176" fontId="9" fillId="2" borderId="42" xfId="0" applyNumberFormat="1" applyFont="1" applyFill="1" applyBorder="1" applyAlignment="1" applyProtection="1">
      <alignment horizontal="right" vertical="center"/>
      <protection/>
    </xf>
    <xf numFmtId="176" fontId="9" fillId="2" borderId="43" xfId="0" applyNumberFormat="1" applyFont="1" applyFill="1" applyBorder="1" applyAlignment="1" applyProtection="1">
      <alignment horizontal="right" vertical="center"/>
      <protection/>
    </xf>
    <xf numFmtId="176" fontId="11" fillId="0" borderId="42" xfId="0" applyNumberFormat="1" applyFont="1" applyBorder="1" applyAlignment="1" applyProtection="1">
      <alignment horizontal="right" vertical="center"/>
      <protection locked="0"/>
    </xf>
    <xf numFmtId="176" fontId="11" fillId="0" borderId="44" xfId="0" applyNumberFormat="1" applyFont="1" applyBorder="1" applyAlignment="1" applyProtection="1">
      <alignment horizontal="right" vertical="center"/>
      <protection locked="0"/>
    </xf>
    <xf numFmtId="176" fontId="11" fillId="0" borderId="45" xfId="0" applyNumberFormat="1" applyFont="1" applyBorder="1" applyAlignment="1" applyProtection="1">
      <alignment horizontal="right" vertical="center"/>
      <protection locked="0"/>
    </xf>
    <xf numFmtId="176" fontId="11" fillId="0" borderId="46" xfId="0" applyNumberFormat="1" applyFont="1" applyBorder="1" applyAlignment="1" applyProtection="1">
      <alignment horizontal="right" vertical="center"/>
      <protection locked="0"/>
    </xf>
    <xf numFmtId="176" fontId="11" fillId="0" borderId="47" xfId="0" applyNumberFormat="1" applyFont="1" applyBorder="1" applyAlignment="1" applyProtection="1">
      <alignment horizontal="right" vertical="center"/>
      <protection locked="0"/>
    </xf>
    <xf numFmtId="176" fontId="9" fillId="2" borderId="32" xfId="0" applyNumberFormat="1" applyFont="1" applyFill="1" applyBorder="1" applyAlignment="1" applyProtection="1">
      <alignment horizontal="right" vertical="center"/>
      <protection/>
    </xf>
    <xf numFmtId="185" fontId="10" fillId="0" borderId="3" xfId="0" applyNumberFormat="1" applyFont="1" applyBorder="1" applyAlignment="1" applyProtection="1">
      <alignment horizontal="left"/>
      <protection/>
    </xf>
    <xf numFmtId="185" fontId="10" fillId="0" borderId="3" xfId="0" applyNumberFormat="1" applyFont="1" applyBorder="1" applyAlignment="1" applyProtection="1" quotePrefix="1">
      <alignment horizontal="right"/>
      <protection/>
    </xf>
    <xf numFmtId="185" fontId="9" fillId="2" borderId="24" xfId="0" applyNumberFormat="1" applyFont="1" applyFill="1" applyBorder="1" applyAlignment="1" applyProtection="1">
      <alignment horizontal="right" vertical="center"/>
      <protection/>
    </xf>
    <xf numFmtId="185" fontId="9" fillId="2" borderId="42" xfId="0" applyNumberFormat="1" applyFont="1" applyFill="1" applyBorder="1" applyAlignment="1" applyProtection="1">
      <alignment horizontal="right" vertical="center"/>
      <protection/>
    </xf>
    <xf numFmtId="185" fontId="9" fillId="2" borderId="23" xfId="0" applyNumberFormat="1" applyFont="1" applyFill="1" applyBorder="1" applyAlignment="1" applyProtection="1">
      <alignment horizontal="right" vertical="center"/>
      <protection/>
    </xf>
    <xf numFmtId="185" fontId="9" fillId="2" borderId="0" xfId="0" applyNumberFormat="1" applyFont="1" applyFill="1" applyBorder="1" applyAlignment="1" applyProtection="1">
      <alignment horizontal="right" vertical="center"/>
      <protection/>
    </xf>
    <xf numFmtId="185" fontId="9" fillId="2" borderId="37" xfId="0" applyNumberFormat="1" applyFont="1" applyFill="1" applyBorder="1" applyAlignment="1" applyProtection="1">
      <alignment horizontal="right" vertical="center"/>
      <protection/>
    </xf>
    <xf numFmtId="185" fontId="9" fillId="2" borderId="32" xfId="0" applyNumberFormat="1" applyFont="1" applyFill="1" applyBorder="1" applyAlignment="1" applyProtection="1">
      <alignment horizontal="right" vertical="center"/>
      <protection/>
    </xf>
    <xf numFmtId="185" fontId="9" fillId="2" borderId="43" xfId="0" applyNumberFormat="1" applyFont="1" applyFill="1" applyBorder="1" applyAlignment="1" applyProtection="1">
      <alignment horizontal="right" vertical="center"/>
      <protection/>
    </xf>
    <xf numFmtId="185" fontId="9" fillId="2" borderId="30" xfId="0" applyNumberFormat="1" applyFont="1" applyFill="1" applyBorder="1" applyAlignment="1" applyProtection="1">
      <alignment horizontal="right" vertical="center"/>
      <protection/>
    </xf>
    <xf numFmtId="185" fontId="9" fillId="2" borderId="38" xfId="0" applyNumberFormat="1" applyFont="1" applyFill="1" applyBorder="1" applyAlignment="1" applyProtection="1">
      <alignment horizontal="right" vertical="center"/>
      <protection/>
    </xf>
    <xf numFmtId="185" fontId="9" fillId="2" borderId="39" xfId="0" applyNumberFormat="1" applyFont="1" applyFill="1" applyBorder="1" applyAlignment="1" applyProtection="1">
      <alignment horizontal="right" vertical="center"/>
      <protection/>
    </xf>
    <xf numFmtId="178" fontId="11" fillId="0" borderId="48" xfId="0" applyNumberFormat="1" applyFont="1" applyBorder="1" applyAlignment="1" applyProtection="1">
      <alignment vertical="center"/>
      <protection/>
    </xf>
    <xf numFmtId="178" fontId="9" fillId="2" borderId="22" xfId="0" applyNumberFormat="1" applyFont="1" applyFill="1" applyBorder="1" applyAlignment="1" applyProtection="1">
      <alignment horizontal="right" vertical="center"/>
      <protection/>
    </xf>
    <xf numFmtId="178" fontId="9" fillId="2" borderId="23" xfId="0" applyNumberFormat="1" applyFont="1" applyFill="1" applyBorder="1" applyAlignment="1" applyProtection="1">
      <alignment horizontal="right" vertical="center"/>
      <protection/>
    </xf>
    <xf numFmtId="178" fontId="9" fillId="2" borderId="0" xfId="0" applyNumberFormat="1" applyFont="1" applyFill="1" applyBorder="1" applyAlignment="1" applyProtection="1">
      <alignment vertical="center"/>
      <protection/>
    </xf>
    <xf numFmtId="178" fontId="9" fillId="2" borderId="29" xfId="0" applyNumberFormat="1" applyFont="1" applyFill="1" applyBorder="1" applyAlignment="1" applyProtection="1">
      <alignment horizontal="right" vertical="center"/>
      <protection/>
    </xf>
    <xf numFmtId="178" fontId="9" fillId="2" borderId="30" xfId="0" applyNumberFormat="1" applyFont="1" applyFill="1" applyBorder="1" applyAlignment="1" applyProtection="1">
      <alignment horizontal="right" vertical="center"/>
      <protection/>
    </xf>
    <xf numFmtId="178" fontId="9" fillId="2" borderId="49" xfId="0" applyNumberFormat="1" applyFont="1" applyFill="1" applyBorder="1" applyAlignment="1" applyProtection="1">
      <alignment vertical="center"/>
      <protection/>
    </xf>
    <xf numFmtId="178" fontId="11" fillId="0" borderId="50" xfId="0" applyNumberFormat="1" applyFont="1" applyBorder="1" applyAlignment="1" applyProtection="1">
      <alignment vertical="center"/>
      <protection/>
    </xf>
    <xf numFmtId="178" fontId="11" fillId="0" borderId="51" xfId="0" applyNumberFormat="1" applyFont="1" applyBorder="1" applyAlignment="1" applyProtection="1">
      <alignment vertical="center"/>
      <protection/>
    </xf>
    <xf numFmtId="178" fontId="11" fillId="0" borderId="52" xfId="0" applyNumberFormat="1" applyFont="1" applyBorder="1" applyAlignment="1" applyProtection="1">
      <alignment vertical="center"/>
      <protection/>
    </xf>
    <xf numFmtId="178" fontId="11" fillId="0" borderId="53" xfId="0" applyNumberFormat="1" applyFont="1" applyBorder="1" applyAlignment="1" applyProtection="1">
      <alignment vertical="center"/>
      <protection/>
    </xf>
    <xf numFmtId="178" fontId="11" fillId="0" borderId="54" xfId="0" applyNumberFormat="1" applyFont="1" applyBorder="1" applyAlignment="1" applyProtection="1">
      <alignment vertical="center"/>
      <protection/>
    </xf>
    <xf numFmtId="37" fontId="12" fillId="0" borderId="0" xfId="0" applyNumberFormat="1" applyFont="1" applyBorder="1" applyAlignment="1" applyProtection="1">
      <alignment horizontal="left" vertical="center"/>
      <protection/>
    </xf>
    <xf numFmtId="185" fontId="3" fillId="0" borderId="0" xfId="0" applyNumberFormat="1" applyFont="1" applyBorder="1" applyAlignment="1" applyProtection="1">
      <alignment/>
      <protection/>
    </xf>
    <xf numFmtId="185" fontId="2" fillId="0" borderId="0" xfId="0" applyNumberFormat="1" applyFont="1" applyBorder="1" applyAlignment="1" applyProtection="1">
      <alignment horizontal="left"/>
      <protection/>
    </xf>
    <xf numFmtId="185" fontId="2" fillId="0" borderId="0" xfId="0" applyNumberFormat="1" applyFont="1" applyBorder="1" applyAlignment="1" applyProtection="1">
      <alignment/>
      <protection/>
    </xf>
    <xf numFmtId="185" fontId="0" fillId="0" borderId="0" xfId="0" applyNumberFormat="1" applyBorder="1" applyAlignment="1" applyProtection="1">
      <alignment/>
      <protection/>
    </xf>
    <xf numFmtId="185" fontId="0" fillId="0" borderId="0" xfId="0" applyNumberFormat="1" applyBorder="1" applyAlignment="1" applyProtection="1">
      <alignment horizontal="left"/>
      <protection/>
    </xf>
    <xf numFmtId="185" fontId="10" fillId="0" borderId="0" xfId="0" applyNumberFormat="1" applyFont="1" applyBorder="1" applyAlignment="1" applyProtection="1">
      <alignment horizontal="left"/>
      <protection/>
    </xf>
    <xf numFmtId="185" fontId="10" fillId="0" borderId="0" xfId="0" applyNumberFormat="1" applyFont="1" applyBorder="1" applyAlignment="1" applyProtection="1" quotePrefix="1">
      <alignment horizontal="right"/>
      <protection/>
    </xf>
    <xf numFmtId="37" fontId="7" fillId="0" borderId="0" xfId="0" applyNumberFormat="1" applyFont="1" applyBorder="1" applyAlignment="1" applyProtection="1">
      <alignment horizontal="left" vertical="center"/>
      <protection/>
    </xf>
    <xf numFmtId="185" fontId="13" fillId="0" borderId="0" xfId="0" applyNumberFormat="1" applyFont="1" applyBorder="1" applyAlignment="1" applyProtection="1">
      <alignment/>
      <protection/>
    </xf>
    <xf numFmtId="185" fontId="7" fillId="0" borderId="0" xfId="0" applyNumberFormat="1" applyFont="1" applyBorder="1" applyAlignment="1" applyProtection="1">
      <alignment horizontal="left"/>
      <protection/>
    </xf>
    <xf numFmtId="185" fontId="7" fillId="0" borderId="0" xfId="0" applyNumberFormat="1" applyFont="1" applyBorder="1" applyAlignment="1" applyProtection="1">
      <alignment/>
      <protection/>
    </xf>
    <xf numFmtId="185" fontId="10" fillId="0" borderId="0" xfId="0" applyNumberFormat="1" applyFont="1" applyBorder="1" applyAlignment="1" applyProtection="1">
      <alignment/>
      <protection/>
    </xf>
    <xf numFmtId="176" fontId="10" fillId="0" borderId="0" xfId="0" applyNumberFormat="1" applyFont="1" applyBorder="1" applyAlignment="1" applyProtection="1">
      <alignment/>
      <protection/>
    </xf>
    <xf numFmtId="176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Border="1" applyAlignment="1" applyProtection="1">
      <alignment horizontal="left"/>
      <protection/>
    </xf>
    <xf numFmtId="37" fontId="7" fillId="0" borderId="3" xfId="0" applyNumberFormat="1" applyFont="1" applyBorder="1" applyAlignment="1" applyProtection="1">
      <alignment horizontal="left" vertical="center"/>
      <protection/>
    </xf>
    <xf numFmtId="176" fontId="13" fillId="0" borderId="3" xfId="0" applyNumberFormat="1" applyFont="1" applyBorder="1" applyAlignment="1" applyProtection="1">
      <alignment/>
      <protection/>
    </xf>
    <xf numFmtId="176" fontId="7" fillId="0" borderId="3" xfId="0" applyNumberFormat="1" applyFont="1" applyBorder="1" applyAlignment="1" applyProtection="1">
      <alignment horizontal="left"/>
      <protection/>
    </xf>
    <xf numFmtId="176" fontId="7" fillId="0" borderId="3" xfId="0" applyNumberFormat="1" applyFont="1" applyBorder="1" applyAlignment="1" applyProtection="1">
      <alignment/>
      <protection/>
    </xf>
    <xf numFmtId="176" fontId="10" fillId="0" borderId="3" xfId="0" applyNumberFormat="1" applyFont="1" applyBorder="1" applyAlignment="1" applyProtection="1">
      <alignment/>
      <protection/>
    </xf>
    <xf numFmtId="37" fontId="10" fillId="0" borderId="55" xfId="0" applyNumberFormat="1" applyFont="1" applyBorder="1" applyAlignment="1" applyProtection="1">
      <alignment vertical="center"/>
      <protection/>
    </xf>
    <xf numFmtId="176" fontId="10" fillId="0" borderId="56" xfId="0" applyNumberFormat="1" applyFont="1" applyBorder="1" applyAlignment="1" applyProtection="1">
      <alignment horizontal="center" vertical="center" wrapText="1"/>
      <protection/>
    </xf>
    <xf numFmtId="176" fontId="10" fillId="0" borderId="57" xfId="0" applyNumberFormat="1" applyFont="1" applyBorder="1" applyAlignment="1" applyProtection="1">
      <alignment horizontal="center" vertical="center" wrapText="1"/>
      <protection/>
    </xf>
    <xf numFmtId="176" fontId="10" fillId="0" borderId="58" xfId="0" applyNumberFormat="1" applyFont="1" applyBorder="1" applyAlignment="1" applyProtection="1">
      <alignment horizontal="center" vertical="center" wrapText="1"/>
      <protection/>
    </xf>
    <xf numFmtId="176" fontId="10" fillId="0" borderId="59" xfId="0" applyNumberFormat="1" applyFont="1" applyBorder="1" applyAlignment="1" applyProtection="1">
      <alignment horizontal="center" vertical="center" wrapText="1"/>
      <protection/>
    </xf>
    <xf numFmtId="176" fontId="10" fillId="0" borderId="60" xfId="0" applyNumberFormat="1" applyFont="1" applyBorder="1" applyAlignment="1" applyProtection="1">
      <alignment horizontal="center" vertical="center" wrapText="1"/>
      <protection/>
    </xf>
    <xf numFmtId="176" fontId="10" fillId="0" borderId="61" xfId="0" applyNumberFormat="1" applyFont="1" applyBorder="1" applyAlignment="1" applyProtection="1">
      <alignment horizontal="center" vertical="center" wrapText="1"/>
      <protection/>
    </xf>
    <xf numFmtId="37" fontId="10" fillId="0" borderId="56" xfId="0" applyNumberFormat="1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1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176" fontId="11" fillId="0" borderId="1" xfId="0" applyNumberFormat="1" applyFont="1" applyBorder="1" applyAlignment="1" applyProtection="1">
      <alignment vertical="center"/>
      <protection/>
    </xf>
    <xf numFmtId="176" fontId="11" fillId="0" borderId="0" xfId="0" applyNumberFormat="1" applyFont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176" fontId="8" fillId="0" borderId="0" xfId="0" applyNumberFormat="1" applyFont="1" applyAlignment="1" applyProtection="1">
      <alignment/>
      <protection/>
    </xf>
    <xf numFmtId="176" fontId="8" fillId="0" borderId="0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176" fontId="10" fillId="0" borderId="3" xfId="0" applyNumberFormat="1" applyFont="1" applyBorder="1" applyAlignment="1" applyProtection="1">
      <alignment horizontal="right"/>
      <protection locked="0"/>
    </xf>
    <xf numFmtId="176" fontId="11" fillId="0" borderId="48" xfId="0" applyNumberFormat="1" applyFont="1" applyBorder="1" applyAlignment="1" applyProtection="1">
      <alignment horizontal="right" vertical="center"/>
      <protection/>
    </xf>
    <xf numFmtId="176" fontId="9" fillId="2" borderId="49" xfId="0" applyNumberFormat="1" applyFont="1" applyFill="1" applyBorder="1" applyAlignment="1" applyProtection="1">
      <alignment horizontal="right" vertical="center"/>
      <protection/>
    </xf>
    <xf numFmtId="176" fontId="11" fillId="0" borderId="50" xfId="0" applyNumberFormat="1" applyFont="1" applyBorder="1" applyAlignment="1" applyProtection="1">
      <alignment horizontal="right" vertical="center"/>
      <protection/>
    </xf>
    <xf numFmtId="176" fontId="11" fillId="0" borderId="51" xfId="0" applyNumberFormat="1" applyFont="1" applyBorder="1" applyAlignment="1" applyProtection="1">
      <alignment horizontal="right" vertical="center"/>
      <protection/>
    </xf>
    <xf numFmtId="176" fontId="11" fillId="0" borderId="52" xfId="0" applyNumberFormat="1" applyFont="1" applyBorder="1" applyAlignment="1" applyProtection="1">
      <alignment horizontal="right" vertical="center"/>
      <protection/>
    </xf>
    <xf numFmtId="176" fontId="11" fillId="0" borderId="53" xfId="0" applyNumberFormat="1" applyFont="1" applyBorder="1" applyAlignment="1" applyProtection="1">
      <alignment horizontal="right" vertical="center"/>
      <protection/>
    </xf>
    <xf numFmtId="176" fontId="11" fillId="0" borderId="54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177" fontId="0" fillId="0" borderId="0" xfId="0" applyNumberFormat="1" applyFont="1" applyAlignment="1" applyProtection="1">
      <alignment horizontal="left"/>
      <protection/>
    </xf>
    <xf numFmtId="177" fontId="10" fillId="0" borderId="0" xfId="0" applyNumberFormat="1" applyFont="1" applyAlignment="1" applyProtection="1">
      <alignment horizontal="left"/>
      <protection/>
    </xf>
    <xf numFmtId="0" fontId="10" fillId="0" borderId="56" xfId="0" applyFont="1" applyBorder="1" applyAlignment="1" applyProtection="1">
      <alignment horizontal="center" vertical="center" wrapText="1"/>
      <protection/>
    </xf>
    <xf numFmtId="185" fontId="11" fillId="0" borderId="62" xfId="0" applyNumberFormat="1" applyFont="1" applyBorder="1" applyAlignment="1" applyProtection="1">
      <alignment horizontal="right" vertical="center"/>
      <protection/>
    </xf>
    <xf numFmtId="185" fontId="11" fillId="0" borderId="41" xfId="0" applyNumberFormat="1" applyFont="1" applyBorder="1" applyAlignment="1" applyProtection="1">
      <alignment horizontal="right" vertical="center"/>
      <protection/>
    </xf>
    <xf numFmtId="185" fontId="11" fillId="0" borderId="4" xfId="0" applyNumberFormat="1" applyFont="1" applyBorder="1" applyAlignment="1" applyProtection="1">
      <alignment horizontal="right" vertical="center"/>
      <protection/>
    </xf>
    <xf numFmtId="185" fontId="11" fillId="0" borderId="63" xfId="0" applyNumberFormat="1" applyFont="1" applyBorder="1" applyAlignment="1" applyProtection="1">
      <alignment horizontal="right" vertical="center"/>
      <protection/>
    </xf>
    <xf numFmtId="185" fontId="11" fillId="0" borderId="5" xfId="0" applyNumberFormat="1" applyFont="1" applyBorder="1" applyAlignment="1" applyProtection="1">
      <alignment horizontal="right" vertical="center"/>
      <protection/>
    </xf>
    <xf numFmtId="178" fontId="11" fillId="0" borderId="6" xfId="0" applyNumberFormat="1" applyFont="1" applyBorder="1" applyAlignment="1" applyProtection="1">
      <alignment horizontal="right" vertical="center"/>
      <protection/>
    </xf>
    <xf numFmtId="178" fontId="11" fillId="0" borderId="4" xfId="0" applyNumberFormat="1" applyFont="1" applyBorder="1" applyAlignment="1" applyProtection="1">
      <alignment horizontal="right" vertical="center"/>
      <protection/>
    </xf>
    <xf numFmtId="185" fontId="11" fillId="0" borderId="24" xfId="0" applyNumberFormat="1" applyFont="1" applyBorder="1" applyAlignment="1" applyProtection="1">
      <alignment horizontal="right" vertical="center"/>
      <protection/>
    </xf>
    <xf numFmtId="185" fontId="11" fillId="0" borderId="42" xfId="0" applyNumberFormat="1" applyFont="1" applyBorder="1" applyAlignment="1" applyProtection="1">
      <alignment horizontal="right" vertical="center"/>
      <protection/>
    </xf>
    <xf numFmtId="185" fontId="11" fillId="0" borderId="23" xfId="0" applyNumberFormat="1" applyFont="1" applyBorder="1" applyAlignment="1" applyProtection="1">
      <alignment horizontal="right" vertical="center"/>
      <protection/>
    </xf>
    <xf numFmtId="185" fontId="11" fillId="0" borderId="0" xfId="0" applyNumberFormat="1" applyFont="1" applyBorder="1" applyAlignment="1" applyProtection="1">
      <alignment horizontal="right" vertical="center"/>
      <protection/>
    </xf>
    <xf numFmtId="185" fontId="11" fillId="0" borderId="37" xfId="0" applyNumberFormat="1" applyFont="1" applyBorder="1" applyAlignment="1" applyProtection="1">
      <alignment horizontal="right" vertical="center"/>
      <protection/>
    </xf>
    <xf numFmtId="178" fontId="11" fillId="0" borderId="22" xfId="0" applyNumberFormat="1" applyFont="1" applyBorder="1" applyAlignment="1" applyProtection="1">
      <alignment horizontal="right" vertical="center"/>
      <protection/>
    </xf>
    <xf numFmtId="178" fontId="11" fillId="0" borderId="23" xfId="0" applyNumberFormat="1" applyFont="1" applyBorder="1" applyAlignment="1" applyProtection="1">
      <alignment horizontal="right" vertical="center"/>
      <protection/>
    </xf>
    <xf numFmtId="185" fontId="11" fillId="0" borderId="28" xfId="0" applyNumberFormat="1" applyFont="1" applyBorder="1" applyAlignment="1" applyProtection="1">
      <alignment horizontal="right" vertical="center"/>
      <protection/>
    </xf>
    <xf numFmtId="185" fontId="11" fillId="0" borderId="44" xfId="0" applyNumberFormat="1" applyFont="1" applyBorder="1" applyAlignment="1" applyProtection="1">
      <alignment horizontal="right" vertical="center"/>
      <protection/>
    </xf>
    <xf numFmtId="185" fontId="11" fillId="0" borderId="26" xfId="0" applyNumberFormat="1" applyFont="1" applyBorder="1" applyAlignment="1" applyProtection="1">
      <alignment horizontal="right" vertical="center"/>
      <protection/>
    </xf>
    <xf numFmtId="185" fontId="11" fillId="0" borderId="35" xfId="0" applyNumberFormat="1" applyFont="1" applyBorder="1" applyAlignment="1" applyProtection="1">
      <alignment horizontal="right" vertical="center"/>
      <protection/>
    </xf>
    <xf numFmtId="185" fontId="11" fillId="0" borderId="36" xfId="0" applyNumberFormat="1" applyFont="1" applyBorder="1" applyAlignment="1" applyProtection="1">
      <alignment horizontal="right" vertical="center"/>
      <protection/>
    </xf>
    <xf numFmtId="178" fontId="11" fillId="0" borderId="25" xfId="0" applyNumberFormat="1" applyFont="1" applyBorder="1" applyAlignment="1" applyProtection="1">
      <alignment horizontal="right" vertical="center"/>
      <protection/>
    </xf>
    <xf numFmtId="178" fontId="11" fillId="0" borderId="26" xfId="0" applyNumberFormat="1" applyFont="1" applyBorder="1" applyAlignment="1" applyProtection="1">
      <alignment horizontal="right" vertical="center"/>
      <protection/>
    </xf>
    <xf numFmtId="185" fontId="11" fillId="0" borderId="15" xfId="0" applyNumberFormat="1" applyFont="1" applyBorder="1" applyAlignment="1" applyProtection="1">
      <alignment horizontal="right" vertical="center"/>
      <protection/>
    </xf>
    <xf numFmtId="185" fontId="11" fillId="0" borderId="45" xfId="0" applyNumberFormat="1" applyFont="1" applyBorder="1" applyAlignment="1" applyProtection="1">
      <alignment horizontal="right" vertical="center"/>
      <protection/>
    </xf>
    <xf numFmtId="185" fontId="11" fillId="0" borderId="7" xfId="0" applyNumberFormat="1" applyFont="1" applyBorder="1" applyAlignment="1" applyProtection="1">
      <alignment horizontal="right" vertical="center"/>
      <protection/>
    </xf>
    <xf numFmtId="185" fontId="11" fillId="0" borderId="8" xfId="0" applyNumberFormat="1" applyFont="1" applyBorder="1" applyAlignment="1" applyProtection="1">
      <alignment horizontal="right" vertical="center"/>
      <protection/>
    </xf>
    <xf numFmtId="185" fontId="11" fillId="0" borderId="9" xfId="0" applyNumberFormat="1" applyFont="1" applyBorder="1" applyAlignment="1" applyProtection="1">
      <alignment horizontal="right" vertical="center"/>
      <protection/>
    </xf>
    <xf numFmtId="178" fontId="11" fillId="0" borderId="13" xfId="0" applyNumberFormat="1" applyFont="1" applyBorder="1" applyAlignment="1" applyProtection="1">
      <alignment horizontal="right" vertical="center"/>
      <protection/>
    </xf>
    <xf numFmtId="178" fontId="11" fillId="0" borderId="7" xfId="0" applyNumberFormat="1" applyFont="1" applyBorder="1" applyAlignment="1" applyProtection="1">
      <alignment horizontal="right" vertical="center"/>
      <protection/>
    </xf>
    <xf numFmtId="185" fontId="11" fillId="0" borderId="21" xfId="0" applyNumberFormat="1" applyFont="1" applyBorder="1" applyAlignment="1" applyProtection="1">
      <alignment horizontal="right" vertical="center"/>
      <protection/>
    </xf>
    <xf numFmtId="185" fontId="11" fillId="0" borderId="46" xfId="0" applyNumberFormat="1" applyFont="1" applyBorder="1" applyAlignment="1" applyProtection="1">
      <alignment horizontal="right" vertical="center"/>
      <protection/>
    </xf>
    <xf numFmtId="185" fontId="11" fillId="0" borderId="20" xfId="0" applyNumberFormat="1" applyFont="1" applyBorder="1" applyAlignment="1" applyProtection="1">
      <alignment horizontal="right" vertical="center"/>
      <protection/>
    </xf>
    <xf numFmtId="185" fontId="11" fillId="0" borderId="33" xfId="0" applyNumberFormat="1" applyFont="1" applyBorder="1" applyAlignment="1" applyProtection="1">
      <alignment horizontal="right" vertical="center"/>
      <protection/>
    </xf>
    <xf numFmtId="185" fontId="11" fillId="0" borderId="34" xfId="0" applyNumberFormat="1" applyFont="1" applyBorder="1" applyAlignment="1" applyProtection="1">
      <alignment horizontal="right" vertical="center"/>
      <protection/>
    </xf>
    <xf numFmtId="178" fontId="11" fillId="0" borderId="19" xfId="0" applyNumberFormat="1" applyFont="1" applyBorder="1" applyAlignment="1" applyProtection="1">
      <alignment horizontal="right" vertical="center"/>
      <protection/>
    </xf>
    <xf numFmtId="178" fontId="11" fillId="0" borderId="20" xfId="0" applyNumberFormat="1" applyFont="1" applyBorder="1" applyAlignment="1" applyProtection="1">
      <alignment horizontal="right" vertical="center"/>
      <protection/>
    </xf>
    <xf numFmtId="185" fontId="11" fillId="0" borderId="18" xfId="0" applyNumberFormat="1" applyFont="1" applyBorder="1" applyAlignment="1" applyProtection="1">
      <alignment horizontal="right" vertical="center"/>
      <protection/>
    </xf>
    <xf numFmtId="185" fontId="11" fillId="0" borderId="47" xfId="0" applyNumberFormat="1" applyFont="1" applyBorder="1" applyAlignment="1" applyProtection="1">
      <alignment horizontal="right" vertical="center"/>
      <protection/>
    </xf>
    <xf numFmtId="185" fontId="11" fillId="0" borderId="10" xfId="0" applyNumberFormat="1" applyFont="1" applyBorder="1" applyAlignment="1" applyProtection="1">
      <alignment horizontal="right" vertical="center"/>
      <protection/>
    </xf>
    <xf numFmtId="185" fontId="11" fillId="0" borderId="11" xfId="0" applyNumberFormat="1" applyFont="1" applyBorder="1" applyAlignment="1" applyProtection="1">
      <alignment horizontal="right" vertical="center"/>
      <protection/>
    </xf>
    <xf numFmtId="185" fontId="11" fillId="0" borderId="12" xfId="0" applyNumberFormat="1" applyFont="1" applyBorder="1" applyAlignment="1" applyProtection="1">
      <alignment horizontal="right" vertical="center"/>
      <protection/>
    </xf>
    <xf numFmtId="178" fontId="11" fillId="0" borderId="16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185" fontId="8" fillId="0" borderId="0" xfId="0" applyNumberFormat="1" applyFont="1" applyAlignment="1" applyProtection="1">
      <alignment/>
      <protection/>
    </xf>
    <xf numFmtId="177" fontId="0" fillId="0" borderId="0" xfId="0" applyNumberFormat="1" applyBorder="1" applyAlignment="1" applyProtection="1">
      <alignment vertical="center"/>
      <protection/>
    </xf>
    <xf numFmtId="177" fontId="0" fillId="0" borderId="0" xfId="0" applyNumberFormat="1" applyBorder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85" fontId="0" fillId="0" borderId="0" xfId="0" applyNumberFormat="1" applyAlignment="1" applyProtection="1">
      <alignment/>
      <protection/>
    </xf>
    <xf numFmtId="177" fontId="11" fillId="0" borderId="0" xfId="0" applyNumberFormat="1" applyFont="1" applyAlignment="1" applyProtection="1">
      <alignment vertical="center"/>
      <protection/>
    </xf>
    <xf numFmtId="176" fontId="11" fillId="0" borderId="62" xfId="0" applyNumberFormat="1" applyFont="1" applyBorder="1" applyAlignment="1" applyProtection="1">
      <alignment horizontal="right" vertical="center"/>
      <protection/>
    </xf>
    <xf numFmtId="176" fontId="11" fillId="0" borderId="24" xfId="0" applyNumberFormat="1" applyFont="1" applyBorder="1" applyAlignment="1" applyProtection="1">
      <alignment horizontal="right" vertical="center"/>
      <protection/>
    </xf>
    <xf numFmtId="176" fontId="11" fillId="0" borderId="28" xfId="0" applyNumberFormat="1" applyFont="1" applyBorder="1" applyAlignment="1" applyProtection="1">
      <alignment horizontal="right" vertical="center"/>
      <protection/>
    </xf>
    <xf numFmtId="176" fontId="11" fillId="0" borderId="15" xfId="0" applyNumberFormat="1" applyFont="1" applyBorder="1" applyAlignment="1" applyProtection="1">
      <alignment horizontal="right" vertical="center"/>
      <protection/>
    </xf>
    <xf numFmtId="176" fontId="11" fillId="0" borderId="21" xfId="0" applyNumberFormat="1" applyFont="1" applyBorder="1" applyAlignment="1" applyProtection="1">
      <alignment horizontal="right" vertical="center"/>
      <protection/>
    </xf>
    <xf numFmtId="176" fontId="11" fillId="0" borderId="18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37" fontId="11" fillId="0" borderId="64" xfId="0" applyNumberFormat="1" applyFont="1" applyBorder="1" applyAlignment="1" applyProtection="1">
      <alignment horizontal="left" vertical="center"/>
      <protection/>
    </xf>
    <xf numFmtId="37" fontId="9" fillId="2" borderId="24" xfId="0" applyNumberFormat="1" applyFont="1" applyFill="1" applyBorder="1" applyAlignment="1" applyProtection="1">
      <alignment horizontal="left" vertical="center"/>
      <protection/>
    </xf>
    <xf numFmtId="37" fontId="11" fillId="0" borderId="65" xfId="0" applyNumberFormat="1" applyFont="1" applyBorder="1" applyAlignment="1" applyProtection="1">
      <alignment horizontal="left"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38" fontId="11" fillId="0" borderId="64" xfId="17" applyFont="1" applyBorder="1" applyAlignment="1" applyProtection="1">
      <alignment vertical="center"/>
      <protection locked="0"/>
    </xf>
    <xf numFmtId="38" fontId="9" fillId="2" borderId="66" xfId="17" applyFont="1" applyFill="1" applyBorder="1" applyAlignment="1" applyProtection="1">
      <alignment vertical="center"/>
      <protection locked="0"/>
    </xf>
    <xf numFmtId="38" fontId="9" fillId="2" borderId="62" xfId="17" applyFont="1" applyFill="1" applyBorder="1" applyAlignment="1" applyProtection="1">
      <alignment vertical="center"/>
      <protection locked="0"/>
    </xf>
    <xf numFmtId="38" fontId="11" fillId="0" borderId="62" xfId="17" applyFont="1" applyBorder="1" applyAlignment="1" applyProtection="1">
      <alignment vertical="center"/>
      <protection locked="0"/>
    </xf>
    <xf numFmtId="38" fontId="9" fillId="2" borderId="67" xfId="17" applyFont="1" applyFill="1" applyBorder="1" applyAlignment="1" applyProtection="1">
      <alignment vertical="center"/>
      <protection locked="0"/>
    </xf>
    <xf numFmtId="38" fontId="11" fillId="0" borderId="68" xfId="17" applyFont="1" applyBorder="1" applyAlignment="1" applyProtection="1">
      <alignment vertical="center"/>
      <protection locked="0"/>
    </xf>
    <xf numFmtId="38" fontId="11" fillId="0" borderId="15" xfId="17" applyFont="1" applyBorder="1" applyAlignment="1" applyProtection="1">
      <alignment vertical="center"/>
      <protection locked="0"/>
    </xf>
    <xf numFmtId="38" fontId="11" fillId="0" borderId="24" xfId="17" applyFont="1" applyBorder="1" applyAlignment="1" applyProtection="1">
      <alignment vertical="center"/>
      <protection locked="0"/>
    </xf>
    <xf numFmtId="38" fontId="11" fillId="0" borderId="65" xfId="17" applyFont="1" applyBorder="1" applyAlignment="1" applyProtection="1">
      <alignment vertical="center"/>
      <protection locked="0"/>
    </xf>
    <xf numFmtId="38" fontId="9" fillId="2" borderId="67" xfId="17" applyFont="1" applyFill="1" applyBorder="1" applyAlignment="1" applyProtection="1">
      <alignment vertical="center" shrinkToFit="1"/>
      <protection locked="0"/>
    </xf>
    <xf numFmtId="38" fontId="11" fillId="0" borderId="66" xfId="17" applyFont="1" applyBorder="1" applyAlignment="1" applyProtection="1">
      <alignment vertical="center"/>
      <protection locked="0"/>
    </xf>
    <xf numFmtId="176" fontId="11" fillId="0" borderId="63" xfId="0" applyNumberFormat="1" applyFont="1" applyFill="1" applyBorder="1" applyAlignment="1" applyProtection="1">
      <alignment horizontal="righ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116"/>
  <sheetViews>
    <sheetView showGridLines="0" tabSelected="1" zoomScale="85" zoomScaleNormal="8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10.66015625" defaultRowHeight="18"/>
  <cols>
    <col min="1" max="1" width="12.16015625" style="131" customWidth="1"/>
    <col min="2" max="10" width="8.66015625" style="6" customWidth="1"/>
    <col min="11" max="12" width="1.07421875" style="6" customWidth="1"/>
    <col min="13" max="20" width="8.66015625" style="6" customWidth="1"/>
    <col min="21" max="21" width="0" style="131" hidden="1" customWidth="1"/>
    <col min="22" max="22" width="12.16015625" style="132" customWidth="1"/>
    <col min="23" max="23" width="0.99609375" style="131" customWidth="1"/>
    <col min="24" max="16384" width="10.66015625" style="131" customWidth="1"/>
  </cols>
  <sheetData>
    <row r="1" ht="24.75" customHeight="1">
      <c r="A1" s="130" t="s">
        <v>44</v>
      </c>
    </row>
    <row r="2" spans="1:24" s="134" customFormat="1" ht="17.25" customHeight="1" thickBot="1">
      <c r="A2" s="117"/>
      <c r="B2" s="118"/>
      <c r="C2" s="119"/>
      <c r="D2" s="120"/>
      <c r="E2" s="121"/>
      <c r="F2" s="4"/>
      <c r="G2" s="121"/>
      <c r="H2" s="4"/>
      <c r="I2" s="5" t="s">
        <v>47</v>
      </c>
      <c r="J2" s="151" t="s">
        <v>72</v>
      </c>
      <c r="K2" s="114"/>
      <c r="L2" s="115"/>
      <c r="M2" s="114"/>
      <c r="N2" s="114"/>
      <c r="O2" s="114"/>
      <c r="P2" s="114"/>
      <c r="Q2" s="114"/>
      <c r="R2" s="17"/>
      <c r="S2" s="17"/>
      <c r="T2" s="12" t="s">
        <v>46</v>
      </c>
      <c r="U2" s="12">
        <f>K2</f>
        <v>0</v>
      </c>
      <c r="V2" s="12" t="str">
        <f>J2</f>
        <v>　平成２０年</v>
      </c>
      <c r="W2" s="133"/>
      <c r="X2" s="133"/>
    </row>
    <row r="3" spans="1:24" s="136" customFormat="1" ht="36.75" customHeight="1" thickBot="1">
      <c r="A3" s="122"/>
      <c r="B3" s="123" t="s">
        <v>0</v>
      </c>
      <c r="C3" s="124" t="s">
        <v>1</v>
      </c>
      <c r="D3" s="125" t="s">
        <v>2</v>
      </c>
      <c r="E3" s="125" t="s">
        <v>3</v>
      </c>
      <c r="F3" s="125" t="s">
        <v>49</v>
      </c>
      <c r="G3" s="125" t="s">
        <v>4</v>
      </c>
      <c r="H3" s="125" t="s">
        <v>5</v>
      </c>
      <c r="I3" s="126" t="s">
        <v>48</v>
      </c>
      <c r="J3" s="127" t="s">
        <v>6</v>
      </c>
      <c r="K3" s="8"/>
      <c r="L3" s="9"/>
      <c r="M3" s="128" t="s">
        <v>50</v>
      </c>
      <c r="N3" s="125" t="s">
        <v>42</v>
      </c>
      <c r="O3" s="125" t="s">
        <v>7</v>
      </c>
      <c r="P3" s="125" t="s">
        <v>8</v>
      </c>
      <c r="Q3" s="125" t="s">
        <v>9</v>
      </c>
      <c r="R3" s="125" t="s">
        <v>43</v>
      </c>
      <c r="S3" s="125" t="s">
        <v>10</v>
      </c>
      <c r="T3" s="127" t="s">
        <v>51</v>
      </c>
      <c r="U3" s="122"/>
      <c r="V3" s="129"/>
      <c r="W3" s="135"/>
      <c r="X3" s="217"/>
    </row>
    <row r="4" spans="1:26" s="136" customFormat="1" ht="24" customHeight="1">
      <c r="A4" s="2" t="s">
        <v>11</v>
      </c>
      <c r="B4" s="211">
        <v>1142407</v>
      </c>
      <c r="C4" s="68">
        <v>2220</v>
      </c>
      <c r="D4" s="14">
        <v>342963</v>
      </c>
      <c r="E4" s="14">
        <v>14462</v>
      </c>
      <c r="F4" s="14">
        <v>6264</v>
      </c>
      <c r="G4" s="14">
        <v>181928</v>
      </c>
      <c r="H4" s="14">
        <v>127023</v>
      </c>
      <c r="I4" s="234">
        <v>13440</v>
      </c>
      <c r="J4" s="15">
        <v>115317</v>
      </c>
      <c r="K4" s="137"/>
      <c r="L4" s="138"/>
      <c r="M4" s="19">
        <v>15520</v>
      </c>
      <c r="N4" s="14">
        <v>2348</v>
      </c>
      <c r="O4" s="14">
        <v>16268</v>
      </c>
      <c r="P4" s="14">
        <v>22517</v>
      </c>
      <c r="Q4" s="14">
        <v>35975</v>
      </c>
      <c r="R4" s="14">
        <v>38153</v>
      </c>
      <c r="S4" s="14">
        <v>30229</v>
      </c>
      <c r="T4" s="152">
        <f>IF(B4-SUM(C4:S4),B4-SUM(C4:S4),"-")</f>
        <v>177780</v>
      </c>
      <c r="U4" s="1"/>
      <c r="V4" s="3" t="s">
        <v>11</v>
      </c>
      <c r="W4" s="139"/>
      <c r="X4" s="140"/>
      <c r="Y4" s="141"/>
      <c r="Z4" s="141"/>
    </row>
    <row r="5" spans="1:26" s="145" customFormat="1" ht="24" customHeight="1">
      <c r="A5" s="54" t="s">
        <v>12</v>
      </c>
      <c r="B5" s="76">
        <f aca="true" t="shared" si="0" ref="B5:J5">SUM(B6,B8,B11,B14,B19,B24,B31,B37,B42)</f>
        <v>11679</v>
      </c>
      <c r="C5" s="69">
        <f t="shared" si="0"/>
        <v>28</v>
      </c>
      <c r="D5" s="55">
        <f t="shared" si="0"/>
        <v>3234</v>
      </c>
      <c r="E5" s="55">
        <f t="shared" si="0"/>
        <v>131</v>
      </c>
      <c r="F5" s="55">
        <f t="shared" si="0"/>
        <v>51</v>
      </c>
      <c r="G5" s="55">
        <f t="shared" si="0"/>
        <v>1962</v>
      </c>
      <c r="H5" s="55">
        <f t="shared" si="0"/>
        <v>1140</v>
      </c>
      <c r="I5" s="56">
        <f t="shared" si="0"/>
        <v>121</v>
      </c>
      <c r="J5" s="57">
        <f t="shared" si="0"/>
        <v>1229</v>
      </c>
      <c r="K5" s="10"/>
      <c r="L5" s="11"/>
      <c r="M5" s="58">
        <f aca="true" t="shared" si="1" ref="M5:S5">SUM(M6,M8,M11,M14,M19,M24,M31,M37,M42)</f>
        <v>202</v>
      </c>
      <c r="N5" s="55">
        <f t="shared" si="1"/>
        <v>25</v>
      </c>
      <c r="O5" s="55">
        <f t="shared" si="1"/>
        <v>166</v>
      </c>
      <c r="P5" s="55">
        <f t="shared" si="1"/>
        <v>270</v>
      </c>
      <c r="Q5" s="55">
        <f t="shared" si="1"/>
        <v>539</v>
      </c>
      <c r="R5" s="55">
        <f t="shared" si="1"/>
        <v>406</v>
      </c>
      <c r="S5" s="55">
        <f t="shared" si="1"/>
        <v>293</v>
      </c>
      <c r="T5" s="56">
        <f aca="true" t="shared" si="2" ref="T5:T44">IF(B5-SUM(C5:S5),B5-SUM(C5:S5),"-")</f>
        <v>1882</v>
      </c>
      <c r="U5" s="59"/>
      <c r="V5" s="60" t="s">
        <v>12</v>
      </c>
      <c r="W5" s="142"/>
      <c r="X5" s="143"/>
      <c r="Y5" s="144"/>
      <c r="Z5" s="144"/>
    </row>
    <row r="6" spans="1:26" s="145" customFormat="1" ht="24" customHeight="1">
      <c r="A6" s="61" t="s">
        <v>13</v>
      </c>
      <c r="B6" s="76">
        <f aca="true" t="shared" si="3" ref="B6:I6">B7</f>
        <v>3793</v>
      </c>
      <c r="C6" s="70">
        <f t="shared" si="3"/>
        <v>7</v>
      </c>
      <c r="D6" s="43">
        <f t="shared" si="3"/>
        <v>1095</v>
      </c>
      <c r="E6" s="43">
        <f t="shared" si="3"/>
        <v>38</v>
      </c>
      <c r="F6" s="43">
        <f t="shared" si="3"/>
        <v>14</v>
      </c>
      <c r="G6" s="43">
        <f t="shared" si="3"/>
        <v>656</v>
      </c>
      <c r="H6" s="43">
        <f t="shared" si="3"/>
        <v>339</v>
      </c>
      <c r="I6" s="52">
        <f t="shared" si="3"/>
        <v>45</v>
      </c>
      <c r="J6" s="53">
        <f>J7</f>
        <v>413</v>
      </c>
      <c r="K6" s="10"/>
      <c r="L6" s="11"/>
      <c r="M6" s="42">
        <f aca="true" t="shared" si="4" ref="M6:S6">M7</f>
        <v>58</v>
      </c>
      <c r="N6" s="43">
        <f t="shared" si="4"/>
        <v>6</v>
      </c>
      <c r="O6" s="43">
        <f t="shared" si="4"/>
        <v>52</v>
      </c>
      <c r="P6" s="43">
        <f t="shared" si="4"/>
        <v>88</v>
      </c>
      <c r="Q6" s="43">
        <f t="shared" si="4"/>
        <v>153</v>
      </c>
      <c r="R6" s="43">
        <f t="shared" si="4"/>
        <v>131</v>
      </c>
      <c r="S6" s="43">
        <f t="shared" si="4"/>
        <v>106</v>
      </c>
      <c r="T6" s="153">
        <f t="shared" si="2"/>
        <v>592</v>
      </c>
      <c r="U6" s="44"/>
      <c r="V6" s="45" t="s">
        <v>13</v>
      </c>
      <c r="W6" s="142"/>
      <c r="X6" s="143"/>
      <c r="Y6" s="144"/>
      <c r="Z6" s="144"/>
    </row>
    <row r="7" spans="1:26" s="136" customFormat="1" ht="24" customHeight="1">
      <c r="A7" s="62" t="s">
        <v>14</v>
      </c>
      <c r="B7" s="212">
        <v>3793</v>
      </c>
      <c r="C7" s="71">
        <v>7</v>
      </c>
      <c r="D7" s="36">
        <v>1095</v>
      </c>
      <c r="E7" s="36">
        <v>38</v>
      </c>
      <c r="F7" s="36">
        <v>14</v>
      </c>
      <c r="G7" s="36">
        <v>656</v>
      </c>
      <c r="H7" s="36">
        <v>339</v>
      </c>
      <c r="I7" s="13">
        <v>45</v>
      </c>
      <c r="J7" s="51">
        <v>413</v>
      </c>
      <c r="K7" s="137"/>
      <c r="L7" s="138"/>
      <c r="M7" s="35">
        <v>58</v>
      </c>
      <c r="N7" s="36">
        <v>6</v>
      </c>
      <c r="O7" s="36">
        <v>52</v>
      </c>
      <c r="P7" s="36">
        <v>88</v>
      </c>
      <c r="Q7" s="36">
        <v>153</v>
      </c>
      <c r="R7" s="36">
        <v>131</v>
      </c>
      <c r="S7" s="36">
        <v>106</v>
      </c>
      <c r="T7" s="154">
        <f t="shared" si="2"/>
        <v>592</v>
      </c>
      <c r="U7" s="1"/>
      <c r="V7" s="37" t="s">
        <v>14</v>
      </c>
      <c r="W7" s="139"/>
      <c r="X7" s="140"/>
      <c r="Y7" s="141"/>
      <c r="Z7" s="141"/>
    </row>
    <row r="8" spans="1:26" s="145" customFormat="1" ht="24" customHeight="1">
      <c r="A8" s="61" t="s">
        <v>15</v>
      </c>
      <c r="B8" s="76">
        <f aca="true" t="shared" si="5" ref="B8:J8">IF(SUM(B9:B10),SUM(B9:B10),"        -")</f>
        <v>899</v>
      </c>
      <c r="C8" s="70">
        <f t="shared" si="5"/>
        <v>5</v>
      </c>
      <c r="D8" s="43">
        <f t="shared" si="5"/>
        <v>235</v>
      </c>
      <c r="E8" s="43">
        <f t="shared" si="5"/>
        <v>14</v>
      </c>
      <c r="F8" s="43">
        <f t="shared" si="5"/>
        <v>4</v>
      </c>
      <c r="G8" s="43">
        <f t="shared" si="5"/>
        <v>165</v>
      </c>
      <c r="H8" s="43">
        <f t="shared" si="5"/>
        <v>76</v>
      </c>
      <c r="I8" s="52">
        <f t="shared" si="5"/>
        <v>3</v>
      </c>
      <c r="J8" s="53">
        <f t="shared" si="5"/>
        <v>120</v>
      </c>
      <c r="K8" s="10"/>
      <c r="L8" s="11"/>
      <c r="M8" s="42">
        <f aca="true" t="shared" si="6" ref="M8:S8">IF(SUM(M9:M10),SUM(M9:M10),"        -")</f>
        <v>15</v>
      </c>
      <c r="N8" s="43">
        <f t="shared" si="6"/>
        <v>1</v>
      </c>
      <c r="O8" s="43">
        <f t="shared" si="6"/>
        <v>10</v>
      </c>
      <c r="P8" s="43">
        <f t="shared" si="6"/>
        <v>21</v>
      </c>
      <c r="Q8" s="43">
        <f t="shared" si="6"/>
        <v>61</v>
      </c>
      <c r="R8" s="43">
        <f t="shared" si="6"/>
        <v>26</v>
      </c>
      <c r="S8" s="43">
        <f t="shared" si="6"/>
        <v>9</v>
      </c>
      <c r="T8" s="153">
        <f t="shared" si="2"/>
        <v>134</v>
      </c>
      <c r="U8" s="44"/>
      <c r="V8" s="45" t="s">
        <v>15</v>
      </c>
      <c r="W8" s="142"/>
      <c r="X8" s="143"/>
      <c r="Y8" s="144"/>
      <c r="Z8" s="144"/>
    </row>
    <row r="9" spans="1:26" s="136" customFormat="1" ht="24" customHeight="1">
      <c r="A9" s="63" t="s">
        <v>16</v>
      </c>
      <c r="B9" s="213">
        <v>693</v>
      </c>
      <c r="C9" s="72">
        <v>4</v>
      </c>
      <c r="D9" s="39">
        <v>180</v>
      </c>
      <c r="E9" s="39">
        <v>12</v>
      </c>
      <c r="F9" s="39">
        <v>3</v>
      </c>
      <c r="G9" s="39">
        <v>128</v>
      </c>
      <c r="H9" s="39">
        <v>60</v>
      </c>
      <c r="I9" s="49">
        <v>3</v>
      </c>
      <c r="J9" s="50">
        <v>83</v>
      </c>
      <c r="K9" s="137"/>
      <c r="L9" s="138"/>
      <c r="M9" s="38">
        <v>9</v>
      </c>
      <c r="N9" s="39">
        <v>1</v>
      </c>
      <c r="O9" s="39">
        <v>9</v>
      </c>
      <c r="P9" s="39">
        <v>17</v>
      </c>
      <c r="Q9" s="39">
        <v>45</v>
      </c>
      <c r="R9" s="39">
        <v>17</v>
      </c>
      <c r="S9" s="39">
        <v>8</v>
      </c>
      <c r="T9" s="155">
        <f t="shared" si="2"/>
        <v>114</v>
      </c>
      <c r="U9" s="40"/>
      <c r="V9" s="41" t="s">
        <v>16</v>
      </c>
      <c r="W9" s="139"/>
      <c r="X9" s="140"/>
      <c r="Y9" s="141"/>
      <c r="Z9" s="141"/>
    </row>
    <row r="10" spans="1:26" s="136" customFormat="1" ht="24" customHeight="1">
      <c r="A10" s="64" t="s">
        <v>62</v>
      </c>
      <c r="B10" s="214">
        <v>206</v>
      </c>
      <c r="C10" s="73">
        <v>1</v>
      </c>
      <c r="D10" s="20">
        <v>55</v>
      </c>
      <c r="E10" s="20">
        <v>2</v>
      </c>
      <c r="F10" s="20">
        <v>1</v>
      </c>
      <c r="G10" s="20">
        <v>37</v>
      </c>
      <c r="H10" s="20">
        <v>16</v>
      </c>
      <c r="I10" s="21" t="s">
        <v>69</v>
      </c>
      <c r="J10" s="22">
        <v>37</v>
      </c>
      <c r="K10" s="137"/>
      <c r="L10" s="138"/>
      <c r="M10" s="26">
        <v>6</v>
      </c>
      <c r="N10" s="20" t="s">
        <v>70</v>
      </c>
      <c r="O10" s="20">
        <v>1</v>
      </c>
      <c r="P10" s="20">
        <v>4</v>
      </c>
      <c r="Q10" s="20">
        <v>16</v>
      </c>
      <c r="R10" s="20">
        <v>9</v>
      </c>
      <c r="S10" s="20">
        <v>1</v>
      </c>
      <c r="T10" s="156">
        <f t="shared" si="2"/>
        <v>20</v>
      </c>
      <c r="U10" s="27"/>
      <c r="V10" s="28" t="s">
        <v>67</v>
      </c>
      <c r="W10" s="139"/>
      <c r="X10" s="140"/>
      <c r="Y10" s="141"/>
      <c r="Z10" s="141"/>
    </row>
    <row r="11" spans="1:26" s="145" customFormat="1" ht="24" customHeight="1">
      <c r="A11" s="61" t="s">
        <v>17</v>
      </c>
      <c r="B11" s="76">
        <f aca="true" t="shared" si="7" ref="B11:J11">IF(SUM(B12:B13),SUM(B12:B13),"        -")</f>
        <v>1176</v>
      </c>
      <c r="C11" s="70">
        <f t="shared" si="7"/>
        <v>3</v>
      </c>
      <c r="D11" s="43">
        <f t="shared" si="7"/>
        <v>345</v>
      </c>
      <c r="E11" s="43">
        <f t="shared" si="7"/>
        <v>12</v>
      </c>
      <c r="F11" s="43">
        <f t="shared" si="7"/>
        <v>4</v>
      </c>
      <c r="G11" s="43">
        <f t="shared" si="7"/>
        <v>180</v>
      </c>
      <c r="H11" s="43">
        <f t="shared" si="7"/>
        <v>111</v>
      </c>
      <c r="I11" s="52">
        <f t="shared" si="7"/>
        <v>11</v>
      </c>
      <c r="J11" s="53">
        <f t="shared" si="7"/>
        <v>122</v>
      </c>
      <c r="K11" s="10"/>
      <c r="L11" s="11"/>
      <c r="M11" s="42">
        <f aca="true" t="shared" si="8" ref="M11:S11">IF(SUM(M12:M13),SUM(M12:M13),"        -")</f>
        <v>20</v>
      </c>
      <c r="N11" s="43">
        <f t="shared" si="8"/>
        <v>3</v>
      </c>
      <c r="O11" s="43">
        <f t="shared" si="8"/>
        <v>25</v>
      </c>
      <c r="P11" s="43">
        <f t="shared" si="8"/>
        <v>23</v>
      </c>
      <c r="Q11" s="43">
        <f t="shared" si="8"/>
        <v>68</v>
      </c>
      <c r="R11" s="43">
        <f t="shared" si="8"/>
        <v>44</v>
      </c>
      <c r="S11" s="43">
        <f t="shared" si="8"/>
        <v>37</v>
      </c>
      <c r="T11" s="153">
        <f t="shared" si="2"/>
        <v>168</v>
      </c>
      <c r="U11" s="44"/>
      <c r="V11" s="45" t="s">
        <v>17</v>
      </c>
      <c r="W11" s="142"/>
      <c r="X11" s="143"/>
      <c r="Y11" s="144"/>
      <c r="Z11" s="144"/>
    </row>
    <row r="12" spans="1:26" s="136" customFormat="1" ht="24" customHeight="1">
      <c r="A12" s="63" t="s">
        <v>54</v>
      </c>
      <c r="B12" s="213">
        <v>805</v>
      </c>
      <c r="C12" s="72">
        <v>2</v>
      </c>
      <c r="D12" s="39">
        <v>231</v>
      </c>
      <c r="E12" s="39">
        <v>8</v>
      </c>
      <c r="F12" s="39">
        <v>2</v>
      </c>
      <c r="G12" s="39">
        <v>131</v>
      </c>
      <c r="H12" s="39">
        <v>84</v>
      </c>
      <c r="I12" s="49">
        <v>7</v>
      </c>
      <c r="J12" s="50">
        <v>87</v>
      </c>
      <c r="K12" s="137"/>
      <c r="L12" s="138"/>
      <c r="M12" s="38">
        <v>16</v>
      </c>
      <c r="N12" s="33">
        <v>1</v>
      </c>
      <c r="O12" s="39">
        <v>12</v>
      </c>
      <c r="P12" s="39">
        <v>17</v>
      </c>
      <c r="Q12" s="39">
        <v>55</v>
      </c>
      <c r="R12" s="39">
        <v>27</v>
      </c>
      <c r="S12" s="39">
        <v>19</v>
      </c>
      <c r="T12" s="155">
        <f t="shared" si="2"/>
        <v>106</v>
      </c>
      <c r="U12" s="40"/>
      <c r="V12" s="41" t="s">
        <v>59</v>
      </c>
      <c r="W12" s="139"/>
      <c r="X12" s="140"/>
      <c r="Y12" s="141"/>
      <c r="Z12" s="141"/>
    </row>
    <row r="13" spans="1:26" s="136" customFormat="1" ht="24" customHeight="1">
      <c r="A13" s="65" t="s">
        <v>63</v>
      </c>
      <c r="B13" s="215">
        <v>371</v>
      </c>
      <c r="C13" s="74">
        <v>1</v>
      </c>
      <c r="D13" s="33">
        <v>114</v>
      </c>
      <c r="E13" s="33">
        <v>4</v>
      </c>
      <c r="F13" s="33">
        <v>2</v>
      </c>
      <c r="G13" s="33">
        <v>49</v>
      </c>
      <c r="H13" s="33">
        <v>27</v>
      </c>
      <c r="I13" s="47">
        <v>4</v>
      </c>
      <c r="J13" s="48">
        <v>35</v>
      </c>
      <c r="K13" s="137"/>
      <c r="L13" s="138"/>
      <c r="M13" s="32">
        <v>4</v>
      </c>
      <c r="N13" s="20">
        <v>2</v>
      </c>
      <c r="O13" s="33">
        <v>13</v>
      </c>
      <c r="P13" s="33">
        <v>6</v>
      </c>
      <c r="Q13" s="33">
        <v>13</v>
      </c>
      <c r="R13" s="33">
        <v>17</v>
      </c>
      <c r="S13" s="33">
        <v>18</v>
      </c>
      <c r="T13" s="157">
        <f t="shared" si="2"/>
        <v>62</v>
      </c>
      <c r="U13" s="30"/>
      <c r="V13" s="34" t="s">
        <v>63</v>
      </c>
      <c r="W13" s="139"/>
      <c r="X13" s="140"/>
      <c r="Y13" s="141"/>
      <c r="Z13" s="141"/>
    </row>
    <row r="14" spans="1:26" s="145" customFormat="1" ht="24" customHeight="1">
      <c r="A14" s="61" t="s">
        <v>66</v>
      </c>
      <c r="B14" s="76">
        <f aca="true" t="shared" si="9" ref="B14:J14">IF(SUM(B15:B18),SUM(B15:B18),"        -")</f>
        <v>1087</v>
      </c>
      <c r="C14" s="70">
        <f t="shared" si="9"/>
        <v>3</v>
      </c>
      <c r="D14" s="43">
        <f t="shared" si="9"/>
        <v>328</v>
      </c>
      <c r="E14" s="43">
        <f t="shared" si="9"/>
        <v>18</v>
      </c>
      <c r="F14" s="43">
        <f t="shared" si="9"/>
        <v>4</v>
      </c>
      <c r="G14" s="43">
        <f t="shared" si="9"/>
        <v>173</v>
      </c>
      <c r="H14" s="43">
        <f t="shared" si="9"/>
        <v>105</v>
      </c>
      <c r="I14" s="52">
        <f t="shared" si="9"/>
        <v>11</v>
      </c>
      <c r="J14" s="53">
        <f t="shared" si="9"/>
        <v>102</v>
      </c>
      <c r="K14" s="10"/>
      <c r="L14" s="11"/>
      <c r="M14" s="42">
        <f aca="true" t="shared" si="10" ref="M14:S14">IF(SUM(M15:M18),SUM(M15:M18),"        -")</f>
        <v>22</v>
      </c>
      <c r="N14" s="43">
        <f t="shared" si="10"/>
        <v>3</v>
      </c>
      <c r="O14" s="43">
        <f t="shared" si="10"/>
        <v>17</v>
      </c>
      <c r="P14" s="43">
        <f t="shared" si="10"/>
        <v>31</v>
      </c>
      <c r="Q14" s="43">
        <f t="shared" si="10"/>
        <v>24</v>
      </c>
      <c r="R14" s="43">
        <f t="shared" si="10"/>
        <v>34</v>
      </c>
      <c r="S14" s="43">
        <f t="shared" si="10"/>
        <v>31</v>
      </c>
      <c r="T14" s="153">
        <f t="shared" si="2"/>
        <v>181</v>
      </c>
      <c r="U14" s="44"/>
      <c r="V14" s="45" t="s">
        <v>66</v>
      </c>
      <c r="W14" s="142"/>
      <c r="X14" s="143"/>
      <c r="Y14" s="144"/>
      <c r="Z14" s="144"/>
    </row>
    <row r="15" spans="1:26" s="136" customFormat="1" ht="24" customHeight="1">
      <c r="A15" s="63" t="s">
        <v>18</v>
      </c>
      <c r="B15" s="213">
        <v>680</v>
      </c>
      <c r="C15" s="72">
        <v>1</v>
      </c>
      <c r="D15" s="39">
        <v>185</v>
      </c>
      <c r="E15" s="39">
        <v>14</v>
      </c>
      <c r="F15" s="39">
        <v>2</v>
      </c>
      <c r="G15" s="39">
        <v>113</v>
      </c>
      <c r="H15" s="39">
        <v>72</v>
      </c>
      <c r="I15" s="49">
        <v>9</v>
      </c>
      <c r="J15" s="50">
        <v>67</v>
      </c>
      <c r="K15" s="137"/>
      <c r="L15" s="138"/>
      <c r="M15" s="38">
        <v>11</v>
      </c>
      <c r="N15" s="39">
        <v>3</v>
      </c>
      <c r="O15" s="39">
        <v>8</v>
      </c>
      <c r="P15" s="39">
        <v>21</v>
      </c>
      <c r="Q15" s="39">
        <v>21</v>
      </c>
      <c r="R15" s="39">
        <v>21</v>
      </c>
      <c r="S15" s="39">
        <v>16</v>
      </c>
      <c r="T15" s="155">
        <f t="shared" si="2"/>
        <v>116</v>
      </c>
      <c r="U15" s="40"/>
      <c r="V15" s="41" t="s">
        <v>18</v>
      </c>
      <c r="W15" s="139"/>
      <c r="X15" s="140"/>
      <c r="Y15" s="141"/>
      <c r="Z15" s="141"/>
    </row>
    <row r="16" spans="1:26" s="136" customFormat="1" ht="24" customHeight="1">
      <c r="A16" s="64" t="s">
        <v>19</v>
      </c>
      <c r="B16" s="214">
        <v>276</v>
      </c>
      <c r="C16" s="73">
        <v>2</v>
      </c>
      <c r="D16" s="20">
        <v>93</v>
      </c>
      <c r="E16" s="20">
        <v>4</v>
      </c>
      <c r="F16" s="20">
        <v>1</v>
      </c>
      <c r="G16" s="20">
        <v>41</v>
      </c>
      <c r="H16" s="20">
        <v>23</v>
      </c>
      <c r="I16" s="21">
        <v>1</v>
      </c>
      <c r="J16" s="22">
        <v>22</v>
      </c>
      <c r="K16" s="137"/>
      <c r="L16" s="138"/>
      <c r="M16" s="26">
        <v>9</v>
      </c>
      <c r="N16" s="20" t="s">
        <v>69</v>
      </c>
      <c r="O16" s="20">
        <v>7</v>
      </c>
      <c r="P16" s="20">
        <v>7</v>
      </c>
      <c r="Q16" s="20">
        <v>3</v>
      </c>
      <c r="R16" s="20">
        <v>9</v>
      </c>
      <c r="S16" s="20">
        <v>12</v>
      </c>
      <c r="T16" s="156">
        <f t="shared" si="2"/>
        <v>42</v>
      </c>
      <c r="U16" s="27"/>
      <c r="V16" s="28" t="s">
        <v>19</v>
      </c>
      <c r="W16" s="139"/>
      <c r="X16" s="140"/>
      <c r="Y16" s="141"/>
      <c r="Z16" s="141"/>
    </row>
    <row r="17" spans="1:26" s="136" customFormat="1" ht="24" customHeight="1">
      <c r="A17" s="64" t="s">
        <v>20</v>
      </c>
      <c r="B17" s="214">
        <v>78</v>
      </c>
      <c r="C17" s="73" t="s">
        <v>69</v>
      </c>
      <c r="D17" s="20">
        <v>32</v>
      </c>
      <c r="E17" s="20" t="s">
        <v>69</v>
      </c>
      <c r="F17" s="20">
        <v>1</v>
      </c>
      <c r="G17" s="20">
        <v>11</v>
      </c>
      <c r="H17" s="20">
        <v>8</v>
      </c>
      <c r="I17" s="21" t="s">
        <v>69</v>
      </c>
      <c r="J17" s="22">
        <v>7</v>
      </c>
      <c r="K17" s="137"/>
      <c r="L17" s="138"/>
      <c r="M17" s="26">
        <v>2</v>
      </c>
      <c r="N17" s="20" t="s">
        <v>69</v>
      </c>
      <c r="O17" s="20">
        <v>2</v>
      </c>
      <c r="P17" s="20">
        <v>2</v>
      </c>
      <c r="Q17" s="20" t="s">
        <v>69</v>
      </c>
      <c r="R17" s="20">
        <v>2</v>
      </c>
      <c r="S17" s="20">
        <v>2</v>
      </c>
      <c r="T17" s="156">
        <f t="shared" si="2"/>
        <v>9</v>
      </c>
      <c r="U17" s="27"/>
      <c r="V17" s="28" t="s">
        <v>20</v>
      </c>
      <c r="W17" s="139"/>
      <c r="X17" s="140"/>
      <c r="Y17" s="141"/>
      <c r="Z17" s="141"/>
    </row>
    <row r="18" spans="1:26" s="136" customFormat="1" ht="24" customHeight="1">
      <c r="A18" s="64" t="s">
        <v>21</v>
      </c>
      <c r="B18" s="214">
        <v>53</v>
      </c>
      <c r="C18" s="73" t="s">
        <v>69</v>
      </c>
      <c r="D18" s="20">
        <v>18</v>
      </c>
      <c r="E18" s="20" t="s">
        <v>69</v>
      </c>
      <c r="F18" s="20" t="s">
        <v>69</v>
      </c>
      <c r="G18" s="20">
        <v>8</v>
      </c>
      <c r="H18" s="20">
        <v>2</v>
      </c>
      <c r="I18" s="21">
        <v>1</v>
      </c>
      <c r="J18" s="22">
        <v>6</v>
      </c>
      <c r="K18" s="137"/>
      <c r="L18" s="138"/>
      <c r="M18" s="26" t="s">
        <v>69</v>
      </c>
      <c r="N18" s="20" t="s">
        <v>69</v>
      </c>
      <c r="O18" s="20" t="s">
        <v>69</v>
      </c>
      <c r="P18" s="20">
        <v>1</v>
      </c>
      <c r="Q18" s="20" t="s">
        <v>69</v>
      </c>
      <c r="R18" s="20">
        <v>2</v>
      </c>
      <c r="S18" s="20">
        <v>1</v>
      </c>
      <c r="T18" s="156">
        <f t="shared" si="2"/>
        <v>14</v>
      </c>
      <c r="U18" s="27"/>
      <c r="V18" s="28" t="s">
        <v>21</v>
      </c>
      <c r="W18" s="139"/>
      <c r="X18" s="140"/>
      <c r="Y18" s="141"/>
      <c r="Z18" s="141"/>
    </row>
    <row r="19" spans="1:26" s="145" customFormat="1" ht="24" customHeight="1">
      <c r="A19" s="61" t="s">
        <v>22</v>
      </c>
      <c r="B19" s="76">
        <f aca="true" t="shared" si="11" ref="B19:J19">IF(SUM(B20:B23),SUM(B20:B23),"        -")</f>
        <v>938</v>
      </c>
      <c r="C19" s="70">
        <f t="shared" si="11"/>
        <v>3</v>
      </c>
      <c r="D19" s="43">
        <f t="shared" si="11"/>
        <v>254</v>
      </c>
      <c r="E19" s="43">
        <f t="shared" si="11"/>
        <v>14</v>
      </c>
      <c r="F19" s="43">
        <f t="shared" si="11"/>
        <v>5</v>
      </c>
      <c r="G19" s="43">
        <f t="shared" si="11"/>
        <v>167</v>
      </c>
      <c r="H19" s="43">
        <f t="shared" si="11"/>
        <v>83</v>
      </c>
      <c r="I19" s="52">
        <f t="shared" si="11"/>
        <v>11</v>
      </c>
      <c r="J19" s="53">
        <f t="shared" si="11"/>
        <v>109</v>
      </c>
      <c r="K19" s="10"/>
      <c r="L19" s="11"/>
      <c r="M19" s="42">
        <f aca="true" t="shared" si="12" ref="M19:S19">IF(SUM(M20:M23),SUM(M20:M23),"        -")</f>
        <v>25</v>
      </c>
      <c r="N19" s="43">
        <f t="shared" si="12"/>
        <v>4</v>
      </c>
      <c r="O19" s="43">
        <f t="shared" si="12"/>
        <v>19</v>
      </c>
      <c r="P19" s="43">
        <f t="shared" si="12"/>
        <v>20</v>
      </c>
      <c r="Q19" s="43">
        <f t="shared" si="12"/>
        <v>51</v>
      </c>
      <c r="R19" s="43">
        <f t="shared" si="12"/>
        <v>24</v>
      </c>
      <c r="S19" s="43">
        <f t="shared" si="12"/>
        <v>24</v>
      </c>
      <c r="T19" s="153">
        <f t="shared" si="2"/>
        <v>125</v>
      </c>
      <c r="U19" s="44"/>
      <c r="V19" s="45" t="s">
        <v>22</v>
      </c>
      <c r="W19" s="142"/>
      <c r="X19" s="143"/>
      <c r="Y19" s="144"/>
      <c r="Z19" s="144"/>
    </row>
    <row r="20" spans="1:26" s="136" customFormat="1" ht="24" customHeight="1">
      <c r="A20" s="63" t="s">
        <v>23</v>
      </c>
      <c r="B20" s="213">
        <v>357</v>
      </c>
      <c r="C20" s="72">
        <v>1</v>
      </c>
      <c r="D20" s="39">
        <v>101</v>
      </c>
      <c r="E20" s="39">
        <v>3</v>
      </c>
      <c r="F20" s="39">
        <v>2</v>
      </c>
      <c r="G20" s="39">
        <v>51</v>
      </c>
      <c r="H20" s="39">
        <v>33</v>
      </c>
      <c r="I20" s="49">
        <v>8</v>
      </c>
      <c r="J20" s="50">
        <v>53</v>
      </c>
      <c r="K20" s="137"/>
      <c r="L20" s="138"/>
      <c r="M20" s="38">
        <v>9</v>
      </c>
      <c r="N20" s="39">
        <v>1</v>
      </c>
      <c r="O20" s="39">
        <v>10</v>
      </c>
      <c r="P20" s="39">
        <v>10</v>
      </c>
      <c r="Q20" s="39">
        <v>16</v>
      </c>
      <c r="R20" s="39">
        <v>8</v>
      </c>
      <c r="S20" s="39">
        <v>8</v>
      </c>
      <c r="T20" s="155">
        <f t="shared" si="2"/>
        <v>43</v>
      </c>
      <c r="U20" s="40"/>
      <c r="V20" s="41" t="s">
        <v>23</v>
      </c>
      <c r="W20" s="139"/>
      <c r="X20" s="140"/>
      <c r="Y20" s="141"/>
      <c r="Z20" s="141"/>
    </row>
    <row r="21" spans="1:26" s="136" customFormat="1" ht="24" customHeight="1">
      <c r="A21" s="64" t="s">
        <v>24</v>
      </c>
      <c r="B21" s="214">
        <v>168</v>
      </c>
      <c r="C21" s="73" t="s">
        <v>69</v>
      </c>
      <c r="D21" s="20">
        <v>47</v>
      </c>
      <c r="E21" s="20">
        <v>6</v>
      </c>
      <c r="F21" s="20">
        <v>1</v>
      </c>
      <c r="G21" s="20">
        <v>29</v>
      </c>
      <c r="H21" s="20">
        <v>7</v>
      </c>
      <c r="I21" s="21">
        <v>1</v>
      </c>
      <c r="J21" s="22">
        <v>15</v>
      </c>
      <c r="K21" s="137"/>
      <c r="L21" s="138"/>
      <c r="M21" s="26">
        <v>5</v>
      </c>
      <c r="N21" s="20" t="s">
        <v>69</v>
      </c>
      <c r="O21" s="20">
        <v>3</v>
      </c>
      <c r="P21" s="20">
        <v>5</v>
      </c>
      <c r="Q21" s="20">
        <v>19</v>
      </c>
      <c r="R21" s="20">
        <v>1</v>
      </c>
      <c r="S21" s="20">
        <v>7</v>
      </c>
      <c r="T21" s="156">
        <f t="shared" si="2"/>
        <v>22</v>
      </c>
      <c r="U21" s="27"/>
      <c r="V21" s="28" t="s">
        <v>24</v>
      </c>
      <c r="W21" s="139"/>
      <c r="X21" s="140"/>
      <c r="Y21" s="141"/>
      <c r="Z21" s="141"/>
    </row>
    <row r="22" spans="1:26" s="136" customFormat="1" ht="24" customHeight="1">
      <c r="A22" s="64" t="s">
        <v>25</v>
      </c>
      <c r="B22" s="214">
        <v>68</v>
      </c>
      <c r="C22" s="73" t="s">
        <v>69</v>
      </c>
      <c r="D22" s="20">
        <v>19</v>
      </c>
      <c r="E22" s="20">
        <v>3</v>
      </c>
      <c r="F22" s="20" t="s">
        <v>70</v>
      </c>
      <c r="G22" s="20">
        <v>16</v>
      </c>
      <c r="H22" s="20">
        <v>3</v>
      </c>
      <c r="I22" s="21" t="s">
        <v>69</v>
      </c>
      <c r="J22" s="22">
        <v>6</v>
      </c>
      <c r="K22" s="137"/>
      <c r="L22" s="138"/>
      <c r="M22" s="26">
        <v>2</v>
      </c>
      <c r="N22" s="20">
        <v>1</v>
      </c>
      <c r="O22" s="20">
        <v>1</v>
      </c>
      <c r="P22" s="20">
        <v>1</v>
      </c>
      <c r="Q22" s="20">
        <v>3</v>
      </c>
      <c r="R22" s="20">
        <v>5</v>
      </c>
      <c r="S22" s="20">
        <v>1</v>
      </c>
      <c r="T22" s="156">
        <f t="shared" si="2"/>
        <v>7</v>
      </c>
      <c r="U22" s="27"/>
      <c r="V22" s="28" t="s">
        <v>25</v>
      </c>
      <c r="W22" s="139"/>
      <c r="X22" s="140"/>
      <c r="Y22" s="141"/>
      <c r="Z22" s="141"/>
    </row>
    <row r="23" spans="1:26" s="136" customFormat="1" ht="24" customHeight="1">
      <c r="A23" s="64" t="s">
        <v>64</v>
      </c>
      <c r="B23" s="214">
        <v>345</v>
      </c>
      <c r="C23" s="73">
        <v>2</v>
      </c>
      <c r="D23" s="20">
        <v>87</v>
      </c>
      <c r="E23" s="20">
        <v>2</v>
      </c>
      <c r="F23" s="20">
        <v>2</v>
      </c>
      <c r="G23" s="20">
        <v>71</v>
      </c>
      <c r="H23" s="20">
        <v>40</v>
      </c>
      <c r="I23" s="21">
        <v>2</v>
      </c>
      <c r="J23" s="22">
        <v>35</v>
      </c>
      <c r="K23" s="137"/>
      <c r="L23" s="138"/>
      <c r="M23" s="26">
        <v>9</v>
      </c>
      <c r="N23" s="20">
        <v>2</v>
      </c>
      <c r="O23" s="20">
        <v>5</v>
      </c>
      <c r="P23" s="20">
        <v>4</v>
      </c>
      <c r="Q23" s="20">
        <v>13</v>
      </c>
      <c r="R23" s="20">
        <v>10</v>
      </c>
      <c r="S23" s="20">
        <v>8</v>
      </c>
      <c r="T23" s="156">
        <f t="shared" si="2"/>
        <v>53</v>
      </c>
      <c r="U23" s="27"/>
      <c r="V23" s="28" t="s">
        <v>65</v>
      </c>
      <c r="W23" s="139"/>
      <c r="X23" s="140"/>
      <c r="Y23" s="141"/>
      <c r="Z23" s="141"/>
    </row>
    <row r="24" spans="1:26" s="145" customFormat="1" ht="24" customHeight="1">
      <c r="A24" s="61" t="s">
        <v>26</v>
      </c>
      <c r="B24" s="76">
        <f aca="true" t="shared" si="13" ref="B24:J24">IF(SUM(B25:B30),SUM(B25:B30),"        -")</f>
        <v>869</v>
      </c>
      <c r="C24" s="70">
        <f t="shared" si="13"/>
        <v>1</v>
      </c>
      <c r="D24" s="43">
        <f t="shared" si="13"/>
        <v>222</v>
      </c>
      <c r="E24" s="43">
        <f t="shared" si="13"/>
        <v>10</v>
      </c>
      <c r="F24" s="43">
        <f t="shared" si="13"/>
        <v>2</v>
      </c>
      <c r="G24" s="43">
        <f t="shared" si="13"/>
        <v>157</v>
      </c>
      <c r="H24" s="43">
        <f t="shared" si="13"/>
        <v>83</v>
      </c>
      <c r="I24" s="52" t="str">
        <f t="shared" si="13"/>
        <v>        -</v>
      </c>
      <c r="J24" s="53">
        <f t="shared" si="13"/>
        <v>101</v>
      </c>
      <c r="K24" s="10"/>
      <c r="L24" s="11"/>
      <c r="M24" s="42">
        <f aca="true" t="shared" si="14" ref="M24:S24">IF(SUM(M25:M30),SUM(M25:M30),"        -")</f>
        <v>11</v>
      </c>
      <c r="N24" s="43" t="str">
        <f t="shared" si="14"/>
        <v>        -</v>
      </c>
      <c r="O24" s="43">
        <f t="shared" si="14"/>
        <v>9</v>
      </c>
      <c r="P24" s="43">
        <f t="shared" si="14"/>
        <v>16</v>
      </c>
      <c r="Q24" s="43">
        <f t="shared" si="14"/>
        <v>59</v>
      </c>
      <c r="R24" s="43">
        <f t="shared" si="14"/>
        <v>36</v>
      </c>
      <c r="S24" s="43">
        <f t="shared" si="14"/>
        <v>20</v>
      </c>
      <c r="T24" s="153">
        <f t="shared" si="2"/>
        <v>142</v>
      </c>
      <c r="U24" s="44"/>
      <c r="V24" s="45" t="s">
        <v>26</v>
      </c>
      <c r="W24" s="142"/>
      <c r="X24" s="143"/>
      <c r="Y24" s="144"/>
      <c r="Z24" s="144"/>
    </row>
    <row r="25" spans="1:26" s="136" customFormat="1" ht="24" customHeight="1">
      <c r="A25" s="63" t="s">
        <v>27</v>
      </c>
      <c r="B25" s="213">
        <v>307</v>
      </c>
      <c r="C25" s="72" t="s">
        <v>69</v>
      </c>
      <c r="D25" s="39">
        <v>88</v>
      </c>
      <c r="E25" s="39">
        <v>2</v>
      </c>
      <c r="F25" s="39" t="s">
        <v>69</v>
      </c>
      <c r="G25" s="39">
        <v>44</v>
      </c>
      <c r="H25" s="39">
        <v>28</v>
      </c>
      <c r="I25" s="49" t="s">
        <v>69</v>
      </c>
      <c r="J25" s="50">
        <v>37</v>
      </c>
      <c r="K25" s="137"/>
      <c r="L25" s="138"/>
      <c r="M25" s="38">
        <v>5</v>
      </c>
      <c r="N25" s="39" t="s">
        <v>69</v>
      </c>
      <c r="O25" s="39">
        <v>4</v>
      </c>
      <c r="P25" s="39">
        <v>6</v>
      </c>
      <c r="Q25" s="39">
        <v>26</v>
      </c>
      <c r="R25" s="39">
        <v>10</v>
      </c>
      <c r="S25" s="39">
        <v>8</v>
      </c>
      <c r="T25" s="155">
        <f t="shared" si="2"/>
        <v>49</v>
      </c>
      <c r="U25" s="40"/>
      <c r="V25" s="41" t="s">
        <v>27</v>
      </c>
      <c r="W25" s="139"/>
      <c r="X25" s="140"/>
      <c r="Y25" s="141"/>
      <c r="Z25" s="141"/>
    </row>
    <row r="26" spans="1:26" s="136" customFormat="1" ht="24" customHeight="1">
      <c r="A26" s="64" t="s">
        <v>28</v>
      </c>
      <c r="B26" s="214">
        <v>103</v>
      </c>
      <c r="C26" s="73">
        <v>1</v>
      </c>
      <c r="D26" s="20">
        <v>26</v>
      </c>
      <c r="E26" s="20">
        <v>4</v>
      </c>
      <c r="F26" s="20" t="s">
        <v>69</v>
      </c>
      <c r="G26" s="20">
        <v>15</v>
      </c>
      <c r="H26" s="20">
        <v>11</v>
      </c>
      <c r="I26" s="21" t="s">
        <v>69</v>
      </c>
      <c r="J26" s="22">
        <v>9</v>
      </c>
      <c r="K26" s="137"/>
      <c r="L26" s="138"/>
      <c r="M26" s="26" t="s">
        <v>69</v>
      </c>
      <c r="N26" s="20" t="s">
        <v>69</v>
      </c>
      <c r="O26" s="20">
        <v>1</v>
      </c>
      <c r="P26" s="20">
        <v>2</v>
      </c>
      <c r="Q26" s="20">
        <v>6</v>
      </c>
      <c r="R26" s="20">
        <v>4</v>
      </c>
      <c r="S26" s="20">
        <v>2</v>
      </c>
      <c r="T26" s="156">
        <f t="shared" si="2"/>
        <v>22</v>
      </c>
      <c r="U26" s="27"/>
      <c r="V26" s="28" t="s">
        <v>28</v>
      </c>
      <c r="W26" s="139"/>
      <c r="X26" s="140"/>
      <c r="Y26" s="141"/>
      <c r="Z26" s="141"/>
    </row>
    <row r="27" spans="1:26" s="136" customFormat="1" ht="24" customHeight="1">
      <c r="A27" s="64" t="s">
        <v>29</v>
      </c>
      <c r="B27" s="214">
        <v>81</v>
      </c>
      <c r="C27" s="73" t="s">
        <v>69</v>
      </c>
      <c r="D27" s="20">
        <v>21</v>
      </c>
      <c r="E27" s="20" t="s">
        <v>69</v>
      </c>
      <c r="F27" s="20">
        <v>1</v>
      </c>
      <c r="G27" s="20">
        <v>16</v>
      </c>
      <c r="H27" s="20">
        <v>3</v>
      </c>
      <c r="I27" s="21" t="s">
        <v>69</v>
      </c>
      <c r="J27" s="22">
        <v>13</v>
      </c>
      <c r="K27" s="137"/>
      <c r="L27" s="138"/>
      <c r="M27" s="26">
        <v>2</v>
      </c>
      <c r="N27" s="20" t="s">
        <v>69</v>
      </c>
      <c r="O27" s="20" t="s">
        <v>69</v>
      </c>
      <c r="P27" s="20">
        <v>2</v>
      </c>
      <c r="Q27" s="20">
        <v>4</v>
      </c>
      <c r="R27" s="20">
        <v>5</v>
      </c>
      <c r="S27" s="20">
        <v>2</v>
      </c>
      <c r="T27" s="156">
        <f t="shared" si="2"/>
        <v>12</v>
      </c>
      <c r="U27" s="27"/>
      <c r="V27" s="28" t="s">
        <v>29</v>
      </c>
      <c r="W27" s="139"/>
      <c r="X27" s="140"/>
      <c r="Y27" s="141"/>
      <c r="Z27" s="141"/>
    </row>
    <row r="28" spans="1:26" s="136" customFormat="1" ht="24" customHeight="1">
      <c r="A28" s="64" t="s">
        <v>30</v>
      </c>
      <c r="B28" s="214">
        <v>88</v>
      </c>
      <c r="C28" s="73" t="s">
        <v>69</v>
      </c>
      <c r="D28" s="20">
        <v>22</v>
      </c>
      <c r="E28" s="20">
        <v>2</v>
      </c>
      <c r="F28" s="20" t="s">
        <v>69</v>
      </c>
      <c r="G28" s="20">
        <v>18</v>
      </c>
      <c r="H28" s="20">
        <v>9</v>
      </c>
      <c r="I28" s="21" t="s">
        <v>69</v>
      </c>
      <c r="J28" s="22">
        <v>11</v>
      </c>
      <c r="K28" s="137"/>
      <c r="L28" s="138"/>
      <c r="M28" s="26" t="s">
        <v>69</v>
      </c>
      <c r="N28" s="20" t="s">
        <v>69</v>
      </c>
      <c r="O28" s="20">
        <v>2</v>
      </c>
      <c r="P28" s="20">
        <v>2</v>
      </c>
      <c r="Q28" s="20">
        <v>7</v>
      </c>
      <c r="R28" s="20">
        <v>4</v>
      </c>
      <c r="S28" s="20">
        <v>2</v>
      </c>
      <c r="T28" s="156">
        <f t="shared" si="2"/>
        <v>9</v>
      </c>
      <c r="U28" s="27" t="s">
        <v>61</v>
      </c>
      <c r="V28" s="28" t="s">
        <v>30</v>
      </c>
      <c r="W28" s="139"/>
      <c r="X28" s="140"/>
      <c r="Y28" s="141"/>
      <c r="Z28" s="141"/>
    </row>
    <row r="29" spans="1:26" s="136" customFormat="1" ht="24" customHeight="1">
      <c r="A29" s="65" t="s">
        <v>31</v>
      </c>
      <c r="B29" s="215">
        <v>127</v>
      </c>
      <c r="C29" s="74" t="s">
        <v>69</v>
      </c>
      <c r="D29" s="33">
        <v>32</v>
      </c>
      <c r="E29" s="33">
        <v>1</v>
      </c>
      <c r="F29" s="33">
        <v>1</v>
      </c>
      <c r="G29" s="33">
        <v>32</v>
      </c>
      <c r="H29" s="33">
        <v>11</v>
      </c>
      <c r="I29" s="47" t="s">
        <v>69</v>
      </c>
      <c r="J29" s="48">
        <v>11</v>
      </c>
      <c r="K29" s="137"/>
      <c r="L29" s="138"/>
      <c r="M29" s="32">
        <v>3</v>
      </c>
      <c r="N29" s="33" t="s">
        <v>69</v>
      </c>
      <c r="O29" s="33">
        <v>1</v>
      </c>
      <c r="P29" s="33">
        <v>3</v>
      </c>
      <c r="Q29" s="33">
        <v>6</v>
      </c>
      <c r="R29" s="33">
        <v>7</v>
      </c>
      <c r="S29" s="33">
        <v>2</v>
      </c>
      <c r="T29" s="157">
        <f>IF(B29-SUM(C29:S29),B29-SUM(C29:S29),"-")</f>
        <v>17</v>
      </c>
      <c r="U29" s="30"/>
      <c r="V29" s="34" t="s">
        <v>31</v>
      </c>
      <c r="W29" s="139"/>
      <c r="X29" s="140"/>
      <c r="Y29" s="141"/>
      <c r="Z29" s="141"/>
    </row>
    <row r="30" spans="1:26" s="136" customFormat="1" ht="24" customHeight="1">
      <c r="A30" s="64" t="s">
        <v>55</v>
      </c>
      <c r="B30" s="214">
        <v>163</v>
      </c>
      <c r="C30" s="73" t="s">
        <v>69</v>
      </c>
      <c r="D30" s="20">
        <v>33</v>
      </c>
      <c r="E30" s="20">
        <v>1</v>
      </c>
      <c r="F30" s="20" t="s">
        <v>69</v>
      </c>
      <c r="G30" s="20">
        <v>32</v>
      </c>
      <c r="H30" s="20">
        <v>21</v>
      </c>
      <c r="I30" s="21" t="s">
        <v>69</v>
      </c>
      <c r="J30" s="22">
        <v>20</v>
      </c>
      <c r="K30" s="137"/>
      <c r="L30" s="138"/>
      <c r="M30" s="26">
        <v>1</v>
      </c>
      <c r="N30" s="20" t="s">
        <v>69</v>
      </c>
      <c r="O30" s="20">
        <v>1</v>
      </c>
      <c r="P30" s="20">
        <v>1</v>
      </c>
      <c r="Q30" s="20">
        <v>10</v>
      </c>
      <c r="R30" s="20">
        <v>6</v>
      </c>
      <c r="S30" s="20">
        <v>4</v>
      </c>
      <c r="T30" s="156">
        <f t="shared" si="2"/>
        <v>33</v>
      </c>
      <c r="U30" s="27"/>
      <c r="V30" s="28" t="s">
        <v>60</v>
      </c>
      <c r="W30" s="139"/>
      <c r="X30" s="140"/>
      <c r="Y30" s="141"/>
      <c r="Z30" s="141"/>
    </row>
    <row r="31" spans="1:26" s="145" customFormat="1" ht="24" customHeight="1">
      <c r="A31" s="61" t="s">
        <v>32</v>
      </c>
      <c r="B31" s="76">
        <f aca="true" t="shared" si="15" ref="B31:J31">IF(SUM(B32:B36),SUM(B32:B36),"-")</f>
        <v>1734</v>
      </c>
      <c r="C31" s="70">
        <f t="shared" si="15"/>
        <v>5</v>
      </c>
      <c r="D31" s="43">
        <f t="shared" si="15"/>
        <v>432</v>
      </c>
      <c r="E31" s="43">
        <f t="shared" si="15"/>
        <v>16</v>
      </c>
      <c r="F31" s="43">
        <f t="shared" si="15"/>
        <v>12</v>
      </c>
      <c r="G31" s="43">
        <f t="shared" si="15"/>
        <v>255</v>
      </c>
      <c r="H31" s="43">
        <f t="shared" si="15"/>
        <v>217</v>
      </c>
      <c r="I31" s="52">
        <f t="shared" si="15"/>
        <v>24</v>
      </c>
      <c r="J31" s="53">
        <f t="shared" si="15"/>
        <v>151</v>
      </c>
      <c r="K31" s="10"/>
      <c r="L31" s="11"/>
      <c r="M31" s="42">
        <f aca="true" t="shared" si="16" ref="M31:S31">IF(SUM(M32:M36),SUM(M32:M36),"-")</f>
        <v>36</v>
      </c>
      <c r="N31" s="43">
        <f t="shared" si="16"/>
        <v>6</v>
      </c>
      <c r="O31" s="43">
        <f t="shared" si="16"/>
        <v>21</v>
      </c>
      <c r="P31" s="43">
        <f t="shared" si="16"/>
        <v>40</v>
      </c>
      <c r="Q31" s="43">
        <f t="shared" si="16"/>
        <v>82</v>
      </c>
      <c r="R31" s="43">
        <f t="shared" si="16"/>
        <v>69</v>
      </c>
      <c r="S31" s="43">
        <f t="shared" si="16"/>
        <v>42</v>
      </c>
      <c r="T31" s="153">
        <f t="shared" si="2"/>
        <v>326</v>
      </c>
      <c r="U31" s="44"/>
      <c r="V31" s="45" t="s">
        <v>32</v>
      </c>
      <c r="W31" s="142"/>
      <c r="X31" s="143"/>
      <c r="Y31" s="144"/>
      <c r="Z31" s="144"/>
    </row>
    <row r="32" spans="1:26" s="136" customFormat="1" ht="24" customHeight="1">
      <c r="A32" s="63" t="s">
        <v>33</v>
      </c>
      <c r="B32" s="213">
        <v>995</v>
      </c>
      <c r="C32" s="72">
        <v>2</v>
      </c>
      <c r="D32" s="39">
        <v>253</v>
      </c>
      <c r="E32" s="39">
        <v>8</v>
      </c>
      <c r="F32" s="39">
        <v>5</v>
      </c>
      <c r="G32" s="39">
        <v>136</v>
      </c>
      <c r="H32" s="39">
        <v>130</v>
      </c>
      <c r="I32" s="49">
        <v>16</v>
      </c>
      <c r="J32" s="50">
        <v>92</v>
      </c>
      <c r="K32" s="137"/>
      <c r="L32" s="138"/>
      <c r="M32" s="38">
        <v>18</v>
      </c>
      <c r="N32" s="39">
        <v>1</v>
      </c>
      <c r="O32" s="39">
        <v>11</v>
      </c>
      <c r="P32" s="39">
        <v>21</v>
      </c>
      <c r="Q32" s="39">
        <v>52</v>
      </c>
      <c r="R32" s="39">
        <v>40</v>
      </c>
      <c r="S32" s="39">
        <v>30</v>
      </c>
      <c r="T32" s="155">
        <f t="shared" si="2"/>
        <v>180</v>
      </c>
      <c r="U32" s="40"/>
      <c r="V32" s="41" t="s">
        <v>33</v>
      </c>
      <c r="W32" s="139"/>
      <c r="X32" s="140"/>
      <c r="Y32" s="141"/>
      <c r="Z32" s="141"/>
    </row>
    <row r="33" spans="1:26" s="136" customFormat="1" ht="24" customHeight="1">
      <c r="A33" s="64" t="s">
        <v>52</v>
      </c>
      <c r="B33" s="214">
        <v>177</v>
      </c>
      <c r="C33" s="73">
        <v>1</v>
      </c>
      <c r="D33" s="20">
        <v>44</v>
      </c>
      <c r="E33" s="20">
        <v>1</v>
      </c>
      <c r="F33" s="20">
        <v>1</v>
      </c>
      <c r="G33" s="20">
        <v>21</v>
      </c>
      <c r="H33" s="20">
        <v>20</v>
      </c>
      <c r="I33" s="21">
        <v>2</v>
      </c>
      <c r="J33" s="22">
        <v>22</v>
      </c>
      <c r="K33" s="137"/>
      <c r="L33" s="138"/>
      <c r="M33" s="26">
        <v>4</v>
      </c>
      <c r="N33" s="20" t="s">
        <v>70</v>
      </c>
      <c r="O33" s="20">
        <v>4</v>
      </c>
      <c r="P33" s="20">
        <v>2</v>
      </c>
      <c r="Q33" s="20">
        <v>12</v>
      </c>
      <c r="R33" s="20">
        <v>10</v>
      </c>
      <c r="S33" s="20">
        <v>5</v>
      </c>
      <c r="T33" s="156">
        <f t="shared" si="2"/>
        <v>28</v>
      </c>
      <c r="U33" s="27"/>
      <c r="V33" s="28" t="s">
        <v>53</v>
      </c>
      <c r="W33" s="139"/>
      <c r="X33" s="140"/>
      <c r="Y33" s="141"/>
      <c r="Z33" s="141"/>
    </row>
    <row r="34" spans="1:26" s="136" customFormat="1" ht="24" customHeight="1">
      <c r="A34" s="64" t="s">
        <v>34</v>
      </c>
      <c r="B34" s="214">
        <v>310</v>
      </c>
      <c r="C34" s="73">
        <v>1</v>
      </c>
      <c r="D34" s="20">
        <v>77</v>
      </c>
      <c r="E34" s="20">
        <v>3</v>
      </c>
      <c r="F34" s="20">
        <v>1</v>
      </c>
      <c r="G34" s="20">
        <v>55</v>
      </c>
      <c r="H34" s="20">
        <v>33</v>
      </c>
      <c r="I34" s="21">
        <v>4</v>
      </c>
      <c r="J34" s="22">
        <v>17</v>
      </c>
      <c r="K34" s="137"/>
      <c r="L34" s="138"/>
      <c r="M34" s="26">
        <v>7</v>
      </c>
      <c r="N34" s="20">
        <v>2</v>
      </c>
      <c r="O34" s="20">
        <v>2</v>
      </c>
      <c r="P34" s="20">
        <v>10</v>
      </c>
      <c r="Q34" s="20">
        <v>13</v>
      </c>
      <c r="R34" s="20">
        <v>12</v>
      </c>
      <c r="S34" s="20">
        <v>2</v>
      </c>
      <c r="T34" s="156">
        <f t="shared" si="2"/>
        <v>71</v>
      </c>
      <c r="U34" s="27"/>
      <c r="V34" s="28" t="s">
        <v>34</v>
      </c>
      <c r="W34" s="139"/>
      <c r="X34" s="140"/>
      <c r="Y34" s="141"/>
      <c r="Z34" s="141"/>
    </row>
    <row r="35" spans="1:26" s="136" customFormat="1" ht="24" customHeight="1">
      <c r="A35" s="64" t="s">
        <v>35</v>
      </c>
      <c r="B35" s="214">
        <v>140</v>
      </c>
      <c r="C35" s="73" t="s">
        <v>69</v>
      </c>
      <c r="D35" s="20">
        <v>38</v>
      </c>
      <c r="E35" s="20">
        <v>1</v>
      </c>
      <c r="F35" s="20">
        <v>4</v>
      </c>
      <c r="G35" s="20">
        <v>24</v>
      </c>
      <c r="H35" s="20">
        <v>16</v>
      </c>
      <c r="I35" s="21">
        <v>1</v>
      </c>
      <c r="J35" s="22">
        <v>11</v>
      </c>
      <c r="K35" s="137"/>
      <c r="L35" s="138"/>
      <c r="M35" s="26">
        <v>6</v>
      </c>
      <c r="N35" s="20">
        <v>1</v>
      </c>
      <c r="O35" s="20">
        <v>1</v>
      </c>
      <c r="P35" s="20">
        <v>3</v>
      </c>
      <c r="Q35" s="20">
        <v>2</v>
      </c>
      <c r="R35" s="20">
        <v>2</v>
      </c>
      <c r="S35" s="20">
        <v>1</v>
      </c>
      <c r="T35" s="156">
        <f t="shared" si="2"/>
        <v>29</v>
      </c>
      <c r="U35" s="27"/>
      <c r="V35" s="28" t="s">
        <v>35</v>
      </c>
      <c r="W35" s="139"/>
      <c r="X35" s="140"/>
      <c r="Y35" s="141"/>
      <c r="Z35" s="141"/>
    </row>
    <row r="36" spans="1:26" s="136" customFormat="1" ht="24" customHeight="1">
      <c r="A36" s="65" t="s">
        <v>36</v>
      </c>
      <c r="B36" s="215">
        <v>112</v>
      </c>
      <c r="C36" s="74">
        <v>1</v>
      </c>
      <c r="D36" s="33">
        <v>20</v>
      </c>
      <c r="E36" s="33">
        <v>3</v>
      </c>
      <c r="F36" s="33">
        <v>1</v>
      </c>
      <c r="G36" s="33">
        <v>19</v>
      </c>
      <c r="H36" s="33">
        <v>18</v>
      </c>
      <c r="I36" s="47">
        <v>1</v>
      </c>
      <c r="J36" s="48">
        <v>9</v>
      </c>
      <c r="K36" s="137"/>
      <c r="L36" s="138"/>
      <c r="M36" s="32">
        <v>1</v>
      </c>
      <c r="N36" s="33">
        <v>2</v>
      </c>
      <c r="O36" s="33">
        <v>3</v>
      </c>
      <c r="P36" s="33">
        <v>4</v>
      </c>
      <c r="Q36" s="33">
        <v>3</v>
      </c>
      <c r="R36" s="33">
        <v>5</v>
      </c>
      <c r="S36" s="33">
        <v>4</v>
      </c>
      <c r="T36" s="157">
        <f t="shared" si="2"/>
        <v>18</v>
      </c>
      <c r="U36" s="30"/>
      <c r="V36" s="34" t="s">
        <v>36</v>
      </c>
      <c r="W36" s="139"/>
      <c r="X36" s="140"/>
      <c r="Y36" s="141"/>
      <c r="Z36" s="141"/>
    </row>
    <row r="37" spans="1:26" s="145" customFormat="1" ht="24" customHeight="1">
      <c r="A37" s="61" t="s">
        <v>37</v>
      </c>
      <c r="B37" s="76">
        <f aca="true" t="shared" si="17" ref="B37:J37">IF(SUM(B38:B41),SUM(B38:B41),"        -")</f>
        <v>781</v>
      </c>
      <c r="C37" s="70" t="str">
        <f t="shared" si="17"/>
        <v>        -</v>
      </c>
      <c r="D37" s="43">
        <f t="shared" si="17"/>
        <v>208</v>
      </c>
      <c r="E37" s="43">
        <f t="shared" si="17"/>
        <v>4</v>
      </c>
      <c r="F37" s="43">
        <f t="shared" si="17"/>
        <v>1</v>
      </c>
      <c r="G37" s="43">
        <f t="shared" si="17"/>
        <v>137</v>
      </c>
      <c r="H37" s="43">
        <f t="shared" si="17"/>
        <v>71</v>
      </c>
      <c r="I37" s="52">
        <f t="shared" si="17"/>
        <v>10</v>
      </c>
      <c r="J37" s="53">
        <f t="shared" si="17"/>
        <v>77</v>
      </c>
      <c r="K37" s="10"/>
      <c r="L37" s="11"/>
      <c r="M37" s="42">
        <f aca="true" t="shared" si="18" ref="M37:S37">IF(SUM(M38:M41),SUM(M38:M41),"        -")</f>
        <v>11</v>
      </c>
      <c r="N37" s="43">
        <f t="shared" si="18"/>
        <v>2</v>
      </c>
      <c r="O37" s="43">
        <f t="shared" si="18"/>
        <v>11</v>
      </c>
      <c r="P37" s="43">
        <f t="shared" si="18"/>
        <v>19</v>
      </c>
      <c r="Q37" s="43">
        <f t="shared" si="18"/>
        <v>32</v>
      </c>
      <c r="R37" s="43">
        <f t="shared" si="18"/>
        <v>27</v>
      </c>
      <c r="S37" s="43">
        <f t="shared" si="18"/>
        <v>15</v>
      </c>
      <c r="T37" s="153">
        <f t="shared" si="2"/>
        <v>156</v>
      </c>
      <c r="U37" s="44"/>
      <c r="V37" s="45" t="s">
        <v>37</v>
      </c>
      <c r="W37" s="142"/>
      <c r="X37" s="143"/>
      <c r="Y37" s="144"/>
      <c r="Z37" s="144"/>
    </row>
    <row r="38" spans="1:26" s="136" customFormat="1" ht="24" customHeight="1">
      <c r="A38" s="63" t="s">
        <v>38</v>
      </c>
      <c r="B38" s="213">
        <v>444</v>
      </c>
      <c r="C38" s="72" t="s">
        <v>69</v>
      </c>
      <c r="D38" s="39">
        <v>123</v>
      </c>
      <c r="E38" s="39">
        <v>2</v>
      </c>
      <c r="F38" s="39">
        <v>1</v>
      </c>
      <c r="G38" s="39">
        <v>73</v>
      </c>
      <c r="H38" s="39">
        <v>42</v>
      </c>
      <c r="I38" s="49">
        <v>6</v>
      </c>
      <c r="J38" s="50">
        <v>39</v>
      </c>
      <c r="K38" s="137"/>
      <c r="L38" s="138"/>
      <c r="M38" s="38">
        <v>7</v>
      </c>
      <c r="N38" s="39">
        <v>1</v>
      </c>
      <c r="O38" s="39">
        <v>6</v>
      </c>
      <c r="P38" s="39">
        <v>13</v>
      </c>
      <c r="Q38" s="39">
        <v>18</v>
      </c>
      <c r="R38" s="39">
        <v>16</v>
      </c>
      <c r="S38" s="39">
        <v>10</v>
      </c>
      <c r="T38" s="155">
        <f t="shared" si="2"/>
        <v>87</v>
      </c>
      <c r="U38" s="40"/>
      <c r="V38" s="41" t="s">
        <v>38</v>
      </c>
      <c r="W38" s="139"/>
      <c r="X38" s="140"/>
      <c r="Y38" s="141"/>
      <c r="Z38" s="141"/>
    </row>
    <row r="39" spans="1:26" s="136" customFormat="1" ht="24" customHeight="1">
      <c r="A39" s="64" t="s">
        <v>39</v>
      </c>
      <c r="B39" s="214">
        <v>264</v>
      </c>
      <c r="C39" s="73" t="s">
        <v>69</v>
      </c>
      <c r="D39" s="20">
        <v>71</v>
      </c>
      <c r="E39" s="20">
        <v>2</v>
      </c>
      <c r="F39" s="20" t="s">
        <v>69</v>
      </c>
      <c r="G39" s="20">
        <v>47</v>
      </c>
      <c r="H39" s="20">
        <v>22</v>
      </c>
      <c r="I39" s="21">
        <v>2</v>
      </c>
      <c r="J39" s="22">
        <v>28</v>
      </c>
      <c r="K39" s="137"/>
      <c r="L39" s="138"/>
      <c r="M39" s="26">
        <v>4</v>
      </c>
      <c r="N39" s="20">
        <v>1</v>
      </c>
      <c r="O39" s="20">
        <v>4</v>
      </c>
      <c r="P39" s="20">
        <v>4</v>
      </c>
      <c r="Q39" s="20">
        <v>11</v>
      </c>
      <c r="R39" s="20">
        <v>10</v>
      </c>
      <c r="S39" s="20">
        <v>3</v>
      </c>
      <c r="T39" s="156">
        <f t="shared" si="2"/>
        <v>55</v>
      </c>
      <c r="U39" s="27"/>
      <c r="V39" s="28" t="s">
        <v>39</v>
      </c>
      <c r="W39" s="139"/>
      <c r="X39" s="140"/>
      <c r="Y39" s="141"/>
      <c r="Z39" s="141"/>
    </row>
    <row r="40" spans="1:26" s="136" customFormat="1" ht="24" customHeight="1">
      <c r="A40" s="64" t="s">
        <v>40</v>
      </c>
      <c r="B40" s="214">
        <v>63</v>
      </c>
      <c r="C40" s="73" t="s">
        <v>71</v>
      </c>
      <c r="D40" s="20">
        <v>12</v>
      </c>
      <c r="E40" s="20" t="s">
        <v>69</v>
      </c>
      <c r="F40" s="20" t="s">
        <v>69</v>
      </c>
      <c r="G40" s="20">
        <v>17</v>
      </c>
      <c r="H40" s="20">
        <v>7</v>
      </c>
      <c r="I40" s="21">
        <v>2</v>
      </c>
      <c r="J40" s="22">
        <v>10</v>
      </c>
      <c r="K40" s="137"/>
      <c r="L40" s="138"/>
      <c r="M40" s="26" t="s">
        <v>69</v>
      </c>
      <c r="N40" s="20" t="s">
        <v>69</v>
      </c>
      <c r="O40" s="20">
        <v>1</v>
      </c>
      <c r="P40" s="20">
        <v>1</v>
      </c>
      <c r="Q40" s="20">
        <v>1</v>
      </c>
      <c r="R40" s="20" t="s">
        <v>69</v>
      </c>
      <c r="S40" s="20">
        <v>2</v>
      </c>
      <c r="T40" s="156">
        <f t="shared" si="2"/>
        <v>10</v>
      </c>
      <c r="U40" s="27"/>
      <c r="V40" s="28" t="s">
        <v>40</v>
      </c>
      <c r="W40" s="139"/>
      <c r="X40" s="140"/>
      <c r="Y40" s="141"/>
      <c r="Z40" s="141"/>
    </row>
    <row r="41" spans="1:26" s="136" customFormat="1" ht="24" customHeight="1">
      <c r="A41" s="65" t="s">
        <v>41</v>
      </c>
      <c r="B41" s="215">
        <v>10</v>
      </c>
      <c r="C41" s="74" t="s">
        <v>69</v>
      </c>
      <c r="D41" s="33">
        <v>2</v>
      </c>
      <c r="E41" s="33" t="s">
        <v>69</v>
      </c>
      <c r="F41" s="33" t="s">
        <v>69</v>
      </c>
      <c r="G41" s="33" t="s">
        <v>69</v>
      </c>
      <c r="H41" s="33" t="s">
        <v>69</v>
      </c>
      <c r="I41" s="47" t="s">
        <v>69</v>
      </c>
      <c r="J41" s="48" t="s">
        <v>69</v>
      </c>
      <c r="K41" s="137"/>
      <c r="L41" s="138"/>
      <c r="M41" s="32" t="s">
        <v>69</v>
      </c>
      <c r="N41" s="33" t="s">
        <v>69</v>
      </c>
      <c r="O41" s="33" t="s">
        <v>69</v>
      </c>
      <c r="P41" s="33">
        <v>1</v>
      </c>
      <c r="Q41" s="33">
        <v>2</v>
      </c>
      <c r="R41" s="33">
        <v>1</v>
      </c>
      <c r="S41" s="33" t="s">
        <v>69</v>
      </c>
      <c r="T41" s="157">
        <f t="shared" si="2"/>
        <v>4</v>
      </c>
      <c r="U41" s="30"/>
      <c r="V41" s="34" t="s">
        <v>41</v>
      </c>
      <c r="W41" s="139"/>
      <c r="X41" s="140"/>
      <c r="Y41" s="141"/>
      <c r="Z41" s="141"/>
    </row>
    <row r="42" spans="1:26" s="145" customFormat="1" ht="24" customHeight="1">
      <c r="A42" s="66" t="s">
        <v>58</v>
      </c>
      <c r="B42" s="76">
        <f aca="true" t="shared" si="19" ref="B42:J42">IF(SUM(B43:B44),SUM(B43:B44),"        -")</f>
        <v>402</v>
      </c>
      <c r="C42" s="70">
        <f t="shared" si="19"/>
        <v>1</v>
      </c>
      <c r="D42" s="43">
        <f t="shared" si="19"/>
        <v>115</v>
      </c>
      <c r="E42" s="43">
        <f t="shared" si="19"/>
        <v>5</v>
      </c>
      <c r="F42" s="43">
        <f t="shared" si="19"/>
        <v>5</v>
      </c>
      <c r="G42" s="43">
        <f t="shared" si="19"/>
        <v>72</v>
      </c>
      <c r="H42" s="43">
        <f t="shared" si="19"/>
        <v>55</v>
      </c>
      <c r="I42" s="52">
        <f t="shared" si="19"/>
        <v>6</v>
      </c>
      <c r="J42" s="53">
        <f t="shared" si="19"/>
        <v>34</v>
      </c>
      <c r="K42" s="10"/>
      <c r="L42" s="11"/>
      <c r="M42" s="42">
        <f aca="true" t="shared" si="20" ref="M42:S42">IF(SUM(M43:M44),SUM(M43:M44),"        -")</f>
        <v>4</v>
      </c>
      <c r="N42" s="43" t="str">
        <f t="shared" si="20"/>
        <v>        -</v>
      </c>
      <c r="O42" s="43">
        <f t="shared" si="20"/>
        <v>2</v>
      </c>
      <c r="P42" s="43">
        <f t="shared" si="20"/>
        <v>12</v>
      </c>
      <c r="Q42" s="43">
        <f t="shared" si="20"/>
        <v>9</v>
      </c>
      <c r="R42" s="43">
        <f t="shared" si="20"/>
        <v>15</v>
      </c>
      <c r="S42" s="43">
        <f t="shared" si="20"/>
        <v>9</v>
      </c>
      <c r="T42" s="153">
        <f t="shared" si="2"/>
        <v>58</v>
      </c>
      <c r="U42" s="44"/>
      <c r="V42" s="46" t="s">
        <v>58</v>
      </c>
      <c r="W42" s="142"/>
      <c r="X42" s="143"/>
      <c r="Y42" s="144"/>
      <c r="Z42" s="144"/>
    </row>
    <row r="43" spans="1:26" s="136" customFormat="1" ht="24" customHeight="1">
      <c r="A43" s="63" t="s">
        <v>57</v>
      </c>
      <c r="B43" s="213">
        <v>67</v>
      </c>
      <c r="C43" s="72">
        <v>1</v>
      </c>
      <c r="D43" s="39">
        <v>9</v>
      </c>
      <c r="E43" s="39">
        <v>2</v>
      </c>
      <c r="F43" s="39">
        <v>2</v>
      </c>
      <c r="G43" s="39">
        <v>10</v>
      </c>
      <c r="H43" s="39">
        <v>11</v>
      </c>
      <c r="I43" s="49">
        <v>1</v>
      </c>
      <c r="J43" s="50">
        <v>9</v>
      </c>
      <c r="K43" s="137"/>
      <c r="L43" s="138"/>
      <c r="M43" s="38">
        <v>2</v>
      </c>
      <c r="N43" s="39" t="s">
        <v>69</v>
      </c>
      <c r="O43" s="39">
        <v>2</v>
      </c>
      <c r="P43" s="39">
        <v>1</v>
      </c>
      <c r="Q43" s="39">
        <v>2</v>
      </c>
      <c r="R43" s="39">
        <v>3</v>
      </c>
      <c r="S43" s="39" t="s">
        <v>69</v>
      </c>
      <c r="T43" s="155">
        <f t="shared" si="2"/>
        <v>12</v>
      </c>
      <c r="U43" s="40"/>
      <c r="V43" s="41" t="s">
        <v>57</v>
      </c>
      <c r="W43" s="139"/>
      <c r="X43" s="140"/>
      <c r="Y43" s="141"/>
      <c r="Z43" s="141"/>
    </row>
    <row r="44" spans="1:26" s="136" customFormat="1" ht="24" customHeight="1" thickBot="1">
      <c r="A44" s="67" t="s">
        <v>56</v>
      </c>
      <c r="B44" s="216">
        <v>335</v>
      </c>
      <c r="C44" s="75" t="s">
        <v>69</v>
      </c>
      <c r="D44" s="23">
        <v>106</v>
      </c>
      <c r="E44" s="23">
        <v>3</v>
      </c>
      <c r="F44" s="23">
        <v>3</v>
      </c>
      <c r="G44" s="23">
        <v>62</v>
      </c>
      <c r="H44" s="23">
        <v>44</v>
      </c>
      <c r="I44" s="24">
        <v>5</v>
      </c>
      <c r="J44" s="25">
        <v>25</v>
      </c>
      <c r="K44" s="137"/>
      <c r="L44" s="138"/>
      <c r="M44" s="29">
        <v>2</v>
      </c>
      <c r="N44" s="23" t="s">
        <v>69</v>
      </c>
      <c r="O44" s="23" t="s">
        <v>69</v>
      </c>
      <c r="P44" s="23">
        <v>11</v>
      </c>
      <c r="Q44" s="23">
        <v>7</v>
      </c>
      <c r="R44" s="23">
        <v>12</v>
      </c>
      <c r="S44" s="23">
        <v>9</v>
      </c>
      <c r="T44" s="158">
        <f t="shared" si="2"/>
        <v>46</v>
      </c>
      <c r="U44" s="30"/>
      <c r="V44" s="31" t="s">
        <v>56</v>
      </c>
      <c r="W44" s="139"/>
      <c r="X44" s="140"/>
      <c r="Y44" s="141"/>
      <c r="Z44" s="141"/>
    </row>
    <row r="45" spans="2:26" ht="4.5" customHeight="1">
      <c r="B45" s="146"/>
      <c r="C45" s="146"/>
      <c r="D45" s="146"/>
      <c r="E45" s="146"/>
      <c r="F45" s="146"/>
      <c r="G45" s="146"/>
      <c r="H45" s="146"/>
      <c r="I45" s="146"/>
      <c r="J45" s="146"/>
      <c r="K45" s="147"/>
      <c r="L45" s="146"/>
      <c r="M45" s="146"/>
      <c r="N45" s="146"/>
      <c r="O45" s="146"/>
      <c r="P45" s="146"/>
      <c r="Q45" s="146"/>
      <c r="R45" s="146"/>
      <c r="S45" s="146"/>
      <c r="T45" s="146"/>
      <c r="U45" s="148"/>
      <c r="V45" s="149"/>
      <c r="W45" s="150"/>
      <c r="X45" s="148"/>
      <c r="Y45" s="148"/>
      <c r="Z45" s="148"/>
    </row>
    <row r="46" spans="2:26" ht="17.25"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8"/>
      <c r="V46" s="149"/>
      <c r="W46" s="148"/>
      <c r="X46" s="148"/>
      <c r="Y46" s="148"/>
      <c r="Z46" s="148"/>
    </row>
    <row r="47" spans="2:26" ht="17.25"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8"/>
      <c r="V47" s="149"/>
      <c r="W47" s="148"/>
      <c r="X47" s="148"/>
      <c r="Y47" s="148"/>
      <c r="Z47" s="148"/>
    </row>
    <row r="48" spans="2:26" ht="17.25"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8"/>
      <c r="V48" s="149"/>
      <c r="W48" s="148"/>
      <c r="X48" s="148"/>
      <c r="Y48" s="148"/>
      <c r="Z48" s="148"/>
    </row>
    <row r="49" spans="2:26" ht="17.25"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8"/>
      <c r="V49" s="149"/>
      <c r="W49" s="148"/>
      <c r="X49" s="148"/>
      <c r="Y49" s="148"/>
      <c r="Z49" s="148"/>
    </row>
    <row r="50" spans="2:26" ht="17.25"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8"/>
      <c r="V50" s="149"/>
      <c r="W50" s="148"/>
      <c r="X50" s="148"/>
      <c r="Y50" s="148"/>
      <c r="Z50" s="148"/>
    </row>
    <row r="51" spans="2:26" ht="17.25"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8"/>
      <c r="V51" s="149"/>
      <c r="W51" s="148"/>
      <c r="X51" s="148"/>
      <c r="Y51" s="148"/>
      <c r="Z51" s="148"/>
    </row>
    <row r="52" spans="2:26" ht="17.25"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8"/>
      <c r="V52" s="149"/>
      <c r="W52" s="148"/>
      <c r="X52" s="148"/>
      <c r="Y52" s="148"/>
      <c r="Z52" s="148"/>
    </row>
    <row r="53" spans="2:26" ht="17.25"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8"/>
      <c r="V53" s="149"/>
      <c r="W53" s="148"/>
      <c r="X53" s="148"/>
      <c r="Y53" s="148"/>
      <c r="Z53" s="148"/>
    </row>
    <row r="54" spans="2:26" ht="17.25"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8"/>
      <c r="V54" s="149"/>
      <c r="W54" s="148"/>
      <c r="X54" s="148"/>
      <c r="Y54" s="148"/>
      <c r="Z54" s="148"/>
    </row>
    <row r="55" spans="2:26" ht="17.25"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8"/>
      <c r="V55" s="149"/>
      <c r="W55" s="148"/>
      <c r="X55" s="148"/>
      <c r="Y55" s="148"/>
      <c r="Z55" s="148"/>
    </row>
    <row r="56" spans="2:26" ht="17.25"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8"/>
      <c r="V56" s="149"/>
      <c r="W56" s="148"/>
      <c r="X56" s="148"/>
      <c r="Y56" s="148"/>
      <c r="Z56" s="148"/>
    </row>
    <row r="57" spans="2:26" ht="17.25"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8"/>
      <c r="V57" s="149"/>
      <c r="W57" s="148"/>
      <c r="X57" s="148"/>
      <c r="Y57" s="148"/>
      <c r="Z57" s="148"/>
    </row>
    <row r="58" spans="2:26" ht="17.25"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8"/>
      <c r="V58" s="149"/>
      <c r="W58" s="148"/>
      <c r="X58" s="148"/>
      <c r="Y58" s="148"/>
      <c r="Z58" s="148"/>
    </row>
    <row r="59" spans="2:26" ht="17.25"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8"/>
      <c r="V59" s="149"/>
      <c r="W59" s="148"/>
      <c r="X59" s="148"/>
      <c r="Y59" s="148"/>
      <c r="Z59" s="148"/>
    </row>
    <row r="60" spans="2:26" ht="17.25"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8"/>
      <c r="V60" s="149"/>
      <c r="W60" s="148"/>
      <c r="X60" s="148"/>
      <c r="Y60" s="148"/>
      <c r="Z60" s="148"/>
    </row>
    <row r="61" spans="2:26" ht="17.25"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8"/>
      <c r="V61" s="149"/>
      <c r="W61" s="148"/>
      <c r="X61" s="148"/>
      <c r="Y61" s="148"/>
      <c r="Z61" s="148"/>
    </row>
    <row r="62" spans="2:26" ht="17.25"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8"/>
      <c r="V62" s="149"/>
      <c r="W62" s="148"/>
      <c r="X62" s="148"/>
      <c r="Y62" s="148"/>
      <c r="Z62" s="148"/>
    </row>
    <row r="63" spans="2:26" ht="17.25"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8"/>
      <c r="V63" s="149"/>
      <c r="W63" s="148"/>
      <c r="X63" s="148"/>
      <c r="Y63" s="148"/>
      <c r="Z63" s="148"/>
    </row>
    <row r="64" spans="2:26" ht="17.25"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8"/>
      <c r="V64" s="149"/>
      <c r="W64" s="148"/>
      <c r="X64" s="148"/>
      <c r="Y64" s="148"/>
      <c r="Z64" s="148"/>
    </row>
    <row r="65" spans="2:26" ht="17.25"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8"/>
      <c r="V65" s="149"/>
      <c r="W65" s="148"/>
      <c r="X65" s="148"/>
      <c r="Y65" s="148"/>
      <c r="Z65" s="148"/>
    </row>
    <row r="66" spans="2:26" ht="17.25"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8"/>
      <c r="V66" s="149"/>
      <c r="W66" s="148"/>
      <c r="X66" s="148"/>
      <c r="Y66" s="148"/>
      <c r="Z66" s="148"/>
    </row>
    <row r="67" spans="2:26" ht="17.25"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8"/>
      <c r="V67" s="149"/>
      <c r="W67" s="148"/>
      <c r="X67" s="148"/>
      <c r="Y67" s="148"/>
      <c r="Z67" s="148"/>
    </row>
    <row r="68" spans="2:26" ht="17.25"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8"/>
      <c r="V68" s="149"/>
      <c r="W68" s="148"/>
      <c r="X68" s="148"/>
      <c r="Y68" s="148"/>
      <c r="Z68" s="148"/>
    </row>
    <row r="69" spans="2:26" ht="17.25"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8"/>
      <c r="V69" s="149"/>
      <c r="W69" s="148"/>
      <c r="X69" s="148"/>
      <c r="Y69" s="148"/>
      <c r="Z69" s="148"/>
    </row>
    <row r="70" spans="2:26" ht="17.25"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8"/>
      <c r="V70" s="149"/>
      <c r="W70" s="148"/>
      <c r="X70" s="148"/>
      <c r="Y70" s="148"/>
      <c r="Z70" s="148"/>
    </row>
    <row r="71" spans="2:26" ht="17.25"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8"/>
      <c r="V71" s="149"/>
      <c r="W71" s="148"/>
      <c r="X71" s="148"/>
      <c r="Y71" s="148"/>
      <c r="Z71" s="148"/>
    </row>
    <row r="72" spans="2:26" ht="17.25"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8"/>
      <c r="V72" s="149"/>
      <c r="W72" s="148"/>
      <c r="X72" s="148"/>
      <c r="Y72" s="148"/>
      <c r="Z72" s="148"/>
    </row>
    <row r="73" spans="2:26" ht="17.25"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8"/>
      <c r="V73" s="149"/>
      <c r="W73" s="148"/>
      <c r="X73" s="148"/>
      <c r="Y73" s="148"/>
      <c r="Z73" s="148"/>
    </row>
    <row r="74" spans="2:26" ht="17.25"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8"/>
      <c r="V74" s="149"/>
      <c r="W74" s="148"/>
      <c r="X74" s="148"/>
      <c r="Y74" s="148"/>
      <c r="Z74" s="148"/>
    </row>
    <row r="75" spans="2:26" ht="17.25"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8"/>
      <c r="V75" s="149"/>
      <c r="W75" s="148"/>
      <c r="X75" s="148"/>
      <c r="Y75" s="148"/>
      <c r="Z75" s="148"/>
    </row>
    <row r="76" spans="2:26" ht="17.25"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8"/>
      <c r="V76" s="149"/>
      <c r="W76" s="148"/>
      <c r="X76" s="148"/>
      <c r="Y76" s="148"/>
      <c r="Z76" s="148"/>
    </row>
    <row r="77" spans="2:26" ht="17.25"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8"/>
      <c r="V77" s="149"/>
      <c r="W77" s="148"/>
      <c r="X77" s="148"/>
      <c r="Y77" s="148"/>
      <c r="Z77" s="148"/>
    </row>
    <row r="78" spans="2:26" ht="17.25"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8"/>
      <c r="V78" s="149"/>
      <c r="W78" s="148"/>
      <c r="X78" s="148"/>
      <c r="Y78" s="148"/>
      <c r="Z78" s="148"/>
    </row>
    <row r="79" spans="2:26" ht="17.25"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8"/>
      <c r="V79" s="149"/>
      <c r="W79" s="148"/>
      <c r="X79" s="148"/>
      <c r="Y79" s="148"/>
      <c r="Z79" s="148"/>
    </row>
    <row r="80" spans="2:26" ht="17.25"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8"/>
      <c r="V80" s="149"/>
      <c r="W80" s="148"/>
      <c r="X80" s="148"/>
      <c r="Y80" s="148"/>
      <c r="Z80" s="148"/>
    </row>
    <row r="81" spans="2:26" ht="17.25"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8"/>
      <c r="V81" s="149"/>
      <c r="W81" s="148"/>
      <c r="X81" s="148"/>
      <c r="Y81" s="148"/>
      <c r="Z81" s="148"/>
    </row>
    <row r="82" spans="2:26" ht="17.25"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8"/>
      <c r="V82" s="149"/>
      <c r="W82" s="148"/>
      <c r="X82" s="148"/>
      <c r="Y82" s="148"/>
      <c r="Z82" s="148"/>
    </row>
    <row r="83" spans="2:26" ht="17.25"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8"/>
      <c r="V83" s="149"/>
      <c r="W83" s="148"/>
      <c r="X83" s="148"/>
      <c r="Y83" s="148"/>
      <c r="Z83" s="148"/>
    </row>
    <row r="84" spans="2:26" ht="17.25"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8"/>
      <c r="V84" s="149"/>
      <c r="W84" s="148"/>
      <c r="X84" s="148"/>
      <c r="Y84" s="148"/>
      <c r="Z84" s="148"/>
    </row>
    <row r="85" spans="2:26" ht="17.25"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8"/>
      <c r="V85" s="149"/>
      <c r="W85" s="148"/>
      <c r="X85" s="148"/>
      <c r="Y85" s="148"/>
      <c r="Z85" s="148"/>
    </row>
    <row r="86" spans="2:26" ht="17.25"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8"/>
      <c r="V86" s="149"/>
      <c r="W86" s="148"/>
      <c r="X86" s="148"/>
      <c r="Y86" s="148"/>
      <c r="Z86" s="148"/>
    </row>
    <row r="87" spans="2:26" ht="17.25"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8"/>
      <c r="V87" s="149"/>
      <c r="W87" s="148"/>
      <c r="X87" s="148"/>
      <c r="Y87" s="148"/>
      <c r="Z87" s="148"/>
    </row>
    <row r="88" spans="2:26" ht="17.25"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8"/>
      <c r="V88" s="149"/>
      <c r="W88" s="148"/>
      <c r="X88" s="148"/>
      <c r="Y88" s="148"/>
      <c r="Z88" s="148"/>
    </row>
    <row r="89" spans="2:26" ht="17.25"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8"/>
      <c r="V89" s="149"/>
      <c r="W89" s="148"/>
      <c r="X89" s="148"/>
      <c r="Y89" s="148"/>
      <c r="Z89" s="148"/>
    </row>
    <row r="90" spans="2:26" ht="17.25"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8"/>
      <c r="V90" s="149"/>
      <c r="W90" s="148"/>
      <c r="X90" s="148"/>
      <c r="Y90" s="148"/>
      <c r="Z90" s="148"/>
    </row>
    <row r="91" spans="2:26" ht="17.25"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8"/>
      <c r="V91" s="149"/>
      <c r="W91" s="148"/>
      <c r="X91" s="148"/>
      <c r="Y91" s="148"/>
      <c r="Z91" s="148"/>
    </row>
    <row r="92" spans="2:26" ht="17.25"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8"/>
      <c r="V92" s="149"/>
      <c r="W92" s="148"/>
      <c r="X92" s="148"/>
      <c r="Y92" s="148"/>
      <c r="Z92" s="148"/>
    </row>
    <row r="93" spans="2:26" ht="17.25"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8"/>
      <c r="V93" s="149"/>
      <c r="W93" s="148"/>
      <c r="X93" s="148"/>
      <c r="Y93" s="148"/>
      <c r="Z93" s="148"/>
    </row>
    <row r="94" spans="2:26" ht="17.25"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8"/>
      <c r="V94" s="149"/>
      <c r="W94" s="148"/>
      <c r="X94" s="148"/>
      <c r="Y94" s="148"/>
      <c r="Z94" s="148"/>
    </row>
    <row r="95" spans="2:26" ht="17.25"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8"/>
      <c r="V95" s="149"/>
      <c r="W95" s="148"/>
      <c r="X95" s="148"/>
      <c r="Y95" s="148"/>
      <c r="Z95" s="148"/>
    </row>
    <row r="96" spans="2:26" ht="17.25"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8"/>
      <c r="V96" s="149"/>
      <c r="W96" s="148"/>
      <c r="X96" s="148"/>
      <c r="Y96" s="148"/>
      <c r="Z96" s="148"/>
    </row>
    <row r="97" spans="2:26" ht="17.25"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8"/>
      <c r="V97" s="149"/>
      <c r="W97" s="148"/>
      <c r="X97" s="148"/>
      <c r="Y97" s="148"/>
      <c r="Z97" s="148"/>
    </row>
    <row r="98" spans="2:26" ht="17.25"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8"/>
      <c r="V98" s="149"/>
      <c r="W98" s="148"/>
      <c r="X98" s="148"/>
      <c r="Y98" s="148"/>
      <c r="Z98" s="148"/>
    </row>
    <row r="99" spans="2:26" ht="17.25"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8"/>
      <c r="V99" s="149"/>
      <c r="W99" s="148"/>
      <c r="X99" s="148"/>
      <c r="Y99" s="148"/>
      <c r="Z99" s="148"/>
    </row>
    <row r="100" spans="2:26" ht="17.25"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8"/>
      <c r="V100" s="149"/>
      <c r="W100" s="148"/>
      <c r="X100" s="148"/>
      <c r="Y100" s="148"/>
      <c r="Z100" s="148"/>
    </row>
    <row r="101" spans="2:26" ht="17.25"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8"/>
      <c r="V101" s="149"/>
      <c r="W101" s="148"/>
      <c r="X101" s="148"/>
      <c r="Y101" s="148"/>
      <c r="Z101" s="148"/>
    </row>
    <row r="102" spans="2:26" ht="17.25"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8"/>
      <c r="V102" s="149"/>
      <c r="W102" s="148"/>
      <c r="X102" s="148"/>
      <c r="Y102" s="148"/>
      <c r="Z102" s="148"/>
    </row>
    <row r="103" spans="2:26" ht="17.25"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8"/>
      <c r="V103" s="149"/>
      <c r="W103" s="148"/>
      <c r="X103" s="148"/>
      <c r="Y103" s="148"/>
      <c r="Z103" s="148"/>
    </row>
    <row r="104" spans="2:26" ht="17.25"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8"/>
      <c r="V104" s="149"/>
      <c r="W104" s="148"/>
      <c r="X104" s="148"/>
      <c r="Y104" s="148"/>
      <c r="Z104" s="148"/>
    </row>
    <row r="105" spans="2:26" ht="17.25"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8"/>
      <c r="V105" s="149"/>
      <c r="W105" s="148"/>
      <c r="X105" s="148"/>
      <c r="Y105" s="148"/>
      <c r="Z105" s="148"/>
    </row>
    <row r="106" spans="2:26" ht="17.25"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8"/>
      <c r="V106" s="149"/>
      <c r="W106" s="148"/>
      <c r="X106" s="148"/>
      <c r="Y106" s="148"/>
      <c r="Z106" s="148"/>
    </row>
    <row r="107" spans="2:26" ht="17.25"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8"/>
      <c r="V107" s="149"/>
      <c r="W107" s="148"/>
      <c r="X107" s="148"/>
      <c r="Y107" s="148"/>
      <c r="Z107" s="148"/>
    </row>
    <row r="108" spans="2:26" ht="17.25"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8"/>
      <c r="V108" s="149"/>
      <c r="W108" s="148"/>
      <c r="X108" s="148"/>
      <c r="Y108" s="148"/>
      <c r="Z108" s="148"/>
    </row>
    <row r="109" spans="2:26" ht="17.25"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8"/>
      <c r="V109" s="149"/>
      <c r="W109" s="148"/>
      <c r="X109" s="148"/>
      <c r="Y109" s="148"/>
      <c r="Z109" s="148"/>
    </row>
    <row r="110" spans="2:26" ht="17.25"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8"/>
      <c r="V110" s="149"/>
      <c r="W110" s="148"/>
      <c r="X110" s="148"/>
      <c r="Y110" s="148"/>
      <c r="Z110" s="148"/>
    </row>
    <row r="111" spans="2:26" ht="17.25"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8"/>
      <c r="V111" s="149"/>
      <c r="W111" s="148"/>
      <c r="X111" s="148"/>
      <c r="Y111" s="148"/>
      <c r="Z111" s="148"/>
    </row>
    <row r="112" spans="2:26" ht="17.25"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8"/>
      <c r="V112" s="149"/>
      <c r="W112" s="148"/>
      <c r="X112" s="148"/>
      <c r="Y112" s="148"/>
      <c r="Z112" s="148"/>
    </row>
    <row r="113" spans="2:26" ht="17.25"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8"/>
      <c r="V113" s="149"/>
      <c r="W113" s="148"/>
      <c r="X113" s="148"/>
      <c r="Y113" s="148"/>
      <c r="Z113" s="148"/>
    </row>
    <row r="114" spans="2:26" ht="17.25"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8"/>
      <c r="V114" s="149"/>
      <c r="W114" s="148"/>
      <c r="X114" s="148"/>
      <c r="Y114" s="148"/>
      <c r="Z114" s="148"/>
    </row>
    <row r="115" spans="2:26" ht="17.25"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8"/>
      <c r="V115" s="149"/>
      <c r="W115" s="148"/>
      <c r="X115" s="148"/>
      <c r="Y115" s="148"/>
      <c r="Z115" s="148"/>
    </row>
    <row r="116" spans="2:26" ht="17.25"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8"/>
      <c r="V116" s="149"/>
      <c r="W116" s="148"/>
      <c r="X116" s="148"/>
      <c r="Y116" s="148"/>
      <c r="Z116" s="148"/>
    </row>
  </sheetData>
  <printOptions horizontalCentered="1"/>
  <pageMargins left="0.3937007874015748" right="0.3937007874015748" top="0.7874015748031497" bottom="0" header="0.5118110236220472" footer="0.1968503937007874"/>
  <pageSetup firstPageNumber="29" useFirstPageNumber="1" horizontalDpi="600" verticalDpi="600" orientation="portrait" paperSize="9" scale="75" r:id="rId1"/>
  <headerFooter alignWithMargins="0">
    <oddFooter>&amp;C－&amp;P－</oddFooter>
  </headerFooter>
  <colBreaks count="1" manualBreakCount="1">
    <brk id="11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116"/>
  <sheetViews>
    <sheetView showGridLines="0" zoomScale="85" zoomScaleNormal="85" zoomScaleSheetLayoutView="85" workbookViewId="0" topLeftCell="A1">
      <pane ySplit="3" topLeftCell="BM4" activePane="bottomLeft" state="frozen"/>
      <selection pane="topLeft" activeCell="A47" sqref="A47:IV47"/>
      <selection pane="bottomLeft" activeCell="A46" sqref="A46"/>
    </sheetView>
  </sheetViews>
  <sheetFormatPr defaultColWidth="10.66015625" defaultRowHeight="18"/>
  <cols>
    <col min="1" max="1" width="12.16015625" style="131" customWidth="1"/>
    <col min="2" max="10" width="8.66015625" style="209" customWidth="1"/>
    <col min="11" max="12" width="1.07421875" style="6" customWidth="1"/>
    <col min="13" max="20" width="8.66015625" style="6" customWidth="1"/>
    <col min="21" max="21" width="0" style="131" hidden="1" customWidth="1"/>
    <col min="22" max="22" width="14.08203125" style="132" customWidth="1"/>
    <col min="23" max="23" width="0.99609375" style="131" customWidth="1"/>
    <col min="24" max="24" width="12.08203125" style="208" bestFit="1" customWidth="1"/>
    <col min="25" max="16384" width="10.66015625" style="131" customWidth="1"/>
  </cols>
  <sheetData>
    <row r="1" spans="1:24" ht="25.5" customHeight="1">
      <c r="A1" s="101" t="s">
        <v>45</v>
      </c>
      <c r="B1" s="102"/>
      <c r="C1" s="103"/>
      <c r="D1" s="104"/>
      <c r="E1" s="105"/>
      <c r="F1" s="106"/>
      <c r="G1" s="105"/>
      <c r="H1" s="107"/>
      <c r="I1" s="108"/>
      <c r="J1" s="105"/>
      <c r="K1" s="7"/>
      <c r="M1" s="7"/>
      <c r="N1" s="7"/>
      <c r="O1" s="7"/>
      <c r="P1" s="7"/>
      <c r="Q1" s="7"/>
      <c r="R1" s="16"/>
      <c r="S1" s="17"/>
      <c r="T1" s="12"/>
      <c r="V1" s="18"/>
      <c r="W1" s="159"/>
      <c r="X1" s="160"/>
    </row>
    <row r="2" spans="1:24" s="134" customFormat="1" ht="17.25" customHeight="1" thickBot="1">
      <c r="A2" s="109"/>
      <c r="B2" s="110"/>
      <c r="C2" s="111"/>
      <c r="D2" s="112"/>
      <c r="E2" s="113"/>
      <c r="F2" s="107"/>
      <c r="G2" s="113"/>
      <c r="H2" s="77"/>
      <c r="I2" s="78" t="s">
        <v>47</v>
      </c>
      <c r="J2" s="113" t="str">
        <f>'実数'!J2</f>
        <v>　平成２０年</v>
      </c>
      <c r="K2" s="114"/>
      <c r="L2" s="115"/>
      <c r="M2" s="114"/>
      <c r="N2" s="114"/>
      <c r="O2" s="114"/>
      <c r="P2" s="114"/>
      <c r="Q2" s="114"/>
      <c r="R2" s="17"/>
      <c r="S2" s="17"/>
      <c r="T2" s="12" t="s">
        <v>46</v>
      </c>
      <c r="U2" s="134" t="str">
        <f>J2</f>
        <v>　平成２０年</v>
      </c>
      <c r="V2" s="116" t="str">
        <f>J2</f>
        <v>　平成２０年</v>
      </c>
      <c r="W2" s="133"/>
      <c r="X2" s="161"/>
    </row>
    <row r="3" spans="1:24" s="136" customFormat="1" ht="36.75" customHeight="1" thickBot="1">
      <c r="A3" s="122"/>
      <c r="B3" s="123" t="s">
        <v>0</v>
      </c>
      <c r="C3" s="124" t="s">
        <v>1</v>
      </c>
      <c r="D3" s="125" t="s">
        <v>2</v>
      </c>
      <c r="E3" s="125" t="s">
        <v>3</v>
      </c>
      <c r="F3" s="125" t="s">
        <v>49</v>
      </c>
      <c r="G3" s="125" t="s">
        <v>4</v>
      </c>
      <c r="H3" s="125" t="s">
        <v>5</v>
      </c>
      <c r="I3" s="126" t="s">
        <v>48</v>
      </c>
      <c r="J3" s="127" t="s">
        <v>6</v>
      </c>
      <c r="K3" s="8"/>
      <c r="L3" s="9"/>
      <c r="M3" s="128" t="s">
        <v>50</v>
      </c>
      <c r="N3" s="125" t="s">
        <v>42</v>
      </c>
      <c r="O3" s="125" t="s">
        <v>7</v>
      </c>
      <c r="P3" s="125" t="s">
        <v>8</v>
      </c>
      <c r="Q3" s="125" t="s">
        <v>9</v>
      </c>
      <c r="R3" s="125" t="s">
        <v>43</v>
      </c>
      <c r="S3" s="125" t="s">
        <v>10</v>
      </c>
      <c r="T3" s="127" t="s">
        <v>51</v>
      </c>
      <c r="U3" s="122"/>
      <c r="V3" s="129"/>
      <c r="W3" s="135"/>
      <c r="X3" s="162" t="s">
        <v>73</v>
      </c>
    </row>
    <row r="4" spans="1:26" s="136" customFormat="1" ht="24" customHeight="1">
      <c r="A4" s="2" t="s">
        <v>11</v>
      </c>
      <c r="B4" s="163">
        <f>IF('実数'!B4/'率'!$X4*100000,'実数'!B4/'率'!$X4*100000,"-")</f>
        <v>907.0537607088695</v>
      </c>
      <c r="C4" s="164">
        <f>IF('実数'!C4/'率'!$X4*100000,'実数'!C4/'率'!$X4*100000,"-")</f>
        <v>1.7626461924460288</v>
      </c>
      <c r="D4" s="165">
        <f>IF('実数'!D4/'率'!$X4*100000,'実数'!D4/'率'!$X4*100000,"-")</f>
        <v>272.3073991440844</v>
      </c>
      <c r="E4" s="165">
        <f>IF('実数'!E4/'率'!$X4*100000,'実数'!E4/'率'!$X4*100000,"-")</f>
        <v>11.482607763583093</v>
      </c>
      <c r="F4" s="165">
        <f>IF('実数'!F4/'率'!$X4*100000,'実数'!F4/'率'!$X4*100000,"-")</f>
        <v>4.9735206078747405</v>
      </c>
      <c r="G4" s="165">
        <f>IF('実数'!G4/'率'!$X4*100000,'実数'!G4/'率'!$X4*100000,"-")</f>
        <v>144.4480614861807</v>
      </c>
      <c r="H4" s="165">
        <f>IF('実数'!H4/'率'!$X4*100000,'実数'!H4/'率'!$X4*100000,"-")</f>
        <v>100.85432761399638</v>
      </c>
      <c r="I4" s="166">
        <f>IF('実数'!I4/'率'!$X4*100000,'実数'!I4/'率'!$X4*100000,"-")</f>
        <v>10.671155327240823</v>
      </c>
      <c r="J4" s="167">
        <f>IF('実数'!J4/'率'!$X4*100000,'実数'!J4/'率'!$X4*100000,"-")</f>
        <v>91.55994188031474</v>
      </c>
      <c r="K4" s="137"/>
      <c r="L4" s="138"/>
      <c r="M4" s="168">
        <f>IF('実数'!M4/'率'!$X4*100000,'実数'!M4/'率'!$X4*100000,"-")</f>
        <v>12.32264365169476</v>
      </c>
      <c r="N4" s="169">
        <f>IF('実数'!N4/'率'!$X4*100000,'実数'!N4/'率'!$X4*100000,"-")</f>
        <v>1.8642762431816555</v>
      </c>
      <c r="O4" s="169">
        <f>IF('実数'!O4/'率'!$X4*100000,'実数'!O4/'率'!$X4*100000,"-")</f>
        <v>12.91654426068108</v>
      </c>
      <c r="P4" s="169">
        <f>IF('実数'!P4/'率'!$X4*100000,'実数'!P4/'率'!$X4*100000,"-")</f>
        <v>17.87815509698524</v>
      </c>
      <c r="Q4" s="169">
        <f>IF('実数'!Q4/'率'!$X4*100000,'実数'!Q4/'率'!$X4*100000,"-")</f>
        <v>28.56360215011076</v>
      </c>
      <c r="R4" s="169">
        <f>IF('実数'!R4/'率'!$X4*100000,'実数'!R4/'率'!$X4*100000,"-")</f>
        <v>30.292900982159164</v>
      </c>
      <c r="S4" s="169">
        <f>IF('実数'!S4/'率'!$X4*100000,'実数'!S4/'率'!$X4*100000,"-")</f>
        <v>24.00136565380676</v>
      </c>
      <c r="T4" s="89">
        <f>IF('実数'!T4/'率'!$X4*100000,'実数'!T4/'率'!$X4*100000,"-")</f>
        <v>141.15461265452927</v>
      </c>
      <c r="U4" s="1"/>
      <c r="V4" s="218" t="s">
        <v>11</v>
      </c>
      <c r="W4" s="221"/>
      <c r="X4" s="223">
        <v>125947000</v>
      </c>
      <c r="Y4" s="141"/>
      <c r="Z4" s="141"/>
    </row>
    <row r="5" spans="1:26" s="145" customFormat="1" ht="24" customHeight="1" thickBot="1">
      <c r="A5" s="54" t="s">
        <v>12</v>
      </c>
      <c r="B5" s="79">
        <f>IF('実数'!B5/'率'!$X5*100000,'実数'!B5/'率'!$X5*100000,"-")</f>
        <v>1159.7815292949356</v>
      </c>
      <c r="C5" s="80">
        <f>IF('実数'!C5/'率'!$X5*100000,'実数'!C5/'率'!$X5*100000,"-")</f>
        <v>2.7805362462760677</v>
      </c>
      <c r="D5" s="81">
        <f>IF('実数'!D5/'率'!$X5*100000,'実数'!D5/'率'!$X5*100000,"-")</f>
        <v>321.1519364448858</v>
      </c>
      <c r="E5" s="81">
        <f>IF('実数'!E5/'率'!$X5*100000,'実数'!E5/'率'!$X5*100000,"-")</f>
        <v>13.00893743793446</v>
      </c>
      <c r="F5" s="81">
        <f>IF('実数'!F5/'率'!$X5*100000,'実数'!F5/'率'!$X5*100000,"-")</f>
        <v>5.06454816285998</v>
      </c>
      <c r="G5" s="81">
        <f>IF('実数'!G5/'率'!$X5*100000,'実数'!G5/'率'!$X5*100000,"-")</f>
        <v>194.83614697120157</v>
      </c>
      <c r="H5" s="81">
        <f>IF('実数'!H5/'率'!$X5*100000,'実数'!H5/'率'!$X5*100000,"-")</f>
        <v>113.20754716981132</v>
      </c>
      <c r="I5" s="82">
        <f>IF('実数'!I5/'率'!$X5*100000,'実数'!I5/'率'!$X5*100000,"-")</f>
        <v>12.01588877855015</v>
      </c>
      <c r="J5" s="83">
        <f>IF('実数'!J5/'率'!$X5*100000,'実数'!J5/'率'!$X5*100000,"-")</f>
        <v>122.04568023833168</v>
      </c>
      <c r="K5" s="10"/>
      <c r="L5" s="11"/>
      <c r="M5" s="90">
        <f>IF('実数'!M5/'率'!$X5*100000,'実数'!M5/'率'!$X5*100000,"-")</f>
        <v>20.05958291956306</v>
      </c>
      <c r="N5" s="91">
        <f>IF('実数'!N5/'率'!$X5*100000,'実数'!N5/'率'!$X5*100000,"-")</f>
        <v>2.4826216484607744</v>
      </c>
      <c r="O5" s="91">
        <f>IF('実数'!O5/'率'!$X5*100000,'実数'!O5/'率'!$X5*100000,"-")</f>
        <v>16.48460774577954</v>
      </c>
      <c r="P5" s="91">
        <f>IF('実数'!P5/'率'!$X5*100000,'実数'!P5/'率'!$X5*100000,"-")</f>
        <v>26.812313803376366</v>
      </c>
      <c r="Q5" s="91">
        <f>IF('実数'!Q5/'率'!$X5*100000,'実数'!Q5/'率'!$X5*100000,"-")</f>
        <v>53.525322740814296</v>
      </c>
      <c r="R5" s="91">
        <f>IF('実数'!R5/'率'!$X5*100000,'実数'!R5/'率'!$X5*100000,"-")</f>
        <v>40.317775571002976</v>
      </c>
      <c r="S5" s="91">
        <f>IF('実数'!S5/'率'!$X5*100000,'実数'!S5/'率'!$X5*100000,"-")</f>
        <v>29.09632571996028</v>
      </c>
      <c r="T5" s="92">
        <f>IF('実数'!T5/'率'!$X5*100000,'実数'!T5/'率'!$X5*100000,"-")</f>
        <v>186.89175769612712</v>
      </c>
      <c r="U5" s="59"/>
      <c r="V5" s="219" t="s">
        <v>12</v>
      </c>
      <c r="W5" s="222"/>
      <c r="X5" s="224">
        <v>1007000</v>
      </c>
      <c r="Y5" s="144"/>
      <c r="Z5" s="144"/>
    </row>
    <row r="6" spans="1:26" s="145" customFormat="1" ht="24" customHeight="1">
      <c r="A6" s="61" t="s">
        <v>13</v>
      </c>
      <c r="B6" s="84">
        <f>IF('実数'!B6/'率'!$X6*100000,'実数'!B6/'率'!$X6*100000,"-")</f>
        <v>1022.4849646456886</v>
      </c>
      <c r="C6" s="85">
        <f>IF('実数'!C6/'率'!$X6*100000,'実数'!C6/'率'!$X6*100000,"-")</f>
        <v>1.8870009893276614</v>
      </c>
      <c r="D6" s="86">
        <f>IF('実数'!D6/'率'!$X6*100000,'実数'!D6/'率'!$X6*100000,"-")</f>
        <v>295.18086904482703</v>
      </c>
      <c r="E6" s="86">
        <f>IF('実数'!E6/'率'!$X6*100000,'実数'!E6/'率'!$X6*100000,"-")</f>
        <v>10.243719656350162</v>
      </c>
      <c r="F6" s="86">
        <f>IF('実数'!F6/'率'!$X6*100000,'実数'!F6/'率'!$X6*100000,"-")</f>
        <v>3.7740019786553227</v>
      </c>
      <c r="G6" s="86">
        <f>IF('実数'!G6/'率'!$X6*100000,'実数'!G6/'率'!$X6*100000,"-")</f>
        <v>176.8389498569923</v>
      </c>
      <c r="H6" s="86">
        <f>IF('実数'!H6/'率'!$X6*100000,'実数'!H6/'率'!$X6*100000,"-")</f>
        <v>91.38476219743961</v>
      </c>
      <c r="I6" s="87">
        <f>IF('実数'!I6/'率'!$X6*100000,'実数'!I6/'率'!$X6*100000,"-")</f>
        <v>12.130720645677824</v>
      </c>
      <c r="J6" s="88">
        <f>IF('実数'!J6/'率'!$X6*100000,'実数'!J6/'率'!$X6*100000,"-")</f>
        <v>111.33305837033203</v>
      </c>
      <c r="K6" s="10"/>
      <c r="L6" s="11"/>
      <c r="M6" s="93">
        <f>IF('実数'!M6/'率'!$X6*100000,'実数'!M6/'率'!$X6*100000,"-")</f>
        <v>15.635151054429196</v>
      </c>
      <c r="N6" s="94">
        <f>IF('実数'!N6/'率'!$X6*100000,'実数'!N6/'率'!$X6*100000,"-")</f>
        <v>1.6174294194237098</v>
      </c>
      <c r="O6" s="94">
        <f>IF('実数'!O6/'率'!$X6*100000,'実数'!O6/'率'!$X6*100000,"-")</f>
        <v>14.017721635005485</v>
      </c>
      <c r="P6" s="94">
        <f>IF('実数'!P6/'率'!$X6*100000,'実数'!P6/'率'!$X6*100000,"-")</f>
        <v>23.722298151547744</v>
      </c>
      <c r="Q6" s="94">
        <f>IF('実数'!Q6/'率'!$X6*100000,'実数'!Q6/'率'!$X6*100000,"-")</f>
        <v>41.2444501953046</v>
      </c>
      <c r="R6" s="94">
        <f>IF('実数'!R6/'率'!$X6*100000,'実数'!R6/'率'!$X6*100000,"-")</f>
        <v>35.31387565741766</v>
      </c>
      <c r="S6" s="94">
        <f>IF('実数'!S6/'率'!$X6*100000,'実数'!S6/'率'!$X6*100000,"-")</f>
        <v>28.574586409818874</v>
      </c>
      <c r="T6" s="95">
        <f>IF('実数'!T6/'率'!$X6*100000,'実数'!T6/'率'!$X6*100000,"-")</f>
        <v>159.58636938313936</v>
      </c>
      <c r="U6" s="44"/>
      <c r="V6" s="45" t="s">
        <v>13</v>
      </c>
      <c r="W6" s="222"/>
      <c r="X6" s="225">
        <v>370959</v>
      </c>
      <c r="Y6" s="210"/>
      <c r="Z6" s="144"/>
    </row>
    <row r="7" spans="1:26" s="136" customFormat="1" ht="24" customHeight="1">
      <c r="A7" s="62" t="s">
        <v>14</v>
      </c>
      <c r="B7" s="170">
        <f>IF('実数'!B7/'率'!$X7*100000,'実数'!B7/'率'!$X7*100000,"-")</f>
        <v>1022.4849646456886</v>
      </c>
      <c r="C7" s="171">
        <f>IF('実数'!C7/'率'!$X7*100000,'実数'!C7/'率'!$X7*100000,"-")</f>
        <v>1.8870009893276614</v>
      </c>
      <c r="D7" s="172">
        <f>IF('実数'!D7/'率'!$X7*100000,'実数'!D7/'率'!$X7*100000,"-")</f>
        <v>295.18086904482703</v>
      </c>
      <c r="E7" s="172">
        <f>IF('実数'!E7/'率'!$X7*100000,'実数'!E7/'率'!$X7*100000,"-")</f>
        <v>10.243719656350162</v>
      </c>
      <c r="F7" s="172">
        <f>IF('実数'!F7/'率'!$X7*100000,'実数'!F7/'率'!$X7*100000,"-")</f>
        <v>3.7740019786553227</v>
      </c>
      <c r="G7" s="172">
        <f>IF('実数'!G7/'率'!$X7*100000,'実数'!G7/'率'!$X7*100000,"-")</f>
        <v>176.8389498569923</v>
      </c>
      <c r="H7" s="172">
        <f>IF('実数'!H7/'率'!$X7*100000,'実数'!H7/'率'!$X7*100000,"-")</f>
        <v>91.38476219743961</v>
      </c>
      <c r="I7" s="173">
        <f>IF('実数'!I7/'率'!$X7*100000,'実数'!I7/'率'!$X7*100000,"-")</f>
        <v>12.130720645677824</v>
      </c>
      <c r="J7" s="174">
        <f>IF('実数'!J7/'率'!$X7*100000,'実数'!J7/'率'!$X7*100000,"-")</f>
        <v>111.33305837033203</v>
      </c>
      <c r="K7" s="137"/>
      <c r="L7" s="138"/>
      <c r="M7" s="175">
        <f>IF('実数'!M7/'率'!$X7*100000,'実数'!M7/'率'!$X7*100000,"-")</f>
        <v>15.635151054429196</v>
      </c>
      <c r="N7" s="176">
        <f>IF('実数'!N7/'率'!$X7*100000,'実数'!N7/'率'!$X7*100000,"-")</f>
        <v>1.6174294194237098</v>
      </c>
      <c r="O7" s="176">
        <f>IF('実数'!O7/'率'!$X7*100000,'実数'!O7/'率'!$X7*100000,"-")</f>
        <v>14.017721635005485</v>
      </c>
      <c r="P7" s="176">
        <f>IF('実数'!P7/'率'!$X7*100000,'実数'!P7/'率'!$X7*100000,"-")</f>
        <v>23.722298151547744</v>
      </c>
      <c r="Q7" s="176">
        <f>IF('実数'!Q7/'率'!$X7*100000,'実数'!Q7/'率'!$X7*100000,"-")</f>
        <v>41.2444501953046</v>
      </c>
      <c r="R7" s="176">
        <f>IF('実数'!R7/'率'!$X7*100000,'実数'!R7/'率'!$X7*100000,"-")</f>
        <v>35.31387565741766</v>
      </c>
      <c r="S7" s="176">
        <f>IF('実数'!S7/'率'!$X7*100000,'実数'!S7/'率'!$X7*100000,"-")</f>
        <v>28.574586409818874</v>
      </c>
      <c r="T7" s="96">
        <f>IF('実数'!T7/'率'!$X7*100000,'実数'!T7/'率'!$X7*100000,"-")</f>
        <v>159.58636938313936</v>
      </c>
      <c r="U7" s="1"/>
      <c r="V7" s="37" t="s">
        <v>14</v>
      </c>
      <c r="W7" s="221"/>
      <c r="X7" s="226">
        <v>370959</v>
      </c>
      <c r="Y7" s="141"/>
      <c r="Z7" s="141"/>
    </row>
    <row r="8" spans="1:26" s="145" customFormat="1" ht="24" customHeight="1">
      <c r="A8" s="61" t="s">
        <v>15</v>
      </c>
      <c r="B8" s="84">
        <f>IF('実数'!B8/'率'!$X8*100000,'実数'!B8/'率'!$X8*100000,"-")</f>
        <v>1355.467100898619</v>
      </c>
      <c r="C8" s="85">
        <f>IF('実数'!C8/'率'!$X8*100000,'実数'!C8/'率'!$X8*100000,"-")</f>
        <v>7.53874917073759</v>
      </c>
      <c r="D8" s="86">
        <f>IF('実数'!D8/'率'!$X8*100000,'実数'!D8/'率'!$X8*100000,"-")</f>
        <v>354.32121102466675</v>
      </c>
      <c r="E8" s="86">
        <f>IF('実数'!E8/'率'!$X8*100000,'実数'!E8/'率'!$X8*100000,"-")</f>
        <v>21.108497678065255</v>
      </c>
      <c r="F8" s="86">
        <f>IF('実数'!F8/'率'!$X8*100000,'実数'!F8/'率'!$X8*100000,"-")</f>
        <v>6.030999336590073</v>
      </c>
      <c r="G8" s="86">
        <f>IF('実数'!G8/'率'!$X8*100000,'実数'!G8/'率'!$X8*100000,"-")</f>
        <v>248.77872263434048</v>
      </c>
      <c r="H8" s="86">
        <f>IF('実数'!H8/'率'!$X8*100000,'実数'!H8/'率'!$X8*100000,"-")</f>
        <v>114.58898739521138</v>
      </c>
      <c r="I8" s="87">
        <f>IF('実数'!I8/'率'!$X8*100000,'実数'!I8/'率'!$X8*100000,"-")</f>
        <v>4.523249502442555</v>
      </c>
      <c r="J8" s="88">
        <f>IF('実数'!J8/'率'!$X8*100000,'実数'!J8/'率'!$X8*100000,"-")</f>
        <v>180.92998009770218</v>
      </c>
      <c r="K8" s="10"/>
      <c r="L8" s="11"/>
      <c r="M8" s="93">
        <f>IF('実数'!M8/'率'!$X8*100000,'実数'!M8/'率'!$X8*100000,"-")</f>
        <v>22.616247512212773</v>
      </c>
      <c r="N8" s="94">
        <f>IF('実数'!N8/'率'!$X8*100000,'実数'!N8/'率'!$X8*100000,"-")</f>
        <v>1.5077498341475182</v>
      </c>
      <c r="O8" s="94">
        <f>IF('実数'!O8/'率'!$X8*100000,'実数'!O8/'率'!$X8*100000,"-")</f>
        <v>15.07749834147518</v>
      </c>
      <c r="P8" s="94">
        <f>IF('実数'!P8/'率'!$X8*100000,'実数'!P8/'率'!$X8*100000,"-")</f>
        <v>31.662746517097883</v>
      </c>
      <c r="Q8" s="94">
        <f>IF('実数'!Q8/'率'!$X8*100000,'実数'!Q8/'率'!$X8*100000,"-")</f>
        <v>91.97273988299861</v>
      </c>
      <c r="R8" s="94">
        <f>IF('実数'!R8/'率'!$X8*100000,'実数'!R8/'率'!$X8*100000,"-")</f>
        <v>39.201495687835475</v>
      </c>
      <c r="S8" s="94">
        <f>IF('実数'!S8/'率'!$X8*100000,'実数'!S8/'率'!$X8*100000,"-")</f>
        <v>13.569748507327663</v>
      </c>
      <c r="T8" s="95">
        <f>IF('実数'!T8/'率'!$X8*100000,'実数'!T8/'率'!$X8*100000,"-")</f>
        <v>202.03847777576743</v>
      </c>
      <c r="U8" s="44"/>
      <c r="V8" s="45" t="s">
        <v>15</v>
      </c>
      <c r="W8" s="222"/>
      <c r="X8" s="227">
        <v>66324</v>
      </c>
      <c r="Y8" s="144"/>
      <c r="Z8" s="144"/>
    </row>
    <row r="9" spans="1:26" s="136" customFormat="1" ht="24" customHeight="1">
      <c r="A9" s="63" t="s">
        <v>16</v>
      </c>
      <c r="B9" s="177">
        <f>IF('実数'!B9/'率'!$X9*100000,'実数'!B9/'率'!$X9*100000,"-")</f>
        <v>1252.4171832360437</v>
      </c>
      <c r="C9" s="178">
        <f>IF('実数'!C9/'率'!$X9*100000,'実数'!C9/'率'!$X9*100000,"-")</f>
        <v>7.228959210597654</v>
      </c>
      <c r="D9" s="179">
        <f>IF('実数'!D9/'率'!$X9*100000,'実数'!D9/'率'!$X9*100000,"-")</f>
        <v>325.30316447689444</v>
      </c>
      <c r="E9" s="179">
        <f>IF('実数'!E9/'率'!$X9*100000,'実数'!E9/'率'!$X9*100000,"-")</f>
        <v>21.68687763179296</v>
      </c>
      <c r="F9" s="179">
        <f>IF('実数'!F9/'率'!$X9*100000,'実数'!F9/'率'!$X9*100000,"-")</f>
        <v>5.42171940794824</v>
      </c>
      <c r="G9" s="179">
        <f>IF('実数'!G9/'率'!$X9*100000,'実数'!G9/'率'!$X9*100000,"-")</f>
        <v>231.32669473912492</v>
      </c>
      <c r="H9" s="179">
        <f>IF('実数'!H9/'率'!$X9*100000,'実数'!H9/'率'!$X9*100000,"-")</f>
        <v>108.43438815896481</v>
      </c>
      <c r="I9" s="180">
        <f>IF('実数'!I9/'率'!$X9*100000,'実数'!I9/'率'!$X9*100000,"-")</f>
        <v>5.42171940794824</v>
      </c>
      <c r="J9" s="181">
        <f>IF('実数'!J9/'率'!$X9*100000,'実数'!J9/'率'!$X9*100000,"-")</f>
        <v>150.00090361990132</v>
      </c>
      <c r="K9" s="137"/>
      <c r="L9" s="138"/>
      <c r="M9" s="182">
        <f>IF('実数'!M9/'率'!$X9*100000,'実数'!M9/'率'!$X9*100000,"-")</f>
        <v>16.265158223844722</v>
      </c>
      <c r="N9" s="183">
        <f>IF('実数'!N9/'率'!$X9*100000,'実数'!N9/'率'!$X9*100000,"-")</f>
        <v>1.8072398026494134</v>
      </c>
      <c r="O9" s="183">
        <f>IF('実数'!O9/'率'!$X9*100000,'実数'!O9/'率'!$X9*100000,"-")</f>
        <v>16.265158223844722</v>
      </c>
      <c r="P9" s="183">
        <f>IF('実数'!P9/'率'!$X9*100000,'実数'!P9/'率'!$X9*100000,"-")</f>
        <v>30.72307664504003</v>
      </c>
      <c r="Q9" s="183">
        <f>IF('実数'!Q9/'率'!$X9*100000,'実数'!Q9/'率'!$X9*100000,"-")</f>
        <v>81.32579111922361</v>
      </c>
      <c r="R9" s="183">
        <f>IF('実数'!R9/'率'!$X9*100000,'実数'!R9/'率'!$X9*100000,"-")</f>
        <v>30.72307664504003</v>
      </c>
      <c r="S9" s="183">
        <f>IF('実数'!S9/'率'!$X9*100000,'実数'!S9/'率'!$X9*100000,"-")</f>
        <v>14.457918421195307</v>
      </c>
      <c r="T9" s="97">
        <f>IF('実数'!T9/'率'!$X9*100000,'実数'!T9/'率'!$X9*100000,"-")</f>
        <v>206.02533750203312</v>
      </c>
      <c r="U9" s="40"/>
      <c r="V9" s="41" t="s">
        <v>16</v>
      </c>
      <c r="W9" s="221"/>
      <c r="X9" s="228">
        <v>55333</v>
      </c>
      <c r="Y9" s="141"/>
      <c r="Z9" s="141"/>
    </row>
    <row r="10" spans="1:26" s="136" customFormat="1" ht="24" customHeight="1">
      <c r="A10" s="64" t="s">
        <v>62</v>
      </c>
      <c r="B10" s="184">
        <f>IF('実数'!B10/'率'!$X10*100000,'実数'!B10/'率'!$X10*100000,"-")</f>
        <v>1874.2607588026567</v>
      </c>
      <c r="C10" s="185">
        <f>IF('実数'!C10/'率'!$X10*100000,'実数'!C10/'率'!$X10*100000,"-")</f>
        <v>9.09835319807115</v>
      </c>
      <c r="D10" s="186">
        <f>IF('実数'!D10/'率'!$X10*100000,'実数'!D10/'率'!$X10*100000,"-")</f>
        <v>500.4094258939132</v>
      </c>
      <c r="E10" s="186">
        <f>IF('実数'!E10/'率'!$X10*100000,'実数'!E10/'率'!$X10*100000,"-")</f>
        <v>18.1967063961423</v>
      </c>
      <c r="F10" s="186">
        <f>IF('実数'!F10/'率'!$X10*100000,'実数'!F10/'率'!$X10*100000,"-")</f>
        <v>9.09835319807115</v>
      </c>
      <c r="G10" s="186">
        <f>IF('実数'!G10/'率'!$X10*100000,'実数'!G10/'率'!$X10*100000,"-")</f>
        <v>336.6390683286325</v>
      </c>
      <c r="H10" s="186">
        <f>IF('実数'!H10/'率'!$X10*100000,'実数'!H10/'率'!$X10*100000,"-")</f>
        <v>145.5736511691384</v>
      </c>
      <c r="I10" s="187" t="str">
        <f>IF('実数'!I10/'率'!$X10*100000,'実数'!I10/'率'!$X10*100000,"-")</f>
        <v>-</v>
      </c>
      <c r="J10" s="188">
        <f>IF('実数'!J10/'率'!$X10*100000,'実数'!J10/'率'!$X10*100000,"-")</f>
        <v>336.6390683286325</v>
      </c>
      <c r="K10" s="137"/>
      <c r="L10" s="138"/>
      <c r="M10" s="189">
        <f>IF('実数'!M10/'率'!$X10*100000,'実数'!M10/'率'!$X10*100000,"-")</f>
        <v>54.59011918842689</v>
      </c>
      <c r="N10" s="190" t="str">
        <f>IF('実数'!N10/'率'!$X10*100000,'実数'!N10/'率'!$X10*100000,"-")</f>
        <v>-</v>
      </c>
      <c r="O10" s="190">
        <f>IF('実数'!O10/'率'!$X10*100000,'実数'!O10/'率'!$X10*100000,"-")</f>
        <v>9.09835319807115</v>
      </c>
      <c r="P10" s="190">
        <f>IF('実数'!P10/'率'!$X10*100000,'実数'!P10/'率'!$X10*100000,"-")</f>
        <v>36.3934127922846</v>
      </c>
      <c r="Q10" s="190">
        <f>IF('実数'!Q10/'率'!$X10*100000,'実数'!Q10/'率'!$X10*100000,"-")</f>
        <v>145.5736511691384</v>
      </c>
      <c r="R10" s="190">
        <f>IF('実数'!R10/'率'!$X10*100000,'実数'!R10/'率'!$X10*100000,"-")</f>
        <v>81.88517878264034</v>
      </c>
      <c r="S10" s="190">
        <f>IF('実数'!S10/'率'!$X10*100000,'実数'!S10/'率'!$X10*100000,"-")</f>
        <v>9.09835319807115</v>
      </c>
      <c r="T10" s="98">
        <f>IF('実数'!T10/'率'!$X10*100000,'実数'!T10/'率'!$X10*100000,"-")</f>
        <v>181.96706396142298</v>
      </c>
      <c r="U10" s="27"/>
      <c r="V10" s="220" t="s">
        <v>67</v>
      </c>
      <c r="W10" s="221"/>
      <c r="X10" s="229">
        <v>10991</v>
      </c>
      <c r="Y10" s="141"/>
      <c r="Z10" s="141"/>
    </row>
    <row r="11" spans="1:26" s="145" customFormat="1" ht="24" customHeight="1">
      <c r="A11" s="61" t="s">
        <v>17</v>
      </c>
      <c r="B11" s="84">
        <f>IF('実数'!B11/'率'!$X11*100000,'実数'!B11/'率'!$X11*100000,"-")</f>
        <v>991.6268245174673</v>
      </c>
      <c r="C11" s="85">
        <f>IF('実数'!C11/'率'!$X11*100000,'実数'!C11/'率'!$X11*100000,"-")</f>
        <v>2.529660266626192</v>
      </c>
      <c r="D11" s="86">
        <f>IF('実数'!D11/'率'!$X11*100000,'実数'!D11/'率'!$X11*100000,"-")</f>
        <v>290.9109306620121</v>
      </c>
      <c r="E11" s="86">
        <f>IF('実数'!E11/'率'!$X11*100000,'実数'!E11/'率'!$X11*100000,"-")</f>
        <v>10.118641066504768</v>
      </c>
      <c r="F11" s="86">
        <f>IF('実数'!F11/'率'!$X11*100000,'実数'!F11/'率'!$X11*100000,"-")</f>
        <v>3.3728803555015894</v>
      </c>
      <c r="G11" s="86">
        <f>IF('実数'!G11/'率'!$X11*100000,'実数'!G11/'率'!$X11*100000,"-")</f>
        <v>151.77961599757154</v>
      </c>
      <c r="H11" s="86">
        <f>IF('実数'!H11/'率'!$X11*100000,'実数'!H11/'率'!$X11*100000,"-")</f>
        <v>93.5974298651691</v>
      </c>
      <c r="I11" s="87">
        <f>IF('実数'!I11/'率'!$X11*100000,'実数'!I11/'率'!$X11*100000,"-")</f>
        <v>9.27542097762937</v>
      </c>
      <c r="J11" s="88">
        <f>IF('実数'!J11/'率'!$X11*100000,'実数'!J11/'率'!$X11*100000,"-")</f>
        <v>102.87285084279848</v>
      </c>
      <c r="K11" s="10"/>
      <c r="L11" s="11"/>
      <c r="M11" s="93">
        <f>IF('実数'!M11/'率'!$X11*100000,'実数'!M11/'率'!$X11*100000,"-")</f>
        <v>16.864401777507947</v>
      </c>
      <c r="N11" s="94">
        <f>IF('実数'!N11/'率'!$X11*100000,'実数'!N11/'率'!$X11*100000,"-")</f>
        <v>2.529660266626192</v>
      </c>
      <c r="O11" s="94">
        <f>IF('実数'!O11/'率'!$X11*100000,'実数'!O11/'率'!$X11*100000,"-")</f>
        <v>21.080502221884934</v>
      </c>
      <c r="P11" s="94">
        <f>IF('実数'!P11/'率'!$X11*100000,'実数'!P11/'率'!$X11*100000,"-")</f>
        <v>19.39406204413414</v>
      </c>
      <c r="Q11" s="94">
        <f>IF('実数'!Q11/'率'!$X11*100000,'実数'!Q11/'率'!$X11*100000,"-")</f>
        <v>57.338966043527016</v>
      </c>
      <c r="R11" s="94">
        <f>IF('実数'!R11/'率'!$X11*100000,'実数'!R11/'率'!$X11*100000,"-")</f>
        <v>37.10168391051748</v>
      </c>
      <c r="S11" s="94">
        <f>IF('実数'!S11/'率'!$X11*100000,'実数'!S11/'率'!$X11*100000,"-")</f>
        <v>31.199143288389703</v>
      </c>
      <c r="T11" s="95">
        <f>IF('実数'!T11/'率'!$X11*100000,'実数'!T11/'率'!$X11*100000,"-")</f>
        <v>141.66097493106676</v>
      </c>
      <c r="U11" s="44"/>
      <c r="V11" s="45" t="s">
        <v>17</v>
      </c>
      <c r="W11" s="222"/>
      <c r="X11" s="227">
        <v>118593</v>
      </c>
      <c r="Y11" s="144"/>
      <c r="Z11" s="144"/>
    </row>
    <row r="12" spans="1:26" s="136" customFormat="1" ht="24" customHeight="1">
      <c r="A12" s="63" t="s">
        <v>54</v>
      </c>
      <c r="B12" s="177">
        <f>IF('実数'!B12/'率'!$X12*100000,'実数'!B12/'率'!$X12*100000,"-")</f>
        <v>1209.0899532885744</v>
      </c>
      <c r="C12" s="178">
        <f>IF('実数'!C12/'率'!$X12*100000,'実数'!C12/'率'!$X12*100000,"-")</f>
        <v>3.003950194505775</v>
      </c>
      <c r="D12" s="179">
        <f>IF('実数'!D12/'率'!$X12*100000,'実数'!D12/'率'!$X12*100000,"-")</f>
        <v>346.95624746541705</v>
      </c>
      <c r="E12" s="179">
        <f>IF('実数'!E12/'率'!$X12*100000,'実数'!E12/'率'!$X12*100000,"-")</f>
        <v>12.0158007780231</v>
      </c>
      <c r="F12" s="179">
        <f>IF('実数'!F12/'率'!$X12*100000,'実数'!F12/'率'!$X12*100000,"-")</f>
        <v>3.003950194505775</v>
      </c>
      <c r="G12" s="179">
        <f>IF('実数'!G12/'率'!$X12*100000,'実数'!G12/'率'!$X12*100000,"-")</f>
        <v>196.75873774012828</v>
      </c>
      <c r="H12" s="179">
        <f>IF('実数'!H12/'率'!$X12*100000,'実数'!H12/'率'!$X12*100000,"-")</f>
        <v>126.16590816924254</v>
      </c>
      <c r="I12" s="180">
        <f>IF('実数'!I12/'率'!$X12*100000,'実数'!I12/'率'!$X12*100000,"-")</f>
        <v>10.513825680770214</v>
      </c>
      <c r="J12" s="181">
        <f>IF('実数'!J12/'率'!$X12*100000,'実数'!J12/'率'!$X12*100000,"-")</f>
        <v>130.6718334610012</v>
      </c>
      <c r="K12" s="137"/>
      <c r="L12" s="138"/>
      <c r="M12" s="182">
        <f>IF('実数'!M12/'率'!$X12*100000,'実数'!M12/'率'!$X12*100000,"-")</f>
        <v>24.0316015560462</v>
      </c>
      <c r="N12" s="183">
        <f>IF('実数'!N12/'率'!$X12*100000,'実数'!N12/'率'!$X12*100000,"-")</f>
        <v>1.5019750972528876</v>
      </c>
      <c r="O12" s="183">
        <f>IF('実数'!O12/'率'!$X12*100000,'実数'!O12/'率'!$X12*100000,"-")</f>
        <v>18.02370116703465</v>
      </c>
      <c r="P12" s="183">
        <f>IF('実数'!P12/'率'!$X12*100000,'実数'!P12/'率'!$X12*100000,"-")</f>
        <v>25.533576653299086</v>
      </c>
      <c r="Q12" s="183">
        <f>IF('実数'!Q12/'率'!$X12*100000,'実数'!Q12/'率'!$X12*100000,"-")</f>
        <v>82.6086303489088</v>
      </c>
      <c r="R12" s="183">
        <f>IF('実数'!R12/'率'!$X12*100000,'実数'!R12/'率'!$X12*100000,"-")</f>
        <v>40.55332762582796</v>
      </c>
      <c r="S12" s="183">
        <f>IF('実数'!S12/'率'!$X12*100000,'実数'!S12/'率'!$X12*100000,"-")</f>
        <v>28.537526847804862</v>
      </c>
      <c r="T12" s="97">
        <f>IF('実数'!T12/'率'!$X12*100000,'実数'!T12/'率'!$X12*100000,"-")</f>
        <v>159.20936030880608</v>
      </c>
      <c r="U12" s="40"/>
      <c r="V12" s="41" t="s">
        <v>59</v>
      </c>
      <c r="W12" s="221"/>
      <c r="X12" s="228">
        <v>66579</v>
      </c>
      <c r="Y12" s="141"/>
      <c r="Z12" s="141"/>
    </row>
    <row r="13" spans="1:26" s="136" customFormat="1" ht="24" customHeight="1">
      <c r="A13" s="65" t="s">
        <v>63</v>
      </c>
      <c r="B13" s="191">
        <f>IF('実数'!B13/'率'!$X13*100000,'実数'!B13/'率'!$X13*100000,"-")</f>
        <v>713.2695043642096</v>
      </c>
      <c r="C13" s="192">
        <f>IF('実数'!C13/'率'!$X13*100000,'実数'!C13/'率'!$X13*100000,"-")</f>
        <v>1.922559310954743</v>
      </c>
      <c r="D13" s="193">
        <f>IF('実数'!D13/'率'!$X13*100000,'実数'!D13/'率'!$X13*100000,"-")</f>
        <v>219.1717614488407</v>
      </c>
      <c r="E13" s="193">
        <f>IF('実数'!E13/'率'!$X13*100000,'実数'!E13/'率'!$X13*100000,"-")</f>
        <v>7.690237243818972</v>
      </c>
      <c r="F13" s="193">
        <f>IF('実数'!F13/'率'!$X13*100000,'実数'!F13/'率'!$X13*100000,"-")</f>
        <v>3.845118621909486</v>
      </c>
      <c r="G13" s="193">
        <f>IF('実数'!G13/'率'!$X13*100000,'実数'!G13/'率'!$X13*100000,"-")</f>
        <v>94.2054062367824</v>
      </c>
      <c r="H13" s="193">
        <f>IF('実数'!H13/'率'!$X13*100000,'実数'!H13/'率'!$X13*100000,"-")</f>
        <v>51.909101395778066</v>
      </c>
      <c r="I13" s="194">
        <f>IF('実数'!I13/'率'!$X13*100000,'実数'!I13/'率'!$X13*100000,"-")</f>
        <v>7.690237243818972</v>
      </c>
      <c r="J13" s="195">
        <f>IF('実数'!J13/'率'!$X13*100000,'実数'!J13/'率'!$X13*100000,"-")</f>
        <v>67.289575883416</v>
      </c>
      <c r="K13" s="137"/>
      <c r="L13" s="138"/>
      <c r="M13" s="196">
        <f>IF('実数'!M13/'率'!$X13*100000,'実数'!M13/'率'!$X13*100000,"-")</f>
        <v>7.690237243818972</v>
      </c>
      <c r="N13" s="197">
        <f>IF('実数'!N13/'率'!$X13*100000,'実数'!N13/'率'!$X13*100000,"-")</f>
        <v>3.845118621909486</v>
      </c>
      <c r="O13" s="197">
        <f>IF('実数'!O13/'率'!$X13*100000,'実数'!O13/'率'!$X13*100000,"-")</f>
        <v>24.993271042411656</v>
      </c>
      <c r="P13" s="197">
        <f>IF('実数'!P13/'率'!$X13*100000,'実数'!P13/'率'!$X13*100000,"-")</f>
        <v>11.535355865728459</v>
      </c>
      <c r="Q13" s="197">
        <f>IF('実数'!Q13/'率'!$X13*100000,'実数'!Q13/'率'!$X13*100000,"-")</f>
        <v>24.993271042411656</v>
      </c>
      <c r="R13" s="197">
        <f>IF('実数'!R13/'率'!$X13*100000,'実数'!R13/'率'!$X13*100000,"-")</f>
        <v>32.683508286230634</v>
      </c>
      <c r="S13" s="197">
        <f>IF('実数'!S13/'率'!$X13*100000,'実数'!S13/'率'!$X13*100000,"-")</f>
        <v>34.60606759718537</v>
      </c>
      <c r="T13" s="99">
        <f>IF('実数'!T13/'率'!$X13*100000,'実数'!T13/'率'!$X13*100000,"-")</f>
        <v>119.19867727919406</v>
      </c>
      <c r="U13" s="30"/>
      <c r="V13" s="34" t="s">
        <v>63</v>
      </c>
      <c r="W13" s="139"/>
      <c r="X13" s="226">
        <v>52014</v>
      </c>
      <c r="Y13" s="141"/>
      <c r="Z13" s="141"/>
    </row>
    <row r="14" spans="1:26" s="145" customFormat="1" ht="24" customHeight="1">
      <c r="A14" s="61" t="s">
        <v>66</v>
      </c>
      <c r="B14" s="84">
        <f>IF('実数'!B14/'率'!$X14*100000,'実数'!B14/'率'!$X14*100000,"-")</f>
        <v>1141.3391572780058</v>
      </c>
      <c r="C14" s="85">
        <f>IF('実数'!C14/'率'!$X14*100000,'実数'!C14/'率'!$X14*100000,"-")</f>
        <v>3.1499700752842847</v>
      </c>
      <c r="D14" s="86">
        <f>IF('実数'!D14/'率'!$X14*100000,'実数'!D14/'率'!$X14*100000,"-")</f>
        <v>344.3967282310818</v>
      </c>
      <c r="E14" s="86">
        <f>IF('実数'!E14/'率'!$X14*100000,'実数'!E14/'率'!$X14*100000,"-")</f>
        <v>18.899820451705708</v>
      </c>
      <c r="F14" s="86">
        <f>IF('実数'!F14/'率'!$X14*100000,'実数'!F14/'率'!$X14*100000,"-")</f>
        <v>4.199960100379046</v>
      </c>
      <c r="G14" s="86">
        <f>IF('実数'!G14/'率'!$X14*100000,'実数'!G14/'率'!$X14*100000,"-")</f>
        <v>181.64827434139374</v>
      </c>
      <c r="H14" s="86">
        <f>IF('実数'!H14/'率'!$X14*100000,'実数'!H14/'率'!$X14*100000,"-")</f>
        <v>110.24895263494997</v>
      </c>
      <c r="I14" s="87">
        <f>IF('実数'!I14/'率'!$X14*100000,'実数'!I14/'率'!$X14*100000,"-")</f>
        <v>11.549890276042378</v>
      </c>
      <c r="J14" s="88">
        <f>IF('実数'!J14/'率'!$X14*100000,'実数'!J14/'率'!$X14*100000,"-")</f>
        <v>107.09898255966569</v>
      </c>
      <c r="K14" s="10"/>
      <c r="L14" s="11"/>
      <c r="M14" s="93">
        <f>IF('実数'!M14/'率'!$X14*100000,'実数'!M14/'率'!$X14*100000,"-")</f>
        <v>23.099780552084756</v>
      </c>
      <c r="N14" s="94">
        <f>IF('実数'!N14/'率'!$X14*100000,'実数'!N14/'率'!$X14*100000,"-")</f>
        <v>3.1499700752842847</v>
      </c>
      <c r="O14" s="94">
        <f>IF('実数'!O14/'率'!$X14*100000,'実数'!O14/'率'!$X14*100000,"-")</f>
        <v>17.84983042661095</v>
      </c>
      <c r="P14" s="94">
        <f>IF('実数'!P14/'率'!$X14*100000,'実数'!P14/'率'!$X14*100000,"-")</f>
        <v>32.549690777937606</v>
      </c>
      <c r="Q14" s="94">
        <f>IF('実数'!Q14/'率'!$X14*100000,'実数'!Q14/'率'!$X14*100000,"-")</f>
        <v>25.199760602274278</v>
      </c>
      <c r="R14" s="94">
        <f>IF('実数'!R14/'率'!$X14*100000,'実数'!R14/'率'!$X14*100000,"-")</f>
        <v>35.6996608532219</v>
      </c>
      <c r="S14" s="94">
        <f>IF('実数'!S14/'率'!$X14*100000,'実数'!S14/'率'!$X14*100000,"-")</f>
        <v>32.549690777937606</v>
      </c>
      <c r="T14" s="95">
        <f>IF('実数'!T14/'率'!$X14*100000,'実数'!T14/'率'!$X14*100000,"-")</f>
        <v>190.04819454215186</v>
      </c>
      <c r="U14" s="44"/>
      <c r="V14" s="45" t="s">
        <v>68</v>
      </c>
      <c r="W14" s="142"/>
      <c r="X14" s="227">
        <v>95239</v>
      </c>
      <c r="Y14" s="144"/>
      <c r="Z14" s="144"/>
    </row>
    <row r="15" spans="1:26" s="136" customFormat="1" ht="24" customHeight="1">
      <c r="A15" s="63" t="s">
        <v>18</v>
      </c>
      <c r="B15" s="177">
        <f>IF('実数'!B15/'率'!$X15*100000,'実数'!B15/'率'!$X15*100000,"-")</f>
        <v>1013.0957524470732</v>
      </c>
      <c r="C15" s="178">
        <f>IF('実数'!C15/'率'!$X15*100000,'実数'!C15/'率'!$X15*100000,"-")</f>
        <v>1.4898466947751077</v>
      </c>
      <c r="D15" s="179">
        <f>IF('実数'!D15/'率'!$X15*100000,'実数'!D15/'率'!$X15*100000,"-")</f>
        <v>275.62163853339496</v>
      </c>
      <c r="E15" s="179">
        <f>IF('実数'!E15/'率'!$X15*100000,'実数'!E15/'率'!$X15*100000,"-")</f>
        <v>20.857853726851506</v>
      </c>
      <c r="F15" s="179">
        <f>IF('実数'!F15/'率'!$X15*100000,'実数'!F15/'率'!$X15*100000,"-")</f>
        <v>2.9796933895502153</v>
      </c>
      <c r="G15" s="179">
        <f>IF('実数'!G15/'率'!$X15*100000,'実数'!G15/'率'!$X15*100000,"-")</f>
        <v>168.35267650958718</v>
      </c>
      <c r="H15" s="179">
        <f>IF('実数'!H15/'率'!$X15*100000,'実数'!H15/'率'!$X15*100000,"-")</f>
        <v>107.26896202380775</v>
      </c>
      <c r="I15" s="180">
        <f>IF('実数'!I15/'率'!$X15*100000,'実数'!I15/'率'!$X15*100000,"-")</f>
        <v>13.408620252975968</v>
      </c>
      <c r="J15" s="181">
        <f>IF('実数'!J15/'率'!$X15*100000,'実数'!J15/'率'!$X15*100000,"-")</f>
        <v>99.81972854993221</v>
      </c>
      <c r="K15" s="137"/>
      <c r="L15" s="138"/>
      <c r="M15" s="182">
        <f>IF('実数'!M15/'率'!$X15*100000,'実数'!M15/'率'!$X15*100000,"-")</f>
        <v>16.388313642526185</v>
      </c>
      <c r="N15" s="183">
        <f>IF('実数'!N15/'率'!$X15*100000,'実数'!N15/'率'!$X15*100000,"-")</f>
        <v>4.469540084325323</v>
      </c>
      <c r="O15" s="183">
        <f>IF('実数'!O15/'率'!$X15*100000,'実数'!O15/'率'!$X15*100000,"-")</f>
        <v>11.918773558200861</v>
      </c>
      <c r="P15" s="183">
        <f>IF('実数'!P15/'率'!$X15*100000,'実数'!P15/'率'!$X15*100000,"-")</f>
        <v>31.28678059027726</v>
      </c>
      <c r="Q15" s="183">
        <f>IF('実数'!Q15/'率'!$X15*100000,'実数'!Q15/'率'!$X15*100000,"-")</f>
        <v>31.28678059027726</v>
      </c>
      <c r="R15" s="183">
        <f>IF('実数'!R15/'率'!$X15*100000,'実数'!R15/'率'!$X15*100000,"-")</f>
        <v>31.28678059027726</v>
      </c>
      <c r="S15" s="183">
        <f>IF('実数'!S15/'率'!$X15*100000,'実数'!S15/'率'!$X15*100000,"-")</f>
        <v>23.837547116401723</v>
      </c>
      <c r="T15" s="97">
        <f>IF('実数'!T15/'率'!$X15*100000,'実数'!T15/'率'!$X15*100000,"-")</f>
        <v>172.8222165939125</v>
      </c>
      <c r="U15" s="40"/>
      <c r="V15" s="41" t="s">
        <v>18</v>
      </c>
      <c r="W15" s="139"/>
      <c r="X15" s="228">
        <v>67121</v>
      </c>
      <c r="Y15" s="141"/>
      <c r="Z15" s="141"/>
    </row>
    <row r="16" spans="1:26" s="136" customFormat="1" ht="24" customHeight="1">
      <c r="A16" s="64" t="s">
        <v>19</v>
      </c>
      <c r="B16" s="184">
        <f>IF('実数'!B16/'率'!$X16*100000,'実数'!B16/'率'!$X16*100000,"-")</f>
        <v>1473.7291755659976</v>
      </c>
      <c r="C16" s="185">
        <f>IF('実数'!C16/'率'!$X16*100000,'実数'!C16/'率'!$X16*100000,"-")</f>
        <v>10.679196924391286</v>
      </c>
      <c r="D16" s="186">
        <f>IF('実数'!D16/'率'!$X16*100000,'実数'!D16/'率'!$X16*100000,"-")</f>
        <v>496.5826569841947</v>
      </c>
      <c r="E16" s="186">
        <f>IF('実数'!E16/'率'!$X16*100000,'実数'!E16/'率'!$X16*100000,"-")</f>
        <v>21.358393848782573</v>
      </c>
      <c r="F16" s="186">
        <f>IF('実数'!F16/'率'!$X16*100000,'実数'!F16/'率'!$X16*100000,"-")</f>
        <v>5.339598462195643</v>
      </c>
      <c r="G16" s="186">
        <f>IF('実数'!G16/'率'!$X16*100000,'実数'!G16/'率'!$X16*100000,"-")</f>
        <v>218.92353695002137</v>
      </c>
      <c r="H16" s="186">
        <f>IF('実数'!H16/'率'!$X16*100000,'実数'!H16/'率'!$X16*100000,"-")</f>
        <v>122.81076463049978</v>
      </c>
      <c r="I16" s="187">
        <f>IF('実数'!I16/'率'!$X16*100000,'実数'!I16/'率'!$X16*100000,"-")</f>
        <v>5.339598462195643</v>
      </c>
      <c r="J16" s="188">
        <f>IF('実数'!J16/'率'!$X16*100000,'実数'!J16/'率'!$X16*100000,"-")</f>
        <v>117.47116616830414</v>
      </c>
      <c r="K16" s="137"/>
      <c r="L16" s="138"/>
      <c r="M16" s="189">
        <f>IF('実数'!M16/'率'!$X16*100000,'実数'!M16/'率'!$X16*100000,"-")</f>
        <v>48.056386159760784</v>
      </c>
      <c r="N16" s="190" t="str">
        <f>IF('実数'!N16/'率'!$X16*100000,'実数'!N16/'率'!$X16*100000,"-")</f>
        <v>-</v>
      </c>
      <c r="O16" s="190">
        <f>IF('実数'!O16/'率'!$X16*100000,'実数'!O16/'率'!$X16*100000,"-")</f>
        <v>37.3771892353695</v>
      </c>
      <c r="P16" s="190">
        <f>IF('実数'!P16/'率'!$X16*100000,'実数'!P16/'率'!$X16*100000,"-")</f>
        <v>37.3771892353695</v>
      </c>
      <c r="Q16" s="190">
        <f>IF('実数'!Q16/'率'!$X16*100000,'実数'!Q16/'率'!$X16*100000,"-")</f>
        <v>16.01879538658693</v>
      </c>
      <c r="R16" s="190">
        <f>IF('実数'!R16/'率'!$X16*100000,'実数'!R16/'率'!$X16*100000,"-")</f>
        <v>48.056386159760784</v>
      </c>
      <c r="S16" s="190">
        <f>IF('実数'!S16/'率'!$X16*100000,'実数'!S16/'率'!$X16*100000,"-")</f>
        <v>64.07518154634772</v>
      </c>
      <c r="T16" s="98">
        <f>IF('実数'!T16/'率'!$X16*100000,'実数'!T16/'率'!$X16*100000,"-")</f>
        <v>224.263135412217</v>
      </c>
      <c r="U16" s="27"/>
      <c r="V16" s="28" t="s">
        <v>19</v>
      </c>
      <c r="W16" s="139"/>
      <c r="X16" s="229">
        <v>18728</v>
      </c>
      <c r="Y16" s="141"/>
      <c r="Z16" s="141"/>
    </row>
    <row r="17" spans="1:26" s="136" customFormat="1" ht="24" customHeight="1">
      <c r="A17" s="64" t="s">
        <v>20</v>
      </c>
      <c r="B17" s="184">
        <f>IF('実数'!B17/'率'!$X17*100000,'実数'!B17/'率'!$X17*100000,"-")</f>
        <v>1512.2140364482357</v>
      </c>
      <c r="C17" s="185" t="str">
        <f>IF('実数'!C17/'率'!$X17*100000,'実数'!C17/'率'!$X17*100000,"-")</f>
        <v>-</v>
      </c>
      <c r="D17" s="186">
        <f>IF('実数'!D17/'率'!$X17*100000,'実数'!D17/'率'!$X17*100000,"-")</f>
        <v>620.3955021326095</v>
      </c>
      <c r="E17" s="186" t="str">
        <f>IF('実数'!E17/'率'!$X17*100000,'実数'!E17/'率'!$X17*100000,"-")</f>
        <v>-</v>
      </c>
      <c r="F17" s="186">
        <f>IF('実数'!F17/'率'!$X17*100000,'実数'!F17/'率'!$X17*100000,"-")</f>
        <v>19.387359441644048</v>
      </c>
      <c r="G17" s="186">
        <f>IF('実数'!G17/'率'!$X17*100000,'実数'!G17/'率'!$X17*100000,"-")</f>
        <v>213.26095385808455</v>
      </c>
      <c r="H17" s="186">
        <f>IF('実数'!H17/'率'!$X17*100000,'実数'!H17/'率'!$X17*100000,"-")</f>
        <v>155.09887553315238</v>
      </c>
      <c r="I17" s="187" t="str">
        <f>IF('実数'!I17/'率'!$X17*100000,'実数'!I17/'率'!$X17*100000,"-")</f>
        <v>-</v>
      </c>
      <c r="J17" s="188">
        <f>IF('実数'!J17/'率'!$X17*100000,'実数'!J17/'率'!$X17*100000,"-")</f>
        <v>135.71151609150834</v>
      </c>
      <c r="K17" s="137"/>
      <c r="L17" s="138"/>
      <c r="M17" s="189">
        <f>IF('実数'!M17/'率'!$X17*100000,'実数'!M17/'率'!$X17*100000,"-")</f>
        <v>38.774718883288095</v>
      </c>
      <c r="N17" s="190" t="str">
        <f>IF('実数'!N17/'率'!$X17*100000,'実数'!N17/'率'!$X17*100000,"-")</f>
        <v>-</v>
      </c>
      <c r="O17" s="190">
        <f>IF('実数'!O17/'率'!$X17*100000,'実数'!O17/'率'!$X17*100000,"-")</f>
        <v>38.774718883288095</v>
      </c>
      <c r="P17" s="190">
        <f>IF('実数'!P17/'率'!$X17*100000,'実数'!P17/'率'!$X17*100000,"-")</f>
        <v>38.774718883288095</v>
      </c>
      <c r="Q17" s="190" t="str">
        <f>IF('実数'!Q17/'率'!$X17*100000,'実数'!Q17/'率'!$X17*100000,"-")</f>
        <v>-</v>
      </c>
      <c r="R17" s="190">
        <f>IF('実数'!R17/'率'!$X17*100000,'実数'!R17/'率'!$X17*100000,"-")</f>
        <v>38.774718883288095</v>
      </c>
      <c r="S17" s="190">
        <f>IF('実数'!S17/'率'!$X17*100000,'実数'!S17/'率'!$X17*100000,"-")</f>
        <v>38.774718883288095</v>
      </c>
      <c r="T17" s="98">
        <f>IF('実数'!T17/'率'!$X17*100000,'実数'!T17/'率'!$X17*100000,"-")</f>
        <v>174.48623497479645</v>
      </c>
      <c r="U17" s="27"/>
      <c r="V17" s="28" t="s">
        <v>20</v>
      </c>
      <c r="W17" s="139"/>
      <c r="X17" s="229">
        <v>5158</v>
      </c>
      <c r="Y17" s="141"/>
      <c r="Z17" s="141"/>
    </row>
    <row r="18" spans="1:26" s="136" customFormat="1" ht="24" customHeight="1">
      <c r="A18" s="64" t="s">
        <v>21</v>
      </c>
      <c r="B18" s="184">
        <f>IF('実数'!B18/'率'!$X18*100000,'実数'!B18/'率'!$X18*100000,"-")</f>
        <v>1252.3629489603024</v>
      </c>
      <c r="C18" s="185" t="str">
        <f>IF('実数'!C18/'率'!$X18*100000,'実数'!C18/'率'!$X18*100000,"-")</f>
        <v>-</v>
      </c>
      <c r="D18" s="186">
        <f>IF('実数'!D18/'率'!$X18*100000,'実数'!D18/'率'!$X18*100000,"-")</f>
        <v>425.33081285444234</v>
      </c>
      <c r="E18" s="186" t="str">
        <f>IF('実数'!E18/'率'!$X18*100000,'実数'!E18/'率'!$X18*100000,"-")</f>
        <v>-</v>
      </c>
      <c r="F18" s="186" t="str">
        <f>IF('実数'!F18/'率'!$X18*100000,'実数'!F18/'率'!$X18*100000,"-")</f>
        <v>-</v>
      </c>
      <c r="G18" s="186">
        <f>IF('実数'!G18/'率'!$X18*100000,'実数'!G18/'率'!$X18*100000,"-")</f>
        <v>189.0359168241966</v>
      </c>
      <c r="H18" s="186">
        <f>IF('実数'!H18/'率'!$X18*100000,'実数'!H18/'率'!$X18*100000,"-")</f>
        <v>47.25897920604915</v>
      </c>
      <c r="I18" s="187">
        <f>IF('実数'!I18/'率'!$X18*100000,'実数'!I18/'率'!$X18*100000,"-")</f>
        <v>23.629489603024574</v>
      </c>
      <c r="J18" s="188">
        <f>IF('実数'!J18/'率'!$X18*100000,'実数'!J18/'率'!$X18*100000,"-")</f>
        <v>141.77693761814746</v>
      </c>
      <c r="K18" s="137"/>
      <c r="L18" s="138"/>
      <c r="M18" s="189" t="str">
        <f>IF('実数'!M18/'率'!$X18*100000,'実数'!M18/'率'!$X18*100000,"-")</f>
        <v>-</v>
      </c>
      <c r="N18" s="190" t="str">
        <f>IF('実数'!N18/'率'!$X18*100000,'実数'!N18/'率'!$X18*100000,"-")</f>
        <v>-</v>
      </c>
      <c r="O18" s="190" t="str">
        <f>IF('実数'!O18/'率'!$X18*100000,'実数'!O18/'率'!$X18*100000,"-")</f>
        <v>-</v>
      </c>
      <c r="P18" s="190">
        <f>IF('実数'!P18/'率'!$X18*100000,'実数'!P18/'率'!$X18*100000,"-")</f>
        <v>23.629489603024574</v>
      </c>
      <c r="Q18" s="190" t="str">
        <f>IF('実数'!Q18/'率'!$X18*100000,'実数'!Q18/'率'!$X18*100000,"-")</f>
        <v>-</v>
      </c>
      <c r="R18" s="190">
        <f>IF('実数'!R18/'率'!$X18*100000,'実数'!R18/'率'!$X18*100000,"-")</f>
        <v>47.25897920604915</v>
      </c>
      <c r="S18" s="190">
        <f>IF('実数'!S18/'率'!$X18*100000,'実数'!S18/'率'!$X18*100000,"-")</f>
        <v>23.629489603024574</v>
      </c>
      <c r="T18" s="98">
        <f>IF('実数'!T18/'率'!$X18*100000,'実数'!T18/'率'!$X18*100000,"-")</f>
        <v>330.812854442344</v>
      </c>
      <c r="U18" s="27"/>
      <c r="V18" s="28" t="s">
        <v>21</v>
      </c>
      <c r="W18" s="139"/>
      <c r="X18" s="229">
        <v>4232</v>
      </c>
      <c r="Y18" s="141"/>
      <c r="Z18" s="141"/>
    </row>
    <row r="19" spans="1:26" s="145" customFormat="1" ht="24" customHeight="1">
      <c r="A19" s="61" t="s">
        <v>22</v>
      </c>
      <c r="B19" s="84">
        <f>IF('実数'!B19/'率'!$X19*100000,'実数'!B19/'率'!$X19*100000,"-")</f>
        <v>1159.7858476451895</v>
      </c>
      <c r="C19" s="85">
        <f>IF('実数'!C19/'率'!$X19*100000,'実数'!C19/'率'!$X19*100000,"-")</f>
        <v>3.7093363997180906</v>
      </c>
      <c r="D19" s="86">
        <f>IF('実数'!D19/'率'!$X19*100000,'実数'!D19/'率'!$X19*100000,"-")</f>
        <v>314.057148509465</v>
      </c>
      <c r="E19" s="86">
        <f>IF('実数'!E19/'率'!$X19*100000,'実数'!E19/'率'!$X19*100000,"-")</f>
        <v>17.310236532017754</v>
      </c>
      <c r="F19" s="86">
        <f>IF('実数'!F19/'率'!$X19*100000,'実数'!F19/'率'!$X19*100000,"-")</f>
        <v>6.182227332863484</v>
      </c>
      <c r="G19" s="86">
        <f>IF('実数'!G19/'率'!$X19*100000,'実数'!G19/'率'!$X19*100000,"-")</f>
        <v>206.48639291764036</v>
      </c>
      <c r="H19" s="86">
        <f>IF('実数'!H19/'率'!$X19*100000,'実数'!H19/'率'!$X19*100000,"-")</f>
        <v>102.62497372553383</v>
      </c>
      <c r="I19" s="87">
        <f>IF('実数'!I19/'率'!$X19*100000,'実数'!I19/'率'!$X19*100000,"-")</f>
        <v>13.600900132299666</v>
      </c>
      <c r="J19" s="88">
        <f>IF('実数'!J19/'率'!$X19*100000,'実数'!J19/'率'!$X19*100000,"-")</f>
        <v>134.77255585642393</v>
      </c>
      <c r="K19" s="10"/>
      <c r="L19" s="11"/>
      <c r="M19" s="93">
        <f>IF('実数'!M19/'率'!$X19*100000,'実数'!M19/'率'!$X19*100000,"-")</f>
        <v>30.91113666431742</v>
      </c>
      <c r="N19" s="94">
        <f>IF('実数'!N19/'率'!$X19*100000,'実数'!N19/'率'!$X19*100000,"-")</f>
        <v>4.945781866290788</v>
      </c>
      <c r="O19" s="94">
        <f>IF('実数'!O19/'率'!$X19*100000,'実数'!O19/'率'!$X19*100000,"-")</f>
        <v>23.49246386488124</v>
      </c>
      <c r="P19" s="94">
        <f>IF('実数'!P19/'率'!$X19*100000,'実数'!P19/'率'!$X19*100000,"-")</f>
        <v>24.728909331453934</v>
      </c>
      <c r="Q19" s="94">
        <f>IF('実数'!Q19/'率'!$X19*100000,'実数'!Q19/'率'!$X19*100000,"-")</f>
        <v>63.05871879520754</v>
      </c>
      <c r="R19" s="94">
        <f>IF('実数'!R19/'率'!$X19*100000,'実数'!R19/'率'!$X19*100000,"-")</f>
        <v>29.674691197744725</v>
      </c>
      <c r="S19" s="94">
        <f>IF('実数'!S19/'率'!$X19*100000,'実数'!S19/'率'!$X19*100000,"-")</f>
        <v>29.674691197744725</v>
      </c>
      <c r="T19" s="95">
        <f>IF('実数'!T19/'率'!$X19*100000,'実数'!T19/'率'!$X19*100000,"-")</f>
        <v>154.5556833215871</v>
      </c>
      <c r="U19" s="44"/>
      <c r="V19" s="45" t="s">
        <v>22</v>
      </c>
      <c r="W19" s="142"/>
      <c r="X19" s="227">
        <v>80877</v>
      </c>
      <c r="Y19" s="144"/>
      <c r="Z19" s="144"/>
    </row>
    <row r="20" spans="1:26" s="136" customFormat="1" ht="24" customHeight="1">
      <c r="A20" s="63" t="s">
        <v>23</v>
      </c>
      <c r="B20" s="177">
        <f>IF('実数'!B20/'率'!$X20*100000,'実数'!B20/'率'!$X20*100000,"-")</f>
        <v>1157.7377091710987</v>
      </c>
      <c r="C20" s="178">
        <f>IF('実数'!C20/'率'!$X20*100000,'実数'!C20/'率'!$X20*100000,"-")</f>
        <v>3.242962770787391</v>
      </c>
      <c r="D20" s="179">
        <f>IF('実数'!D20/'率'!$X20*100000,'実数'!D20/'率'!$X20*100000,"-")</f>
        <v>327.5392398495265</v>
      </c>
      <c r="E20" s="179">
        <f>IF('実数'!E20/'率'!$X20*100000,'実数'!E20/'率'!$X20*100000,"-")</f>
        <v>9.728888312362173</v>
      </c>
      <c r="F20" s="179">
        <f>IF('実数'!F20/'率'!$X20*100000,'実数'!F20/'率'!$X20*100000,"-")</f>
        <v>6.485925541574782</v>
      </c>
      <c r="G20" s="179">
        <f>IF('実数'!G20/'率'!$X20*100000,'実数'!G20/'率'!$X20*100000,"-")</f>
        <v>165.39110131015696</v>
      </c>
      <c r="H20" s="179">
        <f>IF('実数'!H20/'率'!$X20*100000,'実数'!H20/'率'!$X20*100000,"-")</f>
        <v>107.01777143598392</v>
      </c>
      <c r="I20" s="180">
        <f>IF('実数'!I20/'率'!$X20*100000,'実数'!I20/'率'!$X20*100000,"-")</f>
        <v>25.94370216629913</v>
      </c>
      <c r="J20" s="181">
        <f>IF('実数'!J20/'率'!$X20*100000,'実数'!J20/'率'!$X20*100000,"-")</f>
        <v>171.87702685173176</v>
      </c>
      <c r="K20" s="137"/>
      <c r="L20" s="138"/>
      <c r="M20" s="182">
        <f>IF('実数'!M20/'率'!$X20*100000,'実数'!M20/'率'!$X20*100000,"-")</f>
        <v>29.186664937086523</v>
      </c>
      <c r="N20" s="183">
        <f>IF('実数'!N20/'率'!$X20*100000,'実数'!N20/'率'!$X20*100000,"-")</f>
        <v>3.242962770787391</v>
      </c>
      <c r="O20" s="183">
        <f>IF('実数'!O20/'率'!$X20*100000,'実数'!O20/'率'!$X20*100000,"-")</f>
        <v>32.42962770787391</v>
      </c>
      <c r="P20" s="183">
        <f>IF('実数'!P20/'率'!$X20*100000,'実数'!P20/'率'!$X20*100000,"-")</f>
        <v>32.42962770787391</v>
      </c>
      <c r="Q20" s="183">
        <f>IF('実数'!Q20/'率'!$X20*100000,'実数'!Q20/'率'!$X20*100000,"-")</f>
        <v>51.88740433259826</v>
      </c>
      <c r="R20" s="183">
        <f>IF('実数'!R20/'率'!$X20*100000,'実数'!R20/'率'!$X20*100000,"-")</f>
        <v>25.94370216629913</v>
      </c>
      <c r="S20" s="183">
        <f>IF('実数'!S20/'率'!$X20*100000,'実数'!S20/'率'!$X20*100000,"-")</f>
        <v>25.94370216629913</v>
      </c>
      <c r="T20" s="97">
        <f>IF('実数'!T20/'率'!$X20*100000,'実数'!T20/'率'!$X20*100000,"-")</f>
        <v>139.4473991438578</v>
      </c>
      <c r="U20" s="40"/>
      <c r="V20" s="41" t="s">
        <v>23</v>
      </c>
      <c r="W20" s="139"/>
      <c r="X20" s="228">
        <v>30836</v>
      </c>
      <c r="Y20" s="141"/>
      <c r="Z20" s="141"/>
    </row>
    <row r="21" spans="1:26" s="136" customFormat="1" ht="24" customHeight="1">
      <c r="A21" s="64" t="s">
        <v>24</v>
      </c>
      <c r="B21" s="184">
        <f>IF('実数'!B21/'率'!$X21*100000,'実数'!B21/'率'!$X21*100000,"-")</f>
        <v>1194.7941113718796</v>
      </c>
      <c r="C21" s="185" t="str">
        <f>IF('実数'!C21/'率'!$X21*100000,'実数'!C21/'率'!$X21*100000,"-")</f>
        <v>-</v>
      </c>
      <c r="D21" s="186">
        <f>IF('実数'!D21/'率'!$X21*100000,'実数'!D21/'率'!$X21*100000,"-")</f>
        <v>334.25787639570444</v>
      </c>
      <c r="E21" s="186">
        <f>IF('実数'!E21/'率'!$X21*100000,'実数'!E21/'率'!$X21*100000,"-")</f>
        <v>42.67121826328142</v>
      </c>
      <c r="F21" s="186">
        <f>IF('実数'!F21/'率'!$X21*100000,'実数'!F21/'率'!$X21*100000,"-")</f>
        <v>7.1118697105469035</v>
      </c>
      <c r="G21" s="186">
        <f>IF('実数'!G21/'率'!$X21*100000,'実数'!G21/'率'!$X21*100000,"-")</f>
        <v>206.2442216058602</v>
      </c>
      <c r="H21" s="186">
        <f>IF('実数'!H21/'率'!$X21*100000,'実数'!H21/'率'!$X21*100000,"-")</f>
        <v>49.783087973828316</v>
      </c>
      <c r="I21" s="187">
        <f>IF('実数'!I21/'率'!$X21*100000,'実数'!I21/'率'!$X21*100000,"-")</f>
        <v>7.1118697105469035</v>
      </c>
      <c r="J21" s="188">
        <f>IF('実数'!J21/'率'!$X21*100000,'実数'!J21/'率'!$X21*100000,"-")</f>
        <v>106.67804565820354</v>
      </c>
      <c r="K21" s="137"/>
      <c r="L21" s="138"/>
      <c r="M21" s="189">
        <f>IF('実数'!M21/'率'!$X21*100000,'実数'!M21/'率'!$X21*100000,"-")</f>
        <v>35.55934855273451</v>
      </c>
      <c r="N21" s="190" t="str">
        <f>IF('実数'!N21/'率'!$X21*100000,'実数'!N21/'率'!$X21*100000,"-")</f>
        <v>-</v>
      </c>
      <c r="O21" s="190">
        <f>IF('実数'!O21/'率'!$X21*100000,'実数'!O21/'率'!$X21*100000,"-")</f>
        <v>21.33560913164071</v>
      </c>
      <c r="P21" s="190">
        <f>IF('実数'!P21/'率'!$X21*100000,'実数'!P21/'率'!$X21*100000,"-")</f>
        <v>35.55934855273451</v>
      </c>
      <c r="Q21" s="190">
        <f>IF('実数'!Q21/'率'!$X21*100000,'実数'!Q21/'率'!$X21*100000,"-")</f>
        <v>135.12552450039115</v>
      </c>
      <c r="R21" s="190">
        <f>IF('実数'!R21/'率'!$X21*100000,'実数'!R21/'率'!$X21*100000,"-")</f>
        <v>7.1118697105469035</v>
      </c>
      <c r="S21" s="190">
        <f>IF('実数'!S21/'率'!$X21*100000,'実数'!S21/'率'!$X21*100000,"-")</f>
        <v>49.783087973828316</v>
      </c>
      <c r="T21" s="98">
        <f>IF('実数'!T21/'率'!$X21*100000,'実数'!T21/'率'!$X21*100000,"-")</f>
        <v>156.46113363203187</v>
      </c>
      <c r="U21" s="27"/>
      <c r="V21" s="28" t="s">
        <v>24</v>
      </c>
      <c r="W21" s="139"/>
      <c r="X21" s="229">
        <v>14061</v>
      </c>
      <c r="Y21" s="141"/>
      <c r="Z21" s="141"/>
    </row>
    <row r="22" spans="1:26" s="136" customFormat="1" ht="24" customHeight="1">
      <c r="A22" s="64" t="s">
        <v>25</v>
      </c>
      <c r="B22" s="184">
        <f>IF('実数'!B22/'率'!$X22*100000,'実数'!B22/'率'!$X22*100000,"-")</f>
        <v>861.0864885399519</v>
      </c>
      <c r="C22" s="185" t="str">
        <f>IF('実数'!C22/'率'!$X22*100000,'実数'!C22/'率'!$X22*100000,"-")</f>
        <v>-</v>
      </c>
      <c r="D22" s="186">
        <f>IF('実数'!D22/'率'!$X22*100000,'実数'!D22/'率'!$X22*100000,"-")</f>
        <v>240.5976953273395</v>
      </c>
      <c r="E22" s="186">
        <f>IF('実数'!E22/'率'!$X22*100000,'実数'!E22/'率'!$X22*100000,"-")</f>
        <v>37.98910978852729</v>
      </c>
      <c r="F22" s="186" t="str">
        <f>IF('実数'!F22/'率'!$X22*100000,'実数'!F22/'率'!$X22*100000,"-")</f>
        <v>-</v>
      </c>
      <c r="G22" s="186">
        <f>IF('実数'!G22/'率'!$X22*100000,'実数'!G22/'率'!$X22*100000,"-")</f>
        <v>202.60858553881224</v>
      </c>
      <c r="H22" s="186">
        <f>IF('実数'!H22/'率'!$X22*100000,'実数'!H22/'率'!$X22*100000,"-")</f>
        <v>37.98910978852729</v>
      </c>
      <c r="I22" s="187" t="str">
        <f>IF('実数'!I22/'率'!$X22*100000,'実数'!I22/'率'!$X22*100000,"-")</f>
        <v>-</v>
      </c>
      <c r="J22" s="188">
        <f>IF('実数'!J22/'率'!$X22*100000,'実数'!J22/'率'!$X22*100000,"-")</f>
        <v>75.97821957705457</v>
      </c>
      <c r="K22" s="137"/>
      <c r="L22" s="138"/>
      <c r="M22" s="189">
        <f>IF('実数'!M22/'率'!$X22*100000,'実数'!M22/'率'!$X22*100000,"-")</f>
        <v>25.32607319235153</v>
      </c>
      <c r="N22" s="190">
        <f>IF('実数'!N22/'率'!$X22*100000,'実数'!N22/'率'!$X22*100000,"-")</f>
        <v>12.663036596175765</v>
      </c>
      <c r="O22" s="190">
        <f>IF('実数'!O22/'率'!$X22*100000,'実数'!O22/'率'!$X22*100000,"-")</f>
        <v>12.663036596175765</v>
      </c>
      <c r="P22" s="190">
        <f>IF('実数'!P22/'率'!$X22*100000,'実数'!P22/'率'!$X22*100000,"-")</f>
        <v>12.663036596175765</v>
      </c>
      <c r="Q22" s="190">
        <f>IF('実数'!Q22/'率'!$X22*100000,'実数'!Q22/'率'!$X22*100000,"-")</f>
        <v>37.98910978852729</v>
      </c>
      <c r="R22" s="190">
        <f>IF('実数'!R22/'率'!$X22*100000,'実数'!R22/'率'!$X22*100000,"-")</f>
        <v>63.31518298087882</v>
      </c>
      <c r="S22" s="190">
        <f>IF('実数'!S22/'率'!$X22*100000,'実数'!S22/'率'!$X22*100000,"-")</f>
        <v>12.663036596175765</v>
      </c>
      <c r="T22" s="98">
        <f>IF('実数'!T22/'率'!$X22*100000,'実数'!T22/'率'!$X22*100000,"-")</f>
        <v>88.64125617323035</v>
      </c>
      <c r="U22" s="27"/>
      <c r="V22" s="28" t="s">
        <v>25</v>
      </c>
      <c r="W22" s="139"/>
      <c r="X22" s="229">
        <v>7897</v>
      </c>
      <c r="Y22" s="141"/>
      <c r="Z22" s="141"/>
    </row>
    <row r="23" spans="1:26" s="136" customFormat="1" ht="24" customHeight="1">
      <c r="A23" s="64" t="s">
        <v>64</v>
      </c>
      <c r="B23" s="184">
        <f>IF('実数'!B23/'率'!$X23*100000,'実数'!B23/'率'!$X23*100000,"-")</f>
        <v>1228.5012285012285</v>
      </c>
      <c r="C23" s="185">
        <f>IF('実数'!C23/'率'!$X23*100000,'実数'!C23/'率'!$X23*100000,"-")</f>
        <v>7.121746252181035</v>
      </c>
      <c r="D23" s="186">
        <f>IF('実数'!D23/'率'!$X23*100000,'実数'!D23/'率'!$X23*100000,"-")</f>
        <v>309.795961969875</v>
      </c>
      <c r="E23" s="186">
        <f>IF('実数'!E23/'率'!$X23*100000,'実数'!E23/'率'!$X23*100000,"-")</f>
        <v>7.121746252181035</v>
      </c>
      <c r="F23" s="186">
        <f>IF('実数'!F23/'率'!$X23*100000,'実数'!F23/'率'!$X23*100000,"-")</f>
        <v>7.121746252181035</v>
      </c>
      <c r="G23" s="186">
        <f>IF('実数'!G23/'率'!$X23*100000,'実数'!G23/'率'!$X23*100000,"-")</f>
        <v>252.82199195242674</v>
      </c>
      <c r="H23" s="186">
        <f>IF('実数'!H23/'率'!$X23*100000,'実数'!H23/'率'!$X23*100000,"-")</f>
        <v>142.4349250436207</v>
      </c>
      <c r="I23" s="187">
        <f>IF('実数'!I23/'率'!$X23*100000,'実数'!I23/'率'!$X23*100000,"-")</f>
        <v>7.121746252181035</v>
      </c>
      <c r="J23" s="188">
        <f>IF('実数'!J23/'率'!$X23*100000,'実数'!J23/'率'!$X23*100000,"-")</f>
        <v>124.6305594131681</v>
      </c>
      <c r="K23" s="137"/>
      <c r="L23" s="138"/>
      <c r="M23" s="189">
        <f>IF('実数'!M23/'率'!$X23*100000,'実数'!M23/'率'!$X23*100000,"-")</f>
        <v>32.04785813481465</v>
      </c>
      <c r="N23" s="190">
        <f>IF('実数'!N23/'率'!$X23*100000,'実数'!N23/'率'!$X23*100000,"-")</f>
        <v>7.121746252181035</v>
      </c>
      <c r="O23" s="190">
        <f>IF('実数'!O23/'率'!$X23*100000,'実数'!O23/'率'!$X23*100000,"-")</f>
        <v>17.804365630452587</v>
      </c>
      <c r="P23" s="190">
        <f>IF('実数'!P23/'率'!$X23*100000,'実数'!P23/'率'!$X23*100000,"-")</f>
        <v>14.24349250436207</v>
      </c>
      <c r="Q23" s="190">
        <f>IF('実数'!Q23/'率'!$X23*100000,'実数'!Q23/'率'!$X23*100000,"-")</f>
        <v>46.29135063917673</v>
      </c>
      <c r="R23" s="190">
        <f>IF('実数'!R23/'率'!$X23*100000,'実数'!R23/'率'!$X23*100000,"-")</f>
        <v>35.608731260905174</v>
      </c>
      <c r="S23" s="190">
        <f>IF('実数'!S23/'率'!$X23*100000,'実数'!S23/'率'!$X23*100000,"-")</f>
        <v>28.48698500872414</v>
      </c>
      <c r="T23" s="98">
        <f>IF('実数'!T23/'率'!$X23*100000,'実数'!T23/'率'!$X23*100000,"-")</f>
        <v>188.72627568279742</v>
      </c>
      <c r="U23" s="27"/>
      <c r="V23" s="28" t="s">
        <v>65</v>
      </c>
      <c r="W23" s="139"/>
      <c r="X23" s="229">
        <v>28083</v>
      </c>
      <c r="Y23" s="141"/>
      <c r="Z23" s="141"/>
    </row>
    <row r="24" spans="1:26" s="145" customFormat="1" ht="24" customHeight="1">
      <c r="A24" s="61" t="s">
        <v>26</v>
      </c>
      <c r="B24" s="84">
        <f>IF('実数'!B24/'率'!$X24*100000,'実数'!B24/'率'!$X24*100000,"-")</f>
        <v>1271.3600187265918</v>
      </c>
      <c r="C24" s="85">
        <f>IF('実数'!C24/'率'!$X24*100000,'実数'!C24/'率'!$X24*100000,"-")</f>
        <v>1.4630149812734083</v>
      </c>
      <c r="D24" s="86">
        <f>IF('実数'!D24/'率'!$X24*100000,'実数'!D24/'率'!$X24*100000,"-")</f>
        <v>324.78932584269666</v>
      </c>
      <c r="E24" s="86">
        <f>IF('実数'!E24/'率'!$X24*100000,'実数'!E24/'率'!$X24*100000,"-")</f>
        <v>14.630149812734082</v>
      </c>
      <c r="F24" s="86">
        <f>IF('実数'!F24/'率'!$X24*100000,'実数'!F24/'率'!$X24*100000,"-")</f>
        <v>2.9260299625468167</v>
      </c>
      <c r="G24" s="86">
        <f>IF('実数'!G24/'率'!$X24*100000,'実数'!G24/'率'!$X24*100000,"-")</f>
        <v>229.6933520599251</v>
      </c>
      <c r="H24" s="86">
        <f>IF('実数'!H24/'率'!$X24*100000,'実数'!H24/'率'!$X24*100000,"-")</f>
        <v>121.43024344569288</v>
      </c>
      <c r="I24" s="87" t="str">
        <f>IF('実数'!I24/'率'!$X24*100000,'実数'!I24/'率'!$X24*100000,"-")</f>
        <v>-</v>
      </c>
      <c r="J24" s="88">
        <f>IF('実数'!J24/'率'!$X24*100000,'実数'!J24/'率'!$X24*100000,"-")</f>
        <v>147.76451310861424</v>
      </c>
      <c r="K24" s="10"/>
      <c r="L24" s="11"/>
      <c r="M24" s="93">
        <f>IF('実数'!M24/'率'!$X24*100000,'実数'!M24/'率'!$X24*100000,"-")</f>
        <v>16.09316479400749</v>
      </c>
      <c r="N24" s="94" t="str">
        <f>IF('実数'!N24/'率'!$X24*100000,'実数'!N24/'率'!$X24*100000,"-")</f>
        <v>-</v>
      </c>
      <c r="O24" s="94">
        <f>IF('実数'!O24/'率'!$X24*100000,'実数'!O24/'率'!$X24*100000,"-")</f>
        <v>13.167134831460674</v>
      </c>
      <c r="P24" s="94">
        <f>IF('実数'!P24/'率'!$X24*100000,'実数'!P24/'率'!$X24*100000,"-")</f>
        <v>23.408239700374533</v>
      </c>
      <c r="Q24" s="94">
        <f>IF('実数'!Q24/'率'!$X24*100000,'実数'!Q24/'率'!$X24*100000,"-")</f>
        <v>86.31788389513109</v>
      </c>
      <c r="R24" s="94">
        <f>IF('実数'!R24/'率'!$X24*100000,'実数'!R24/'率'!$X24*100000,"-")</f>
        <v>52.668539325842694</v>
      </c>
      <c r="S24" s="94">
        <f>IF('実数'!S24/'率'!$X24*100000,'実数'!S24/'率'!$X24*100000,"-")</f>
        <v>29.260299625468164</v>
      </c>
      <c r="T24" s="95">
        <f>IF('実数'!T24/'率'!$X24*100000,'実数'!T24/'率'!$X24*100000,"-")</f>
        <v>207.74812734082397</v>
      </c>
      <c r="U24" s="44"/>
      <c r="V24" s="45" t="s">
        <v>26</v>
      </c>
      <c r="W24" s="142"/>
      <c r="X24" s="227">
        <v>68352</v>
      </c>
      <c r="Y24" s="144"/>
      <c r="Z24" s="144"/>
    </row>
    <row r="25" spans="1:26" s="136" customFormat="1" ht="24" customHeight="1">
      <c r="A25" s="63" t="s">
        <v>27</v>
      </c>
      <c r="B25" s="177">
        <f>IF('実数'!B25/'率'!$X25*100000,'実数'!B25/'率'!$X25*100000,"-")</f>
        <v>1177.372962607862</v>
      </c>
      <c r="C25" s="178" t="str">
        <f>IF('実数'!C25/'率'!$X25*100000,'実数'!C25/'率'!$X25*100000,"-")</f>
        <v>-</v>
      </c>
      <c r="D25" s="179">
        <f>IF('実数'!D25/'率'!$X25*100000,'実数'!D25/'率'!$X25*100000,"-")</f>
        <v>337.4880153403643</v>
      </c>
      <c r="E25" s="179">
        <f>IF('実数'!E25/'率'!$X25*100000,'実数'!E25/'率'!$X25*100000,"-")</f>
        <v>7.670182166826462</v>
      </c>
      <c r="F25" s="179" t="str">
        <f>IF('実数'!F25/'率'!$X25*100000,'実数'!F25/'率'!$X25*100000,"-")</f>
        <v>-</v>
      </c>
      <c r="G25" s="179">
        <f>IF('実数'!G25/'率'!$X25*100000,'実数'!G25/'率'!$X25*100000,"-")</f>
        <v>168.74400767018216</v>
      </c>
      <c r="H25" s="179">
        <f>IF('実数'!H25/'率'!$X25*100000,'実数'!H25/'率'!$X25*100000,"-")</f>
        <v>107.38255033557046</v>
      </c>
      <c r="I25" s="180" t="str">
        <f>IF('実数'!I25/'率'!$X25*100000,'実数'!I25/'率'!$X25*100000,"-")</f>
        <v>-</v>
      </c>
      <c r="J25" s="181">
        <f>IF('実数'!J25/'率'!$X25*100000,'実数'!J25/'率'!$X25*100000,"-")</f>
        <v>141.89837008628953</v>
      </c>
      <c r="K25" s="137"/>
      <c r="L25" s="138"/>
      <c r="M25" s="182">
        <f>IF('実数'!M25/'率'!$X25*100000,'実数'!M25/'率'!$X25*100000,"-")</f>
        <v>19.175455417066154</v>
      </c>
      <c r="N25" s="183" t="str">
        <f>IF('実数'!N25/'率'!$X25*100000,'実数'!N25/'率'!$X25*100000,"-")</f>
        <v>-</v>
      </c>
      <c r="O25" s="183">
        <f>IF('実数'!O25/'率'!$X25*100000,'実数'!O25/'率'!$X25*100000,"-")</f>
        <v>15.340364333652923</v>
      </c>
      <c r="P25" s="183">
        <f>IF('実数'!P25/'率'!$X25*100000,'実数'!P25/'率'!$X25*100000,"-")</f>
        <v>23.010546500479386</v>
      </c>
      <c r="Q25" s="183">
        <f>IF('実数'!Q25/'率'!$X25*100000,'実数'!Q25/'率'!$X25*100000,"-")</f>
        <v>99.71236816874402</v>
      </c>
      <c r="R25" s="183">
        <f>IF('実数'!R25/'率'!$X25*100000,'実数'!R25/'率'!$X25*100000,"-")</f>
        <v>38.35091083413231</v>
      </c>
      <c r="S25" s="183">
        <f>IF('実数'!S25/'率'!$X25*100000,'実数'!S25/'率'!$X25*100000,"-")</f>
        <v>30.680728667305846</v>
      </c>
      <c r="T25" s="97">
        <f>IF('実数'!T25/'率'!$X25*100000,'実数'!T25/'率'!$X25*100000,"-")</f>
        <v>187.91946308724832</v>
      </c>
      <c r="U25" s="40"/>
      <c r="V25" s="41" t="s">
        <v>27</v>
      </c>
      <c r="W25" s="139"/>
      <c r="X25" s="228">
        <v>26075</v>
      </c>
      <c r="Y25" s="141"/>
      <c r="Z25" s="141"/>
    </row>
    <row r="26" spans="1:26" s="136" customFormat="1" ht="24" customHeight="1">
      <c r="A26" s="64" t="s">
        <v>28</v>
      </c>
      <c r="B26" s="184">
        <f>IF('実数'!B26/'率'!$X26*100000,'実数'!B26/'率'!$X26*100000,"-")</f>
        <v>1250.6070908207867</v>
      </c>
      <c r="C26" s="185">
        <f>IF('実数'!C26/'率'!$X26*100000,'実数'!C26/'率'!$X26*100000,"-")</f>
        <v>12.141816415735793</v>
      </c>
      <c r="D26" s="186">
        <f>IF('実数'!D26/'率'!$X26*100000,'実数'!D26/'率'!$X26*100000,"-")</f>
        <v>315.6872268091306</v>
      </c>
      <c r="E26" s="186">
        <f>IF('実数'!E26/'率'!$X26*100000,'実数'!E26/'率'!$X26*100000,"-")</f>
        <v>48.56726566294317</v>
      </c>
      <c r="F26" s="186" t="str">
        <f>IF('実数'!F26/'率'!$X26*100000,'実数'!F26/'率'!$X26*100000,"-")</f>
        <v>-</v>
      </c>
      <c r="G26" s="186">
        <f>IF('実数'!G26/'率'!$X26*100000,'実数'!G26/'率'!$X26*100000,"-")</f>
        <v>182.1272462360369</v>
      </c>
      <c r="H26" s="186">
        <f>IF('実数'!H26/'率'!$X26*100000,'実数'!H26/'率'!$X26*100000,"-")</f>
        <v>133.55998057309372</v>
      </c>
      <c r="I26" s="187" t="str">
        <f>IF('実数'!I26/'率'!$X26*100000,'実数'!I26/'率'!$X26*100000,"-")</f>
        <v>-</v>
      </c>
      <c r="J26" s="188">
        <f>IF('実数'!J26/'率'!$X26*100000,'実数'!J26/'率'!$X26*100000,"-")</f>
        <v>109.27634774162215</v>
      </c>
      <c r="K26" s="137"/>
      <c r="L26" s="138"/>
      <c r="M26" s="189" t="str">
        <f>IF('実数'!M26/'率'!$X26*100000,'実数'!M26/'率'!$X26*100000,"-")</f>
        <v>-</v>
      </c>
      <c r="N26" s="190" t="str">
        <f>IF('実数'!N26/'率'!$X26*100000,'実数'!N26/'率'!$X26*100000,"-")</f>
        <v>-</v>
      </c>
      <c r="O26" s="190">
        <f>IF('実数'!O26/'率'!$X26*100000,'実数'!O26/'率'!$X26*100000,"-")</f>
        <v>12.141816415735793</v>
      </c>
      <c r="P26" s="190">
        <f>IF('実数'!P26/'率'!$X26*100000,'実数'!P26/'率'!$X26*100000,"-")</f>
        <v>24.283632831471586</v>
      </c>
      <c r="Q26" s="190">
        <f>IF('実数'!Q26/'率'!$X26*100000,'実数'!Q26/'率'!$X26*100000,"-")</f>
        <v>72.85089849441476</v>
      </c>
      <c r="R26" s="190">
        <f>IF('実数'!R26/'率'!$X26*100000,'実数'!R26/'率'!$X26*100000,"-")</f>
        <v>48.56726566294317</v>
      </c>
      <c r="S26" s="190">
        <f>IF('実数'!S26/'率'!$X26*100000,'実数'!S26/'率'!$X26*100000,"-")</f>
        <v>24.283632831471586</v>
      </c>
      <c r="T26" s="98">
        <f>IF('実数'!T26/'率'!$X26*100000,'実数'!T26/'率'!$X26*100000,"-")</f>
        <v>267.11996114618745</v>
      </c>
      <c r="U26" s="27"/>
      <c r="V26" s="28" t="s">
        <v>28</v>
      </c>
      <c r="W26" s="139"/>
      <c r="X26" s="229">
        <v>8236</v>
      </c>
      <c r="Y26" s="141"/>
      <c r="Z26" s="141"/>
    </row>
    <row r="27" spans="1:26" s="136" customFormat="1" ht="24" customHeight="1">
      <c r="A27" s="64" t="s">
        <v>29</v>
      </c>
      <c r="B27" s="184">
        <f>IF('実数'!B27/'率'!$X27*100000,'実数'!B27/'率'!$X27*100000,"-")</f>
        <v>1086.3733905579397</v>
      </c>
      <c r="C27" s="185" t="str">
        <f>IF('実数'!C27/'率'!$X27*100000,'実数'!C27/'率'!$X27*100000,"-")</f>
        <v>-</v>
      </c>
      <c r="D27" s="186">
        <f>IF('実数'!D27/'率'!$X27*100000,'実数'!D27/'率'!$X27*100000,"-")</f>
        <v>281.6523605150215</v>
      </c>
      <c r="E27" s="186" t="str">
        <f>IF('実数'!E27/'率'!$X27*100000,'実数'!E27/'率'!$X27*100000,"-")</f>
        <v>-</v>
      </c>
      <c r="F27" s="186">
        <f>IF('実数'!F27/'率'!$X27*100000,'実数'!F27/'率'!$X27*100000,"-")</f>
        <v>13.412017167381974</v>
      </c>
      <c r="G27" s="186">
        <f>IF('実数'!G27/'率'!$X27*100000,'実数'!G27/'率'!$X27*100000,"-")</f>
        <v>214.59227467811158</v>
      </c>
      <c r="H27" s="186">
        <f>IF('実数'!H27/'率'!$X27*100000,'実数'!H27/'率'!$X27*100000,"-")</f>
        <v>40.23605150214592</v>
      </c>
      <c r="I27" s="187" t="str">
        <f>IF('実数'!I27/'率'!$X27*100000,'実数'!I27/'率'!$X27*100000,"-")</f>
        <v>-</v>
      </c>
      <c r="J27" s="188">
        <f>IF('実数'!J27/'率'!$X27*100000,'実数'!J27/'率'!$X27*100000,"-")</f>
        <v>174.35622317596568</v>
      </c>
      <c r="K27" s="137"/>
      <c r="L27" s="138"/>
      <c r="M27" s="189">
        <f>IF('実数'!M27/'率'!$X27*100000,'実数'!M27/'率'!$X27*100000,"-")</f>
        <v>26.824034334763947</v>
      </c>
      <c r="N27" s="190" t="str">
        <f>IF('実数'!N27/'率'!$X27*100000,'実数'!N27/'率'!$X27*100000,"-")</f>
        <v>-</v>
      </c>
      <c r="O27" s="190" t="str">
        <f>IF('実数'!O27/'率'!$X27*100000,'実数'!O27/'率'!$X27*100000,"-")</f>
        <v>-</v>
      </c>
      <c r="P27" s="190">
        <f>IF('実数'!P27/'率'!$X27*100000,'実数'!P27/'率'!$X27*100000,"-")</f>
        <v>26.824034334763947</v>
      </c>
      <c r="Q27" s="190">
        <f>IF('実数'!Q27/'率'!$X27*100000,'実数'!Q27/'率'!$X27*100000,"-")</f>
        <v>53.648068669527895</v>
      </c>
      <c r="R27" s="190">
        <f>IF('実数'!R27/'率'!$X27*100000,'実数'!R27/'率'!$X27*100000,"-")</f>
        <v>67.06008583690988</v>
      </c>
      <c r="S27" s="190">
        <f>IF('実数'!S27/'率'!$X27*100000,'実数'!S27/'率'!$X27*100000,"-")</f>
        <v>26.824034334763947</v>
      </c>
      <c r="T27" s="98">
        <f>IF('実数'!T27/'率'!$X27*100000,'実数'!T27/'率'!$X27*100000,"-")</f>
        <v>160.94420600858368</v>
      </c>
      <c r="U27" s="27"/>
      <c r="V27" s="28" t="s">
        <v>29</v>
      </c>
      <c r="W27" s="139"/>
      <c r="X27" s="229">
        <v>7456</v>
      </c>
      <c r="Y27" s="141"/>
      <c r="Z27" s="141"/>
    </row>
    <row r="28" spans="1:26" s="136" customFormat="1" ht="24" customHeight="1">
      <c r="A28" s="64" t="s">
        <v>30</v>
      </c>
      <c r="B28" s="184">
        <f>IF('実数'!B28/'率'!$X28*100000,'実数'!B28/'率'!$X28*100000,"-")</f>
        <v>1284.6715328467153</v>
      </c>
      <c r="C28" s="185" t="str">
        <f>IF('実数'!C28/'率'!$X28*100000,'実数'!C28/'率'!$X28*100000,"-")</f>
        <v>-</v>
      </c>
      <c r="D28" s="186">
        <f>IF('実数'!D28/'率'!$X28*100000,'実数'!D28/'率'!$X28*100000,"-")</f>
        <v>321.1678832116788</v>
      </c>
      <c r="E28" s="186">
        <f>IF('実数'!E28/'率'!$X28*100000,'実数'!E28/'率'!$X28*100000,"-")</f>
        <v>29.197080291970806</v>
      </c>
      <c r="F28" s="186" t="str">
        <f>IF('実数'!F28/'率'!$X28*100000,'実数'!F28/'率'!$X28*100000,"-")</f>
        <v>-</v>
      </c>
      <c r="G28" s="186">
        <f>IF('実数'!G28/'率'!$X28*100000,'実数'!G28/'率'!$X28*100000,"-")</f>
        <v>262.7737226277372</v>
      </c>
      <c r="H28" s="186">
        <f>IF('実数'!H28/'率'!$X28*100000,'実数'!H28/'率'!$X28*100000,"-")</f>
        <v>131.3868613138686</v>
      </c>
      <c r="I28" s="187" t="str">
        <f>IF('実数'!I28/'率'!$X28*100000,'実数'!I28/'率'!$X28*100000,"-")</f>
        <v>-</v>
      </c>
      <c r="J28" s="188">
        <f>IF('実数'!J28/'率'!$X28*100000,'実数'!J28/'率'!$X28*100000,"-")</f>
        <v>160.5839416058394</v>
      </c>
      <c r="K28" s="137"/>
      <c r="L28" s="138"/>
      <c r="M28" s="189" t="str">
        <f>IF('実数'!M28/'率'!$X28*100000,'実数'!M28/'率'!$X28*100000,"-")</f>
        <v>-</v>
      </c>
      <c r="N28" s="190" t="str">
        <f>IF('実数'!N28/'率'!$X28*100000,'実数'!N28/'率'!$X28*100000,"-")</f>
        <v>-</v>
      </c>
      <c r="O28" s="190">
        <f>IF('実数'!O28/'率'!$X28*100000,'実数'!O28/'率'!$X28*100000,"-")</f>
        <v>29.197080291970806</v>
      </c>
      <c r="P28" s="190">
        <f>IF('実数'!P28/'率'!$X28*100000,'実数'!P28/'率'!$X28*100000,"-")</f>
        <v>29.197080291970806</v>
      </c>
      <c r="Q28" s="190">
        <f>IF('実数'!Q28/'率'!$X28*100000,'実数'!Q28/'率'!$X28*100000,"-")</f>
        <v>102.18978102189782</v>
      </c>
      <c r="R28" s="190">
        <f>IF('実数'!R28/'率'!$X28*100000,'実数'!R28/'率'!$X28*100000,"-")</f>
        <v>58.39416058394161</v>
      </c>
      <c r="S28" s="190">
        <f>IF('実数'!S28/'率'!$X28*100000,'実数'!S28/'率'!$X28*100000,"-")</f>
        <v>29.197080291970806</v>
      </c>
      <c r="T28" s="98">
        <f>IF('実数'!T28/'率'!$X28*100000,'実数'!T28/'率'!$X28*100000,"-")</f>
        <v>131.3868613138686</v>
      </c>
      <c r="U28" s="27"/>
      <c r="V28" s="28" t="s">
        <v>30</v>
      </c>
      <c r="W28" s="139"/>
      <c r="X28" s="229">
        <v>6850</v>
      </c>
      <c r="Y28" s="141"/>
      <c r="Z28" s="141"/>
    </row>
    <row r="29" spans="1:26" s="136" customFormat="1" ht="24" customHeight="1">
      <c r="A29" s="65" t="s">
        <v>31</v>
      </c>
      <c r="B29" s="191">
        <f>IF('実数'!B29/'率'!$X29*100000,'実数'!B29/'率'!$X29*100000,"-")</f>
        <v>1441.3800930654863</v>
      </c>
      <c r="C29" s="192" t="str">
        <f>IF('実数'!C29/'率'!$X29*100000,'実数'!C29/'率'!$X29*100000,"-")</f>
        <v>-</v>
      </c>
      <c r="D29" s="193">
        <f>IF('実数'!D29/'率'!$X29*100000,'実数'!D29/'率'!$X29*100000,"-")</f>
        <v>363.1823856542958</v>
      </c>
      <c r="E29" s="193">
        <f>IF('実数'!E29/'率'!$X29*100000,'実数'!E29/'率'!$X29*100000,"-")</f>
        <v>11.349449551696743</v>
      </c>
      <c r="F29" s="193">
        <f>IF('実数'!F29/'率'!$X29*100000,'実数'!F29/'率'!$X29*100000,"-")</f>
        <v>11.349449551696743</v>
      </c>
      <c r="G29" s="193">
        <f>IF('実数'!G29/'率'!$X29*100000,'実数'!G29/'率'!$X29*100000,"-")</f>
        <v>363.1823856542958</v>
      </c>
      <c r="H29" s="193">
        <f>IF('実数'!H29/'率'!$X29*100000,'実数'!H29/'率'!$X29*100000,"-")</f>
        <v>124.84394506866417</v>
      </c>
      <c r="I29" s="194" t="str">
        <f>IF('実数'!I29/'率'!$X29*100000,'実数'!I29/'率'!$X29*100000,"-")</f>
        <v>-</v>
      </c>
      <c r="J29" s="195">
        <f>IF('実数'!J29/'率'!$X29*100000,'実数'!J29/'率'!$X29*100000,"-")</f>
        <v>124.84394506866417</v>
      </c>
      <c r="K29" s="137"/>
      <c r="L29" s="138"/>
      <c r="M29" s="196">
        <f>IF('実数'!M29/'率'!$X29*100000,'実数'!M29/'率'!$X29*100000,"-")</f>
        <v>34.04834865509022</v>
      </c>
      <c r="N29" s="197" t="str">
        <f>IF('実数'!N29/'率'!$X29*100000,'実数'!N29/'率'!$X29*100000,"-")</f>
        <v>-</v>
      </c>
      <c r="O29" s="197">
        <f>IF('実数'!O29/'率'!$X29*100000,'実数'!O29/'率'!$X29*100000,"-")</f>
        <v>11.349449551696743</v>
      </c>
      <c r="P29" s="197">
        <f>IF('実数'!P29/'率'!$X29*100000,'実数'!P29/'率'!$X29*100000,"-")</f>
        <v>34.04834865509022</v>
      </c>
      <c r="Q29" s="197">
        <f>IF('実数'!Q29/'率'!$X29*100000,'実数'!Q29/'率'!$X29*100000,"-")</f>
        <v>68.09669731018045</v>
      </c>
      <c r="R29" s="197">
        <f>IF('実数'!R29/'率'!$X29*100000,'実数'!R29/'率'!$X29*100000,"-")</f>
        <v>79.44614686187721</v>
      </c>
      <c r="S29" s="197">
        <f>IF('実数'!S29/'率'!$X29*100000,'実数'!S29/'率'!$X29*100000,"-")</f>
        <v>22.698899103393487</v>
      </c>
      <c r="T29" s="99">
        <f>IF('実数'!T29/'率'!$X29*100000,'実数'!T29/'率'!$X29*100000,"-")</f>
        <v>192.94064237884461</v>
      </c>
      <c r="U29" s="30"/>
      <c r="V29" s="34" t="s">
        <v>31</v>
      </c>
      <c r="W29" s="139"/>
      <c r="X29" s="230">
        <v>8811</v>
      </c>
      <c r="Y29" s="141"/>
      <c r="Z29" s="141"/>
    </row>
    <row r="30" spans="1:26" s="136" customFormat="1" ht="24" customHeight="1">
      <c r="A30" s="64" t="s">
        <v>55</v>
      </c>
      <c r="B30" s="184">
        <f>IF('実数'!B30/'率'!$X30*100000,'実数'!B30/'率'!$X30*100000,"-")</f>
        <v>1492.1274258513365</v>
      </c>
      <c r="C30" s="185" t="str">
        <f>IF('実数'!C30/'率'!$X30*100000,'実数'!C30/'率'!$X30*100000,"-")</f>
        <v>-</v>
      </c>
      <c r="D30" s="186">
        <f>IF('実数'!D30/'率'!$X30*100000,'実数'!D30/'率'!$X30*100000,"-")</f>
        <v>302.08714756499455</v>
      </c>
      <c r="E30" s="186">
        <f>IF('実数'!E30/'率'!$X30*100000,'実数'!E30/'率'!$X30*100000,"-")</f>
        <v>9.154155986818017</v>
      </c>
      <c r="F30" s="186" t="str">
        <f>IF('実数'!F30/'率'!$X30*100000,'実数'!F30/'率'!$X30*100000,"-")</f>
        <v>-</v>
      </c>
      <c r="G30" s="186">
        <f>IF('実数'!G30/'率'!$X30*100000,'実数'!G30/'率'!$X30*100000,"-")</f>
        <v>292.93299157817654</v>
      </c>
      <c r="H30" s="186">
        <f>IF('実数'!H30/'率'!$X30*100000,'実数'!H30/'率'!$X30*100000,"-")</f>
        <v>192.23727572317833</v>
      </c>
      <c r="I30" s="187" t="str">
        <f>IF('実数'!I30/'率'!$X30*100000,'実数'!I30/'率'!$X30*100000,"-")</f>
        <v>-</v>
      </c>
      <c r="J30" s="188">
        <f>IF('実数'!J30/'率'!$X30*100000,'実数'!J30/'率'!$X30*100000,"-")</f>
        <v>183.08311973636032</v>
      </c>
      <c r="K30" s="137"/>
      <c r="L30" s="138"/>
      <c r="M30" s="189">
        <f>IF('実数'!M30/'率'!$X30*100000,'実数'!M30/'率'!$X30*100000,"-")</f>
        <v>9.154155986818017</v>
      </c>
      <c r="N30" s="190" t="str">
        <f>IF('実数'!N30/'率'!$X30*100000,'実数'!N30/'率'!$X30*100000,"-")</f>
        <v>-</v>
      </c>
      <c r="O30" s="190">
        <f>IF('実数'!O30/'率'!$X30*100000,'実数'!O30/'率'!$X30*100000,"-")</f>
        <v>9.154155986818017</v>
      </c>
      <c r="P30" s="190">
        <f>IF('実数'!P30/'率'!$X30*100000,'実数'!P30/'率'!$X30*100000,"-")</f>
        <v>9.154155986818017</v>
      </c>
      <c r="Q30" s="190">
        <f>IF('実数'!Q30/'率'!$X30*100000,'実数'!Q30/'率'!$X30*100000,"-")</f>
        <v>91.54155986818016</v>
      </c>
      <c r="R30" s="190">
        <f>IF('実数'!R30/'率'!$X30*100000,'実数'!R30/'率'!$X30*100000,"-")</f>
        <v>54.92493592090809</v>
      </c>
      <c r="S30" s="190">
        <f>IF('実数'!S30/'率'!$X30*100000,'実数'!S30/'率'!$X30*100000,"-")</f>
        <v>36.61662394727207</v>
      </c>
      <c r="T30" s="98">
        <f>IF('実数'!T30/'率'!$X30*100000,'実数'!T30/'率'!$X30*100000,"-")</f>
        <v>302.08714756499455</v>
      </c>
      <c r="U30" s="27"/>
      <c r="V30" s="28" t="s">
        <v>60</v>
      </c>
      <c r="W30" s="139"/>
      <c r="X30" s="231">
        <v>10924</v>
      </c>
      <c r="Y30" s="141"/>
      <c r="Z30" s="141"/>
    </row>
    <row r="31" spans="1:26" s="145" customFormat="1" ht="24" customHeight="1">
      <c r="A31" s="61" t="s">
        <v>32</v>
      </c>
      <c r="B31" s="84">
        <f>IF('実数'!B31/'率'!$X31*100000,'実数'!B31/'率'!$X31*100000,"-")</f>
        <v>1270.3575902767093</v>
      </c>
      <c r="C31" s="85">
        <f>IF('実数'!C31/'率'!$X31*100000,'実数'!C31/'率'!$X31*100000,"-")</f>
        <v>3.6630841703480663</v>
      </c>
      <c r="D31" s="86">
        <f>IF('実数'!D31/'率'!$X31*100000,'実数'!D31/'率'!$X31*100000,"-")</f>
        <v>316.49047231807293</v>
      </c>
      <c r="E31" s="86">
        <f>IF('実数'!E31/'率'!$X31*100000,'実数'!E31/'率'!$X31*100000,"-")</f>
        <v>11.721869345113811</v>
      </c>
      <c r="F31" s="86">
        <f>IF('実数'!F31/'率'!$X31*100000,'実数'!F31/'率'!$X31*100000,"-")</f>
        <v>8.791402008835359</v>
      </c>
      <c r="G31" s="86">
        <f>IF('実数'!G31/'率'!$X31*100000,'実数'!G31/'率'!$X31*100000,"-")</f>
        <v>186.81729268775138</v>
      </c>
      <c r="H31" s="86">
        <f>IF('実数'!H31/'率'!$X31*100000,'実数'!H31/'率'!$X31*100000,"-")</f>
        <v>158.9778529931061</v>
      </c>
      <c r="I31" s="87">
        <f>IF('実数'!I31/'率'!$X31*100000,'実数'!I31/'率'!$X31*100000,"-")</f>
        <v>17.582804017670718</v>
      </c>
      <c r="J31" s="88">
        <f>IF('実数'!J31/'率'!$X31*100000,'実数'!J31/'率'!$X31*100000,"-")</f>
        <v>110.6251419445116</v>
      </c>
      <c r="K31" s="10"/>
      <c r="L31" s="11"/>
      <c r="M31" s="93">
        <f>IF('実数'!M31/'率'!$X31*100000,'実数'!M31/'率'!$X31*100000,"-")</f>
        <v>26.374206026506076</v>
      </c>
      <c r="N31" s="94">
        <f>IF('実数'!N31/'率'!$X31*100000,'実数'!N31/'率'!$X31*100000,"-")</f>
        <v>4.395701004417679</v>
      </c>
      <c r="O31" s="94">
        <f>IF('実数'!O31/'率'!$X31*100000,'実数'!O31/'率'!$X31*100000,"-")</f>
        <v>15.384953515461879</v>
      </c>
      <c r="P31" s="94">
        <f>IF('実数'!P31/'率'!$X31*100000,'実数'!P31/'率'!$X31*100000,"-")</f>
        <v>29.30467336278453</v>
      </c>
      <c r="Q31" s="94">
        <f>IF('実数'!Q31/'率'!$X31*100000,'実数'!Q31/'率'!$X31*100000,"-")</f>
        <v>60.07458039370829</v>
      </c>
      <c r="R31" s="94">
        <f>IF('実数'!R31/'率'!$X31*100000,'実数'!R31/'率'!$X31*100000,"-")</f>
        <v>50.550561550803316</v>
      </c>
      <c r="S31" s="94">
        <f>IF('実数'!S31/'率'!$X31*100000,'実数'!S31/'率'!$X31*100000,"-")</f>
        <v>30.769907030923758</v>
      </c>
      <c r="T31" s="95">
        <f>IF('実数'!T31/'率'!$X31*100000,'実数'!T31/'率'!$X31*100000,"-")</f>
        <v>238.83308790669392</v>
      </c>
      <c r="U31" s="44"/>
      <c r="V31" s="45" t="s">
        <v>32</v>
      </c>
      <c r="W31" s="142"/>
      <c r="X31" s="227">
        <v>136497</v>
      </c>
      <c r="Y31" s="144"/>
      <c r="Z31" s="144"/>
    </row>
    <row r="32" spans="1:26" s="136" customFormat="1" ht="24" customHeight="1">
      <c r="A32" s="63" t="s">
        <v>33</v>
      </c>
      <c r="B32" s="177">
        <f>IF('実数'!B32/'率'!$X32*100000,'実数'!B32/'率'!$X32*100000,"-")</f>
        <v>1247.8836144729416</v>
      </c>
      <c r="C32" s="178">
        <f>IF('実数'!C32/'率'!$X32*100000,'実数'!C32/'率'!$X32*100000,"-")</f>
        <v>2.508308772809933</v>
      </c>
      <c r="D32" s="179">
        <f>IF('実数'!D32/'率'!$X32*100000,'実数'!D32/'率'!$X32*100000,"-")</f>
        <v>317.3010597604565</v>
      </c>
      <c r="E32" s="179">
        <f>IF('実数'!E32/'率'!$X32*100000,'実数'!E32/'率'!$X32*100000,"-")</f>
        <v>10.033235091239732</v>
      </c>
      <c r="F32" s="179">
        <f>IF('実数'!F32/'率'!$X32*100000,'実数'!F32/'率'!$X32*100000,"-")</f>
        <v>6.270771932024832</v>
      </c>
      <c r="G32" s="179">
        <f>IF('実数'!G32/'率'!$X32*100000,'実数'!G32/'率'!$X32*100000,"-")</f>
        <v>170.56499655107544</v>
      </c>
      <c r="H32" s="179">
        <f>IF('実数'!H32/'率'!$X32*100000,'実数'!H32/'率'!$X32*100000,"-")</f>
        <v>163.04007023264566</v>
      </c>
      <c r="I32" s="180">
        <f>IF('実数'!I32/'率'!$X32*100000,'実数'!I32/'率'!$X32*100000,"-")</f>
        <v>20.066470182479463</v>
      </c>
      <c r="J32" s="181">
        <f>IF('実数'!J32/'率'!$X32*100000,'実数'!J32/'率'!$X32*100000,"-")</f>
        <v>115.3822035492569</v>
      </c>
      <c r="K32" s="137"/>
      <c r="L32" s="138"/>
      <c r="M32" s="182">
        <f>IF('実数'!M32/'率'!$X32*100000,'実数'!M32/'率'!$X32*100000,"-")</f>
        <v>22.574778955289396</v>
      </c>
      <c r="N32" s="183">
        <f>IF('実数'!N32/'率'!$X32*100000,'実数'!N32/'率'!$X32*100000,"-")</f>
        <v>1.2541543864049665</v>
      </c>
      <c r="O32" s="183">
        <f>IF('実数'!O32/'率'!$X32*100000,'実数'!O32/'率'!$X32*100000,"-")</f>
        <v>13.795698250454631</v>
      </c>
      <c r="P32" s="183">
        <f>IF('実数'!P32/'率'!$X32*100000,'実数'!P32/'率'!$X32*100000,"-")</f>
        <v>26.337242114504292</v>
      </c>
      <c r="Q32" s="183">
        <f>IF('実数'!Q32/'率'!$X32*100000,'実数'!Q32/'率'!$X32*100000,"-")</f>
        <v>65.21602809305826</v>
      </c>
      <c r="R32" s="183">
        <f>IF('実数'!R32/'率'!$X32*100000,'実数'!R32/'率'!$X32*100000,"-")</f>
        <v>50.16617545619866</v>
      </c>
      <c r="S32" s="183">
        <f>IF('実数'!S32/'率'!$X32*100000,'実数'!S32/'率'!$X32*100000,"-")</f>
        <v>37.624631592148994</v>
      </c>
      <c r="T32" s="97">
        <f>IF('実数'!T32/'率'!$X32*100000,'実数'!T32/'率'!$X32*100000,"-")</f>
        <v>225.74778955289395</v>
      </c>
      <c r="U32" s="40"/>
      <c r="V32" s="41" t="s">
        <v>33</v>
      </c>
      <c r="W32" s="139"/>
      <c r="X32" s="228">
        <v>79735</v>
      </c>
      <c r="Y32" s="141"/>
      <c r="Z32" s="141"/>
    </row>
    <row r="33" spans="1:26" s="136" customFormat="1" ht="24" customHeight="1">
      <c r="A33" s="64" t="s">
        <v>52</v>
      </c>
      <c r="B33" s="184">
        <f>IF('実数'!B33/'率'!$X33*100000,'実数'!B33/'率'!$X33*100000,"-")</f>
        <v>1271.551724137931</v>
      </c>
      <c r="C33" s="185">
        <f>IF('実数'!C33/'率'!$X33*100000,'実数'!C33/'率'!$X33*100000,"-")</f>
        <v>7.183908045977011</v>
      </c>
      <c r="D33" s="186">
        <f>IF('実数'!D33/'率'!$X33*100000,'実数'!D33/'率'!$X33*100000,"-")</f>
        <v>316.0919540229885</v>
      </c>
      <c r="E33" s="186">
        <f>IF('実数'!E33/'率'!$X33*100000,'実数'!E33/'率'!$X33*100000,"-")</f>
        <v>7.183908045977011</v>
      </c>
      <c r="F33" s="186">
        <f>IF('実数'!F33/'率'!$X33*100000,'実数'!F33/'率'!$X33*100000,"-")</f>
        <v>7.183908045977011</v>
      </c>
      <c r="G33" s="186">
        <f>IF('実数'!G33/'率'!$X33*100000,'実数'!G33/'率'!$X33*100000,"-")</f>
        <v>150.86206896551724</v>
      </c>
      <c r="H33" s="186">
        <f>IF('実数'!H33/'率'!$X33*100000,'実数'!H33/'率'!$X33*100000,"-")</f>
        <v>143.67816091954023</v>
      </c>
      <c r="I33" s="187">
        <f>IF('実数'!I33/'率'!$X33*100000,'実数'!I33/'率'!$X33*100000,"-")</f>
        <v>14.367816091954023</v>
      </c>
      <c r="J33" s="188">
        <f>IF('実数'!J33/'率'!$X33*100000,'実数'!J33/'率'!$X33*100000,"-")</f>
        <v>158.04597701149424</v>
      </c>
      <c r="K33" s="137"/>
      <c r="L33" s="138"/>
      <c r="M33" s="189">
        <f>IF('実数'!M33/'率'!$X33*100000,'実数'!M33/'率'!$X33*100000,"-")</f>
        <v>28.735632183908045</v>
      </c>
      <c r="N33" s="190" t="str">
        <f>IF('実数'!N33/'率'!$X33*100000,'実数'!N33/'率'!$X33*100000,"-")</f>
        <v>-</v>
      </c>
      <c r="O33" s="190">
        <f>IF('実数'!O33/'率'!$X33*100000,'実数'!O33/'率'!$X33*100000,"-")</f>
        <v>28.735632183908045</v>
      </c>
      <c r="P33" s="190">
        <f>IF('実数'!P33/'率'!$X33*100000,'実数'!P33/'率'!$X33*100000,"-")</f>
        <v>14.367816091954023</v>
      </c>
      <c r="Q33" s="190">
        <f>IF('実数'!Q33/'率'!$X33*100000,'実数'!Q33/'率'!$X33*100000,"-")</f>
        <v>86.20689655172414</v>
      </c>
      <c r="R33" s="190">
        <f>IF('実数'!R33/'率'!$X33*100000,'実数'!R33/'率'!$X33*100000,"-")</f>
        <v>71.83908045977012</v>
      </c>
      <c r="S33" s="190">
        <f>IF('実数'!S33/'率'!$X33*100000,'実数'!S33/'率'!$X33*100000,"-")</f>
        <v>35.91954022988506</v>
      </c>
      <c r="T33" s="98">
        <f>IF('実数'!T33/'率'!$X33*100000,'実数'!T33/'率'!$X33*100000,"-")</f>
        <v>201.1494252873563</v>
      </c>
      <c r="U33" s="27"/>
      <c r="V33" s="28" t="s">
        <v>53</v>
      </c>
      <c r="W33" s="139"/>
      <c r="X33" s="229">
        <v>13920</v>
      </c>
      <c r="Y33" s="141"/>
      <c r="Z33" s="141"/>
    </row>
    <row r="34" spans="1:26" s="136" customFormat="1" ht="24" customHeight="1">
      <c r="A34" s="64" t="s">
        <v>34</v>
      </c>
      <c r="B34" s="184">
        <f>IF('実数'!B34/'率'!$X34*100000,'実数'!B34/'率'!$X34*100000,"-")</f>
        <v>1349.1165462616416</v>
      </c>
      <c r="C34" s="185">
        <f>IF('実数'!C34/'率'!$X34*100000,'実数'!C34/'率'!$X34*100000,"-")</f>
        <v>4.351988858908522</v>
      </c>
      <c r="D34" s="186">
        <f>IF('実数'!D34/'率'!$X34*100000,'実数'!D34/'率'!$X34*100000,"-")</f>
        <v>335.10314213595615</v>
      </c>
      <c r="E34" s="186">
        <f>IF('実数'!E34/'率'!$X34*100000,'実数'!E34/'率'!$X34*100000,"-")</f>
        <v>13.055966576725563</v>
      </c>
      <c r="F34" s="186">
        <f>IF('実数'!F34/'率'!$X34*100000,'実数'!F34/'率'!$X34*100000,"-")</f>
        <v>4.351988858908522</v>
      </c>
      <c r="G34" s="186">
        <f>IF('実数'!G34/'率'!$X34*100000,'実数'!G34/'率'!$X34*100000,"-")</f>
        <v>239.35938723996867</v>
      </c>
      <c r="H34" s="186">
        <f>IF('実数'!H34/'率'!$X34*100000,'実数'!H34/'率'!$X34*100000,"-")</f>
        <v>143.6156323439812</v>
      </c>
      <c r="I34" s="187">
        <f>IF('実数'!I34/'率'!$X34*100000,'実数'!I34/'率'!$X34*100000,"-")</f>
        <v>17.407955435634086</v>
      </c>
      <c r="J34" s="188">
        <f>IF('実数'!J34/'率'!$X34*100000,'実数'!J34/'率'!$X34*100000,"-")</f>
        <v>73.98381060144486</v>
      </c>
      <c r="K34" s="137"/>
      <c r="L34" s="138"/>
      <c r="M34" s="189">
        <f>IF('実数'!M34/'率'!$X34*100000,'実数'!M34/'率'!$X34*100000,"-")</f>
        <v>30.46392201235965</v>
      </c>
      <c r="N34" s="190">
        <f>IF('実数'!N34/'率'!$X34*100000,'実数'!N34/'率'!$X34*100000,"-")</f>
        <v>8.703977717817043</v>
      </c>
      <c r="O34" s="190">
        <f>IF('実数'!O34/'率'!$X34*100000,'実数'!O34/'率'!$X34*100000,"-")</f>
        <v>8.703977717817043</v>
      </c>
      <c r="P34" s="190">
        <f>IF('実数'!P34/'率'!$X34*100000,'実数'!P34/'率'!$X34*100000,"-")</f>
        <v>43.51988858908521</v>
      </c>
      <c r="Q34" s="190">
        <f>IF('実数'!Q34/'率'!$X34*100000,'実数'!Q34/'率'!$X34*100000,"-")</f>
        <v>56.57585516581077</v>
      </c>
      <c r="R34" s="190">
        <f>IF('実数'!R34/'率'!$X34*100000,'実数'!R34/'率'!$X34*100000,"-")</f>
        <v>52.22386630690225</v>
      </c>
      <c r="S34" s="190">
        <f>IF('実数'!S34/'率'!$X34*100000,'実数'!S34/'率'!$X34*100000,"-")</f>
        <v>8.703977717817043</v>
      </c>
      <c r="T34" s="98">
        <f>IF('実数'!T34/'率'!$X34*100000,'実数'!T34/'率'!$X34*100000,"-")</f>
        <v>308.991208982505</v>
      </c>
      <c r="U34" s="27"/>
      <c r="V34" s="28" t="s">
        <v>34</v>
      </c>
      <c r="W34" s="139"/>
      <c r="X34" s="229">
        <v>22978</v>
      </c>
      <c r="Y34" s="141"/>
      <c r="Z34" s="141"/>
    </row>
    <row r="35" spans="1:26" s="136" customFormat="1" ht="24" customHeight="1">
      <c r="A35" s="64" t="s">
        <v>35</v>
      </c>
      <c r="B35" s="184">
        <f>IF('実数'!B35/'率'!$X35*100000,'実数'!B35/'率'!$X35*100000,"-")</f>
        <v>939.9127223900638</v>
      </c>
      <c r="C35" s="185" t="str">
        <f>IF('実数'!C35/'率'!$X35*100000,'実数'!C35/'率'!$X35*100000,"-")</f>
        <v>-</v>
      </c>
      <c r="D35" s="186">
        <f>IF('実数'!D35/'率'!$X35*100000,'実数'!D35/'率'!$X35*100000,"-")</f>
        <v>255.11916750587446</v>
      </c>
      <c r="E35" s="186">
        <f>IF('実数'!E35/'率'!$X35*100000,'実数'!E35/'率'!$X35*100000,"-")</f>
        <v>6.71366230278617</v>
      </c>
      <c r="F35" s="186">
        <f>IF('実数'!F35/'率'!$X35*100000,'実数'!F35/'率'!$X35*100000,"-")</f>
        <v>26.85464921114468</v>
      </c>
      <c r="G35" s="186">
        <f>IF('実数'!G35/'率'!$X35*100000,'実数'!G35/'率'!$X35*100000,"-")</f>
        <v>161.12789526686808</v>
      </c>
      <c r="H35" s="186">
        <f>IF('実数'!H35/'率'!$X35*100000,'実数'!H35/'率'!$X35*100000,"-")</f>
        <v>107.41859684457872</v>
      </c>
      <c r="I35" s="187">
        <f>IF('実数'!I35/'率'!$X35*100000,'実数'!I35/'率'!$X35*100000,"-")</f>
        <v>6.71366230278617</v>
      </c>
      <c r="J35" s="188">
        <f>IF('実数'!J35/'率'!$X35*100000,'実数'!J35/'率'!$X35*100000,"-")</f>
        <v>73.85028533064786</v>
      </c>
      <c r="K35" s="137"/>
      <c r="L35" s="138"/>
      <c r="M35" s="189">
        <f>IF('実数'!M35/'率'!$X35*100000,'実数'!M35/'率'!$X35*100000,"-")</f>
        <v>40.28197381671702</v>
      </c>
      <c r="N35" s="190">
        <f>IF('実数'!N35/'率'!$X35*100000,'実数'!N35/'率'!$X35*100000,"-")</f>
        <v>6.71366230278617</v>
      </c>
      <c r="O35" s="190">
        <f>IF('実数'!O35/'率'!$X35*100000,'実数'!O35/'率'!$X35*100000,"-")</f>
        <v>6.71366230278617</v>
      </c>
      <c r="P35" s="190">
        <f>IF('実数'!P35/'率'!$X35*100000,'実数'!P35/'率'!$X35*100000,"-")</f>
        <v>20.14098690835851</v>
      </c>
      <c r="Q35" s="190">
        <f>IF('実数'!Q35/'率'!$X35*100000,'実数'!Q35/'率'!$X35*100000,"-")</f>
        <v>13.42732460557234</v>
      </c>
      <c r="R35" s="190">
        <f>IF('実数'!R35/'率'!$X35*100000,'実数'!R35/'率'!$X35*100000,"-")</f>
        <v>13.42732460557234</v>
      </c>
      <c r="S35" s="190">
        <f>IF('実数'!S35/'率'!$X35*100000,'実数'!S35/'率'!$X35*100000,"-")</f>
        <v>6.71366230278617</v>
      </c>
      <c r="T35" s="98">
        <f>IF('実数'!T35/'率'!$X35*100000,'実数'!T35/'率'!$X35*100000,"-")</f>
        <v>194.69620678079892</v>
      </c>
      <c r="U35" s="27"/>
      <c r="V35" s="28" t="s">
        <v>35</v>
      </c>
      <c r="W35" s="139"/>
      <c r="X35" s="229">
        <v>14895</v>
      </c>
      <c r="Y35" s="141"/>
      <c r="Z35" s="141"/>
    </row>
    <row r="36" spans="1:26" s="136" customFormat="1" ht="24" customHeight="1">
      <c r="A36" s="65" t="s">
        <v>36</v>
      </c>
      <c r="B36" s="191">
        <f>IF('実数'!B36/'率'!$X36*100000,'実数'!B36/'率'!$X36*100000,"-")</f>
        <v>2253.9746427852688</v>
      </c>
      <c r="C36" s="192">
        <f>IF('実数'!C36/'率'!$X36*100000,'実数'!C36/'率'!$X36*100000,"-")</f>
        <v>20.12477359629704</v>
      </c>
      <c r="D36" s="193">
        <f>IF('実数'!D36/'率'!$X36*100000,'実数'!D36/'率'!$X36*100000,"-")</f>
        <v>402.4954719259408</v>
      </c>
      <c r="E36" s="193">
        <f>IF('実数'!E36/'率'!$X36*100000,'実数'!E36/'率'!$X36*100000,"-")</f>
        <v>60.374320788891126</v>
      </c>
      <c r="F36" s="193">
        <f>IF('実数'!F36/'率'!$X36*100000,'実数'!F36/'率'!$X36*100000,"-")</f>
        <v>20.12477359629704</v>
      </c>
      <c r="G36" s="193">
        <f>IF('実数'!G36/'率'!$X36*100000,'実数'!G36/'率'!$X36*100000,"-")</f>
        <v>382.3706983296438</v>
      </c>
      <c r="H36" s="193">
        <f>IF('実数'!H36/'率'!$X36*100000,'実数'!H36/'率'!$X36*100000,"-")</f>
        <v>362.2459247333468</v>
      </c>
      <c r="I36" s="194">
        <f>IF('実数'!I36/'率'!$X36*100000,'実数'!I36/'率'!$X36*100000,"-")</f>
        <v>20.12477359629704</v>
      </c>
      <c r="J36" s="195">
        <f>IF('実数'!J36/'率'!$X36*100000,'実数'!J36/'率'!$X36*100000,"-")</f>
        <v>181.1229623666734</v>
      </c>
      <c r="K36" s="137"/>
      <c r="L36" s="138"/>
      <c r="M36" s="196">
        <f>IF('実数'!M36/'率'!$X36*100000,'実数'!M36/'率'!$X36*100000,"-")</f>
        <v>20.12477359629704</v>
      </c>
      <c r="N36" s="197">
        <f>IF('実数'!N36/'率'!$X36*100000,'実数'!N36/'率'!$X36*100000,"-")</f>
        <v>40.24954719259408</v>
      </c>
      <c r="O36" s="197">
        <f>IF('実数'!O36/'率'!$X36*100000,'実数'!O36/'率'!$X36*100000,"-")</f>
        <v>60.374320788891126</v>
      </c>
      <c r="P36" s="197">
        <f>IF('実数'!P36/'率'!$X36*100000,'実数'!P36/'率'!$X36*100000,"-")</f>
        <v>80.49909438518816</v>
      </c>
      <c r="Q36" s="197">
        <f>IF('実数'!Q36/'率'!$X36*100000,'実数'!Q36/'率'!$X36*100000,"-")</f>
        <v>60.374320788891126</v>
      </c>
      <c r="R36" s="197">
        <f>IF('実数'!R36/'率'!$X36*100000,'実数'!R36/'率'!$X36*100000,"-")</f>
        <v>100.6238679814852</v>
      </c>
      <c r="S36" s="197">
        <f>IF('実数'!S36/'率'!$X36*100000,'実数'!S36/'率'!$X36*100000,"-")</f>
        <v>80.49909438518816</v>
      </c>
      <c r="T36" s="99">
        <f>IF('実数'!T36/'率'!$X36*100000,'実数'!T36/'率'!$X36*100000,"-")</f>
        <v>362.2459247333468</v>
      </c>
      <c r="U36" s="30"/>
      <c r="V36" s="34" t="s">
        <v>36</v>
      </c>
      <c r="W36" s="139"/>
      <c r="X36" s="226">
        <v>4969</v>
      </c>
      <c r="Y36" s="141"/>
      <c r="Z36" s="141"/>
    </row>
    <row r="37" spans="1:26" s="145" customFormat="1" ht="24" customHeight="1">
      <c r="A37" s="61" t="s">
        <v>37</v>
      </c>
      <c r="B37" s="84">
        <f>IF('実数'!B37/'率'!$X37*100000,'実数'!B37/'率'!$X37*100000,"-")</f>
        <v>1458.3955781296684</v>
      </c>
      <c r="C37" s="85" t="str">
        <f>IF('実数'!C37/'率'!$X37*100000,'実数'!C37/'率'!$X37*100000,"-")</f>
        <v>-</v>
      </c>
      <c r="D37" s="86">
        <f>IF('実数'!D37/'率'!$X37*100000,'実数'!D37/'率'!$X37*100000,"-")</f>
        <v>388.4075291305647</v>
      </c>
      <c r="E37" s="86">
        <f>IF('実数'!E37/'率'!$X37*100000,'実数'!E37/'率'!$X37*100000,"-")</f>
        <v>7.469375560203167</v>
      </c>
      <c r="F37" s="86">
        <f>IF('実数'!F37/'率'!$X37*100000,'実数'!F37/'率'!$X37*100000,"-")</f>
        <v>1.8673438900507917</v>
      </c>
      <c r="G37" s="86">
        <f>IF('実数'!G37/'率'!$X37*100000,'実数'!G37/'率'!$X37*100000,"-")</f>
        <v>255.82611293695845</v>
      </c>
      <c r="H37" s="86">
        <f>IF('実数'!H37/'率'!$X37*100000,'実数'!H37/'率'!$X37*100000,"-")</f>
        <v>132.58141619360623</v>
      </c>
      <c r="I37" s="87">
        <f>IF('実数'!I37/'率'!$X37*100000,'実数'!I37/'率'!$X37*100000,"-")</f>
        <v>18.673438900507918</v>
      </c>
      <c r="J37" s="88">
        <f>IF('実数'!J37/'率'!$X37*100000,'実数'!J37/'率'!$X37*100000,"-")</f>
        <v>143.78547953391097</v>
      </c>
      <c r="K37" s="10"/>
      <c r="L37" s="11"/>
      <c r="M37" s="93">
        <f>IF('実数'!M37/'率'!$X37*100000,'実数'!M37/'率'!$X37*100000,"-")</f>
        <v>20.54078279055871</v>
      </c>
      <c r="N37" s="94">
        <f>IF('実数'!N37/'率'!$X37*100000,'実数'!N37/'率'!$X37*100000,"-")</f>
        <v>3.7346877801015834</v>
      </c>
      <c r="O37" s="94">
        <f>IF('実数'!O37/'率'!$X37*100000,'実数'!O37/'率'!$X37*100000,"-")</f>
        <v>20.54078279055871</v>
      </c>
      <c r="P37" s="94">
        <f>IF('実数'!P37/'率'!$X37*100000,'実数'!P37/'率'!$X37*100000,"-")</f>
        <v>35.479533910965046</v>
      </c>
      <c r="Q37" s="94">
        <f>IF('実数'!Q37/'率'!$X37*100000,'実数'!Q37/'率'!$X37*100000,"-")</f>
        <v>59.755004481625335</v>
      </c>
      <c r="R37" s="94">
        <f>IF('実数'!R37/'率'!$X37*100000,'実数'!R37/'率'!$X37*100000,"-")</f>
        <v>50.41828503137138</v>
      </c>
      <c r="S37" s="94">
        <f>IF('実数'!S37/'率'!$X37*100000,'実数'!S37/'率'!$X37*100000,"-")</f>
        <v>28.010158350761873</v>
      </c>
      <c r="T37" s="95">
        <f>IF('実数'!T37/'率'!$X37*100000,'実数'!T37/'率'!$X37*100000,"-")</f>
        <v>291.3056468479235</v>
      </c>
      <c r="U37" s="44"/>
      <c r="V37" s="45" t="s">
        <v>37</v>
      </c>
      <c r="W37" s="142"/>
      <c r="X37" s="227">
        <v>53552</v>
      </c>
      <c r="Y37" s="144"/>
      <c r="Z37" s="144"/>
    </row>
    <row r="38" spans="1:26" s="136" customFormat="1" ht="24" customHeight="1">
      <c r="A38" s="63" t="s">
        <v>38</v>
      </c>
      <c r="B38" s="177">
        <f>IF('実数'!B38/'率'!$X38*100000,'実数'!B38/'率'!$X38*100000,"-")</f>
        <v>1376.0188427805497</v>
      </c>
      <c r="C38" s="178" t="str">
        <f>IF('実数'!C38/'率'!$X38*100000,'実数'!C38/'率'!$X38*100000,"-")</f>
        <v>-</v>
      </c>
      <c r="D38" s="179">
        <f>IF('実数'!D38/'率'!$X38*100000,'実数'!D38/'率'!$X38*100000,"-")</f>
        <v>381.19440914866584</v>
      </c>
      <c r="E38" s="179">
        <f>IF('実数'!E38/'率'!$X38*100000,'実数'!E38/'率'!$X38*100000,"-")</f>
        <v>6.198283075588062</v>
      </c>
      <c r="F38" s="179">
        <f>IF('実数'!F38/'率'!$X38*100000,'実数'!F38/'率'!$X38*100000,"-")</f>
        <v>3.099141537794031</v>
      </c>
      <c r="G38" s="179">
        <f>IF('実数'!G38/'率'!$X38*100000,'実数'!G38/'率'!$X38*100000,"-")</f>
        <v>226.23733225896427</v>
      </c>
      <c r="H38" s="179">
        <f>IF('実数'!H38/'率'!$X38*100000,'実数'!H38/'率'!$X38*100000,"-")</f>
        <v>130.1639445873493</v>
      </c>
      <c r="I38" s="180">
        <f>IF('実数'!I38/'率'!$X38*100000,'実数'!I38/'率'!$X38*100000,"-")</f>
        <v>18.594849226764186</v>
      </c>
      <c r="J38" s="181">
        <f>IF('実数'!J38/'率'!$X38*100000,'実数'!J38/'率'!$X38*100000,"-")</f>
        <v>120.86651997396721</v>
      </c>
      <c r="K38" s="137"/>
      <c r="L38" s="138"/>
      <c r="M38" s="182">
        <f>IF('実数'!M38/'率'!$X38*100000,'実数'!M38/'率'!$X38*100000,"-")</f>
        <v>21.69399076455822</v>
      </c>
      <c r="N38" s="183">
        <f>IF('実数'!N38/'率'!$X38*100000,'実数'!N38/'率'!$X38*100000,"-")</f>
        <v>3.099141537794031</v>
      </c>
      <c r="O38" s="183">
        <f>IF('実数'!O38/'率'!$X38*100000,'実数'!O38/'率'!$X38*100000,"-")</f>
        <v>18.594849226764186</v>
      </c>
      <c r="P38" s="183">
        <f>IF('実数'!P38/'率'!$X38*100000,'実数'!P38/'率'!$X38*100000,"-")</f>
        <v>40.288839991322405</v>
      </c>
      <c r="Q38" s="183">
        <f>IF('実数'!Q38/'率'!$X38*100000,'実数'!Q38/'率'!$X38*100000,"-")</f>
        <v>55.784547680292555</v>
      </c>
      <c r="R38" s="183">
        <f>IF('実数'!R38/'率'!$X38*100000,'実数'!R38/'率'!$X38*100000,"-")</f>
        <v>49.586264604704496</v>
      </c>
      <c r="S38" s="183">
        <f>IF('実数'!S38/'率'!$X38*100000,'実数'!S38/'率'!$X38*100000,"-")</f>
        <v>30.99141537794031</v>
      </c>
      <c r="T38" s="97">
        <f>IF('実数'!T38/'率'!$X38*100000,'実数'!T38/'率'!$X38*100000,"-")</f>
        <v>269.6253137880807</v>
      </c>
      <c r="U38" s="40"/>
      <c r="V38" s="41" t="s">
        <v>38</v>
      </c>
      <c r="W38" s="139"/>
      <c r="X38" s="228">
        <v>32267</v>
      </c>
      <c r="Y38" s="141"/>
      <c r="Z38" s="141"/>
    </row>
    <row r="39" spans="1:26" s="136" customFormat="1" ht="24" customHeight="1">
      <c r="A39" s="64" t="s">
        <v>39</v>
      </c>
      <c r="B39" s="184">
        <f>IF('実数'!B39/'率'!$X39*100000,'実数'!B39/'率'!$X39*100000,"-")</f>
        <v>1519.6868524061708</v>
      </c>
      <c r="C39" s="185" t="str">
        <f>IF('実数'!C39/'率'!$X39*100000,'実数'!C39/'率'!$X39*100000,"-")</f>
        <v>-</v>
      </c>
      <c r="D39" s="186">
        <f>IF('実数'!D39/'率'!$X39*100000,'実数'!D39/'率'!$X39*100000,"-")</f>
        <v>408.7036610637808</v>
      </c>
      <c r="E39" s="186">
        <f>IF('実数'!E39/'率'!$X39*100000,'実数'!E39/'率'!$X39*100000,"-")</f>
        <v>11.512779184895233</v>
      </c>
      <c r="F39" s="186" t="str">
        <f>IF('実数'!F39/'率'!$X39*100000,'実数'!F39/'率'!$X39*100000,"-")</f>
        <v>-</v>
      </c>
      <c r="G39" s="186">
        <f>IF('実数'!G39/'率'!$X39*100000,'実数'!G39/'率'!$X39*100000,"-")</f>
        <v>270.550310845038</v>
      </c>
      <c r="H39" s="186">
        <f>IF('実数'!H39/'率'!$X39*100000,'実数'!H39/'率'!$X39*100000,"-")</f>
        <v>126.64057103384758</v>
      </c>
      <c r="I39" s="187">
        <f>IF('実数'!I39/'率'!$X39*100000,'実数'!I39/'率'!$X39*100000,"-")</f>
        <v>11.512779184895233</v>
      </c>
      <c r="J39" s="188">
        <f>IF('実数'!J39/'率'!$X39*100000,'実数'!J39/'率'!$X39*100000,"-")</f>
        <v>161.17890858853326</v>
      </c>
      <c r="K39" s="137"/>
      <c r="L39" s="138"/>
      <c r="M39" s="189">
        <f>IF('実数'!M39/'率'!$X39*100000,'実数'!M39/'率'!$X39*100000,"-")</f>
        <v>23.025558369790467</v>
      </c>
      <c r="N39" s="190">
        <f>IF('実数'!N39/'率'!$X39*100000,'実数'!N39/'率'!$X39*100000,"-")</f>
        <v>5.756389592447617</v>
      </c>
      <c r="O39" s="190">
        <f>IF('実数'!O39/'率'!$X39*100000,'実数'!O39/'率'!$X39*100000,"-")</f>
        <v>23.025558369790467</v>
      </c>
      <c r="P39" s="190">
        <f>IF('実数'!P39/'率'!$X39*100000,'実数'!P39/'率'!$X39*100000,"-")</f>
        <v>23.025558369790467</v>
      </c>
      <c r="Q39" s="190">
        <f>IF('実数'!Q39/'率'!$X39*100000,'実数'!Q39/'率'!$X39*100000,"-")</f>
        <v>63.32028551692379</v>
      </c>
      <c r="R39" s="190">
        <f>IF('実数'!R39/'率'!$X39*100000,'実数'!R39/'率'!$X39*100000,"-")</f>
        <v>57.56389592447617</v>
      </c>
      <c r="S39" s="190">
        <f>IF('実数'!S39/'率'!$X39*100000,'実数'!S39/'率'!$X39*100000,"-")</f>
        <v>17.269168777342852</v>
      </c>
      <c r="T39" s="98">
        <f>IF('実数'!T39/'率'!$X39*100000,'実数'!T39/'率'!$X39*100000,"-")</f>
        <v>316.60142758461893</v>
      </c>
      <c r="U39" s="27"/>
      <c r="V39" s="28" t="s">
        <v>39</v>
      </c>
      <c r="W39" s="139"/>
      <c r="X39" s="229">
        <v>17372</v>
      </c>
      <c r="Y39" s="141"/>
      <c r="Z39" s="141"/>
    </row>
    <row r="40" spans="1:26" s="136" customFormat="1" ht="24" customHeight="1">
      <c r="A40" s="64" t="s">
        <v>40</v>
      </c>
      <c r="B40" s="184">
        <f>IF('実数'!B40/'率'!$X40*100000,'実数'!B40/'率'!$X40*100000,"-")</f>
        <v>1866.6666666666667</v>
      </c>
      <c r="C40" s="185" t="str">
        <f>IF('実数'!C40/'率'!$X40*100000,'実数'!C40/'率'!$X40*100000,"-")</f>
        <v>-</v>
      </c>
      <c r="D40" s="186">
        <f>IF('実数'!D40/'率'!$X40*100000,'実数'!D40/'率'!$X40*100000,"-")</f>
        <v>355.5555555555556</v>
      </c>
      <c r="E40" s="186" t="str">
        <f>IF('実数'!E40/'率'!$X40*100000,'実数'!E40/'率'!$X40*100000,"-")</f>
        <v>-</v>
      </c>
      <c r="F40" s="186" t="str">
        <f>IF('実数'!F40/'率'!$X40*100000,'実数'!F40/'率'!$X40*100000,"-")</f>
        <v>-</v>
      </c>
      <c r="G40" s="186">
        <f>IF('実数'!G40/'率'!$X40*100000,'実数'!G40/'率'!$X40*100000,"-")</f>
        <v>503.7037037037037</v>
      </c>
      <c r="H40" s="186">
        <f>IF('実数'!H40/'率'!$X40*100000,'実数'!H40/'率'!$X40*100000,"-")</f>
        <v>207.40740740740742</v>
      </c>
      <c r="I40" s="187">
        <f>IF('実数'!I40/'率'!$X40*100000,'実数'!I40/'率'!$X40*100000,"-")</f>
        <v>59.25925925925926</v>
      </c>
      <c r="J40" s="188">
        <f>IF('実数'!J40/'率'!$X40*100000,'実数'!J40/'率'!$X40*100000,"-")</f>
        <v>296.2962962962963</v>
      </c>
      <c r="K40" s="137"/>
      <c r="L40" s="138"/>
      <c r="M40" s="189" t="str">
        <f>IF('実数'!M40/'率'!$X40*100000,'実数'!M40/'率'!$X40*100000,"-")</f>
        <v>-</v>
      </c>
      <c r="N40" s="190" t="str">
        <f>IF('実数'!N40/'率'!$X40*100000,'実数'!N40/'率'!$X40*100000,"-")</f>
        <v>-</v>
      </c>
      <c r="O40" s="190">
        <f>IF('実数'!O40/'率'!$X40*100000,'実数'!O40/'率'!$X40*100000,"-")</f>
        <v>29.62962962962963</v>
      </c>
      <c r="P40" s="190">
        <f>IF('実数'!P40/'率'!$X40*100000,'実数'!P40/'率'!$X40*100000,"-")</f>
        <v>29.62962962962963</v>
      </c>
      <c r="Q40" s="190">
        <f>IF('実数'!Q40/'率'!$X40*100000,'実数'!Q40/'率'!$X40*100000,"-")</f>
        <v>29.62962962962963</v>
      </c>
      <c r="R40" s="190" t="str">
        <f>IF('実数'!R40/'率'!$X40*100000,'実数'!R40/'率'!$X40*100000,"-")</f>
        <v>-</v>
      </c>
      <c r="S40" s="190">
        <f>IF('実数'!S40/'率'!$X40*100000,'実数'!S40/'率'!$X40*100000,"-")</f>
        <v>59.25925925925926</v>
      </c>
      <c r="T40" s="98">
        <f>IF('実数'!T40/'率'!$X40*100000,'実数'!T40/'率'!$X40*100000,"-")</f>
        <v>296.2962962962963</v>
      </c>
      <c r="U40" s="27"/>
      <c r="V40" s="28" t="s">
        <v>40</v>
      </c>
      <c r="W40" s="139"/>
      <c r="X40" s="229">
        <v>3375</v>
      </c>
      <c r="Y40" s="141"/>
      <c r="Z40" s="141"/>
    </row>
    <row r="41" spans="1:26" s="136" customFormat="1" ht="24" customHeight="1">
      <c r="A41" s="65" t="s">
        <v>41</v>
      </c>
      <c r="B41" s="191">
        <f>IF('実数'!B41/'率'!$X41*100000,'実数'!B41/'率'!$X41*100000,"-")</f>
        <v>1858.736059479554</v>
      </c>
      <c r="C41" s="192" t="str">
        <f>IF('実数'!C41/'率'!$X41*100000,'実数'!C41/'率'!$X41*100000,"-")</f>
        <v>-</v>
      </c>
      <c r="D41" s="193">
        <f>IF('実数'!D41/'率'!$X41*100000,'実数'!D41/'率'!$X41*100000,"-")</f>
        <v>371.74721189591077</v>
      </c>
      <c r="E41" s="193" t="str">
        <f>IF('実数'!E41/'率'!$X41*100000,'実数'!E41/'率'!$X41*100000,"-")</f>
        <v>-</v>
      </c>
      <c r="F41" s="193" t="str">
        <f>IF('実数'!F41/'率'!$X41*100000,'実数'!F41/'率'!$X41*100000,"-")</f>
        <v>-</v>
      </c>
      <c r="G41" s="193" t="str">
        <f>IF('実数'!G41/'率'!$X41*100000,'実数'!G41/'率'!$X41*100000,"-")</f>
        <v>-</v>
      </c>
      <c r="H41" s="193" t="str">
        <f>IF('実数'!H41/'率'!$X41*100000,'実数'!H41/'率'!$X41*100000,"-")</f>
        <v>-</v>
      </c>
      <c r="I41" s="194" t="str">
        <f>IF('実数'!I41/'率'!$X41*100000,'実数'!I41/'率'!$X41*100000,"-")</f>
        <v>-</v>
      </c>
      <c r="J41" s="195" t="str">
        <f>IF('実数'!J41/'率'!$X41*100000,'実数'!J41/'率'!$X41*100000,"-")</f>
        <v>-</v>
      </c>
      <c r="K41" s="137"/>
      <c r="L41" s="138"/>
      <c r="M41" s="196" t="str">
        <f>IF('実数'!M41/'率'!$X41*100000,'実数'!M41/'率'!$X41*100000,"-")</f>
        <v>-</v>
      </c>
      <c r="N41" s="197" t="str">
        <f>IF('実数'!N41/'率'!$X41*100000,'実数'!N41/'率'!$X41*100000,"-")</f>
        <v>-</v>
      </c>
      <c r="O41" s="197" t="str">
        <f>IF('実数'!O41/'率'!$X41*100000,'実数'!O41/'率'!$X41*100000,"-")</f>
        <v>-</v>
      </c>
      <c r="P41" s="197">
        <f>IF('実数'!P41/'率'!$X41*100000,'実数'!P41/'率'!$X41*100000,"-")</f>
        <v>185.87360594795538</v>
      </c>
      <c r="Q41" s="197">
        <f>IF('実数'!Q41/'率'!$X41*100000,'実数'!Q41/'率'!$X41*100000,"-")</f>
        <v>371.74721189591077</v>
      </c>
      <c r="R41" s="197">
        <f>IF('実数'!R41/'率'!$X41*100000,'実数'!R41/'率'!$X41*100000,"-")</f>
        <v>185.87360594795538</v>
      </c>
      <c r="S41" s="197" t="str">
        <f>IF('実数'!S41/'率'!$X41*100000,'実数'!S41/'率'!$X41*100000,"-")</f>
        <v>-</v>
      </c>
      <c r="T41" s="99">
        <f>IF('実数'!T41/'率'!$X41*100000,'実数'!T41/'率'!$X41*100000,"-")</f>
        <v>743.4944237918215</v>
      </c>
      <c r="U41" s="30"/>
      <c r="V41" s="34" t="s">
        <v>41</v>
      </c>
      <c r="W41" s="139"/>
      <c r="X41" s="229">
        <v>538</v>
      </c>
      <c r="Y41" s="141"/>
      <c r="Z41" s="141"/>
    </row>
    <row r="42" spans="1:26" s="145" customFormat="1" ht="24" customHeight="1">
      <c r="A42" s="66" t="s">
        <v>58</v>
      </c>
      <c r="B42" s="84">
        <f>IF('実数'!B42/'率'!$X42*100000,'実数'!B42/'率'!$X42*100000,"-")</f>
        <v>1826.9405562624977</v>
      </c>
      <c r="C42" s="85">
        <f>IF('実数'!C42/'率'!$X42*100000,'実数'!C42/'率'!$X42*100000,"-")</f>
        <v>4.544628249409198</v>
      </c>
      <c r="D42" s="86">
        <f>IF('実数'!D42/'率'!$X42*100000,'実数'!D42/'率'!$X42*100000,"-")</f>
        <v>522.6322486820578</v>
      </c>
      <c r="E42" s="86">
        <f>IF('実数'!E42/'率'!$X42*100000,'実数'!E42/'率'!$X42*100000,"-")</f>
        <v>22.72314124704599</v>
      </c>
      <c r="F42" s="86">
        <f>IF('実数'!F42/'率'!$X42*100000,'実数'!F42/'率'!$X42*100000,"-")</f>
        <v>22.72314124704599</v>
      </c>
      <c r="G42" s="86">
        <f>IF('実数'!G42/'率'!$X42*100000,'実数'!G42/'率'!$X42*100000,"-")</f>
        <v>327.2132339574623</v>
      </c>
      <c r="H42" s="86">
        <f>IF('実数'!H42/'率'!$X42*100000,'実数'!H42/'率'!$X42*100000,"-")</f>
        <v>249.9545537175059</v>
      </c>
      <c r="I42" s="87">
        <f>IF('実数'!I42/'率'!$X42*100000,'実数'!I42/'率'!$X42*100000,"-")</f>
        <v>27.26776949645519</v>
      </c>
      <c r="J42" s="88">
        <f>IF('実数'!J42/'率'!$X42*100000,'実数'!J42/'率'!$X42*100000,"-")</f>
        <v>154.51736047991275</v>
      </c>
      <c r="K42" s="10"/>
      <c r="L42" s="11"/>
      <c r="M42" s="93">
        <f>IF('実数'!M42/'率'!$X42*100000,'実数'!M42/'率'!$X42*100000,"-")</f>
        <v>18.17851299763679</v>
      </c>
      <c r="N42" s="94" t="str">
        <f>IF('実数'!N42/'率'!$X42*100000,'実数'!N42/'率'!$X42*100000,"-")</f>
        <v>-</v>
      </c>
      <c r="O42" s="94">
        <f>IF('実数'!O42/'率'!$X42*100000,'実数'!O42/'率'!$X42*100000,"-")</f>
        <v>9.089256498818395</v>
      </c>
      <c r="P42" s="94">
        <f>IF('実数'!P42/'率'!$X42*100000,'実数'!P42/'率'!$X42*100000,"-")</f>
        <v>54.53553899291038</v>
      </c>
      <c r="Q42" s="94">
        <f>IF('実数'!Q42/'率'!$X42*100000,'実数'!Q42/'率'!$X42*100000,"-")</f>
        <v>40.90165424468279</v>
      </c>
      <c r="R42" s="94">
        <f>IF('実数'!R42/'率'!$X42*100000,'実数'!R42/'率'!$X42*100000,"-")</f>
        <v>68.16942374113798</v>
      </c>
      <c r="S42" s="94">
        <f>IF('実数'!S42/'率'!$X42*100000,'実数'!S42/'率'!$X42*100000,"-")</f>
        <v>40.90165424468279</v>
      </c>
      <c r="T42" s="95">
        <f>IF('実数'!T42/'率'!$X42*100000,'実数'!T42/'率'!$X42*100000,"-")</f>
        <v>263.5884384657335</v>
      </c>
      <c r="U42" s="44"/>
      <c r="V42" s="46" t="s">
        <v>58</v>
      </c>
      <c r="W42" s="142"/>
      <c r="X42" s="232">
        <v>22004</v>
      </c>
      <c r="Y42" s="144"/>
      <c r="Z42" s="144"/>
    </row>
    <row r="43" spans="1:26" s="136" customFormat="1" ht="24" customHeight="1">
      <c r="A43" s="63" t="s">
        <v>57</v>
      </c>
      <c r="B43" s="177">
        <f>IF('実数'!B43/'率'!$X43*100000,'実数'!B43/'率'!$X43*100000,"-")</f>
        <v>2078.1637717121585</v>
      </c>
      <c r="C43" s="178">
        <f>IF('実数'!C43/'率'!$X43*100000,'実数'!C43/'率'!$X43*100000,"-")</f>
        <v>31.017369727047146</v>
      </c>
      <c r="D43" s="179">
        <f>IF('実数'!D43/'率'!$X43*100000,'実数'!D43/'率'!$X43*100000,"-")</f>
        <v>279.1563275434243</v>
      </c>
      <c r="E43" s="179">
        <f>IF('実数'!E43/'率'!$X43*100000,'実数'!E43/'率'!$X43*100000,"-")</f>
        <v>62.03473945409429</v>
      </c>
      <c r="F43" s="179">
        <f>IF('実数'!F43/'率'!$X43*100000,'実数'!F43/'率'!$X43*100000,"-")</f>
        <v>62.03473945409429</v>
      </c>
      <c r="G43" s="179">
        <f>IF('実数'!G43/'率'!$X43*100000,'実数'!G43/'率'!$X43*100000,"-")</f>
        <v>310.1736972704715</v>
      </c>
      <c r="H43" s="179">
        <f>IF('実数'!H43/'率'!$X43*100000,'実数'!H43/'率'!$X43*100000,"-")</f>
        <v>341.19106699751865</v>
      </c>
      <c r="I43" s="180">
        <f>IF('実数'!I43/'率'!$X43*100000,'実数'!I43/'率'!$X43*100000,"-")</f>
        <v>31.017369727047146</v>
      </c>
      <c r="J43" s="181">
        <f>IF('実数'!J43/'率'!$X43*100000,'実数'!J43/'率'!$X43*100000,"-")</f>
        <v>279.1563275434243</v>
      </c>
      <c r="K43" s="137"/>
      <c r="L43" s="138"/>
      <c r="M43" s="182">
        <f>IF('実数'!M43/'率'!$X43*100000,'実数'!M43/'率'!$X43*100000,"-")</f>
        <v>62.03473945409429</v>
      </c>
      <c r="N43" s="183" t="str">
        <f>IF('実数'!N43/'率'!$X43*100000,'実数'!N43/'率'!$X43*100000,"-")</f>
        <v>-</v>
      </c>
      <c r="O43" s="183">
        <f>IF('実数'!O43/'率'!$X43*100000,'実数'!O43/'率'!$X43*100000,"-")</f>
        <v>62.03473945409429</v>
      </c>
      <c r="P43" s="183">
        <f>IF('実数'!P43/'率'!$X43*100000,'実数'!P43/'率'!$X43*100000,"-")</f>
        <v>31.017369727047146</v>
      </c>
      <c r="Q43" s="183">
        <f>IF('実数'!Q43/'率'!$X43*100000,'実数'!Q43/'率'!$X43*100000,"-")</f>
        <v>62.03473945409429</v>
      </c>
      <c r="R43" s="183">
        <f>IF('実数'!R43/'率'!$X43*100000,'実数'!R43/'率'!$X43*100000,"-")</f>
        <v>93.05210918114143</v>
      </c>
      <c r="S43" s="183" t="str">
        <f>IF('実数'!S43/'率'!$X43*100000,'実数'!S43/'率'!$X43*100000,"-")</f>
        <v>-</v>
      </c>
      <c r="T43" s="97">
        <f>IF('実数'!T43/'率'!$X43*100000,'実数'!T43/'率'!$X43*100000,"-")</f>
        <v>372.20843672456573</v>
      </c>
      <c r="U43" s="40"/>
      <c r="V43" s="41" t="s">
        <v>57</v>
      </c>
      <c r="W43" s="139"/>
      <c r="X43" s="228">
        <v>3224</v>
      </c>
      <c r="Y43" s="141"/>
      <c r="Z43" s="141"/>
    </row>
    <row r="44" spans="1:26" s="136" customFormat="1" ht="24" customHeight="1" thickBot="1">
      <c r="A44" s="67" t="s">
        <v>56</v>
      </c>
      <c r="B44" s="198">
        <f>IF('実数'!B44/'率'!$X44*100000,'実数'!B44/'率'!$X44*100000,"-")</f>
        <v>1783.8125665601706</v>
      </c>
      <c r="C44" s="199" t="str">
        <f>IF('実数'!C44/'率'!$X44*100000,'実数'!C44/'率'!$X44*100000,"-")</f>
        <v>-</v>
      </c>
      <c r="D44" s="200">
        <f>IF('実数'!D44/'率'!$X44*100000,'実数'!D44/'率'!$X44*100000,"-")</f>
        <v>564.4302449414271</v>
      </c>
      <c r="E44" s="200">
        <f>IF('実数'!E44/'率'!$X44*100000,'実数'!E44/'率'!$X44*100000,"-")</f>
        <v>15.97444089456869</v>
      </c>
      <c r="F44" s="200">
        <f>IF('実数'!F44/'率'!$X44*100000,'実数'!F44/'率'!$X44*100000,"-")</f>
        <v>15.97444089456869</v>
      </c>
      <c r="G44" s="200">
        <f>IF('実数'!G44/'率'!$X44*100000,'実数'!G44/'率'!$X44*100000,"-")</f>
        <v>330.13844515441957</v>
      </c>
      <c r="H44" s="200">
        <f>IF('実数'!H44/'率'!$X44*100000,'実数'!H44/'率'!$X44*100000,"-")</f>
        <v>234.29179978700748</v>
      </c>
      <c r="I44" s="201">
        <f>IF('実数'!I44/'率'!$X44*100000,'実数'!I44/'率'!$X44*100000,"-")</f>
        <v>26.624068157614484</v>
      </c>
      <c r="J44" s="202">
        <f>IF('実数'!J44/'率'!$X44*100000,'実数'!J44/'率'!$X44*100000,"-")</f>
        <v>133.1203407880724</v>
      </c>
      <c r="K44" s="137"/>
      <c r="L44" s="138"/>
      <c r="M44" s="203">
        <f>IF('実数'!M44/'率'!$X44*100000,'実数'!M44/'率'!$X44*100000,"-")</f>
        <v>10.649627263045792</v>
      </c>
      <c r="N44" s="204" t="str">
        <f>IF('実数'!N44/'率'!$X44*100000,'実数'!N44/'率'!$X44*100000,"-")</f>
        <v>-</v>
      </c>
      <c r="O44" s="204" t="str">
        <f>IF('実数'!O44/'率'!$X44*100000,'実数'!O44/'率'!$X44*100000,"-")</f>
        <v>-</v>
      </c>
      <c r="P44" s="204">
        <f>IF('実数'!P44/'率'!$X44*100000,'実数'!P44/'率'!$X44*100000,"-")</f>
        <v>58.57294994675187</v>
      </c>
      <c r="Q44" s="204">
        <f>IF('実数'!Q44/'率'!$X44*100000,'実数'!Q44/'率'!$X44*100000,"-")</f>
        <v>37.273695420660275</v>
      </c>
      <c r="R44" s="204">
        <f>IF('実数'!R44/'率'!$X44*100000,'実数'!R44/'率'!$X44*100000,"-")</f>
        <v>63.89776357827476</v>
      </c>
      <c r="S44" s="204">
        <f>IF('実数'!S44/'率'!$X44*100000,'実数'!S44/'率'!$X44*100000,"-")</f>
        <v>47.92332268370607</v>
      </c>
      <c r="T44" s="100">
        <f>IF('実数'!T44/'率'!$X44*100000,'実数'!T44/'率'!$X44*100000,"-")</f>
        <v>244.94142705005325</v>
      </c>
      <c r="U44" s="30"/>
      <c r="V44" s="31" t="s">
        <v>56</v>
      </c>
      <c r="W44" s="139"/>
      <c r="X44" s="233">
        <v>18780</v>
      </c>
      <c r="Y44" s="141"/>
      <c r="Z44" s="141"/>
    </row>
    <row r="45" spans="2:26" ht="4.5" customHeight="1">
      <c r="B45" s="205"/>
      <c r="C45" s="205"/>
      <c r="D45" s="205"/>
      <c r="E45" s="205"/>
      <c r="F45" s="205"/>
      <c r="G45" s="205"/>
      <c r="H45" s="205"/>
      <c r="I45" s="205"/>
      <c r="J45" s="205"/>
      <c r="K45" s="147"/>
      <c r="L45" s="146"/>
      <c r="M45" s="146"/>
      <c r="N45" s="146"/>
      <c r="O45" s="146"/>
      <c r="P45" s="146"/>
      <c r="Q45" s="146"/>
      <c r="R45" s="146"/>
      <c r="S45" s="146"/>
      <c r="T45" s="146"/>
      <c r="U45" s="148"/>
      <c r="V45" s="149"/>
      <c r="W45" s="150"/>
      <c r="X45" s="206"/>
      <c r="Y45" s="148"/>
      <c r="Z45" s="148"/>
    </row>
    <row r="46" spans="2:26" ht="17.25">
      <c r="B46" s="205"/>
      <c r="C46" s="205"/>
      <c r="D46" s="205"/>
      <c r="E46" s="205"/>
      <c r="F46" s="205"/>
      <c r="G46" s="205"/>
      <c r="H46" s="205"/>
      <c r="I46" s="205"/>
      <c r="J46" s="205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8"/>
      <c r="V46" s="149"/>
      <c r="W46" s="148"/>
      <c r="X46" s="207"/>
      <c r="Y46" s="148"/>
      <c r="Z46" s="148"/>
    </row>
    <row r="47" spans="2:26" ht="17.25">
      <c r="B47" s="205"/>
      <c r="C47" s="205"/>
      <c r="D47" s="205"/>
      <c r="E47" s="205"/>
      <c r="F47" s="205"/>
      <c r="G47" s="205"/>
      <c r="H47" s="205"/>
      <c r="I47" s="205"/>
      <c r="J47" s="205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8"/>
      <c r="V47" s="149"/>
      <c r="W47" s="148"/>
      <c r="X47" s="207"/>
      <c r="Y47" s="148"/>
      <c r="Z47" s="148"/>
    </row>
    <row r="48" spans="2:26" ht="17.25">
      <c r="B48" s="205"/>
      <c r="C48" s="205"/>
      <c r="D48" s="205"/>
      <c r="E48" s="205"/>
      <c r="F48" s="205"/>
      <c r="G48" s="205"/>
      <c r="H48" s="205"/>
      <c r="I48" s="205"/>
      <c r="J48" s="205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8"/>
      <c r="V48" s="149"/>
      <c r="W48" s="148"/>
      <c r="X48" s="207"/>
      <c r="Y48" s="148"/>
      <c r="Z48" s="148"/>
    </row>
    <row r="49" spans="2:26" ht="17.25">
      <c r="B49" s="205"/>
      <c r="C49" s="205"/>
      <c r="D49" s="205"/>
      <c r="E49" s="205"/>
      <c r="F49" s="205"/>
      <c r="G49" s="205"/>
      <c r="H49" s="205"/>
      <c r="I49" s="205"/>
      <c r="J49" s="205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8"/>
      <c r="V49" s="149"/>
      <c r="W49" s="148"/>
      <c r="X49" s="207"/>
      <c r="Y49" s="148"/>
      <c r="Z49" s="148"/>
    </row>
    <row r="50" spans="2:26" ht="17.25">
      <c r="B50" s="205"/>
      <c r="C50" s="205"/>
      <c r="D50" s="205"/>
      <c r="E50" s="205"/>
      <c r="F50" s="205"/>
      <c r="G50" s="205"/>
      <c r="H50" s="205"/>
      <c r="I50" s="205"/>
      <c r="J50" s="205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8"/>
      <c r="V50" s="149"/>
      <c r="W50" s="148"/>
      <c r="X50" s="207"/>
      <c r="Y50" s="148"/>
      <c r="Z50" s="148"/>
    </row>
    <row r="51" spans="2:26" ht="17.25">
      <c r="B51" s="205"/>
      <c r="C51" s="205"/>
      <c r="D51" s="205"/>
      <c r="E51" s="205"/>
      <c r="F51" s="205"/>
      <c r="G51" s="205"/>
      <c r="H51" s="205"/>
      <c r="I51" s="205"/>
      <c r="J51" s="205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8"/>
      <c r="V51" s="149"/>
      <c r="W51" s="148"/>
      <c r="X51" s="207"/>
      <c r="Y51" s="148"/>
      <c r="Z51" s="148"/>
    </row>
    <row r="52" spans="2:26" ht="17.25">
      <c r="B52" s="205"/>
      <c r="C52" s="205"/>
      <c r="D52" s="205"/>
      <c r="E52" s="205"/>
      <c r="F52" s="205"/>
      <c r="G52" s="205"/>
      <c r="H52" s="205"/>
      <c r="I52" s="205"/>
      <c r="J52" s="205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8"/>
      <c r="V52" s="149"/>
      <c r="W52" s="148"/>
      <c r="X52" s="207"/>
      <c r="Y52" s="148"/>
      <c r="Z52" s="148"/>
    </row>
    <row r="53" spans="2:26" ht="17.25">
      <c r="B53" s="205"/>
      <c r="C53" s="205"/>
      <c r="D53" s="205"/>
      <c r="E53" s="205"/>
      <c r="F53" s="205"/>
      <c r="G53" s="205"/>
      <c r="H53" s="205"/>
      <c r="I53" s="205"/>
      <c r="J53" s="205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8"/>
      <c r="V53" s="149"/>
      <c r="W53" s="148"/>
      <c r="X53" s="207"/>
      <c r="Y53" s="148"/>
      <c r="Z53" s="148"/>
    </row>
    <row r="54" spans="2:26" ht="17.25">
      <c r="B54" s="205"/>
      <c r="C54" s="205"/>
      <c r="D54" s="205"/>
      <c r="E54" s="205"/>
      <c r="F54" s="205"/>
      <c r="G54" s="205"/>
      <c r="H54" s="205"/>
      <c r="I54" s="205"/>
      <c r="J54" s="205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8"/>
      <c r="V54" s="149"/>
      <c r="W54" s="148"/>
      <c r="X54" s="207"/>
      <c r="Y54" s="148"/>
      <c r="Z54" s="148"/>
    </row>
    <row r="55" spans="2:26" ht="17.25">
      <c r="B55" s="205"/>
      <c r="C55" s="205"/>
      <c r="D55" s="205"/>
      <c r="E55" s="205"/>
      <c r="F55" s="205"/>
      <c r="G55" s="205"/>
      <c r="H55" s="205"/>
      <c r="I55" s="205"/>
      <c r="J55" s="205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8"/>
      <c r="V55" s="149"/>
      <c r="W55" s="148"/>
      <c r="Y55" s="148"/>
      <c r="Z55" s="148"/>
    </row>
    <row r="56" spans="2:26" ht="17.25">
      <c r="B56" s="205"/>
      <c r="C56" s="205"/>
      <c r="D56" s="205"/>
      <c r="E56" s="205"/>
      <c r="F56" s="205"/>
      <c r="G56" s="205"/>
      <c r="H56" s="205"/>
      <c r="I56" s="205"/>
      <c r="J56" s="205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8"/>
      <c r="V56" s="149"/>
      <c r="W56" s="148"/>
      <c r="Y56" s="148"/>
      <c r="Z56" s="148"/>
    </row>
    <row r="57" spans="2:26" ht="17.25">
      <c r="B57" s="205"/>
      <c r="C57" s="205"/>
      <c r="D57" s="205"/>
      <c r="E57" s="205"/>
      <c r="F57" s="205"/>
      <c r="G57" s="205"/>
      <c r="H57" s="205"/>
      <c r="I57" s="205"/>
      <c r="J57" s="205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8"/>
      <c r="V57" s="149"/>
      <c r="W57" s="148"/>
      <c r="Y57" s="148"/>
      <c r="Z57" s="148"/>
    </row>
    <row r="58" spans="2:26" ht="17.25">
      <c r="B58" s="205"/>
      <c r="C58" s="205"/>
      <c r="D58" s="205"/>
      <c r="E58" s="205"/>
      <c r="F58" s="205"/>
      <c r="G58" s="205"/>
      <c r="H58" s="205"/>
      <c r="I58" s="205"/>
      <c r="J58" s="205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8"/>
      <c r="V58" s="149"/>
      <c r="W58" s="148"/>
      <c r="Y58" s="148"/>
      <c r="Z58" s="148"/>
    </row>
    <row r="59" spans="2:26" ht="17.25">
      <c r="B59" s="205"/>
      <c r="C59" s="205"/>
      <c r="D59" s="205"/>
      <c r="E59" s="205"/>
      <c r="F59" s="205"/>
      <c r="G59" s="205"/>
      <c r="H59" s="205"/>
      <c r="I59" s="205"/>
      <c r="J59" s="205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8"/>
      <c r="V59" s="149"/>
      <c r="W59" s="148"/>
      <c r="Y59" s="148"/>
      <c r="Z59" s="148"/>
    </row>
    <row r="60" spans="2:26" ht="17.25">
      <c r="B60" s="205"/>
      <c r="C60" s="205"/>
      <c r="D60" s="205"/>
      <c r="E60" s="205"/>
      <c r="F60" s="205"/>
      <c r="G60" s="205"/>
      <c r="H60" s="205"/>
      <c r="I60" s="205"/>
      <c r="J60" s="205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8"/>
      <c r="V60" s="149"/>
      <c r="W60" s="148"/>
      <c r="Y60" s="148"/>
      <c r="Z60" s="148"/>
    </row>
    <row r="61" spans="2:26" ht="17.25">
      <c r="B61" s="205"/>
      <c r="C61" s="205"/>
      <c r="D61" s="205"/>
      <c r="E61" s="205"/>
      <c r="F61" s="205"/>
      <c r="G61" s="205"/>
      <c r="H61" s="205"/>
      <c r="I61" s="205"/>
      <c r="J61" s="205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8"/>
      <c r="V61" s="149"/>
      <c r="W61" s="148"/>
      <c r="Y61" s="148"/>
      <c r="Z61" s="148"/>
    </row>
    <row r="62" spans="2:26" ht="17.25">
      <c r="B62" s="205"/>
      <c r="C62" s="205"/>
      <c r="D62" s="205"/>
      <c r="E62" s="205"/>
      <c r="F62" s="205"/>
      <c r="G62" s="205"/>
      <c r="H62" s="205"/>
      <c r="I62" s="205"/>
      <c r="J62" s="205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8"/>
      <c r="V62" s="149"/>
      <c r="W62" s="148"/>
      <c r="Y62" s="148"/>
      <c r="Z62" s="148"/>
    </row>
    <row r="63" spans="2:26" ht="17.25">
      <c r="B63" s="205"/>
      <c r="C63" s="205"/>
      <c r="D63" s="205"/>
      <c r="E63" s="205"/>
      <c r="F63" s="205"/>
      <c r="G63" s="205"/>
      <c r="H63" s="205"/>
      <c r="I63" s="205"/>
      <c r="J63" s="205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8"/>
      <c r="V63" s="149"/>
      <c r="W63" s="148"/>
      <c r="Y63" s="148"/>
      <c r="Z63" s="148"/>
    </row>
    <row r="64" spans="2:26" ht="17.25">
      <c r="B64" s="205"/>
      <c r="C64" s="205"/>
      <c r="D64" s="205"/>
      <c r="E64" s="205"/>
      <c r="F64" s="205"/>
      <c r="G64" s="205"/>
      <c r="H64" s="205"/>
      <c r="I64" s="205"/>
      <c r="J64" s="205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8"/>
      <c r="V64" s="149"/>
      <c r="W64" s="148"/>
      <c r="Y64" s="148"/>
      <c r="Z64" s="148"/>
    </row>
    <row r="65" spans="2:26" ht="17.25">
      <c r="B65" s="205"/>
      <c r="C65" s="205"/>
      <c r="D65" s="205"/>
      <c r="E65" s="205"/>
      <c r="F65" s="205"/>
      <c r="G65" s="205"/>
      <c r="H65" s="205"/>
      <c r="I65" s="205"/>
      <c r="J65" s="205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8"/>
      <c r="V65" s="149"/>
      <c r="W65" s="148"/>
      <c r="Y65" s="148"/>
      <c r="Z65" s="148"/>
    </row>
    <row r="66" spans="2:26" ht="17.25">
      <c r="B66" s="205"/>
      <c r="C66" s="205"/>
      <c r="D66" s="205"/>
      <c r="E66" s="205"/>
      <c r="F66" s="205"/>
      <c r="G66" s="205"/>
      <c r="H66" s="205"/>
      <c r="I66" s="205"/>
      <c r="J66" s="205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8"/>
      <c r="V66" s="149"/>
      <c r="W66" s="148"/>
      <c r="Y66" s="148"/>
      <c r="Z66" s="148"/>
    </row>
    <row r="67" spans="2:26" ht="17.25">
      <c r="B67" s="205"/>
      <c r="C67" s="205"/>
      <c r="D67" s="205"/>
      <c r="E67" s="205"/>
      <c r="F67" s="205"/>
      <c r="G67" s="205"/>
      <c r="H67" s="205"/>
      <c r="I67" s="205"/>
      <c r="J67" s="205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8"/>
      <c r="V67" s="149"/>
      <c r="W67" s="148"/>
      <c r="Y67" s="148"/>
      <c r="Z67" s="148"/>
    </row>
    <row r="68" spans="2:26" ht="17.25">
      <c r="B68" s="205"/>
      <c r="C68" s="205"/>
      <c r="D68" s="205"/>
      <c r="E68" s="205"/>
      <c r="F68" s="205"/>
      <c r="G68" s="205"/>
      <c r="H68" s="205"/>
      <c r="I68" s="205"/>
      <c r="J68" s="205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8"/>
      <c r="V68" s="149"/>
      <c r="W68" s="148"/>
      <c r="Y68" s="148"/>
      <c r="Z68" s="148"/>
    </row>
    <row r="69" spans="2:26" ht="17.25">
      <c r="B69" s="205"/>
      <c r="C69" s="205"/>
      <c r="D69" s="205"/>
      <c r="E69" s="205"/>
      <c r="F69" s="205"/>
      <c r="G69" s="205"/>
      <c r="H69" s="205"/>
      <c r="I69" s="205"/>
      <c r="J69" s="205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8"/>
      <c r="V69" s="149"/>
      <c r="W69" s="148"/>
      <c r="Y69" s="148"/>
      <c r="Z69" s="148"/>
    </row>
    <row r="70" spans="2:26" ht="17.25">
      <c r="B70" s="205"/>
      <c r="C70" s="205"/>
      <c r="D70" s="205"/>
      <c r="E70" s="205"/>
      <c r="F70" s="205"/>
      <c r="G70" s="205"/>
      <c r="H70" s="205"/>
      <c r="I70" s="205"/>
      <c r="J70" s="205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8"/>
      <c r="V70" s="149"/>
      <c r="W70" s="148"/>
      <c r="Y70" s="148"/>
      <c r="Z70" s="148"/>
    </row>
    <row r="71" spans="2:26" ht="17.25">
      <c r="B71" s="205"/>
      <c r="C71" s="205"/>
      <c r="D71" s="205"/>
      <c r="E71" s="205"/>
      <c r="F71" s="205"/>
      <c r="G71" s="205"/>
      <c r="H71" s="205"/>
      <c r="I71" s="205"/>
      <c r="J71" s="205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8"/>
      <c r="V71" s="149"/>
      <c r="W71" s="148"/>
      <c r="Y71" s="148"/>
      <c r="Z71" s="148"/>
    </row>
    <row r="72" spans="2:26" ht="17.25">
      <c r="B72" s="205"/>
      <c r="C72" s="205"/>
      <c r="D72" s="205"/>
      <c r="E72" s="205"/>
      <c r="F72" s="205"/>
      <c r="G72" s="205"/>
      <c r="H72" s="205"/>
      <c r="I72" s="205"/>
      <c r="J72" s="205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8"/>
      <c r="V72" s="149"/>
      <c r="W72" s="148"/>
      <c r="Y72" s="148"/>
      <c r="Z72" s="148"/>
    </row>
    <row r="73" spans="2:26" ht="17.25">
      <c r="B73" s="205"/>
      <c r="C73" s="205"/>
      <c r="D73" s="205"/>
      <c r="E73" s="205"/>
      <c r="F73" s="205"/>
      <c r="G73" s="205"/>
      <c r="H73" s="205"/>
      <c r="I73" s="205"/>
      <c r="J73" s="205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8"/>
      <c r="V73" s="149"/>
      <c r="W73" s="148"/>
      <c r="Y73" s="148"/>
      <c r="Z73" s="148"/>
    </row>
    <row r="74" spans="2:26" ht="17.25">
      <c r="B74" s="205"/>
      <c r="C74" s="205"/>
      <c r="D74" s="205"/>
      <c r="E74" s="205"/>
      <c r="F74" s="205"/>
      <c r="G74" s="205"/>
      <c r="H74" s="205"/>
      <c r="I74" s="205"/>
      <c r="J74" s="205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8"/>
      <c r="V74" s="149"/>
      <c r="W74" s="148"/>
      <c r="Y74" s="148"/>
      <c r="Z74" s="148"/>
    </row>
    <row r="75" spans="2:26" ht="17.25">
      <c r="B75" s="205"/>
      <c r="C75" s="205"/>
      <c r="D75" s="205"/>
      <c r="E75" s="205"/>
      <c r="F75" s="205"/>
      <c r="G75" s="205"/>
      <c r="H75" s="205"/>
      <c r="I75" s="205"/>
      <c r="J75" s="205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8"/>
      <c r="V75" s="149"/>
      <c r="W75" s="148"/>
      <c r="Y75" s="148"/>
      <c r="Z75" s="148"/>
    </row>
    <row r="76" spans="2:26" ht="17.25">
      <c r="B76" s="205"/>
      <c r="C76" s="205"/>
      <c r="D76" s="205"/>
      <c r="E76" s="205"/>
      <c r="F76" s="205"/>
      <c r="G76" s="205"/>
      <c r="H76" s="205"/>
      <c r="I76" s="205"/>
      <c r="J76" s="205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8"/>
      <c r="V76" s="149"/>
      <c r="W76" s="148"/>
      <c r="Y76" s="148"/>
      <c r="Z76" s="148"/>
    </row>
    <row r="77" spans="2:26" ht="17.25">
      <c r="B77" s="205"/>
      <c r="C77" s="205"/>
      <c r="D77" s="205"/>
      <c r="E77" s="205"/>
      <c r="F77" s="205"/>
      <c r="G77" s="205"/>
      <c r="H77" s="205"/>
      <c r="I77" s="205"/>
      <c r="J77" s="205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8"/>
      <c r="V77" s="149"/>
      <c r="W77" s="148"/>
      <c r="Y77" s="148"/>
      <c r="Z77" s="148"/>
    </row>
    <row r="78" spans="2:26" ht="17.25">
      <c r="B78" s="205"/>
      <c r="C78" s="205"/>
      <c r="D78" s="205"/>
      <c r="E78" s="205"/>
      <c r="F78" s="205"/>
      <c r="G78" s="205"/>
      <c r="H78" s="205"/>
      <c r="I78" s="205"/>
      <c r="J78" s="205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8"/>
      <c r="V78" s="149"/>
      <c r="W78" s="148"/>
      <c r="Y78" s="148"/>
      <c r="Z78" s="148"/>
    </row>
    <row r="79" spans="2:26" ht="17.25">
      <c r="B79" s="205"/>
      <c r="C79" s="205"/>
      <c r="D79" s="205"/>
      <c r="E79" s="205"/>
      <c r="F79" s="205"/>
      <c r="G79" s="205"/>
      <c r="H79" s="205"/>
      <c r="I79" s="205"/>
      <c r="J79" s="205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8"/>
      <c r="V79" s="149"/>
      <c r="W79" s="148"/>
      <c r="Y79" s="148"/>
      <c r="Z79" s="148"/>
    </row>
    <row r="80" spans="2:26" ht="17.25">
      <c r="B80" s="205"/>
      <c r="C80" s="205"/>
      <c r="D80" s="205"/>
      <c r="E80" s="205"/>
      <c r="F80" s="205"/>
      <c r="G80" s="205"/>
      <c r="H80" s="205"/>
      <c r="I80" s="205"/>
      <c r="J80" s="205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8"/>
      <c r="V80" s="149"/>
      <c r="W80" s="148"/>
      <c r="Y80" s="148"/>
      <c r="Z80" s="148"/>
    </row>
    <row r="81" spans="2:26" ht="17.25">
      <c r="B81" s="205"/>
      <c r="C81" s="205"/>
      <c r="D81" s="205"/>
      <c r="E81" s="205"/>
      <c r="F81" s="205"/>
      <c r="G81" s="205"/>
      <c r="H81" s="205"/>
      <c r="I81" s="205"/>
      <c r="J81" s="205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8"/>
      <c r="V81" s="149"/>
      <c r="W81" s="148"/>
      <c r="Y81" s="148"/>
      <c r="Z81" s="148"/>
    </row>
    <row r="82" spans="2:26" ht="17.25">
      <c r="B82" s="205"/>
      <c r="C82" s="205"/>
      <c r="D82" s="205"/>
      <c r="E82" s="205"/>
      <c r="F82" s="205"/>
      <c r="G82" s="205"/>
      <c r="H82" s="205"/>
      <c r="I82" s="205"/>
      <c r="J82" s="205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8"/>
      <c r="V82" s="149"/>
      <c r="W82" s="148"/>
      <c r="Y82" s="148"/>
      <c r="Z82" s="148"/>
    </row>
    <row r="83" spans="2:26" ht="17.25">
      <c r="B83" s="205"/>
      <c r="C83" s="205"/>
      <c r="D83" s="205"/>
      <c r="E83" s="205"/>
      <c r="F83" s="205"/>
      <c r="G83" s="205"/>
      <c r="H83" s="205"/>
      <c r="I83" s="205"/>
      <c r="J83" s="205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8"/>
      <c r="V83" s="149"/>
      <c r="W83" s="148"/>
      <c r="Y83" s="148"/>
      <c r="Z83" s="148"/>
    </row>
    <row r="84" spans="2:26" ht="17.25">
      <c r="B84" s="205"/>
      <c r="C84" s="205"/>
      <c r="D84" s="205"/>
      <c r="E84" s="205"/>
      <c r="F84" s="205"/>
      <c r="G84" s="205"/>
      <c r="H84" s="205"/>
      <c r="I84" s="205"/>
      <c r="J84" s="205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8"/>
      <c r="V84" s="149"/>
      <c r="W84" s="148"/>
      <c r="Y84" s="148"/>
      <c r="Z84" s="148"/>
    </row>
    <row r="85" spans="2:26" ht="17.25">
      <c r="B85" s="205"/>
      <c r="C85" s="205"/>
      <c r="D85" s="205"/>
      <c r="E85" s="205"/>
      <c r="F85" s="205"/>
      <c r="G85" s="205"/>
      <c r="H85" s="205"/>
      <c r="I85" s="205"/>
      <c r="J85" s="205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8"/>
      <c r="V85" s="149"/>
      <c r="W85" s="148"/>
      <c r="Y85" s="148"/>
      <c r="Z85" s="148"/>
    </row>
    <row r="86" spans="2:26" ht="17.25">
      <c r="B86" s="205"/>
      <c r="C86" s="205"/>
      <c r="D86" s="205"/>
      <c r="E86" s="205"/>
      <c r="F86" s="205"/>
      <c r="G86" s="205"/>
      <c r="H86" s="205"/>
      <c r="I86" s="205"/>
      <c r="J86" s="205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8"/>
      <c r="V86" s="149"/>
      <c r="W86" s="148"/>
      <c r="Y86" s="148"/>
      <c r="Z86" s="148"/>
    </row>
    <row r="87" spans="2:26" ht="17.25">
      <c r="B87" s="205"/>
      <c r="C87" s="205"/>
      <c r="D87" s="205"/>
      <c r="E87" s="205"/>
      <c r="F87" s="205"/>
      <c r="G87" s="205"/>
      <c r="H87" s="205"/>
      <c r="I87" s="205"/>
      <c r="J87" s="205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8"/>
      <c r="V87" s="149"/>
      <c r="W87" s="148"/>
      <c r="Y87" s="148"/>
      <c r="Z87" s="148"/>
    </row>
    <row r="88" spans="2:26" ht="17.25">
      <c r="B88" s="205"/>
      <c r="C88" s="205"/>
      <c r="D88" s="205"/>
      <c r="E88" s="205"/>
      <c r="F88" s="205"/>
      <c r="G88" s="205"/>
      <c r="H88" s="205"/>
      <c r="I88" s="205"/>
      <c r="J88" s="205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8"/>
      <c r="V88" s="149"/>
      <c r="W88" s="148"/>
      <c r="Y88" s="148"/>
      <c r="Z88" s="148"/>
    </row>
    <row r="89" spans="2:26" ht="17.25">
      <c r="B89" s="205"/>
      <c r="C89" s="205"/>
      <c r="D89" s="205"/>
      <c r="E89" s="205"/>
      <c r="F89" s="205"/>
      <c r="G89" s="205"/>
      <c r="H89" s="205"/>
      <c r="I89" s="205"/>
      <c r="J89" s="205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8"/>
      <c r="V89" s="149"/>
      <c r="W89" s="148"/>
      <c r="Y89" s="148"/>
      <c r="Z89" s="148"/>
    </row>
    <row r="90" spans="2:26" ht="17.25">
      <c r="B90" s="205"/>
      <c r="C90" s="205"/>
      <c r="D90" s="205"/>
      <c r="E90" s="205"/>
      <c r="F90" s="205"/>
      <c r="G90" s="205"/>
      <c r="H90" s="205"/>
      <c r="I90" s="205"/>
      <c r="J90" s="205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8"/>
      <c r="V90" s="149"/>
      <c r="W90" s="148"/>
      <c r="Y90" s="148"/>
      <c r="Z90" s="148"/>
    </row>
    <row r="91" spans="2:26" ht="17.25">
      <c r="B91" s="205"/>
      <c r="C91" s="205"/>
      <c r="D91" s="205"/>
      <c r="E91" s="205"/>
      <c r="F91" s="205"/>
      <c r="G91" s="205"/>
      <c r="H91" s="205"/>
      <c r="I91" s="205"/>
      <c r="J91" s="205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8"/>
      <c r="V91" s="149"/>
      <c r="W91" s="148"/>
      <c r="Y91" s="148"/>
      <c r="Z91" s="148"/>
    </row>
    <row r="92" spans="2:26" ht="17.25">
      <c r="B92" s="205"/>
      <c r="C92" s="205"/>
      <c r="D92" s="205"/>
      <c r="E92" s="205"/>
      <c r="F92" s="205"/>
      <c r="G92" s="205"/>
      <c r="H92" s="205"/>
      <c r="I92" s="205"/>
      <c r="J92" s="205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8"/>
      <c r="V92" s="149"/>
      <c r="W92" s="148"/>
      <c r="Y92" s="148"/>
      <c r="Z92" s="148"/>
    </row>
    <row r="93" spans="2:26" ht="17.25">
      <c r="B93" s="205"/>
      <c r="C93" s="205"/>
      <c r="D93" s="205"/>
      <c r="E93" s="205"/>
      <c r="F93" s="205"/>
      <c r="G93" s="205"/>
      <c r="H93" s="205"/>
      <c r="I93" s="205"/>
      <c r="J93" s="205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8"/>
      <c r="V93" s="149"/>
      <c r="W93" s="148"/>
      <c r="Y93" s="148"/>
      <c r="Z93" s="148"/>
    </row>
    <row r="94" spans="2:26" ht="17.25">
      <c r="B94" s="205"/>
      <c r="C94" s="205"/>
      <c r="D94" s="205"/>
      <c r="E94" s="205"/>
      <c r="F94" s="205"/>
      <c r="G94" s="205"/>
      <c r="H94" s="205"/>
      <c r="I94" s="205"/>
      <c r="J94" s="205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8"/>
      <c r="V94" s="149"/>
      <c r="W94" s="148"/>
      <c r="Y94" s="148"/>
      <c r="Z94" s="148"/>
    </row>
    <row r="95" spans="2:26" ht="17.25">
      <c r="B95" s="205"/>
      <c r="C95" s="205"/>
      <c r="D95" s="205"/>
      <c r="E95" s="205"/>
      <c r="F95" s="205"/>
      <c r="G95" s="205"/>
      <c r="H95" s="205"/>
      <c r="I95" s="205"/>
      <c r="J95" s="205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8"/>
      <c r="V95" s="149"/>
      <c r="W95" s="148"/>
      <c r="Y95" s="148"/>
      <c r="Z95" s="148"/>
    </row>
    <row r="96" spans="2:26" ht="17.25">
      <c r="B96" s="205"/>
      <c r="C96" s="205"/>
      <c r="D96" s="205"/>
      <c r="E96" s="205"/>
      <c r="F96" s="205"/>
      <c r="G96" s="205"/>
      <c r="H96" s="205"/>
      <c r="I96" s="205"/>
      <c r="J96" s="205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8"/>
      <c r="V96" s="149"/>
      <c r="W96" s="148"/>
      <c r="Y96" s="148"/>
      <c r="Z96" s="148"/>
    </row>
    <row r="97" spans="2:26" ht="17.25">
      <c r="B97" s="205"/>
      <c r="C97" s="205"/>
      <c r="D97" s="205"/>
      <c r="E97" s="205"/>
      <c r="F97" s="205"/>
      <c r="G97" s="205"/>
      <c r="H97" s="205"/>
      <c r="I97" s="205"/>
      <c r="J97" s="205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8"/>
      <c r="V97" s="149"/>
      <c r="W97" s="148"/>
      <c r="Y97" s="148"/>
      <c r="Z97" s="148"/>
    </row>
    <row r="98" spans="2:26" ht="17.25">
      <c r="B98" s="205"/>
      <c r="C98" s="205"/>
      <c r="D98" s="205"/>
      <c r="E98" s="205"/>
      <c r="F98" s="205"/>
      <c r="G98" s="205"/>
      <c r="H98" s="205"/>
      <c r="I98" s="205"/>
      <c r="J98" s="205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8"/>
      <c r="V98" s="149"/>
      <c r="W98" s="148"/>
      <c r="Y98" s="148"/>
      <c r="Z98" s="148"/>
    </row>
    <row r="99" spans="2:26" ht="17.25">
      <c r="B99" s="205"/>
      <c r="C99" s="205"/>
      <c r="D99" s="205"/>
      <c r="E99" s="205"/>
      <c r="F99" s="205"/>
      <c r="G99" s="205"/>
      <c r="H99" s="205"/>
      <c r="I99" s="205"/>
      <c r="J99" s="205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8"/>
      <c r="V99" s="149"/>
      <c r="W99" s="148"/>
      <c r="Y99" s="148"/>
      <c r="Z99" s="148"/>
    </row>
    <row r="100" spans="2:26" ht="17.25">
      <c r="B100" s="205"/>
      <c r="C100" s="205"/>
      <c r="D100" s="205"/>
      <c r="E100" s="205"/>
      <c r="F100" s="205"/>
      <c r="G100" s="205"/>
      <c r="H100" s="205"/>
      <c r="I100" s="205"/>
      <c r="J100" s="205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8"/>
      <c r="V100" s="149"/>
      <c r="W100" s="148"/>
      <c r="Y100" s="148"/>
      <c r="Z100" s="148"/>
    </row>
    <row r="101" spans="2:26" ht="17.25">
      <c r="B101" s="205"/>
      <c r="C101" s="205"/>
      <c r="D101" s="205"/>
      <c r="E101" s="205"/>
      <c r="F101" s="205"/>
      <c r="G101" s="205"/>
      <c r="H101" s="205"/>
      <c r="I101" s="205"/>
      <c r="J101" s="205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8"/>
      <c r="V101" s="149"/>
      <c r="W101" s="148"/>
      <c r="Y101" s="148"/>
      <c r="Z101" s="148"/>
    </row>
    <row r="102" spans="2:26" ht="17.25">
      <c r="B102" s="205"/>
      <c r="C102" s="205"/>
      <c r="D102" s="205"/>
      <c r="E102" s="205"/>
      <c r="F102" s="205"/>
      <c r="G102" s="205"/>
      <c r="H102" s="205"/>
      <c r="I102" s="205"/>
      <c r="J102" s="205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8"/>
      <c r="V102" s="149"/>
      <c r="W102" s="148"/>
      <c r="Y102" s="148"/>
      <c r="Z102" s="148"/>
    </row>
    <row r="103" spans="2:26" ht="17.25">
      <c r="B103" s="205"/>
      <c r="C103" s="205"/>
      <c r="D103" s="205"/>
      <c r="E103" s="205"/>
      <c r="F103" s="205"/>
      <c r="G103" s="205"/>
      <c r="H103" s="205"/>
      <c r="I103" s="205"/>
      <c r="J103" s="205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8"/>
      <c r="V103" s="149"/>
      <c r="W103" s="148"/>
      <c r="Y103" s="148"/>
      <c r="Z103" s="148"/>
    </row>
    <row r="104" spans="2:26" ht="17.25">
      <c r="B104" s="205"/>
      <c r="C104" s="205"/>
      <c r="D104" s="205"/>
      <c r="E104" s="205"/>
      <c r="F104" s="205"/>
      <c r="G104" s="205"/>
      <c r="H104" s="205"/>
      <c r="I104" s="205"/>
      <c r="J104" s="205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8"/>
      <c r="V104" s="149"/>
      <c r="W104" s="148"/>
      <c r="Y104" s="148"/>
      <c r="Z104" s="148"/>
    </row>
    <row r="105" spans="2:26" ht="17.25">
      <c r="B105" s="205"/>
      <c r="C105" s="205"/>
      <c r="D105" s="205"/>
      <c r="E105" s="205"/>
      <c r="F105" s="205"/>
      <c r="G105" s="205"/>
      <c r="H105" s="205"/>
      <c r="I105" s="205"/>
      <c r="J105" s="205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8"/>
      <c r="V105" s="149"/>
      <c r="W105" s="148"/>
      <c r="Y105" s="148"/>
      <c r="Z105" s="148"/>
    </row>
    <row r="106" spans="2:26" ht="17.25">
      <c r="B106" s="205"/>
      <c r="C106" s="205"/>
      <c r="D106" s="205"/>
      <c r="E106" s="205"/>
      <c r="F106" s="205"/>
      <c r="G106" s="205"/>
      <c r="H106" s="205"/>
      <c r="I106" s="205"/>
      <c r="J106" s="205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8"/>
      <c r="V106" s="149"/>
      <c r="W106" s="148"/>
      <c r="Y106" s="148"/>
      <c r="Z106" s="148"/>
    </row>
    <row r="107" spans="2:26" ht="17.25">
      <c r="B107" s="205"/>
      <c r="C107" s="205"/>
      <c r="D107" s="205"/>
      <c r="E107" s="205"/>
      <c r="F107" s="205"/>
      <c r="G107" s="205"/>
      <c r="H107" s="205"/>
      <c r="I107" s="205"/>
      <c r="J107" s="205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8"/>
      <c r="V107" s="149"/>
      <c r="W107" s="148"/>
      <c r="Y107" s="148"/>
      <c r="Z107" s="148"/>
    </row>
    <row r="108" spans="2:26" ht="17.25">
      <c r="B108" s="205"/>
      <c r="C108" s="205"/>
      <c r="D108" s="205"/>
      <c r="E108" s="205"/>
      <c r="F108" s="205"/>
      <c r="G108" s="205"/>
      <c r="H108" s="205"/>
      <c r="I108" s="205"/>
      <c r="J108" s="205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8"/>
      <c r="V108" s="149"/>
      <c r="W108" s="148"/>
      <c r="Y108" s="148"/>
      <c r="Z108" s="148"/>
    </row>
    <row r="109" spans="2:26" ht="17.25">
      <c r="B109" s="205"/>
      <c r="C109" s="205"/>
      <c r="D109" s="205"/>
      <c r="E109" s="205"/>
      <c r="F109" s="205"/>
      <c r="G109" s="205"/>
      <c r="H109" s="205"/>
      <c r="I109" s="205"/>
      <c r="J109" s="205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8"/>
      <c r="V109" s="149"/>
      <c r="W109" s="148"/>
      <c r="Y109" s="148"/>
      <c r="Z109" s="148"/>
    </row>
    <row r="110" spans="2:26" ht="17.25">
      <c r="B110" s="205"/>
      <c r="C110" s="205"/>
      <c r="D110" s="205"/>
      <c r="E110" s="205"/>
      <c r="F110" s="205"/>
      <c r="G110" s="205"/>
      <c r="H110" s="205"/>
      <c r="I110" s="205"/>
      <c r="J110" s="205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8"/>
      <c r="V110" s="149"/>
      <c r="W110" s="148"/>
      <c r="Y110" s="148"/>
      <c r="Z110" s="148"/>
    </row>
    <row r="111" spans="2:26" ht="17.25">
      <c r="B111" s="205"/>
      <c r="C111" s="205"/>
      <c r="D111" s="205"/>
      <c r="E111" s="205"/>
      <c r="F111" s="205"/>
      <c r="G111" s="205"/>
      <c r="H111" s="205"/>
      <c r="I111" s="205"/>
      <c r="J111" s="205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8"/>
      <c r="V111" s="149"/>
      <c r="W111" s="148"/>
      <c r="Y111" s="148"/>
      <c r="Z111" s="148"/>
    </row>
    <row r="112" spans="2:26" ht="17.25">
      <c r="B112" s="205"/>
      <c r="C112" s="205"/>
      <c r="D112" s="205"/>
      <c r="E112" s="205"/>
      <c r="F112" s="205"/>
      <c r="G112" s="205"/>
      <c r="H112" s="205"/>
      <c r="I112" s="205"/>
      <c r="J112" s="205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8"/>
      <c r="V112" s="149"/>
      <c r="W112" s="148"/>
      <c r="Y112" s="148"/>
      <c r="Z112" s="148"/>
    </row>
    <row r="113" spans="2:26" ht="17.25">
      <c r="B113" s="205"/>
      <c r="C113" s="205"/>
      <c r="D113" s="205"/>
      <c r="E113" s="205"/>
      <c r="F113" s="205"/>
      <c r="G113" s="205"/>
      <c r="H113" s="205"/>
      <c r="I113" s="205"/>
      <c r="J113" s="205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8"/>
      <c r="V113" s="149"/>
      <c r="W113" s="148"/>
      <c r="Y113" s="148"/>
      <c r="Z113" s="148"/>
    </row>
    <row r="114" spans="2:26" ht="17.25">
      <c r="B114" s="205"/>
      <c r="C114" s="205"/>
      <c r="D114" s="205"/>
      <c r="E114" s="205"/>
      <c r="F114" s="205"/>
      <c r="G114" s="205"/>
      <c r="H114" s="205"/>
      <c r="I114" s="205"/>
      <c r="J114" s="205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8"/>
      <c r="V114" s="149"/>
      <c r="W114" s="148"/>
      <c r="Y114" s="148"/>
      <c r="Z114" s="148"/>
    </row>
    <row r="115" spans="2:26" ht="17.25">
      <c r="B115" s="205"/>
      <c r="C115" s="205"/>
      <c r="D115" s="205"/>
      <c r="E115" s="205"/>
      <c r="F115" s="205"/>
      <c r="G115" s="205"/>
      <c r="H115" s="205"/>
      <c r="I115" s="205"/>
      <c r="J115" s="205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8"/>
      <c r="V115" s="149"/>
      <c r="W115" s="148"/>
      <c r="Y115" s="148"/>
      <c r="Z115" s="148"/>
    </row>
    <row r="116" spans="2:26" ht="17.25">
      <c r="B116" s="205"/>
      <c r="C116" s="205"/>
      <c r="D116" s="205"/>
      <c r="E116" s="205"/>
      <c r="F116" s="205"/>
      <c r="G116" s="205"/>
      <c r="H116" s="205"/>
      <c r="I116" s="205"/>
      <c r="J116" s="205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8"/>
      <c r="V116" s="149"/>
      <c r="W116" s="148"/>
      <c r="Y116" s="148"/>
      <c r="Z116" s="148"/>
    </row>
  </sheetData>
  <printOptions horizontalCentered="1"/>
  <pageMargins left="0.3937007874015748" right="0.3937007874015748" top="0.7874015748031497" bottom="0" header="0.5118110236220472" footer="0.1968503937007874"/>
  <pageSetup firstPageNumber="31" useFirstPageNumber="1" horizontalDpi="600" verticalDpi="600" orientation="portrait" paperSize="9" scale="75" r:id="rId1"/>
  <headerFooter alignWithMargins="0">
    <oddFooter>&amp;C－&amp;P－</oddFooter>
  </headerFooter>
  <colBreaks count="1" manualBreakCount="1">
    <brk id="11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和歌山県</cp:lastModifiedBy>
  <cp:lastPrinted>2008-09-24T06:58:24Z</cp:lastPrinted>
  <dcterms:created xsi:type="dcterms:W3CDTF">1999-09-14T09:11:58Z</dcterms:created>
  <dcterms:modified xsi:type="dcterms:W3CDTF">2009-09-18T05:35:09Z</dcterms:modified>
  <cp:category/>
  <cp:version/>
  <cp:contentType/>
  <cp:contentStatus/>
</cp:coreProperties>
</file>