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always"/>
  <mc:AlternateContent xmlns:mc="http://schemas.openxmlformats.org/markup-compatibility/2006">
    <mc:Choice Requires="x15">
      <x15ac:absPath xmlns:x15ac="http://schemas.microsoft.com/office/spreadsheetml/2010/11/ac" url="\\TS5-FILE02D\user2$\150312\デスクトップ\"/>
    </mc:Choice>
  </mc:AlternateContent>
  <xr:revisionPtr revIDLastSave="0" documentId="13_ncr:1_{D35E4E6C-AB30-4A8A-829C-3F040065B96F}" xr6:coauthVersionLast="47" xr6:coauthVersionMax="47" xr10:uidLastSave="{00000000-0000-0000-0000-000000000000}"/>
  <bookViews>
    <workbookView xWindow="-120" yWindow="-120" windowWidth="29040" windowHeight="15720" tabRatio="800" xr2:uid="{00000000-000D-0000-FFFF-FFFF00000000}"/>
  </bookViews>
  <sheets>
    <sheet name="【診療所、訪看】【総額及び平均額】賃上げ支援事業実績報告書" sheetId="114" r:id="rId1"/>
    <sheet name="【診療所、訪看】別紙（2.0％超部分算定シート）" sheetId="116" r:id="rId2"/>
    <sheet name="【薬局】【総額及び平均額】賃上げ支援事業実績報告" sheetId="120" r:id="rId3"/>
    <sheet name="【薬局】別紙（2.0％超部分算定シート）" sheetId="121" r:id="rId4"/>
    <sheet name="都道府県リスト" sheetId="62" state="hidden" r:id="rId5"/>
  </sheets>
  <definedNames>
    <definedName name="_xlnm._FilterDatabase" localSheetId="0" hidden="1">'【診療所、訪看】【総額及び平均額】賃上げ支援事業実績報告書'!$A$13:$S$13</definedName>
    <definedName name="_xlnm._FilterDatabase" localSheetId="1" hidden="1">'【診療所、訪看】別紙（2.0％超部分算定シート）'!$A$4:$O$10</definedName>
    <definedName name="_xlnm._FilterDatabase" localSheetId="2" hidden="1">【薬局】【総額及び平均額】賃上げ支援事業実績報告!$A$10:$O$21</definedName>
    <definedName name="_xlnm._FilterDatabase" localSheetId="3" hidden="1">'【薬局】別紙（2.0％超部分算定シート）'!$A$5:$O$10</definedName>
    <definedName name="_xlnm.Print_Area" localSheetId="0">'【診療所、訪看】【総額及び平均額】賃上げ支援事業実績報告書'!$A$1:$L$52</definedName>
    <definedName name="_xlnm.Print_Area" localSheetId="1">'【診療所、訪看】別紙（2.0％超部分算定シート）'!$A$1:$L$37</definedName>
    <definedName name="_xlnm.Print_Area" localSheetId="2">【薬局】【総額及び平均額】賃上げ支援事業実績報告!$A$1:$L$35</definedName>
    <definedName name="_xlnm.Print_Area" localSheetId="3">'【薬局】別紙（2.0％超部分算定シート）'!$A$1:$L$18</definedName>
    <definedName name="_xlnm.Print_Area">#REF!</definedName>
    <definedName name="_xlnm.Print_Titles" localSheetId="0">'【診療所、訪看】【総額及び平均額】賃上げ支援事業実績報告書'!$1:$9</definedName>
    <definedName name="_xlnm.Print_Titles" localSheetId="1">'【診療所、訪看】別紙（2.0％超部分算定シート）'!$1:$1</definedName>
    <definedName name="_xlnm.Print_Titles" localSheetId="2">【薬局】【総額及び平均額】賃上げ支援事業実績報告!$1:$6</definedName>
    <definedName name="_xlnm.Print_Titles" localSheetId="3">'【薬局】別紙（2.0％超部分算定シート）'!$1:$3</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21" l="1"/>
  <c r="N7" i="121"/>
  <c r="M3" i="120"/>
  <c r="M5" i="120"/>
  <c r="M7" i="116"/>
  <c r="N7" i="116"/>
  <c r="M3" i="114"/>
  <c r="M5" i="114"/>
  <c r="A8" i="116"/>
  <c r="L35" i="120"/>
  <c r="G35" i="120"/>
  <c r="F35" i="120"/>
  <c r="E35" i="120"/>
  <c r="A16" i="121"/>
  <c r="L18" i="121"/>
  <c r="K18" i="121"/>
  <c r="J18" i="121"/>
  <c r="D18" i="121"/>
  <c r="E18" i="121" s="1"/>
  <c r="K34" i="120"/>
  <c r="J34" i="120"/>
  <c r="I34" i="120"/>
  <c r="L34" i="120" s="1"/>
  <c r="G34" i="120"/>
  <c r="F34" i="120"/>
  <c r="K33" i="120"/>
  <c r="J33" i="120"/>
  <c r="I33" i="120"/>
  <c r="L33" i="120" s="1"/>
  <c r="G33" i="120"/>
  <c r="F33" i="120"/>
  <c r="K32" i="120"/>
  <c r="L32" i="120" s="1"/>
  <c r="J32" i="120"/>
  <c r="I32" i="120"/>
  <c r="G32" i="120"/>
  <c r="F32" i="120"/>
  <c r="L30" i="120"/>
  <c r="H30" i="120"/>
  <c r="L28" i="120" l="1"/>
  <c r="F28" i="120"/>
  <c r="E28" i="120"/>
  <c r="A12" i="121"/>
  <c r="L14" i="121"/>
  <c r="K14" i="121"/>
  <c r="G28" i="120" s="1"/>
  <c r="J14" i="121"/>
  <c r="D14" i="121"/>
  <c r="E14" i="121" s="1"/>
  <c r="E52" i="114"/>
  <c r="E45" i="114"/>
  <c r="E31" i="114"/>
  <c r="K29" i="114"/>
  <c r="E38" i="114"/>
  <c r="F38" i="114"/>
  <c r="G31" i="114"/>
  <c r="A24" i="116"/>
  <c r="L26" i="116"/>
  <c r="L52" i="114" s="1"/>
  <c r="K26" i="116"/>
  <c r="G52" i="114" s="1"/>
  <c r="J26" i="116"/>
  <c r="F52" i="114" s="1"/>
  <c r="D26" i="116"/>
  <c r="E26" i="116" s="1"/>
  <c r="A20" i="116"/>
  <c r="L22" i="116"/>
  <c r="L45" i="114" s="1"/>
  <c r="K22" i="116"/>
  <c r="G45" i="114" s="1"/>
  <c r="J22" i="116"/>
  <c r="F45" i="114" s="1"/>
  <c r="E22" i="116"/>
  <c r="D22" i="116"/>
  <c r="A16" i="116"/>
  <c r="L18" i="116"/>
  <c r="L38" i="114" s="1"/>
  <c r="K18" i="116"/>
  <c r="G38" i="114" s="1"/>
  <c r="J18" i="116"/>
  <c r="D18" i="116"/>
  <c r="E18" i="116" s="1"/>
  <c r="A12" i="116"/>
  <c r="L14" i="116"/>
  <c r="L31" i="114" s="1"/>
  <c r="K14" i="116"/>
  <c r="J14" i="116"/>
  <c r="F31" i="114" s="1"/>
  <c r="D14" i="116"/>
  <c r="E14" i="116" s="1"/>
  <c r="K27" i="120"/>
  <c r="J27" i="120"/>
  <c r="I27" i="120"/>
  <c r="L27" i="120" s="1"/>
  <c r="G27" i="120"/>
  <c r="F27" i="120" s="1"/>
  <c r="K26" i="120"/>
  <c r="J26" i="120"/>
  <c r="L26" i="120" s="1"/>
  <c r="I26" i="120"/>
  <c r="G26" i="120"/>
  <c r="F26" i="120"/>
  <c r="K25" i="120"/>
  <c r="J25" i="120"/>
  <c r="I25" i="120"/>
  <c r="G25" i="120"/>
  <c r="F25" i="120"/>
  <c r="L23" i="120"/>
  <c r="H23" i="120"/>
  <c r="K51" i="114"/>
  <c r="J51" i="114"/>
  <c r="I51" i="114"/>
  <c r="G51" i="114"/>
  <c r="F51" i="114" s="1"/>
  <c r="K50" i="114"/>
  <c r="J50" i="114"/>
  <c r="I50" i="114"/>
  <c r="G50" i="114"/>
  <c r="F50" i="114"/>
  <c r="K49" i="114"/>
  <c r="J49" i="114"/>
  <c r="I49" i="114"/>
  <c r="G49" i="114"/>
  <c r="F49" i="114"/>
  <c r="L47" i="114"/>
  <c r="H47" i="114"/>
  <c r="K44" i="114"/>
  <c r="J44" i="114"/>
  <c r="I44" i="114"/>
  <c r="G44" i="114"/>
  <c r="F44" i="114" s="1"/>
  <c r="K43" i="114"/>
  <c r="J43" i="114"/>
  <c r="I43" i="114"/>
  <c r="G43" i="114"/>
  <c r="F43" i="114"/>
  <c r="K42" i="114"/>
  <c r="J42" i="114"/>
  <c r="I42" i="114"/>
  <c r="G42" i="114"/>
  <c r="F42" i="114"/>
  <c r="L40" i="114"/>
  <c r="H40" i="114"/>
  <c r="K37" i="114"/>
  <c r="J37" i="114"/>
  <c r="I37" i="114"/>
  <c r="G37" i="114"/>
  <c r="F37" i="114" s="1"/>
  <c r="K36" i="114"/>
  <c r="J36" i="114"/>
  <c r="I36" i="114"/>
  <c r="G36" i="114"/>
  <c r="F36" i="114"/>
  <c r="K35" i="114"/>
  <c r="J35" i="114"/>
  <c r="I35" i="114"/>
  <c r="G35" i="114"/>
  <c r="F35" i="114"/>
  <c r="L33" i="114"/>
  <c r="H33" i="114"/>
  <c r="K30" i="114"/>
  <c r="J30" i="114"/>
  <c r="I30" i="114"/>
  <c r="G30" i="114"/>
  <c r="F30" i="114" s="1"/>
  <c r="J29" i="114"/>
  <c r="I29" i="114"/>
  <c r="G29" i="114"/>
  <c r="F29" i="114"/>
  <c r="K28" i="114"/>
  <c r="J28" i="114"/>
  <c r="I28" i="114"/>
  <c r="G28" i="114"/>
  <c r="F28" i="114"/>
  <c r="L26" i="114"/>
  <c r="H26" i="114"/>
  <c r="L25" i="120" l="1"/>
  <c r="L49" i="114"/>
  <c r="L44" i="114"/>
  <c r="L29" i="114"/>
  <c r="L42" i="114"/>
  <c r="L51" i="114"/>
  <c r="L50" i="114"/>
  <c r="L35" i="114"/>
  <c r="L37" i="114"/>
  <c r="L43" i="114"/>
  <c r="L28" i="114"/>
  <c r="L30" i="114"/>
  <c r="L36" i="114"/>
  <c r="K20" i="120" l="1"/>
  <c r="J20" i="120"/>
  <c r="I20" i="120"/>
  <c r="G20" i="120"/>
  <c r="F20" i="120" s="1"/>
  <c r="K13" i="120"/>
  <c r="J13" i="120"/>
  <c r="I13" i="120"/>
  <c r="L13" i="120" s="1"/>
  <c r="G13" i="120"/>
  <c r="F13" i="120" s="1"/>
  <c r="L20" i="120" l="1"/>
  <c r="K23" i="114" l="1"/>
  <c r="J23" i="114"/>
  <c r="I23" i="114"/>
  <c r="G23" i="114"/>
  <c r="F23" i="114" s="1"/>
  <c r="G16" i="114"/>
  <c r="F16" i="114" s="1"/>
  <c r="K16" i="114"/>
  <c r="J16" i="114"/>
  <c r="I16" i="114"/>
  <c r="L21" i="120"/>
  <c r="E21" i="120"/>
  <c r="E14" i="120"/>
  <c r="A8" i="121"/>
  <c r="A4" i="121"/>
  <c r="L10" i="121"/>
  <c r="K10" i="121"/>
  <c r="G21" i="120" s="1"/>
  <c r="J10" i="121"/>
  <c r="F21" i="120" s="1"/>
  <c r="D10" i="121"/>
  <c r="E10" i="121" s="1"/>
  <c r="L6" i="121"/>
  <c r="L14" i="120" s="1"/>
  <c r="K6" i="121"/>
  <c r="G14" i="120" s="1"/>
  <c r="J6" i="121"/>
  <c r="F14" i="120" s="1"/>
  <c r="D6" i="121"/>
  <c r="E6" i="121" s="1"/>
  <c r="K19" i="120"/>
  <c r="J19" i="120"/>
  <c r="I19" i="120"/>
  <c r="G19" i="120"/>
  <c r="F19" i="120"/>
  <c r="K18" i="120"/>
  <c r="J18" i="120"/>
  <c r="I18" i="120"/>
  <c r="G18" i="120"/>
  <c r="F18" i="120"/>
  <c r="L16" i="120"/>
  <c r="H16" i="120"/>
  <c r="K12" i="120"/>
  <c r="J12" i="120"/>
  <c r="I12" i="120"/>
  <c r="G12" i="120"/>
  <c r="F12" i="120"/>
  <c r="K11" i="120"/>
  <c r="J11" i="120"/>
  <c r="I11" i="120"/>
  <c r="G11" i="120"/>
  <c r="F11" i="120"/>
  <c r="L9" i="120"/>
  <c r="H9" i="120"/>
  <c r="E24" i="114"/>
  <c r="E17" i="114"/>
  <c r="A4" i="116"/>
  <c r="L10" i="116"/>
  <c r="K10" i="116"/>
  <c r="J10" i="116"/>
  <c r="D10" i="116"/>
  <c r="E10" i="116" s="1"/>
  <c r="L6" i="116"/>
  <c r="K6" i="116"/>
  <c r="J6" i="116"/>
  <c r="D6" i="116"/>
  <c r="E6" i="116" s="1"/>
  <c r="H19" i="114"/>
  <c r="H12" i="114"/>
  <c r="L19" i="114"/>
  <c r="F21" i="114"/>
  <c r="G21" i="114"/>
  <c r="I21" i="114"/>
  <c r="J21" i="114"/>
  <c r="K21" i="114"/>
  <c r="F22" i="114"/>
  <c r="G22" i="114"/>
  <c r="I22" i="114"/>
  <c r="J22" i="114"/>
  <c r="K22" i="114"/>
  <c r="K15" i="114"/>
  <c r="J15" i="114"/>
  <c r="I15" i="114"/>
  <c r="G15" i="114"/>
  <c r="F15" i="114"/>
  <c r="K14" i="114"/>
  <c r="J14" i="114"/>
  <c r="I14" i="114"/>
  <c r="G14" i="114"/>
  <c r="F14" i="114"/>
  <c r="L12" i="114"/>
  <c r="F24" i="114" l="1"/>
  <c r="G24" i="114"/>
  <c r="L24" i="114"/>
  <c r="L17" i="114"/>
  <c r="G17" i="114"/>
  <c r="F17" i="114"/>
  <c r="L23" i="114"/>
  <c r="L16" i="114"/>
  <c r="L11" i="120"/>
  <c r="L19" i="120"/>
  <c r="L12" i="120"/>
  <c r="L18" i="120"/>
  <c r="L21" i="114"/>
  <c r="L22" i="114"/>
  <c r="L15" i="114"/>
  <c r="L14" i="114"/>
  <c r="L3" i="120" l="1"/>
  <c r="L3" i="114"/>
</calcChain>
</file>

<file path=xl/sharedStrings.xml><?xml version="1.0" encoding="utf-8"?>
<sst xmlns="http://schemas.openxmlformats.org/spreadsheetml/2006/main" count="488" uniqueCount="115">
  <si>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</si>
  <si>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</si>
  <si>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</si>
  <si>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</si>
  <si>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</si>
  <si>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</si>
  <si>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</si>
  <si>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</si>
  <si>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</si>
  <si>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</si>
  <si>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</si>
  <si>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</si>
  <si>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</si>
  <si>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</si>
  <si>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</si>
  <si>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</si>
  <si>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</si>
  <si>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</si>
  <si>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</si>
  <si>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</si>
  <si>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</si>
  <si>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</si>
  <si>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</si>
  <si>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</si>
  <si>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</si>
  <si>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</si>
  <si>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</si>
  <si>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</si>
  <si>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</si>
  <si>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</si>
  <si>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</si>
  <si>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</si>
  <si>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</si>
  <si>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</si>
  <si>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</si>
  <si>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</si>
  <si>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</si>
  <si>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</si>
  <si>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</si>
  <si>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</si>
  <si>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</si>
  <si>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</si>
  <si>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</si>
  <si>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</si>
  <si>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</si>
  <si>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</si>
  <si>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</si>
  <si>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</si>
  <si>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t>×</t>
    <phoneticPr fontId="33"/>
  </si>
  <si>
    <t>（記載要領）</t>
    <rPh sb="1" eb="3">
      <t>キサイ</t>
    </rPh>
    <rPh sb="3" eb="5">
      <t>ヨウリョウ</t>
    </rPh>
    <phoneticPr fontId="33"/>
  </si>
  <si>
    <t>○</t>
    <phoneticPr fontId="33"/>
  </si>
  <si>
    <t>賃金改善の内容</t>
    <rPh sb="0" eb="2">
      <t>チンギン</t>
    </rPh>
    <rPh sb="2" eb="4">
      <t>カイゼン</t>
    </rPh>
    <rPh sb="5" eb="7">
      <t>ナイヨウ</t>
    </rPh>
    <phoneticPr fontId="32"/>
  </si>
  <si>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3"/>
  </si>
  <si>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3"/>
  </si>
  <si>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3"/>
  </si>
  <si>
    <t>　賃上げ（ベースアップ分）（①対象人数×②月額×③月数）</t>
    <rPh sb="1" eb="3">
      <t>チンア</t>
    </rPh>
    <phoneticPr fontId="33"/>
  </si>
  <si>
    <t>賃金改善の総額</t>
    <phoneticPr fontId="32"/>
  </si>
  <si>
    <t>　特別手当（①対象人数×②月額×③月数）</t>
    <rPh sb="1" eb="3">
      <t>トクベツ</t>
    </rPh>
    <rPh sb="3" eb="5">
      <t>テアテ</t>
    </rPh>
    <rPh sb="7" eb="9">
      <t>タイショウ</t>
    </rPh>
    <rPh sb="9" eb="11">
      <t>ニンズウ</t>
    </rPh>
    <rPh sb="13" eb="15">
      <t>ゲツガク</t>
    </rPh>
    <rPh sb="17" eb="19">
      <t>ゲッスウ</t>
    </rPh>
    <phoneticPr fontId="33"/>
  </si>
  <si>
    <t>　一時金（①対象人数×②支給額）</t>
    <rPh sb="1" eb="4">
      <t>イチジキン</t>
    </rPh>
    <rPh sb="6" eb="8">
      <t>タイショウ</t>
    </rPh>
    <rPh sb="8" eb="10">
      <t>ニンズウ</t>
    </rPh>
    <rPh sb="12" eb="15">
      <t>シキュウガク</t>
    </rPh>
    <phoneticPr fontId="33"/>
  </si>
  <si>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3"/>
  </si>
  <si>
    <t>　賃上げ（ベースアップ分）（（①対象人数×②月額×③月数）÷①対象人数）</t>
    <rPh sb="1" eb="3">
      <t>チンア</t>
    </rPh>
    <phoneticPr fontId="33"/>
  </si>
  <si>
    <t>　一時金（（①対象人数×②支給額）÷①対象人数）</t>
    <rPh sb="1" eb="4">
      <t>イチジキン</t>
    </rPh>
    <rPh sb="7" eb="9">
      <t>タイショウ</t>
    </rPh>
    <rPh sb="9" eb="11">
      <t>ニンズウ</t>
    </rPh>
    <rPh sb="13" eb="16">
      <t>シキュウガク</t>
    </rPh>
    <phoneticPr fontId="33"/>
  </si>
  <si>
    <t>賃金改善の総額</t>
    <rPh sb="0" eb="2">
      <t>チンギン</t>
    </rPh>
    <rPh sb="2" eb="4">
      <t>カイゼン</t>
    </rPh>
    <rPh sb="5" eb="7">
      <t>ソウガク</t>
    </rPh>
    <phoneticPr fontId="33"/>
  </si>
  <si>
    <t>③月数</t>
    <rPh sb="1" eb="3">
      <t>ゲッスウ</t>
    </rPh>
    <phoneticPr fontId="32"/>
  </si>
  <si>
    <t>①対象人数
（常勤換算数）</t>
    <rPh sb="1" eb="3">
      <t>タイショウ</t>
    </rPh>
    <rPh sb="3" eb="5">
      <t>ニンズウ</t>
    </rPh>
    <rPh sb="7" eb="9">
      <t>ジョウキン</t>
    </rPh>
    <rPh sb="9" eb="11">
      <t>カンサン</t>
    </rPh>
    <rPh sb="11" eb="12">
      <t>スウ</t>
    </rPh>
    <phoneticPr fontId="32"/>
  </si>
  <si>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2"/>
  </si>
  <si>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2"/>
  </si>
  <si>
    <t>1名あたり平均額（月額）</t>
    <rPh sb="1" eb="2">
      <t>メイ</t>
    </rPh>
    <rPh sb="5" eb="8">
      <t>ヘイキンガク</t>
    </rPh>
    <rPh sb="9" eb="11">
      <t>ゲツガク</t>
    </rPh>
    <phoneticPr fontId="32"/>
  </si>
  <si>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2"/>
  </si>
  <si>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2"/>
  </si>
  <si>
    <t>別紙で算定してください。</t>
    <rPh sb="0" eb="2">
      <t>ベッシ</t>
    </rPh>
    <rPh sb="3" eb="5">
      <t>サンテイ</t>
    </rPh>
    <phoneticPr fontId="32"/>
  </si>
  <si>
    <t>【2.0超部分算定シート】</t>
    <phoneticPr fontId="32"/>
  </si>
  <si>
    <t>給付金の充当の有無（○・×）を記載してください。</t>
    <rPh sb="0" eb="3">
      <t>キュウフキン</t>
    </rPh>
    <rPh sb="4" eb="6">
      <t>ジュウトウ</t>
    </rPh>
    <rPh sb="7" eb="9">
      <t>ウム</t>
    </rPh>
    <rPh sb="15" eb="17">
      <t>キサイ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</si>
  <si>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2"/>
  </si>
  <si>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2"/>
  </si>
  <si>
    <t>Ⅲ　令和７年度中の賃金改善割合</t>
    <rPh sb="2" eb="4">
      <t>レイワ</t>
    </rPh>
    <rPh sb="5" eb="7">
      <t>ネンド</t>
    </rPh>
    <rPh sb="7" eb="8">
      <t>チュウ</t>
    </rPh>
    <rPh sb="9" eb="11">
      <t>チンギン</t>
    </rPh>
    <rPh sb="11" eb="13">
      <t>カイゼン</t>
    </rPh>
    <rPh sb="13" eb="15">
      <t>ワリアイ</t>
    </rPh>
    <phoneticPr fontId="32"/>
  </si>
  <si>
    <t>Ⅳ　本事業の支給額を充てられる上限月額</t>
    <rPh sb="2" eb="3">
      <t>ホン</t>
    </rPh>
    <rPh sb="3" eb="5">
      <t>ジギョウ</t>
    </rPh>
    <rPh sb="6" eb="9">
      <t>シキュウガク</t>
    </rPh>
    <rPh sb="10" eb="11">
      <t>ア</t>
    </rPh>
    <rPh sb="15" eb="17">
      <t>ジョウゲン</t>
    </rPh>
    <rPh sb="17" eb="19">
      <t>ゲツガク</t>
    </rPh>
    <phoneticPr fontId="32"/>
  </si>
  <si>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2"/>
  </si>
  <si>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2"/>
  </si>
  <si>
    <t>Ⅶ　対象人数
（常勤換算数）</t>
    <rPh sb="2" eb="4">
      <t>タイショウ</t>
    </rPh>
    <rPh sb="4" eb="6">
      <t>ニンズウ</t>
    </rPh>
    <rPh sb="8" eb="10">
      <t>ジョウキン</t>
    </rPh>
    <rPh sb="10" eb="12">
      <t>カンサン</t>
    </rPh>
    <rPh sb="12" eb="13">
      <t>スウ</t>
    </rPh>
    <phoneticPr fontId="32"/>
  </si>
  <si>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2"/>
  </si>
  <si>
    <t>令和７年度の対象職員のベースアップについて、令和７年３月31日時点の賃金水準と比較して2.0％を上回って実施している場合は、令和７年12月から令和８年５月までの間の当該2.0％を上回る部分</t>
    <phoneticPr fontId="32"/>
  </si>
  <si>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2"/>
  </si>
  <si>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2"/>
  </si>
  <si>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2"/>
  </si>
  <si>
    <t>対象職員の賃金改善実績の有無（右欄に○・×を記載）</t>
    <rPh sb="0" eb="2">
      <t>タイショウ</t>
    </rPh>
    <rPh sb="2" eb="4">
      <t>ショクイン</t>
    </rPh>
    <phoneticPr fontId="33"/>
  </si>
  <si>
    <t>②月額または
一時金支給額</t>
    <rPh sb="1" eb="3">
      <t>ゲツガク</t>
    </rPh>
    <rPh sb="7" eb="9">
      <t>イチジ</t>
    </rPh>
    <rPh sb="9" eb="10">
      <t>キン</t>
    </rPh>
    <rPh sb="10" eb="12">
      <t>シキュウ</t>
    </rPh>
    <rPh sb="12" eb="13">
      <t>ガク</t>
    </rPh>
    <phoneticPr fontId="32"/>
  </si>
  <si>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3"/>
  </si>
  <si>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3"/>
  </si>
  <si>
    <t>診療所等賃上げ支援事業　実績報告書
（賃金改善報告書）（個票）</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rPh sb="28" eb="30">
      <t>コヒョウ</t>
    </rPh>
    <phoneticPr fontId="33"/>
  </si>
  <si>
    <t>保険医療機関コード：</t>
    <rPh sb="0" eb="4">
      <t>ホケンイリョウ</t>
    </rPh>
    <rPh sb="4" eb="6">
      <t>キカン</t>
    </rPh>
    <phoneticPr fontId="33"/>
  </si>
  <si>
    <t>薬局の名称：</t>
    <rPh sb="0" eb="2">
      <t>ヤッキョク</t>
    </rPh>
    <rPh sb="3" eb="5">
      <t>メイショウ</t>
    </rPh>
    <phoneticPr fontId="33"/>
  </si>
  <si>
    <t>薬局の所在地：</t>
    <rPh sb="3" eb="6">
      <t>ショザイチ</t>
    </rPh>
    <phoneticPr fontId="32"/>
  </si>
  <si>
    <t>通し番号（複数施設提出する場合のみ記載）　　　　施設中　　施設目</t>
    <rPh sb="7" eb="9">
      <t>シセツ</t>
    </rPh>
    <rPh sb="24" eb="26">
      <t>シセツ</t>
    </rPh>
    <rPh sb="29" eb="31">
      <t>シセツ</t>
    </rPh>
    <phoneticPr fontId="32"/>
  </si>
  <si>
    <t>通し番号（複数施設提出する場合のみ記載）　　　　施設中　　施設目</t>
    <phoneticPr fontId="32"/>
  </si>
  <si>
    <t>❶：賃金改善の総額</t>
    <phoneticPr fontId="32"/>
  </si>
  <si>
    <t>診療所等賃上げ支援事業　実績報告書
（賃金改善報告書）（個票）</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3"/>
  </si>
  <si>
    <t>（別紙様式１１）（薬局）</t>
    <rPh sb="1" eb="3">
      <t>ベッシ</t>
    </rPh>
    <rPh sb="9" eb="11">
      <t>ヤッキョク</t>
    </rPh>
    <phoneticPr fontId="33"/>
  </si>
  <si>
    <t>【職種内訳】</t>
    <rPh sb="1" eb="3">
      <t>ショクシュ</t>
    </rPh>
    <rPh sb="3" eb="5">
      <t>ウチワケ</t>
    </rPh>
    <phoneticPr fontId="32"/>
  </si>
  <si>
    <t>【全体】</t>
    <rPh sb="1" eb="3">
      <t>ゼンタイ</t>
    </rPh>
    <phoneticPr fontId="32"/>
  </si>
  <si>
    <t>施設の名称：</t>
    <rPh sb="0" eb="2">
      <t>シセツ</t>
    </rPh>
    <rPh sb="3" eb="5">
      <t>メイショウ</t>
    </rPh>
    <phoneticPr fontId="33"/>
  </si>
  <si>
    <t>施設の所在地：</t>
    <rPh sb="0" eb="2">
      <t>シセツ</t>
    </rPh>
    <rPh sb="3" eb="6">
      <t>ショザイチ</t>
    </rPh>
    <phoneticPr fontId="32"/>
  </si>
  <si>
    <t>種別</t>
    <rPh sb="0" eb="2">
      <t>シュベツ</t>
    </rPh>
    <phoneticPr fontId="32"/>
  </si>
  <si>
    <r>
      <t>（職種内訳）</t>
    </r>
    <r>
      <rPr>
        <b/>
        <sz val="14"/>
        <color theme="1"/>
        <rFont val="ＭＳ Ｐゴシック"/>
        <family val="3"/>
        <charset val="128"/>
        <scheme val="minor"/>
      </rPr>
      <t>医師</t>
    </r>
    <r>
      <rPr>
        <b/>
        <sz val="11"/>
        <color theme="1"/>
        <rFont val="ＭＳ Ｐゴシック"/>
        <family val="3"/>
        <charset val="128"/>
        <scheme val="minor"/>
      </rPr>
      <t>の賃金改善実績の有無（右欄に○・×を記載）</t>
    </r>
    <rPh sb="1" eb="3">
      <t>ショクシュ</t>
    </rPh>
    <rPh sb="3" eb="5">
      <t>ウチワケ</t>
    </rPh>
    <rPh sb="6" eb="8">
      <t>イシ</t>
    </rPh>
    <phoneticPr fontId="33"/>
  </si>
  <si>
    <r>
      <t>（職種内訳）</t>
    </r>
    <r>
      <rPr>
        <b/>
        <sz val="14"/>
        <color theme="1"/>
        <rFont val="ＭＳ Ｐゴシック"/>
        <family val="3"/>
        <charset val="128"/>
        <scheme val="minor"/>
      </rPr>
      <t>歯科医師</t>
    </r>
    <r>
      <rPr>
        <b/>
        <sz val="11"/>
        <color theme="1"/>
        <rFont val="ＭＳ Ｐゴシック"/>
        <family val="3"/>
        <charset val="128"/>
        <scheme val="minor"/>
      </rPr>
      <t>の賃金改善実績の有無（右欄に○・×を記載）</t>
    </r>
    <rPh sb="1" eb="3">
      <t>ショクシュ</t>
    </rPh>
    <rPh sb="3" eb="5">
      <t>ウチワケ</t>
    </rPh>
    <rPh sb="6" eb="10">
      <t>シカイシ</t>
    </rPh>
    <phoneticPr fontId="33"/>
  </si>
  <si>
    <r>
      <t>（職種内訳）</t>
    </r>
    <r>
      <rPr>
        <b/>
        <sz val="14"/>
        <color theme="1"/>
        <rFont val="ＭＳ Ｐゴシック"/>
        <family val="3"/>
        <charset val="128"/>
        <scheme val="minor"/>
      </rPr>
      <t>看護職員</t>
    </r>
    <r>
      <rPr>
        <b/>
        <sz val="11"/>
        <color theme="1"/>
        <rFont val="ＭＳ Ｐゴシック"/>
        <family val="3"/>
        <charset val="128"/>
        <scheme val="minor"/>
      </rPr>
      <t>の賃金改善実績の有無（右欄に○・×を記載）</t>
    </r>
    <rPh sb="1" eb="3">
      <t>ショクシュ</t>
    </rPh>
    <rPh sb="3" eb="5">
      <t>ウチワケ</t>
    </rPh>
    <rPh sb="6" eb="10">
      <t>カンゴショクイン</t>
    </rPh>
    <phoneticPr fontId="33"/>
  </si>
  <si>
    <r>
      <t>（職種内訳）</t>
    </r>
    <r>
      <rPr>
        <b/>
        <sz val="14"/>
        <color theme="1"/>
        <rFont val="ＭＳ Ｐゴシック"/>
        <family val="3"/>
        <charset val="128"/>
        <scheme val="minor"/>
      </rPr>
      <t>看護補助者</t>
    </r>
    <r>
      <rPr>
        <b/>
        <sz val="11"/>
        <color theme="1"/>
        <rFont val="ＭＳ Ｐゴシック"/>
        <family val="3"/>
        <charset val="128"/>
        <scheme val="minor"/>
      </rPr>
      <t>の賃金改善実績の有無（右欄に○・×を記載）</t>
    </r>
    <rPh sb="1" eb="3">
      <t>ショクシュ</t>
    </rPh>
    <rPh sb="3" eb="5">
      <t>ウチワケ</t>
    </rPh>
    <rPh sb="6" eb="11">
      <t>カンゴホジョシャ</t>
    </rPh>
    <phoneticPr fontId="33"/>
  </si>
  <si>
    <r>
      <t>（職種内訳）</t>
    </r>
    <r>
      <rPr>
        <b/>
        <sz val="14"/>
        <color theme="1"/>
        <rFont val="ＭＳ Ｐゴシック"/>
        <family val="3"/>
        <charset val="128"/>
        <scheme val="minor"/>
      </rPr>
      <t>事務職員</t>
    </r>
    <r>
      <rPr>
        <b/>
        <sz val="11"/>
        <color theme="1"/>
        <rFont val="ＭＳ Ｐゴシック"/>
        <family val="3"/>
        <charset val="128"/>
        <scheme val="minor"/>
      </rPr>
      <t>の賃金改善実績の有無（右欄に○・×を記載）</t>
    </r>
    <rPh sb="1" eb="3">
      <t>ショクシュ</t>
    </rPh>
    <rPh sb="3" eb="5">
      <t>ウチワケ</t>
    </rPh>
    <rPh sb="6" eb="10">
      <t>ジムショクイン</t>
    </rPh>
    <phoneticPr fontId="33"/>
  </si>
  <si>
    <t>（別紙様式１１）（診療所、訪問看護ステーション）</t>
    <rPh sb="1" eb="3">
      <t>ベッシ</t>
    </rPh>
    <rPh sb="3" eb="5">
      <t>ヨウシキ</t>
    </rPh>
    <rPh sb="9" eb="12">
      <t>シンリョウショ</t>
    </rPh>
    <rPh sb="13" eb="17">
      <t>ホウモンカンゴ</t>
    </rPh>
    <phoneticPr fontId="33"/>
  </si>
  <si>
    <t>（別紙様式１１）（診療所、訪問看護ステーション）</t>
    <rPh sb="1" eb="3">
      <t>ベッシ</t>
    </rPh>
    <rPh sb="3" eb="5">
      <t>ヨウシキ</t>
    </rPh>
    <phoneticPr fontId="33"/>
  </si>
  <si>
    <r>
      <t>（職種内訳）</t>
    </r>
    <r>
      <rPr>
        <b/>
        <sz val="14"/>
        <color theme="1"/>
        <rFont val="ＭＳ Ｐゴシック"/>
        <family val="3"/>
        <charset val="128"/>
        <scheme val="minor"/>
      </rPr>
      <t>薬剤師</t>
    </r>
    <r>
      <rPr>
        <b/>
        <sz val="11"/>
        <color theme="1"/>
        <rFont val="ＭＳ Ｐゴシック"/>
        <family val="3"/>
        <charset val="128"/>
        <scheme val="minor"/>
      </rPr>
      <t>の賃金改善実績の有無（右欄に○・×を記載）</t>
    </r>
    <rPh sb="1" eb="3">
      <t>ショクシュ</t>
    </rPh>
    <rPh sb="3" eb="5">
      <t>ウチワケ</t>
    </rPh>
    <rPh sb="6" eb="9">
      <t>ヤクザイシ</t>
    </rPh>
    <phoneticPr fontId="33"/>
  </si>
  <si>
    <r>
      <t>（職種内訳）</t>
    </r>
    <r>
      <rPr>
        <b/>
        <sz val="14"/>
        <color theme="1"/>
        <rFont val="ＭＳ Ｐゴシック"/>
        <family val="3"/>
        <charset val="128"/>
        <scheme val="minor"/>
      </rPr>
      <t>事務職員</t>
    </r>
    <r>
      <rPr>
        <b/>
        <sz val="11"/>
        <color theme="1"/>
        <rFont val="ＭＳ Ｐゴシック"/>
        <family val="3"/>
        <charset val="128"/>
        <scheme val="minor"/>
      </rPr>
      <t>の賃金改善実績の有無（右欄に○・×を記載）</t>
    </r>
    <rPh sb="1" eb="3">
      <t>ショクシュ</t>
    </rPh>
    <rPh sb="3" eb="5">
      <t>ウチワケ</t>
    </rPh>
    <rPh sb="6" eb="8">
      <t>ジム</t>
    </rPh>
    <rPh sb="8" eb="10">
      <t>ショクイン</t>
    </rPh>
    <phoneticPr fontId="33"/>
  </si>
  <si>
    <r>
      <t>（職種内訳）</t>
    </r>
    <r>
      <rPr>
        <b/>
        <sz val="14"/>
        <color theme="1"/>
        <rFont val="ＭＳ Ｐゴシック"/>
        <family val="3"/>
        <charset val="128"/>
        <scheme val="minor"/>
      </rPr>
      <t>その他職員</t>
    </r>
    <r>
      <rPr>
        <b/>
        <sz val="11"/>
        <color theme="1"/>
        <rFont val="ＭＳ Ｐゴシック"/>
        <family val="3"/>
        <charset val="128"/>
        <scheme val="minor"/>
      </rPr>
      <t>の賃金改善実績の有無（右欄に○・×を記載）</t>
    </r>
    <rPh sb="1" eb="3">
      <t>ショクシュ</t>
    </rPh>
    <rPh sb="3" eb="5">
      <t>ウチワケ</t>
    </rPh>
    <rPh sb="8" eb="9">
      <t>タ</t>
    </rPh>
    <rPh sb="9" eb="11">
      <t>ショクイン</t>
    </rPh>
    <phoneticPr fontId="33"/>
  </si>
  <si>
    <t>↑賃金改善の総額が職種別内訳の合計金額を下回っていないかの確認</t>
    <rPh sb="1" eb="5">
      <t>チンギンカイゼン</t>
    </rPh>
    <rPh sb="6" eb="8">
      <t>ソウガク</t>
    </rPh>
    <rPh sb="9" eb="12">
      <t>ショクシュベツ</t>
    </rPh>
    <rPh sb="12" eb="14">
      <t>ウチワケ</t>
    </rPh>
    <rPh sb="15" eb="19">
      <t>ゴウケイキンガク</t>
    </rPh>
    <rPh sb="20" eb="22">
      <t>シタマワ</t>
    </rPh>
    <rPh sb="29" eb="31">
      <t>カクニン</t>
    </rPh>
    <phoneticPr fontId="32"/>
  </si>
  <si>
    <t>↑賃金改善の総額と職種別内訳の合計金額が一致しているか</t>
    <rPh sb="1" eb="5">
      <t>チンギンカイゼン</t>
    </rPh>
    <rPh sb="6" eb="8">
      <t>ソウガク</t>
    </rPh>
    <rPh sb="9" eb="14">
      <t>ショクシュベツウチワケ</t>
    </rPh>
    <rPh sb="15" eb="19">
      <t>ゴウケイキンガク</t>
    </rPh>
    <rPh sb="20" eb="22">
      <t>イッチ</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</si>
</sst>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9"/>
      <color theme="1"/>
      <name val="ＭＳ Ｐゴシック"/>
      <family val="3"/>
      <charset val="128"/>
      <scheme val="minor"/>
    </font>
    <font>
      <b/>
      <sz val="12"/>
      <color theme="1"/>
      <name val="ＭＳ ゴシック"/>
      <family val="3"/>
      <charset val="128"/>
    </font>
    <font>
      <b/>
      <sz val="16"/>
      <color theme="1"/>
      <name val="ＭＳ Ｐゴシック"/>
      <family val="3"/>
      <charset val="128"/>
      <scheme val="minor"/>
    </font>
    <font>
      <sz val="11"/>
      <color rgb="FFFF0000"/>
      <name val="ＭＳ Ｐゴシック"/>
      <family val="2"/>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s>
  <cellStyleXfs count="7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6" applyNumberFormat="0" applyAlignment="0" applyProtection="0">
      <alignment vertical="center"/>
    </xf>
    <xf numFmtId="0" fontId="19" fillId="27" borderId="0" applyNumberFormat="0" applyBorder="0" applyAlignment="0" applyProtection="0">
      <alignment vertical="center"/>
    </xf>
    <xf numFmtId="0" fontId="15" fillId="28" borderId="7" applyNumberFormat="0" applyFont="0" applyAlignment="0" applyProtection="0">
      <alignment vertical="center"/>
    </xf>
    <xf numFmtId="0" fontId="20" fillId="0" borderId="8" applyNumberFormat="0" applyFill="0" applyAlignment="0" applyProtection="0">
      <alignment vertical="center"/>
    </xf>
    <xf numFmtId="0" fontId="21" fillId="29" borderId="0" applyNumberFormat="0" applyBorder="0" applyAlignment="0" applyProtection="0">
      <alignment vertical="center"/>
    </xf>
    <xf numFmtId="0" fontId="22" fillId="30" borderId="9" applyNumberFormat="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30" borderId="14" applyNumberFormat="0" applyAlignment="0" applyProtection="0">
      <alignment vertical="center"/>
    </xf>
    <xf numFmtId="0" fontId="29" fillId="0" borderId="0" applyNumberFormat="0" applyFill="0" applyBorder="0" applyAlignment="0" applyProtection="0">
      <alignment vertical="center"/>
    </xf>
    <xf numFmtId="0" fontId="30" fillId="31" borderId="9" applyNumberFormat="0" applyAlignment="0" applyProtection="0">
      <alignment vertical="center"/>
    </xf>
    <xf numFmtId="0" fontId="31"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5" fillId="0" borderId="0">
      <alignment vertical="center"/>
    </xf>
    <xf numFmtId="0" fontId="15" fillId="0" borderId="0">
      <alignment vertical="center"/>
    </xf>
    <xf numFmtId="0" fontId="36" fillId="0" borderId="0">
      <alignment vertical="center"/>
    </xf>
    <xf numFmtId="38" fontId="15"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15" fillId="0" borderId="0" applyFont="0" applyFill="0" applyBorder="0" applyAlignment="0" applyProtection="0">
      <alignment vertical="center"/>
    </xf>
    <xf numFmtId="0" fontId="2" fillId="0" borderId="0">
      <alignment vertical="center"/>
    </xf>
  </cellStyleXfs>
  <cellXfs count="85">
    <xf numFmtId="0" fontId="0" fillId="0" borderId="0" xfId="0">
      <alignment vertical="center"/>
    </xf>
    <xf numFmtId="0" fontId="10" fillId="0" borderId="0" xfId="57">
      <alignment vertical="center"/>
    </xf>
    <xf numFmtId="176" fontId="41" fillId="34" borderId="0" xfId="68" applyNumberFormat="1" applyFont="1" applyFill="1" applyAlignment="1" applyProtection="1">
      <alignment horizontal="right" vertical="center"/>
      <protection locked="0"/>
    </xf>
    <xf numFmtId="0" fontId="27" fillId="34" borderId="3" xfId="69" applyFont="1" applyFill="1" applyBorder="1" applyAlignment="1">
      <alignment vertical="center" wrapText="1"/>
    </xf>
    <xf numFmtId="0" fontId="27" fillId="34" borderId="3" xfId="71" applyFont="1" applyFill="1" applyBorder="1" applyAlignment="1">
      <alignment vertical="center" wrapText="1"/>
    </xf>
    <xf numFmtId="0" fontId="40" fillId="0" borderId="0" xfId="73" applyFont="1">
      <alignment vertical="center"/>
    </xf>
    <xf numFmtId="0" fontId="40" fillId="0" borderId="0" xfId="73" applyFont="1" applyAlignment="1">
      <alignment horizontal="center" vertical="center"/>
    </xf>
    <xf numFmtId="0" fontId="2" fillId="0" borderId="0" xfId="73">
      <alignment vertical="center"/>
    </xf>
    <xf numFmtId="0" fontId="2" fillId="0" borderId="0" xfId="73" applyAlignment="1">
      <alignment horizontal="center" vertical="center"/>
    </xf>
    <xf numFmtId="0" fontId="2" fillId="0" borderId="0" xfId="73" applyAlignment="1">
      <alignment vertical="center" wrapText="1"/>
    </xf>
    <xf numFmtId="0" fontId="41" fillId="0" borderId="0" xfId="73" applyFont="1" applyProtection="1">
      <alignment vertical="center"/>
      <protection locked="0"/>
    </xf>
    <xf numFmtId="0" fontId="41" fillId="0" borderId="0" xfId="73" applyFont="1" applyAlignment="1" applyProtection="1">
      <alignment horizontal="center" vertical="center"/>
      <protection locked="0"/>
    </xf>
    <xf numFmtId="0" fontId="41" fillId="34" borderId="0" xfId="73" applyFont="1" applyFill="1" applyAlignment="1" applyProtection="1">
      <alignment horizontal="right" vertical="center"/>
      <protection locked="0"/>
    </xf>
    <xf numFmtId="176" fontId="41" fillId="34" borderId="0" xfId="73" applyNumberFormat="1" applyFont="1" applyFill="1" applyAlignment="1" applyProtection="1">
      <alignment horizontal="right" vertical="center"/>
      <protection locked="0"/>
    </xf>
    <xf numFmtId="0" fontId="15" fillId="0" borderId="0" xfId="73" applyFont="1" applyAlignment="1">
      <alignment vertical="center" wrapText="1"/>
    </xf>
    <xf numFmtId="0" fontId="27" fillId="34" borderId="3" xfId="73" applyFont="1" applyFill="1" applyBorder="1" applyAlignment="1">
      <alignment vertical="center" wrapText="1"/>
    </xf>
    <xf numFmtId="0" fontId="27" fillId="34" borderId="1" xfId="73" applyFont="1" applyFill="1" applyBorder="1" applyAlignment="1">
      <alignment horizontal="center" vertical="center" wrapText="1"/>
    </xf>
    <xf numFmtId="0" fontId="27" fillId="34" borderId="2" xfId="73" applyFont="1" applyFill="1" applyBorder="1" applyAlignment="1">
      <alignment horizontal="center" vertical="center" wrapText="1"/>
    </xf>
    <xf numFmtId="0" fontId="27" fillId="33" borderId="4" xfId="73" applyFont="1" applyFill="1" applyBorder="1" applyAlignment="1">
      <alignment horizontal="center" vertical="center" wrapText="1"/>
    </xf>
    <xf numFmtId="0" fontId="27" fillId="0" borderId="4" xfId="73" applyFont="1" applyBorder="1" applyAlignment="1">
      <alignment horizontal="center" vertical="center" wrapText="1"/>
    </xf>
    <xf numFmtId="0" fontId="0" fillId="0" borderId="0" xfId="73" applyFont="1" applyAlignment="1">
      <alignment vertical="center" wrapText="1"/>
    </xf>
    <xf numFmtId="0" fontId="27" fillId="35" borderId="4" xfId="73" applyFont="1" applyFill="1" applyBorder="1" applyAlignment="1">
      <alignment vertical="center" wrapText="1"/>
    </xf>
    <xf numFmtId="0" fontId="27" fillId="35" borderId="4" xfId="73" applyFont="1" applyFill="1" applyBorder="1" applyAlignment="1">
      <alignment horizontal="center" vertical="center" wrapText="1"/>
    </xf>
    <xf numFmtId="0" fontId="27" fillId="0" borderId="4" xfId="73" applyFont="1" applyBorder="1" applyAlignment="1">
      <alignment vertical="center" wrapText="1"/>
    </xf>
    <xf numFmtId="177" fontId="27" fillId="33" borderId="4" xfId="73" applyNumberFormat="1" applyFont="1" applyFill="1" applyBorder="1" applyAlignment="1">
      <alignment horizontal="center" vertical="center" wrapText="1"/>
    </xf>
    <xf numFmtId="176" fontId="27" fillId="33" borderId="4" xfId="73" applyNumberFormat="1" applyFont="1" applyFill="1" applyBorder="1" applyAlignment="1">
      <alignment horizontal="center" vertical="center" wrapText="1"/>
    </xf>
    <xf numFmtId="178" fontId="27" fillId="33" borderId="4" xfId="73" applyNumberFormat="1" applyFont="1" applyFill="1" applyBorder="1" applyAlignment="1">
      <alignment horizontal="center" vertical="center" wrapText="1"/>
    </xf>
    <xf numFmtId="176" fontId="27" fillId="0" borderId="4" xfId="73" applyNumberFormat="1" applyFont="1" applyBorder="1" applyAlignment="1">
      <alignment horizontal="center" vertical="center" wrapText="1"/>
    </xf>
    <xf numFmtId="177" fontId="27" fillId="0" borderId="4" xfId="73" applyNumberFormat="1" applyFont="1" applyBorder="1" applyAlignment="1">
      <alignment horizontal="center" vertical="center" wrapText="1"/>
    </xf>
    <xf numFmtId="178" fontId="27" fillId="0" borderId="4" xfId="73" applyNumberFormat="1" applyFont="1" applyBorder="1" applyAlignment="1">
      <alignment horizontal="center" vertical="center" wrapText="1"/>
    </xf>
    <xf numFmtId="0" fontId="27" fillId="0" borderId="2" xfId="73" applyFont="1" applyBorder="1" applyAlignment="1">
      <alignment horizontal="center" vertical="center" wrapText="1"/>
    </xf>
    <xf numFmtId="0" fontId="27" fillId="34" borderId="1" xfId="73" applyFont="1" applyFill="1" applyBorder="1" applyAlignment="1">
      <alignment vertical="center" wrapText="1"/>
    </xf>
    <xf numFmtId="0" fontId="27" fillId="34" borderId="2" xfId="73" applyFont="1" applyFill="1" applyBorder="1" applyAlignment="1">
      <alignment vertical="center" wrapText="1"/>
    </xf>
    <xf numFmtId="180" fontId="27" fillId="0" borderId="4" xfId="72" applyNumberFormat="1" applyFont="1" applyBorder="1" applyAlignment="1">
      <alignment horizontal="center" vertical="center" wrapText="1"/>
    </xf>
    <xf numFmtId="176" fontId="27" fillId="0" borderId="4" xfId="72" applyNumberFormat="1" applyFont="1" applyBorder="1" applyAlignment="1">
      <alignment horizontal="center" vertical="center" wrapText="1"/>
    </xf>
    <xf numFmtId="176" fontId="27" fillId="33" borderId="4" xfId="72" applyNumberFormat="1" applyFont="1" applyFill="1" applyBorder="1" applyAlignment="1">
      <alignment horizontal="center" vertical="center" wrapText="1"/>
    </xf>
    <xf numFmtId="178" fontId="27" fillId="33" borderId="4" xfId="72" applyNumberFormat="1" applyFont="1" applyFill="1" applyBorder="1" applyAlignment="1">
      <alignment horizontal="center" vertical="center" wrapText="1"/>
    </xf>
    <xf numFmtId="177" fontId="27" fillId="33" borderId="4" xfId="72" applyNumberFormat="1" applyFont="1" applyFill="1" applyBorder="1" applyAlignment="1">
      <alignment horizontal="center" vertical="center" wrapText="1"/>
    </xf>
    <xf numFmtId="0" fontId="41" fillId="34" borderId="0" xfId="73" applyFont="1" applyFill="1" applyAlignment="1">
      <alignment horizontal="right" vertical="center"/>
    </xf>
    <xf numFmtId="0" fontId="27" fillId="0" borderId="4" xfId="69" applyFont="1" applyBorder="1" applyAlignment="1">
      <alignment vertical="center" wrapText="1"/>
    </xf>
    <xf numFmtId="177" fontId="27" fillId="33" borderId="4" xfId="69" applyNumberFormat="1" applyFont="1" applyFill="1" applyBorder="1" applyAlignment="1">
      <alignment horizontal="center" vertical="center" wrapText="1"/>
    </xf>
    <xf numFmtId="176" fontId="27" fillId="33" borderId="4" xfId="69" applyNumberFormat="1" applyFont="1" applyFill="1" applyBorder="1" applyAlignment="1">
      <alignment horizontal="center" vertical="center" wrapText="1"/>
    </xf>
    <xf numFmtId="179" fontId="27" fillId="0" borderId="4" xfId="69" applyNumberFormat="1" applyFont="1" applyBorder="1" applyAlignment="1">
      <alignment horizontal="center" vertical="center" wrapText="1"/>
    </xf>
    <xf numFmtId="0" fontId="27" fillId="0" borderId="4" xfId="69" applyFont="1" applyBorder="1" applyAlignment="1">
      <alignment horizontal="center" vertical="center" wrapText="1"/>
    </xf>
    <xf numFmtId="176" fontId="27" fillId="0" borderId="4" xfId="69" applyNumberFormat="1" applyFont="1" applyBorder="1" applyAlignment="1">
      <alignment horizontal="center" vertical="center" wrapText="1"/>
    </xf>
    <xf numFmtId="177" fontId="27" fillId="0" borderId="4" xfId="69" applyNumberFormat="1" applyFont="1" applyBorder="1" applyAlignment="1">
      <alignment horizontal="center" vertical="center" wrapText="1"/>
    </xf>
    <xf numFmtId="0" fontId="0" fillId="0" borderId="0" xfId="69" applyFont="1" applyAlignment="1">
      <alignment vertical="center" wrapText="1"/>
    </xf>
    <xf numFmtId="0" fontId="1" fillId="0" borderId="0" xfId="69" applyFont="1">
      <alignment vertical="center"/>
    </xf>
    <xf numFmtId="0" fontId="4" fillId="0" borderId="0" xfId="69">
      <alignment vertical="center"/>
    </xf>
    <xf numFmtId="0" fontId="0" fillId="33" borderId="0" xfId="0" applyFill="1">
      <alignment vertical="center"/>
    </xf>
    <xf numFmtId="0" fontId="0" fillId="33" borderId="4" xfId="0" applyFill="1" applyBorder="1">
      <alignment vertical="center"/>
    </xf>
    <xf numFmtId="179" fontId="27" fillId="33" borderId="4" xfId="69" applyNumberFormat="1" applyFont="1" applyFill="1" applyBorder="1" applyAlignment="1">
      <alignment horizontal="center" vertical="center" wrapText="1"/>
    </xf>
    <xf numFmtId="0" fontId="27" fillId="0" borderId="0" xfId="73" applyFont="1" applyAlignment="1">
      <alignment horizontal="left" vertical="center" wrapText="1"/>
    </xf>
    <xf numFmtId="176" fontId="27" fillId="0" borderId="0" xfId="73" applyNumberFormat="1" applyFont="1" applyAlignment="1">
      <alignment horizontal="center" vertical="center" wrapText="1"/>
    </xf>
    <xf numFmtId="0" fontId="27" fillId="0" borderId="0" xfId="73" applyFont="1" applyAlignment="1">
      <alignment horizontal="center" vertical="center" wrapText="1"/>
    </xf>
    <xf numFmtId="0" fontId="42" fillId="0" borderId="4" xfId="0" applyFont="1" applyBorder="1" applyAlignment="1">
      <alignment horizontal="right" vertical="center"/>
    </xf>
    <xf numFmtId="0" fontId="39" fillId="0" borderId="0" xfId="73" applyFont="1" applyAlignment="1" applyProtection="1">
      <alignment horizontal="right" vertical="center" wrapText="1"/>
      <protection locked="0"/>
    </xf>
    <xf numFmtId="0" fontId="42" fillId="0" borderId="0" xfId="0" applyFont="1">
      <alignment vertical="center"/>
    </xf>
    <xf numFmtId="0" fontId="42" fillId="0" borderId="15" xfId="0" applyFont="1" applyBorder="1">
      <alignment vertical="center"/>
    </xf>
    <xf numFmtId="0" fontId="34" fillId="0" borderId="5" xfId="73" applyFont="1" applyBorder="1" applyAlignment="1">
      <alignment horizontal="center" vertical="center"/>
    </xf>
    <xf numFmtId="0" fontId="41" fillId="0" borderId="0" xfId="73" applyFont="1" applyAlignment="1" applyProtection="1">
      <alignment horizontal="left" vertical="center"/>
      <protection locked="0"/>
    </xf>
    <xf numFmtId="0" fontId="43" fillId="34" borderId="0" xfId="73" applyFont="1" applyFill="1" applyAlignment="1">
      <alignment horizontal="right" vertical="center"/>
    </xf>
    <xf numFmtId="0" fontId="44" fillId="0" borderId="0" xfId="73" applyFont="1" applyAlignment="1">
      <alignment horizontal="left" wrapText="1"/>
    </xf>
    <xf numFmtId="0" fontId="34" fillId="0" borderId="0" xfId="73" applyFont="1" applyAlignment="1">
      <alignment horizontal="center" vertical="center"/>
    </xf>
    <xf numFmtId="0" fontId="41" fillId="0" borderId="0" xfId="73" applyFont="1" applyAlignment="1" applyProtection="1">
      <alignment horizontal="right" vertical="center"/>
      <protection locked="0"/>
    </xf>
    <xf numFmtId="176" fontId="41" fillId="0" borderId="0" xfId="68" applyNumberFormat="1" applyFont="1" applyFill="1" applyAlignment="1" applyProtection="1">
      <alignment horizontal="right" vertical="center"/>
      <protection locked="0"/>
    </xf>
    <xf numFmtId="0" fontId="34" fillId="0" borderId="0" xfId="73" applyFont="1" applyAlignment="1">
      <alignment horizontal="centerContinuous" vertical="center"/>
    </xf>
    <xf numFmtId="0" fontId="27" fillId="0" borderId="3" xfId="73" applyFont="1" applyBorder="1" applyAlignment="1">
      <alignment horizontal="left" vertical="center" wrapText="1"/>
    </xf>
    <xf numFmtId="0" fontId="27" fillId="0" borderId="1" xfId="73" applyFont="1" applyBorder="1" applyAlignment="1">
      <alignment horizontal="left" vertical="center" wrapText="1"/>
    </xf>
    <xf numFmtId="0" fontId="27" fillId="0" borderId="2" xfId="73" applyFont="1" applyBorder="1" applyAlignment="1">
      <alignment horizontal="left" vertical="center" wrapText="1"/>
    </xf>
    <xf numFmtId="0" fontId="40" fillId="0" borderId="0" xfId="73" applyFont="1" applyAlignment="1">
      <alignment horizontal="center" vertical="center" wrapText="1"/>
    </xf>
    <xf numFmtId="0" fontId="40" fillId="0" borderId="0" xfId="73" applyFont="1" applyAlignment="1">
      <alignment horizontal="center" vertical="center"/>
    </xf>
    <xf numFmtId="0" fontId="27" fillId="0" borderId="4" xfId="73" applyFont="1" applyBorder="1" applyAlignment="1">
      <alignment horizontal="center" vertical="center" wrapText="1"/>
    </xf>
    <xf numFmtId="0" fontId="41" fillId="34" borderId="0" xfId="73" applyFont="1" applyFill="1" applyAlignment="1" applyProtection="1">
      <alignment horizontal="right" vertical="center"/>
      <protection locked="0"/>
    </xf>
    <xf numFmtId="0" fontId="0" fillId="0" borderId="0" xfId="0" applyAlignment="1">
      <alignment horizontal="right" vertical="center"/>
    </xf>
    <xf numFmtId="0" fontId="27" fillId="0" borderId="3" xfId="73" applyFont="1" applyBorder="1" applyAlignment="1">
      <alignment horizontal="center" vertical="center" wrapText="1"/>
    </xf>
    <xf numFmtId="0" fontId="27" fillId="0" borderId="1" xfId="73" applyFont="1" applyBorder="1" applyAlignment="1">
      <alignment horizontal="center" vertical="center" wrapText="1"/>
    </xf>
    <xf numFmtId="0" fontId="27" fillId="0" borderId="2" xfId="73" applyFont="1" applyBorder="1" applyAlignment="1">
      <alignment horizontal="center" vertical="center" wrapText="1"/>
    </xf>
    <xf numFmtId="0" fontId="41" fillId="34" borderId="0" xfId="73" applyFont="1" applyFill="1" applyAlignment="1" applyProtection="1">
      <alignment horizontal="center" vertical="center"/>
      <protection locked="0"/>
    </xf>
    <xf numFmtId="0" fontId="34" fillId="0" borderId="0" xfId="73" applyFont="1" applyAlignment="1">
      <alignment horizontal="center" vertical="center"/>
    </xf>
    <xf numFmtId="0" fontId="45" fillId="0" borderId="0" xfId="73" applyFont="1" applyAlignment="1">
      <alignment vertical="center" wrapText="1"/>
    </xf>
    <xf numFmtId="0" fontId="23" fillId="0" borderId="0" xfId="73" applyFont="1" applyAlignment="1">
      <alignment horizontal="left" vertical="center" wrapText="1"/>
    </xf>
    <xf numFmtId="0" fontId="23" fillId="0" borderId="0" xfId="73" applyFont="1" applyAlignment="1">
      <alignment vertical="center" wrapText="1"/>
    </xf>
    <xf numFmtId="176" fontId="23" fillId="0" borderId="0" xfId="73" applyNumberFormat="1" applyFont="1">
      <alignment vertical="center"/>
    </xf>
    <xf numFmtId="0" fontId="23" fillId="0" borderId="0" xfId="73" applyFont="1">
      <alignmen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4F58-EDCF-4035-A11A-91391BC96090}">
  <sheetPr>
    <tabColor rgb="FFFF0000"/>
    <pageSetUpPr fitToPage="1"/>
  </sheetPr>
  <dimension ref="A1:S52"/>
  <sheetViews>
    <sheetView tabSelected="1" view="pageBreakPreview" zoomScale="62" zoomScaleNormal="70" zoomScaleSheetLayoutView="62" workbookViewId="0"/>
  </sheetViews>
  <sheetFormatPr defaultRowHeight="13.5"/>
  <cols>
    <col min="1" max="1" width="39.25" style="7" customWidth="1"/>
    <col min="2" max="4" width="15.125" style="8" customWidth="1"/>
    <col min="5" max="5" width="22.5" style="8" customWidth="1"/>
    <col min="6" max="6" width="18.25" style="8" customWidth="1"/>
    <col min="7" max="8" width="29.5" style="7" customWidth="1"/>
    <col min="9" max="11" width="15.125" style="8" customWidth="1"/>
    <col min="12" max="12" width="42.125" style="7" customWidth="1"/>
    <col min="13" max="13" width="187.25" style="9" customWidth="1"/>
    <col min="14" max="19" width="14.625" style="7" customWidth="1"/>
    <col min="20" max="20" width="18.875" style="7" customWidth="1"/>
    <col min="21" max="21" width="9" style="7"/>
    <col min="22" max="28" width="9" style="7" customWidth="1"/>
    <col min="29" max="16384" width="9" style="7"/>
  </cols>
  <sheetData>
    <row r="1" spans="1:19" ht="25.5" customHeight="1">
      <c r="A1" s="5" t="s">
        <v>108</v>
      </c>
      <c r="B1" s="6"/>
      <c r="C1" s="6"/>
      <c r="D1" s="6"/>
      <c r="E1" s="6"/>
      <c r="F1" s="6"/>
      <c r="H1" s="5"/>
      <c r="J1" s="57"/>
      <c r="K1" s="58"/>
      <c r="L1" s="55" t="s">
        <v>93</v>
      </c>
    </row>
    <row r="2" spans="1:19" ht="46.5" customHeight="1">
      <c r="A2" s="70" t="s">
        <v>89</v>
      </c>
      <c r="B2" s="71"/>
      <c r="C2" s="71"/>
      <c r="D2" s="71"/>
      <c r="E2" s="71"/>
      <c r="F2" s="71"/>
      <c r="G2" s="71"/>
      <c r="H2" s="71"/>
      <c r="I2" s="71"/>
      <c r="J2" s="71"/>
      <c r="K2" s="71"/>
      <c r="L2" s="71"/>
      <c r="M2" s="9" t="s">
        <v>49</v>
      </c>
    </row>
    <row r="3" spans="1:19" ht="26.25" customHeight="1">
      <c r="A3" s="10" t="s">
        <v>102</v>
      </c>
      <c r="B3" s="64"/>
      <c r="C3" s="64"/>
      <c r="D3" s="64"/>
      <c r="E3" s="64"/>
      <c r="F3" s="64"/>
      <c r="G3" s="12"/>
      <c r="H3" s="10"/>
      <c r="I3" s="11"/>
      <c r="J3" s="60" t="s">
        <v>95</v>
      </c>
      <c r="K3" s="10"/>
      <c r="L3" s="2">
        <f>SUM($L$14:$L$17)</f>
        <v>0</v>
      </c>
      <c r="M3" s="80" t="str">
        <f>IF(L3&lt;M5,"×","○")</f>
        <v>○</v>
      </c>
    </row>
    <row r="4" spans="1:19" ht="26.25" customHeight="1">
      <c r="A4" s="10" t="s">
        <v>100</v>
      </c>
      <c r="B4" s="73"/>
      <c r="C4" s="74"/>
      <c r="D4" s="74"/>
      <c r="E4" s="74"/>
      <c r="F4" s="74"/>
      <c r="G4" s="74"/>
      <c r="H4" s="10"/>
      <c r="I4" s="11"/>
      <c r="J4" s="60"/>
      <c r="K4" s="10"/>
      <c r="L4" s="65"/>
      <c r="M4" s="80" t="s">
        <v>113</v>
      </c>
    </row>
    <row r="5" spans="1:19" ht="26.25" customHeight="1">
      <c r="A5" s="10" t="s">
        <v>101</v>
      </c>
      <c r="B5" s="73"/>
      <c r="C5" s="73"/>
      <c r="D5" s="73"/>
      <c r="E5" s="73"/>
      <c r="F5" s="73"/>
      <c r="G5" s="73"/>
      <c r="H5"/>
      <c r="I5"/>
      <c r="J5"/>
      <c r="K5"/>
      <c r="L5"/>
      <c r="M5" s="81">
        <f>SUM(L19:L52)</f>
        <v>0</v>
      </c>
    </row>
    <row r="6" spans="1:19" ht="26.25" customHeight="1">
      <c r="A6" s="10" t="s">
        <v>90</v>
      </c>
      <c r="B6" s="11"/>
      <c r="C6" s="11"/>
      <c r="D6" s="11"/>
      <c r="E6" s="11"/>
      <c r="F6" s="11"/>
      <c r="G6" s="12"/>
      <c r="H6"/>
      <c r="I6"/>
      <c r="J6"/>
      <c r="K6"/>
      <c r="L6"/>
    </row>
    <row r="7" spans="1:19" ht="26.25" customHeight="1">
      <c r="A7" s="10" t="s">
        <v>84</v>
      </c>
      <c r="B7" s="11"/>
      <c r="C7" s="11"/>
      <c r="D7" s="11"/>
      <c r="E7" s="11"/>
      <c r="F7" s="11"/>
      <c r="G7" s="38"/>
      <c r="H7"/>
      <c r="I7"/>
      <c r="J7"/>
      <c r="K7"/>
      <c r="L7"/>
      <c r="N7" s="7" t="s">
        <v>50</v>
      </c>
      <c r="O7" s="7" t="s">
        <v>48</v>
      </c>
    </row>
    <row r="8" spans="1:19" ht="26.25" customHeight="1">
      <c r="A8" s="10" t="s">
        <v>83</v>
      </c>
      <c r="B8" s="11"/>
      <c r="C8" s="11"/>
      <c r="D8" s="11"/>
      <c r="E8" s="11"/>
      <c r="F8" s="11"/>
      <c r="G8" s="13"/>
      <c r="H8"/>
      <c r="I8"/>
      <c r="J8"/>
      <c r="K8"/>
      <c r="L8"/>
      <c r="N8" s="7" t="s">
        <v>50</v>
      </c>
      <c r="O8" s="7" t="s">
        <v>48</v>
      </c>
    </row>
    <row r="9" spans="1:19" ht="26.25" customHeight="1">
      <c r="A9" s="10"/>
      <c r="B9" s="11"/>
      <c r="C9" s="11"/>
      <c r="D9" s="11"/>
      <c r="E9" s="11"/>
      <c r="F9" s="11"/>
      <c r="G9"/>
      <c r="H9"/>
      <c r="I9"/>
      <c r="J9"/>
      <c r="K9"/>
      <c r="L9" s="9"/>
      <c r="M9" s="7"/>
    </row>
    <row r="10" spans="1:19" ht="24" customHeight="1">
      <c r="A10" s="62" t="s">
        <v>99</v>
      </c>
      <c r="B10"/>
      <c r="C10"/>
      <c r="D10"/>
      <c r="E10"/>
      <c r="F10"/>
      <c r="G10"/>
      <c r="H10"/>
      <c r="I10"/>
      <c r="J10"/>
      <c r="K10"/>
      <c r="L10"/>
    </row>
    <row r="11" spans="1:19" ht="41.25" customHeight="1">
      <c r="A11" s="72" t="s">
        <v>54</v>
      </c>
      <c r="B11" s="72"/>
      <c r="C11" s="72"/>
      <c r="D11" s="72"/>
      <c r="E11" s="72"/>
      <c r="F11" s="72"/>
      <c r="G11" s="72"/>
      <c r="H11" s="72" t="s">
        <v>62</v>
      </c>
      <c r="I11" s="72"/>
      <c r="J11" s="72"/>
      <c r="K11" s="72"/>
      <c r="L11" s="72"/>
      <c r="M11" s="14"/>
    </row>
    <row r="12" spans="1:19" ht="43.5" customHeight="1">
      <c r="A12" s="15" t="s">
        <v>85</v>
      </c>
      <c r="B12" s="16"/>
      <c r="C12" s="16"/>
      <c r="D12" s="16"/>
      <c r="E12" s="16"/>
      <c r="F12" s="17"/>
      <c r="G12" s="49"/>
      <c r="H12" s="15" t="str">
        <f>A12</f>
        <v>対象職員の賃金改善実績の有無（右欄に○・×を記載）</v>
      </c>
      <c r="I12" s="16"/>
      <c r="J12" s="16"/>
      <c r="K12" s="17"/>
      <c r="L12" s="19">
        <f>G12</f>
        <v>0</v>
      </c>
      <c r="M12" s="20" t="s">
        <v>87</v>
      </c>
      <c r="N12" s="7" t="s">
        <v>50</v>
      </c>
      <c r="O12" s="7" t="s">
        <v>48</v>
      </c>
    </row>
    <row r="13" spans="1:19" ht="72.75" customHeight="1">
      <c r="A13" s="21" t="s">
        <v>51</v>
      </c>
      <c r="B13" s="22" t="s">
        <v>64</v>
      </c>
      <c r="C13" s="22" t="s">
        <v>86</v>
      </c>
      <c r="D13" s="22" t="s">
        <v>63</v>
      </c>
      <c r="E13" s="22" t="s">
        <v>65</v>
      </c>
      <c r="F13" s="22" t="s">
        <v>66</v>
      </c>
      <c r="G13" s="22" t="s">
        <v>67</v>
      </c>
      <c r="H13" s="21" t="s">
        <v>51</v>
      </c>
      <c r="I13" s="22" t="s">
        <v>64</v>
      </c>
      <c r="J13" s="22" t="s">
        <v>86</v>
      </c>
      <c r="K13" s="22" t="s">
        <v>63</v>
      </c>
      <c r="L13" s="22" t="s">
        <v>56</v>
      </c>
      <c r="M13" s="20" t="s">
        <v>68</v>
      </c>
    </row>
    <row r="14" spans="1:19" ht="41.25" customHeight="1">
      <c r="A14" s="23" t="s">
        <v>60</v>
      </c>
      <c r="B14" s="24"/>
      <c r="C14" s="25"/>
      <c r="D14" s="26"/>
      <c r="E14" s="25"/>
      <c r="F14" s="19" t="str">
        <f>IF(E14&gt;=C14,"○","×")</f>
        <v>○</v>
      </c>
      <c r="G14" s="27" t="e">
        <f>((B14*C14*D14)/B14)/D14</f>
        <v>#DIV/0!</v>
      </c>
      <c r="H14" s="23" t="s">
        <v>55</v>
      </c>
      <c r="I14" s="28">
        <f t="shared" ref="I14:K16" si="0">B14</f>
        <v>0</v>
      </c>
      <c r="J14" s="27">
        <f t="shared" si="0"/>
        <v>0</v>
      </c>
      <c r="K14" s="29">
        <f t="shared" si="0"/>
        <v>0</v>
      </c>
      <c r="L14" s="27">
        <f>I14*J14*K14</f>
        <v>0</v>
      </c>
      <c r="M14" s="20" t="s">
        <v>87</v>
      </c>
    </row>
    <row r="15" spans="1:19" ht="41.25" customHeight="1">
      <c r="A15" s="23" t="s">
        <v>59</v>
      </c>
      <c r="B15" s="24"/>
      <c r="C15" s="25"/>
      <c r="D15" s="26"/>
      <c r="E15" s="25"/>
      <c r="F15" s="19" t="str">
        <f>IF(E15&gt;=C15,"○","×")</f>
        <v>○</v>
      </c>
      <c r="G15" s="27" t="e">
        <f>((B15*C15*D15)/B15)/D15</f>
        <v>#DIV/0!</v>
      </c>
      <c r="H15" s="23" t="s">
        <v>57</v>
      </c>
      <c r="I15" s="28">
        <f t="shared" si="0"/>
        <v>0</v>
      </c>
      <c r="J15" s="27">
        <f t="shared" si="0"/>
        <v>0</v>
      </c>
      <c r="K15" s="29">
        <f t="shared" si="0"/>
        <v>0</v>
      </c>
      <c r="L15" s="27">
        <f>I15*J15*K15</f>
        <v>0</v>
      </c>
      <c r="M15" s="20" t="s">
        <v>52</v>
      </c>
    </row>
    <row r="16" spans="1:19" s="48" customFormat="1" ht="41.25" customHeight="1">
      <c r="A16" s="39" t="s">
        <v>61</v>
      </c>
      <c r="B16" s="40"/>
      <c r="C16" s="41"/>
      <c r="D16" s="51"/>
      <c r="E16" s="41"/>
      <c r="F16" s="43" t="e">
        <f>IF(E16&gt;=G16,"○","×")</f>
        <v>#DIV/0!</v>
      </c>
      <c r="G16" s="44" t="e">
        <f>(B16*C16)/B16/D16</f>
        <v>#DIV/0!</v>
      </c>
      <c r="H16" s="39" t="s">
        <v>58</v>
      </c>
      <c r="I16" s="45">
        <f t="shared" si="0"/>
        <v>0</v>
      </c>
      <c r="J16" s="44">
        <f t="shared" si="0"/>
        <v>0</v>
      </c>
      <c r="K16" s="42">
        <f t="shared" si="0"/>
        <v>0</v>
      </c>
      <c r="L16" s="44">
        <f>I16*J16</f>
        <v>0</v>
      </c>
      <c r="M16" s="46" t="s">
        <v>53</v>
      </c>
      <c r="N16" s="47">
        <v>1</v>
      </c>
      <c r="O16" s="47">
        <v>2</v>
      </c>
      <c r="P16" s="47">
        <v>3</v>
      </c>
      <c r="Q16" s="47">
        <v>4</v>
      </c>
      <c r="R16" s="47"/>
      <c r="S16" s="47"/>
    </row>
    <row r="17" spans="1:19" ht="73.5" customHeight="1">
      <c r="A17" s="67" t="s">
        <v>69</v>
      </c>
      <c r="B17" s="68"/>
      <c r="C17" s="68"/>
      <c r="D17" s="68"/>
      <c r="E17" s="27">
        <f>'【診療所、訪看】別紙（2.0％超部分算定シート）'!I6</f>
        <v>0</v>
      </c>
      <c r="F17" s="30" t="str">
        <f>'【診療所、訪看】別紙（2.0％超部分算定シート）'!J6</f>
        <v>○</v>
      </c>
      <c r="G17" s="27" t="e">
        <f>'【診療所、訪看】別紙（2.0％超部分算定シート）'!K6</f>
        <v>#DIV/0!</v>
      </c>
      <c r="H17" s="67" t="s">
        <v>69</v>
      </c>
      <c r="I17" s="68"/>
      <c r="J17" s="68"/>
      <c r="K17" s="68"/>
      <c r="L17" s="27">
        <f>'【診療所、訪看】別紙（2.0％超部分算定シート）'!L6</f>
        <v>0</v>
      </c>
      <c r="M17" s="20" t="s">
        <v>70</v>
      </c>
    </row>
    <row r="18" spans="1:19" ht="46.5" customHeight="1">
      <c r="A18" s="62" t="s">
        <v>98</v>
      </c>
      <c r="B18" s="52"/>
      <c r="C18" s="52"/>
      <c r="D18" s="52"/>
      <c r="E18" s="53"/>
      <c r="F18" s="54"/>
      <c r="G18" s="53"/>
      <c r="H18" s="52"/>
      <c r="I18" s="52"/>
      <c r="J18" s="52"/>
      <c r="K18" s="52"/>
      <c r="L18" s="53"/>
      <c r="M18" s="20"/>
    </row>
    <row r="19" spans="1:19" ht="49.5" customHeight="1">
      <c r="A19" s="15" t="s">
        <v>103</v>
      </c>
      <c r="B19" s="16"/>
      <c r="C19" s="16"/>
      <c r="D19" s="16"/>
      <c r="E19" s="16"/>
      <c r="F19" s="17"/>
      <c r="G19" s="50"/>
      <c r="H19" s="15" t="str">
        <f>A19</f>
        <v>（職種内訳）医師の賃金改善実績の有無（右欄に○・×を記載）</v>
      </c>
      <c r="I19" s="16"/>
      <c r="J19" s="16"/>
      <c r="K19" s="17"/>
      <c r="L19" s="19">
        <f>G19</f>
        <v>0</v>
      </c>
      <c r="M19" s="20" t="s">
        <v>87</v>
      </c>
      <c r="N19" s="7" t="s">
        <v>50</v>
      </c>
      <c r="O19" s="7" t="s">
        <v>48</v>
      </c>
    </row>
    <row r="20" spans="1:19" ht="72.75" customHeight="1">
      <c r="A20" s="21" t="s">
        <v>51</v>
      </c>
      <c r="B20" s="22" t="s">
        <v>64</v>
      </c>
      <c r="C20" s="22" t="s">
        <v>86</v>
      </c>
      <c r="D20" s="22" t="s">
        <v>63</v>
      </c>
      <c r="E20" s="22" t="s">
        <v>65</v>
      </c>
      <c r="F20" s="22" t="s">
        <v>66</v>
      </c>
      <c r="G20" s="22" t="s">
        <v>67</v>
      </c>
      <c r="H20" s="21" t="s">
        <v>51</v>
      </c>
      <c r="I20" s="22" t="s">
        <v>64</v>
      </c>
      <c r="J20" s="22" t="s">
        <v>86</v>
      </c>
      <c r="K20" s="22" t="s">
        <v>63</v>
      </c>
      <c r="L20" s="22" t="s">
        <v>56</v>
      </c>
      <c r="M20" s="20" t="s">
        <v>68</v>
      </c>
    </row>
    <row r="21" spans="1:19" ht="41.25" customHeight="1">
      <c r="A21" s="23" t="s">
        <v>60</v>
      </c>
      <c r="B21" s="24"/>
      <c r="C21" s="25"/>
      <c r="D21" s="26"/>
      <c r="E21" s="25"/>
      <c r="F21" s="19" t="str">
        <f>IF(E21&gt;=C21,"○","×")</f>
        <v>○</v>
      </c>
      <c r="G21" s="27" t="e">
        <f>((B21*C21*D21)/B21)/D21</f>
        <v>#DIV/0!</v>
      </c>
      <c r="H21" s="23" t="s">
        <v>55</v>
      </c>
      <c r="I21" s="28">
        <f t="shared" ref="I21:K23" si="1">B21</f>
        <v>0</v>
      </c>
      <c r="J21" s="27">
        <f t="shared" si="1"/>
        <v>0</v>
      </c>
      <c r="K21" s="29">
        <f t="shared" si="1"/>
        <v>0</v>
      </c>
      <c r="L21" s="27">
        <f>I21*J21*K21</f>
        <v>0</v>
      </c>
      <c r="M21" s="20" t="s">
        <v>87</v>
      </c>
    </row>
    <row r="22" spans="1:19" ht="41.25" customHeight="1">
      <c r="A22" s="23" t="s">
        <v>59</v>
      </c>
      <c r="B22" s="24"/>
      <c r="C22" s="25"/>
      <c r="D22" s="26"/>
      <c r="E22" s="25"/>
      <c r="F22" s="19" t="str">
        <f>IF(E22&gt;=C22,"○","×")</f>
        <v>○</v>
      </c>
      <c r="G22" s="27" t="e">
        <f>((B22*C22*D22)/B22)/D22</f>
        <v>#DIV/0!</v>
      </c>
      <c r="H22" s="23" t="s">
        <v>57</v>
      </c>
      <c r="I22" s="28">
        <f t="shared" si="1"/>
        <v>0</v>
      </c>
      <c r="J22" s="27">
        <f t="shared" si="1"/>
        <v>0</v>
      </c>
      <c r="K22" s="29">
        <f t="shared" si="1"/>
        <v>0</v>
      </c>
      <c r="L22" s="27">
        <f>I22*J22*K22</f>
        <v>0</v>
      </c>
      <c r="M22" s="20" t="s">
        <v>52</v>
      </c>
    </row>
    <row r="23" spans="1:19" s="48" customFormat="1" ht="41.25" customHeight="1">
      <c r="A23" s="39" t="s">
        <v>61</v>
      </c>
      <c r="B23" s="40"/>
      <c r="C23" s="41"/>
      <c r="D23" s="51"/>
      <c r="E23" s="41"/>
      <c r="F23" s="43" t="e">
        <f>IF(E23&gt;=G23,"○","×")</f>
        <v>#DIV/0!</v>
      </c>
      <c r="G23" s="44" t="e">
        <f>(B23*C23)/B23/D23</f>
        <v>#DIV/0!</v>
      </c>
      <c r="H23" s="39" t="s">
        <v>58</v>
      </c>
      <c r="I23" s="45">
        <f t="shared" si="1"/>
        <v>0</v>
      </c>
      <c r="J23" s="44">
        <f t="shared" si="1"/>
        <v>0</v>
      </c>
      <c r="K23" s="42">
        <f t="shared" si="1"/>
        <v>0</v>
      </c>
      <c r="L23" s="44">
        <f>I23*J23</f>
        <v>0</v>
      </c>
      <c r="M23" s="46" t="s">
        <v>53</v>
      </c>
      <c r="N23" s="47">
        <v>1</v>
      </c>
      <c r="O23" s="47">
        <v>2</v>
      </c>
      <c r="P23" s="47">
        <v>3</v>
      </c>
      <c r="Q23" s="47">
        <v>4</v>
      </c>
      <c r="R23" s="47">
        <v>5</v>
      </c>
      <c r="S23" s="47">
        <v>6</v>
      </c>
    </row>
    <row r="24" spans="1:19" ht="73.5" customHeight="1">
      <c r="A24" s="67" t="s">
        <v>69</v>
      </c>
      <c r="B24" s="68"/>
      <c r="C24" s="68"/>
      <c r="D24" s="69"/>
      <c r="E24" s="27">
        <f>'【診療所、訪看】別紙（2.0％超部分算定シート）'!I10</f>
        <v>0</v>
      </c>
      <c r="F24" s="30" t="str">
        <f>'【診療所、訪看】別紙（2.0％超部分算定シート）'!J10</f>
        <v>○</v>
      </c>
      <c r="G24" s="27" t="e">
        <f>'【診療所、訪看】別紙（2.0％超部分算定シート）'!K10</f>
        <v>#DIV/0!</v>
      </c>
      <c r="H24" s="67" t="s">
        <v>69</v>
      </c>
      <c r="I24" s="68"/>
      <c r="J24" s="68"/>
      <c r="K24" s="69"/>
      <c r="L24" s="27">
        <f>'【診療所、訪看】別紙（2.0％超部分算定シート）'!L10</f>
        <v>0</v>
      </c>
      <c r="M24" s="20" t="s">
        <v>70</v>
      </c>
    </row>
    <row r="25" spans="1:19" ht="25.5" customHeight="1"/>
    <row r="26" spans="1:19" ht="49.5" customHeight="1">
      <c r="A26" s="15" t="s">
        <v>104</v>
      </c>
      <c r="B26" s="16"/>
      <c r="C26" s="16"/>
      <c r="D26" s="16"/>
      <c r="E26" s="16"/>
      <c r="F26" s="17"/>
      <c r="G26" s="50"/>
      <c r="H26" s="15" t="str">
        <f>A26</f>
        <v>（職種内訳）歯科医師の賃金改善実績の有無（右欄に○・×を記載）</v>
      </c>
      <c r="I26" s="16"/>
      <c r="J26" s="16"/>
      <c r="K26" s="17"/>
      <c r="L26" s="19">
        <f>G26</f>
        <v>0</v>
      </c>
    </row>
    <row r="27" spans="1:19" ht="54">
      <c r="A27" s="21" t="s">
        <v>51</v>
      </c>
      <c r="B27" s="22" t="s">
        <v>64</v>
      </c>
      <c r="C27" s="22" t="s">
        <v>86</v>
      </c>
      <c r="D27" s="22" t="s">
        <v>63</v>
      </c>
      <c r="E27" s="22" t="s">
        <v>65</v>
      </c>
      <c r="F27" s="22" t="s">
        <v>66</v>
      </c>
      <c r="G27" s="22" t="s">
        <v>67</v>
      </c>
      <c r="H27" s="21" t="s">
        <v>51</v>
      </c>
      <c r="I27" s="22" t="s">
        <v>64</v>
      </c>
      <c r="J27" s="22" t="s">
        <v>86</v>
      </c>
      <c r="K27" s="22" t="s">
        <v>63</v>
      </c>
      <c r="L27" s="22" t="s">
        <v>56</v>
      </c>
    </row>
    <row r="28" spans="1:19" ht="45.75" customHeight="1">
      <c r="A28" s="23" t="s">
        <v>60</v>
      </c>
      <c r="B28" s="24"/>
      <c r="C28" s="25"/>
      <c r="D28" s="26"/>
      <c r="E28" s="25"/>
      <c r="F28" s="19" t="str">
        <f>IF(E28&gt;=C28,"○","×")</f>
        <v>○</v>
      </c>
      <c r="G28" s="27" t="e">
        <f>((B28*C28*D28)/B28)/D28</f>
        <v>#DIV/0!</v>
      </c>
      <c r="H28" s="23" t="s">
        <v>55</v>
      </c>
      <c r="I28" s="28">
        <f t="shared" ref="I28:I30" si="2">B28</f>
        <v>0</v>
      </c>
      <c r="J28" s="27">
        <f t="shared" ref="J28:J30" si="3">C28</f>
        <v>0</v>
      </c>
      <c r="K28" s="29">
        <f t="shared" ref="K28:K30" si="4">D28</f>
        <v>0</v>
      </c>
      <c r="L28" s="27">
        <f>I28*J28*K28</f>
        <v>0</v>
      </c>
    </row>
    <row r="29" spans="1:19" ht="45.75" customHeight="1">
      <c r="A29" s="23" t="s">
        <v>59</v>
      </c>
      <c r="B29" s="24"/>
      <c r="C29" s="25"/>
      <c r="D29" s="26"/>
      <c r="E29" s="25"/>
      <c r="F29" s="19" t="str">
        <f>IF(E29&gt;=C29,"○","×")</f>
        <v>○</v>
      </c>
      <c r="G29" s="27" t="e">
        <f>((B29*C29*D29)/B29)/D29</f>
        <v>#DIV/0!</v>
      </c>
      <c r="H29" s="23" t="s">
        <v>57</v>
      </c>
      <c r="I29" s="28">
        <f t="shared" si="2"/>
        <v>0</v>
      </c>
      <c r="J29" s="27">
        <f t="shared" si="3"/>
        <v>0</v>
      </c>
      <c r="K29" s="29">
        <f>D29</f>
        <v>0</v>
      </c>
      <c r="L29" s="27">
        <f>I29*J29*K29</f>
        <v>0</v>
      </c>
    </row>
    <row r="30" spans="1:19" ht="45.75" customHeight="1">
      <c r="A30" s="39" t="s">
        <v>61</v>
      </c>
      <c r="B30" s="40"/>
      <c r="C30" s="41"/>
      <c r="D30" s="51"/>
      <c r="E30" s="41"/>
      <c r="F30" s="43" t="e">
        <f>IF(E30&gt;=G30,"○","×")</f>
        <v>#DIV/0!</v>
      </c>
      <c r="G30" s="44" t="e">
        <f>(B30*C30)/B30/D30</f>
        <v>#DIV/0!</v>
      </c>
      <c r="H30" s="39" t="s">
        <v>58</v>
      </c>
      <c r="I30" s="45">
        <f t="shared" si="2"/>
        <v>0</v>
      </c>
      <c r="J30" s="44">
        <f t="shared" si="3"/>
        <v>0</v>
      </c>
      <c r="K30" s="42">
        <f t="shared" si="4"/>
        <v>0</v>
      </c>
      <c r="L30" s="44">
        <f>I30*J30</f>
        <v>0</v>
      </c>
    </row>
    <row r="31" spans="1:19" ht="68.25" customHeight="1">
      <c r="A31" s="67" t="s">
        <v>69</v>
      </c>
      <c r="B31" s="68"/>
      <c r="C31" s="68"/>
      <c r="D31" s="69"/>
      <c r="E31" s="27">
        <f>'【診療所、訪看】別紙（2.0％超部分算定シート）'!I14</f>
        <v>0</v>
      </c>
      <c r="F31" s="30" t="str">
        <f>'【診療所、訪看】別紙（2.0％超部分算定シート）'!J14</f>
        <v>○</v>
      </c>
      <c r="G31" s="27" t="e">
        <f>'【診療所、訪看】別紙（2.0％超部分算定シート）'!K14</f>
        <v>#DIV/0!</v>
      </c>
      <c r="H31" s="67" t="s">
        <v>69</v>
      </c>
      <c r="I31" s="68"/>
      <c r="J31" s="68"/>
      <c r="K31" s="69"/>
      <c r="L31" s="27">
        <f>'【診療所、訪看】別紙（2.0％超部分算定シート）'!L14</f>
        <v>0</v>
      </c>
    </row>
    <row r="32" spans="1:19" ht="33.75" customHeight="1"/>
    <row r="33" spans="1:12" ht="51" customHeight="1">
      <c r="A33" s="15" t="s">
        <v>105</v>
      </c>
      <c r="B33" s="16"/>
      <c r="C33" s="16"/>
      <c r="D33" s="16"/>
      <c r="E33" s="16"/>
      <c r="F33" s="17"/>
      <c r="G33" s="50"/>
      <c r="H33" s="15" t="str">
        <f>A33</f>
        <v>（職種内訳）看護職員の賃金改善実績の有無（右欄に○・×を記載）</v>
      </c>
      <c r="I33" s="16"/>
      <c r="J33" s="16"/>
      <c r="K33" s="17"/>
      <c r="L33" s="19">
        <f>G33</f>
        <v>0</v>
      </c>
    </row>
    <row r="34" spans="1:12" ht="51" customHeight="1">
      <c r="A34" s="21" t="s">
        <v>51</v>
      </c>
      <c r="B34" s="22" t="s">
        <v>64</v>
      </c>
      <c r="C34" s="22" t="s">
        <v>86</v>
      </c>
      <c r="D34" s="22" t="s">
        <v>63</v>
      </c>
      <c r="E34" s="22" t="s">
        <v>65</v>
      </c>
      <c r="F34" s="22" t="s">
        <v>66</v>
      </c>
      <c r="G34" s="22" t="s">
        <v>67</v>
      </c>
      <c r="H34" s="21" t="s">
        <v>51</v>
      </c>
      <c r="I34" s="22" t="s">
        <v>64</v>
      </c>
      <c r="J34" s="22" t="s">
        <v>86</v>
      </c>
      <c r="K34" s="22" t="s">
        <v>63</v>
      </c>
      <c r="L34" s="22" t="s">
        <v>56</v>
      </c>
    </row>
    <row r="35" spans="1:12" ht="51" customHeight="1">
      <c r="A35" s="23" t="s">
        <v>60</v>
      </c>
      <c r="B35" s="24"/>
      <c r="C35" s="25"/>
      <c r="D35" s="26"/>
      <c r="E35" s="25"/>
      <c r="F35" s="19" t="str">
        <f>IF(E35&gt;=C35,"○","×")</f>
        <v>○</v>
      </c>
      <c r="G35" s="27" t="e">
        <f>((B35*C35*D35)/B35)/D35</f>
        <v>#DIV/0!</v>
      </c>
      <c r="H35" s="23" t="s">
        <v>55</v>
      </c>
      <c r="I35" s="28">
        <f t="shared" ref="I35:I37" si="5">B35</f>
        <v>0</v>
      </c>
      <c r="J35" s="27">
        <f t="shared" ref="J35:J37" si="6">C35</f>
        <v>0</v>
      </c>
      <c r="K35" s="29">
        <f t="shared" ref="K35:K37" si="7">D35</f>
        <v>0</v>
      </c>
      <c r="L35" s="27">
        <f>I35*J35*K35</f>
        <v>0</v>
      </c>
    </row>
    <row r="36" spans="1:12" ht="51" customHeight="1">
      <c r="A36" s="23" t="s">
        <v>59</v>
      </c>
      <c r="B36" s="24"/>
      <c r="C36" s="25"/>
      <c r="D36" s="26"/>
      <c r="E36" s="25"/>
      <c r="F36" s="19" t="str">
        <f>IF(E36&gt;=C36,"○","×")</f>
        <v>○</v>
      </c>
      <c r="G36" s="27" t="e">
        <f>((B36*C36*D36)/B36)/D36</f>
        <v>#DIV/0!</v>
      </c>
      <c r="H36" s="23" t="s">
        <v>57</v>
      </c>
      <c r="I36" s="28">
        <f t="shared" si="5"/>
        <v>0</v>
      </c>
      <c r="J36" s="27">
        <f t="shared" si="6"/>
        <v>0</v>
      </c>
      <c r="K36" s="29">
        <f t="shared" si="7"/>
        <v>0</v>
      </c>
      <c r="L36" s="27">
        <f>I36*J36*K36</f>
        <v>0</v>
      </c>
    </row>
    <row r="37" spans="1:12" ht="51" customHeight="1">
      <c r="A37" s="39" t="s">
        <v>61</v>
      </c>
      <c r="B37" s="40"/>
      <c r="C37" s="41"/>
      <c r="D37" s="51"/>
      <c r="E37" s="41"/>
      <c r="F37" s="43" t="e">
        <f>IF(E37&gt;=G37,"○","×")</f>
        <v>#DIV/0!</v>
      </c>
      <c r="G37" s="44" t="e">
        <f>(B37*C37)/B37/D37</f>
        <v>#DIV/0!</v>
      </c>
      <c r="H37" s="39" t="s">
        <v>58</v>
      </c>
      <c r="I37" s="45">
        <f t="shared" si="5"/>
        <v>0</v>
      </c>
      <c r="J37" s="44">
        <f t="shared" si="6"/>
        <v>0</v>
      </c>
      <c r="K37" s="42">
        <f t="shared" si="7"/>
        <v>0</v>
      </c>
      <c r="L37" s="44">
        <f>I37*J37</f>
        <v>0</v>
      </c>
    </row>
    <row r="38" spans="1:12" ht="58.5" customHeight="1">
      <c r="A38" s="67" t="s">
        <v>69</v>
      </c>
      <c r="B38" s="68"/>
      <c r="C38" s="68"/>
      <c r="D38" s="69"/>
      <c r="E38" s="27">
        <f>'【診療所、訪看】別紙（2.0％超部分算定シート）'!I18</f>
        <v>0</v>
      </c>
      <c r="F38" s="30" t="str">
        <f>'【診療所、訪看】別紙（2.0％超部分算定シート）'!J18</f>
        <v>○</v>
      </c>
      <c r="G38" s="27" t="e">
        <f>'【診療所、訪看】別紙（2.0％超部分算定シート）'!K18</f>
        <v>#DIV/0!</v>
      </c>
      <c r="H38" s="67" t="s">
        <v>69</v>
      </c>
      <c r="I38" s="68"/>
      <c r="J38" s="68"/>
      <c r="K38" s="69"/>
      <c r="L38" s="27">
        <f>'【診療所、訪看】別紙（2.0％超部分算定シート）'!L18</f>
        <v>0</v>
      </c>
    </row>
    <row r="39" spans="1:12" ht="21" customHeight="1"/>
    <row r="40" spans="1:12" ht="54" customHeight="1">
      <c r="A40" s="15" t="s">
        <v>106</v>
      </c>
      <c r="B40" s="16"/>
      <c r="C40" s="16"/>
      <c r="D40" s="16"/>
      <c r="E40" s="16"/>
      <c r="F40" s="17"/>
      <c r="G40" s="50"/>
      <c r="H40" s="15" t="str">
        <f>A40</f>
        <v>（職種内訳）看護補助者の賃金改善実績の有無（右欄に○・×を記載）</v>
      </c>
      <c r="I40" s="16"/>
      <c r="J40" s="16"/>
      <c r="K40" s="17"/>
      <c r="L40" s="19">
        <f>G40</f>
        <v>0</v>
      </c>
    </row>
    <row r="41" spans="1:12" ht="62.25" customHeight="1">
      <c r="A41" s="21" t="s">
        <v>51</v>
      </c>
      <c r="B41" s="22" t="s">
        <v>64</v>
      </c>
      <c r="C41" s="22" t="s">
        <v>86</v>
      </c>
      <c r="D41" s="22" t="s">
        <v>63</v>
      </c>
      <c r="E41" s="22" t="s">
        <v>65</v>
      </c>
      <c r="F41" s="22" t="s">
        <v>66</v>
      </c>
      <c r="G41" s="22" t="s">
        <v>67</v>
      </c>
      <c r="H41" s="21" t="s">
        <v>51</v>
      </c>
      <c r="I41" s="22" t="s">
        <v>64</v>
      </c>
      <c r="J41" s="22" t="s">
        <v>86</v>
      </c>
      <c r="K41" s="22" t="s">
        <v>63</v>
      </c>
      <c r="L41" s="22" t="s">
        <v>56</v>
      </c>
    </row>
    <row r="42" spans="1:12" ht="62.25" customHeight="1">
      <c r="A42" s="23" t="s">
        <v>60</v>
      </c>
      <c r="B42" s="24"/>
      <c r="C42" s="25"/>
      <c r="D42" s="26"/>
      <c r="E42" s="25"/>
      <c r="F42" s="19" t="str">
        <f>IF(E42&gt;=C42,"○","×")</f>
        <v>○</v>
      </c>
      <c r="G42" s="27" t="e">
        <f>((B42*C42*D42)/B42)/D42</f>
        <v>#DIV/0!</v>
      </c>
      <c r="H42" s="23" t="s">
        <v>55</v>
      </c>
      <c r="I42" s="28">
        <f t="shared" ref="I42:I44" si="8">B42</f>
        <v>0</v>
      </c>
      <c r="J42" s="27">
        <f t="shared" ref="J42:J44" si="9">C42</f>
        <v>0</v>
      </c>
      <c r="K42" s="29">
        <f t="shared" ref="K42:K44" si="10">D42</f>
        <v>0</v>
      </c>
      <c r="L42" s="27">
        <f>I42*J42*K42</f>
        <v>0</v>
      </c>
    </row>
    <row r="43" spans="1:12" ht="62.25" customHeight="1">
      <c r="A43" s="23" t="s">
        <v>59</v>
      </c>
      <c r="B43" s="24"/>
      <c r="C43" s="25"/>
      <c r="D43" s="26"/>
      <c r="E43" s="25"/>
      <c r="F43" s="19" t="str">
        <f>IF(E43&gt;=C43,"○","×")</f>
        <v>○</v>
      </c>
      <c r="G43" s="27" t="e">
        <f>((B43*C43*D43)/B43)/D43</f>
        <v>#DIV/0!</v>
      </c>
      <c r="H43" s="23" t="s">
        <v>57</v>
      </c>
      <c r="I43" s="28">
        <f t="shared" si="8"/>
        <v>0</v>
      </c>
      <c r="J43" s="27">
        <f t="shared" si="9"/>
        <v>0</v>
      </c>
      <c r="K43" s="29">
        <f t="shared" si="10"/>
        <v>0</v>
      </c>
      <c r="L43" s="27">
        <f>I43*J43*K43</f>
        <v>0</v>
      </c>
    </row>
    <row r="44" spans="1:12" ht="62.25" customHeight="1">
      <c r="A44" s="39" t="s">
        <v>61</v>
      </c>
      <c r="B44" s="40"/>
      <c r="C44" s="41"/>
      <c r="D44" s="51"/>
      <c r="E44" s="41"/>
      <c r="F44" s="43" t="e">
        <f>IF(E44&gt;=G44,"○","×")</f>
        <v>#DIV/0!</v>
      </c>
      <c r="G44" s="44" t="e">
        <f>(B44*C44)/B44/D44</f>
        <v>#DIV/0!</v>
      </c>
      <c r="H44" s="39" t="s">
        <v>58</v>
      </c>
      <c r="I44" s="45">
        <f t="shared" si="8"/>
        <v>0</v>
      </c>
      <c r="J44" s="44">
        <f t="shared" si="9"/>
        <v>0</v>
      </c>
      <c r="K44" s="42">
        <f t="shared" si="10"/>
        <v>0</v>
      </c>
      <c r="L44" s="44">
        <f>I44*J44</f>
        <v>0</v>
      </c>
    </row>
    <row r="45" spans="1:12" ht="62.25" customHeight="1">
      <c r="A45" s="67" t="s">
        <v>69</v>
      </c>
      <c r="B45" s="68"/>
      <c r="C45" s="68"/>
      <c r="D45" s="69"/>
      <c r="E45" s="27">
        <f>'【診療所、訪看】別紙（2.0％超部分算定シート）'!I22</f>
        <v>0</v>
      </c>
      <c r="F45" s="30" t="str">
        <f>'【診療所、訪看】別紙（2.0％超部分算定シート）'!J22</f>
        <v>○</v>
      </c>
      <c r="G45" s="27" t="e">
        <f>'【診療所、訪看】別紙（2.0％超部分算定シート）'!K22</f>
        <v>#DIV/0!</v>
      </c>
      <c r="H45" s="67" t="s">
        <v>69</v>
      </c>
      <c r="I45" s="68"/>
      <c r="J45" s="68"/>
      <c r="K45" s="69"/>
      <c r="L45" s="27">
        <f>'【診療所、訪看】別紙（2.0％超部分算定シート）'!L22</f>
        <v>0</v>
      </c>
    </row>
    <row r="46" spans="1:12" ht="42.75" customHeight="1"/>
    <row r="47" spans="1:12" ht="62.25" customHeight="1">
      <c r="A47" s="15" t="s">
        <v>107</v>
      </c>
      <c r="B47" s="16"/>
      <c r="C47" s="16"/>
      <c r="D47" s="16"/>
      <c r="E47" s="16"/>
      <c r="F47" s="17"/>
      <c r="G47" s="50"/>
      <c r="H47" s="15" t="str">
        <f>A47</f>
        <v>（職種内訳）事務職員の賃金改善実績の有無（右欄に○・×を記載）</v>
      </c>
      <c r="I47" s="16"/>
      <c r="J47" s="16"/>
      <c r="K47" s="17"/>
      <c r="L47" s="19">
        <f>G47</f>
        <v>0</v>
      </c>
    </row>
    <row r="48" spans="1:12" ht="62.25" customHeight="1">
      <c r="A48" s="21" t="s">
        <v>51</v>
      </c>
      <c r="B48" s="22" t="s">
        <v>64</v>
      </c>
      <c r="C48" s="22" t="s">
        <v>86</v>
      </c>
      <c r="D48" s="22" t="s">
        <v>63</v>
      </c>
      <c r="E48" s="22" t="s">
        <v>65</v>
      </c>
      <c r="F48" s="22" t="s">
        <v>66</v>
      </c>
      <c r="G48" s="22" t="s">
        <v>67</v>
      </c>
      <c r="H48" s="21" t="s">
        <v>51</v>
      </c>
      <c r="I48" s="22" t="s">
        <v>64</v>
      </c>
      <c r="J48" s="22" t="s">
        <v>86</v>
      </c>
      <c r="K48" s="22" t="s">
        <v>63</v>
      </c>
      <c r="L48" s="22" t="s">
        <v>56</v>
      </c>
    </row>
    <row r="49" spans="1:12" ht="62.25" customHeight="1">
      <c r="A49" s="23" t="s">
        <v>60</v>
      </c>
      <c r="B49" s="24"/>
      <c r="C49" s="25"/>
      <c r="D49" s="26"/>
      <c r="E49" s="25"/>
      <c r="F49" s="19" t="str">
        <f>IF(E49&gt;=C49,"○","×")</f>
        <v>○</v>
      </c>
      <c r="G49" s="27" t="e">
        <f>((B49*C49*D49)/B49)/D49</f>
        <v>#DIV/0!</v>
      </c>
      <c r="H49" s="23" t="s">
        <v>55</v>
      </c>
      <c r="I49" s="28">
        <f t="shared" ref="I49:I51" si="11">B49</f>
        <v>0</v>
      </c>
      <c r="J49" s="27">
        <f t="shared" ref="J49:J51" si="12">C49</f>
        <v>0</v>
      </c>
      <c r="K49" s="29">
        <f t="shared" ref="K49:K51" si="13">D49</f>
        <v>0</v>
      </c>
      <c r="L49" s="27">
        <f>I49*J49*K49</f>
        <v>0</v>
      </c>
    </row>
    <row r="50" spans="1:12" ht="62.25" customHeight="1">
      <c r="A50" s="23" t="s">
        <v>59</v>
      </c>
      <c r="B50" s="24"/>
      <c r="C50" s="25"/>
      <c r="D50" s="26"/>
      <c r="E50" s="25"/>
      <c r="F50" s="19" t="str">
        <f>IF(E50&gt;=C50,"○","×")</f>
        <v>○</v>
      </c>
      <c r="G50" s="27" t="e">
        <f>((B50*C50*D50)/B50)/D50</f>
        <v>#DIV/0!</v>
      </c>
      <c r="H50" s="23" t="s">
        <v>57</v>
      </c>
      <c r="I50" s="28">
        <f t="shared" si="11"/>
        <v>0</v>
      </c>
      <c r="J50" s="27">
        <f t="shared" si="12"/>
        <v>0</v>
      </c>
      <c r="K50" s="29">
        <f t="shared" si="13"/>
        <v>0</v>
      </c>
      <c r="L50" s="27">
        <f>I50*J50*K50</f>
        <v>0</v>
      </c>
    </row>
    <row r="51" spans="1:12" ht="62.25" customHeight="1">
      <c r="A51" s="39" t="s">
        <v>61</v>
      </c>
      <c r="B51" s="40"/>
      <c r="C51" s="41"/>
      <c r="D51" s="51"/>
      <c r="E51" s="41"/>
      <c r="F51" s="43" t="e">
        <f>IF(E51&gt;=G51,"○","×")</f>
        <v>#DIV/0!</v>
      </c>
      <c r="G51" s="44" t="e">
        <f>(B51*C51)/B51/D51</f>
        <v>#DIV/0!</v>
      </c>
      <c r="H51" s="39" t="s">
        <v>58</v>
      </c>
      <c r="I51" s="45">
        <f t="shared" si="11"/>
        <v>0</v>
      </c>
      <c r="J51" s="44">
        <f t="shared" si="12"/>
        <v>0</v>
      </c>
      <c r="K51" s="42">
        <f t="shared" si="13"/>
        <v>0</v>
      </c>
      <c r="L51" s="44">
        <f>I51*J51</f>
        <v>0</v>
      </c>
    </row>
    <row r="52" spans="1:12" ht="62.25" customHeight="1">
      <c r="A52" s="67" t="s">
        <v>69</v>
      </c>
      <c r="B52" s="68"/>
      <c r="C52" s="68"/>
      <c r="D52" s="69"/>
      <c r="E52" s="27">
        <f>'【診療所、訪看】別紙（2.0％超部分算定シート）'!I26</f>
        <v>0</v>
      </c>
      <c r="F52" s="30" t="str">
        <f>'【診療所、訪看】別紙（2.0％超部分算定シート）'!J26</f>
        <v>○</v>
      </c>
      <c r="G52" s="27" t="e">
        <f>'【診療所、訪看】別紙（2.0％超部分算定シート）'!K26</f>
        <v>#DIV/0!</v>
      </c>
      <c r="H52" s="67" t="s">
        <v>69</v>
      </c>
      <c r="I52" s="68"/>
      <c r="J52" s="68"/>
      <c r="K52" s="69"/>
      <c r="L52" s="27">
        <f>'【診療所、訪看】別紙（2.0％超部分算定シート）'!L26</f>
        <v>0</v>
      </c>
    </row>
  </sheetData>
  <mergeCells count="17">
    <mergeCell ref="A52:D52"/>
    <mergeCell ref="H52:K52"/>
    <mergeCell ref="A31:D31"/>
    <mergeCell ref="H31:K31"/>
    <mergeCell ref="A38:D38"/>
    <mergeCell ref="H38:K38"/>
    <mergeCell ref="A45:D45"/>
    <mergeCell ref="H45:K45"/>
    <mergeCell ref="H24:K24"/>
    <mergeCell ref="A24:D24"/>
    <mergeCell ref="A2:L2"/>
    <mergeCell ref="A11:G11"/>
    <mergeCell ref="H11:L11"/>
    <mergeCell ref="A17:D17"/>
    <mergeCell ref="H17:K17"/>
    <mergeCell ref="B5:G5"/>
    <mergeCell ref="B4:G4"/>
  </mergeCells>
  <phoneticPr fontId="32"/>
  <conditionalFormatting sqref="A10">
    <cfRule type="expression" dxfId="44" priority="1">
      <formula>$G$2="×"</formula>
    </cfRule>
  </conditionalFormatting>
  <conditionalFormatting sqref="A17:A18 G17:H18 L17:L18 A24 G24:H24 L24">
    <cfRule type="expression" dxfId="43" priority="26">
      <formula>$G$2="×"</formula>
    </cfRule>
  </conditionalFormatting>
  <conditionalFormatting sqref="A31 G31:H31 L31">
    <cfRule type="expression" dxfId="42" priority="11">
      <formula>$G$2="×"</formula>
    </cfRule>
  </conditionalFormatting>
  <conditionalFormatting sqref="A38 G38:H38 L38">
    <cfRule type="expression" dxfId="41" priority="9">
      <formula>$G$2="×"</formula>
    </cfRule>
  </conditionalFormatting>
  <conditionalFormatting sqref="A45 G45:H45 L45">
    <cfRule type="expression" dxfId="40" priority="7">
      <formula>$G$2="×"</formula>
    </cfRule>
  </conditionalFormatting>
  <conditionalFormatting sqref="A52 G52:H52 L52">
    <cfRule type="expression" dxfId="39" priority="5">
      <formula>$G$2="×"</formula>
    </cfRule>
  </conditionalFormatting>
  <conditionalFormatting sqref="A8:G9">
    <cfRule type="expression" dxfId="38" priority="2">
      <formula>$G$7="○"</formula>
    </cfRule>
    <cfRule type="expression" dxfId="37" priority="3">
      <formula>$G$7</formula>
    </cfRule>
  </conditionalFormatting>
  <conditionalFormatting sqref="A14:L16">
    <cfRule type="expression" dxfId="36" priority="22">
      <formula>$G$2="×"</formula>
    </cfRule>
  </conditionalFormatting>
  <conditionalFormatting sqref="A21:L23">
    <cfRule type="expression" dxfId="35" priority="12">
      <formula>$G$2="×"</formula>
    </cfRule>
  </conditionalFormatting>
  <conditionalFormatting sqref="A28:L30">
    <cfRule type="expression" dxfId="34" priority="10">
      <formula>$G$2="×"</formula>
    </cfRule>
  </conditionalFormatting>
  <conditionalFormatting sqref="A35:L37">
    <cfRule type="expression" dxfId="33" priority="8">
      <formula>$G$2="×"</formula>
    </cfRule>
  </conditionalFormatting>
  <conditionalFormatting sqref="A42:L44">
    <cfRule type="expression" dxfId="32" priority="6">
      <formula>$G$2="×"</formula>
    </cfRule>
  </conditionalFormatting>
  <conditionalFormatting sqref="A49:L51">
    <cfRule type="expression" dxfId="31" priority="4">
      <formula>$G$2="×"</formula>
    </cfRule>
  </conditionalFormatting>
  <dataValidations count="6">
    <dataValidation type="list" allowBlank="1" showInputMessage="1" showErrorMessage="1" sqref="G7" xr:uid="{DA7D087A-265A-42B9-9F6A-FEE93E42A87A}">
      <formula1>$N$7:$O$7</formula1>
    </dataValidation>
    <dataValidation type="list" allowBlank="1" showInputMessage="1" showErrorMessage="1" sqref="G8" xr:uid="{3A6152E7-FAAF-443B-897D-C00EB60AE98A}">
      <formula1>$N$8:$O$8</formula1>
    </dataValidation>
    <dataValidation type="list" allowBlank="1" showInputMessage="1" showErrorMessage="1" sqref="D16 D51 D44 D37 D30 D23" xr:uid="{4439BA0B-D439-47E8-B5DB-E5DAFF06DC09}">
      <formula1>$N$16:$S$16</formula1>
    </dataValidation>
    <dataValidation type="list" allowBlank="1" showInputMessage="1" showErrorMessage="1" sqref="G12" xr:uid="{A30C2423-2A88-4EB0-8A0B-7F091DFDC266}">
      <formula1>$N$12:$O$12</formula1>
    </dataValidation>
    <dataValidation type="list" allowBlank="1" showInputMessage="1" showErrorMessage="1" sqref="G19 G47 G26 G33 G40" xr:uid="{F1EFE070-DBCD-482E-B5E8-3442D65C5150}">
      <formula1>$N$19:$O$19</formula1>
    </dataValidation>
    <dataValidation type="list" allowBlank="1" showInputMessage="1" showErrorMessage="1" sqref="G3" xr:uid="{86D5A7E7-0DE4-469C-ACEC-749DE33384BB}">
      <formula1>"有床診療所,無床診療所,訪問看護ステーション"</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rowBreaks count="2" manualBreakCount="2">
    <brk id="25" max="11" man="1"/>
    <brk id="3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0FFF-5BB8-4820-85B2-45D7873BF813}">
  <sheetPr>
    <tabColor rgb="FFFF0000"/>
    <pageSetUpPr fitToPage="1"/>
  </sheetPr>
  <dimension ref="A1:O26"/>
  <sheetViews>
    <sheetView view="pageBreakPreview" zoomScale="74" zoomScaleNormal="100" zoomScaleSheetLayoutView="74" workbookViewId="0"/>
  </sheetViews>
  <sheetFormatPr defaultRowHeight="13.5"/>
  <cols>
    <col min="1" max="1" width="37.875" style="7" customWidth="1"/>
    <col min="2" max="5" width="15.125" style="8" customWidth="1"/>
    <col min="6" max="6" width="16.5" style="8" customWidth="1"/>
    <col min="7" max="7" width="24.25" style="8" customWidth="1"/>
    <col min="8" max="8" width="19.75" style="8" customWidth="1"/>
    <col min="9" max="9" width="22.125" style="8" customWidth="1"/>
    <col min="10" max="11" width="18.25" style="8" customWidth="1"/>
    <col min="12" max="12" width="44" style="7" customWidth="1"/>
    <col min="13" max="13" width="187.25" style="9" customWidth="1"/>
    <col min="14" max="19" width="14.625" style="7" customWidth="1"/>
    <col min="20" max="20" width="18.875" style="7" customWidth="1"/>
    <col min="21" max="21" width="9" style="7"/>
    <col min="22" max="28" width="9" style="7" customWidth="1"/>
    <col min="29" max="16384" width="9" style="7"/>
  </cols>
  <sheetData>
    <row r="1" spans="1:15" ht="51" customHeight="1">
      <c r="A1" s="5" t="s">
        <v>109</v>
      </c>
      <c r="B1" s="63"/>
      <c r="C1" s="63"/>
      <c r="D1" s="66" t="s">
        <v>71</v>
      </c>
      <c r="E1" s="66"/>
      <c r="F1" s="66"/>
      <c r="G1" s="66"/>
      <c r="H1" s="66"/>
      <c r="I1" s="66"/>
      <c r="J1" s="63"/>
      <c r="K1" s="63"/>
      <c r="L1" s="56" t="s">
        <v>94</v>
      </c>
    </row>
    <row r="2" spans="1:15" ht="51" customHeight="1">
      <c r="A2" s="62" t="s">
        <v>99</v>
      </c>
      <c r="B2" s="59"/>
      <c r="C2" s="59"/>
      <c r="D2" s="59"/>
      <c r="E2" s="59"/>
      <c r="F2" s="59"/>
      <c r="G2" s="59"/>
      <c r="H2" s="59"/>
      <c r="I2" s="59"/>
      <c r="J2" s="59"/>
      <c r="K2" s="59"/>
      <c r="L2" s="56"/>
    </row>
    <row r="3" spans="1:15" ht="41.25" customHeight="1">
      <c r="A3" s="75" t="s">
        <v>54</v>
      </c>
      <c r="B3" s="76"/>
      <c r="C3" s="76"/>
      <c r="D3" s="76"/>
      <c r="E3" s="76"/>
      <c r="F3" s="76"/>
      <c r="G3" s="76"/>
      <c r="H3" s="76"/>
      <c r="I3" s="76"/>
      <c r="J3" s="76"/>
      <c r="K3" s="77"/>
      <c r="L3" s="19" t="s">
        <v>56</v>
      </c>
      <c r="M3" s="14"/>
    </row>
    <row r="4" spans="1:15" ht="33" customHeight="1">
      <c r="A4" s="15" t="str">
        <f>'【診療所、訪看】【総額及び平均額】賃上げ支援事業実績報告書'!A12</f>
        <v>対象職員の賃金改善実績の有無（右欄に○・×を記載）</v>
      </c>
      <c r="B4" s="31"/>
      <c r="C4" s="31"/>
      <c r="D4" s="31"/>
      <c r="E4" s="31"/>
      <c r="F4" s="31"/>
      <c r="G4" s="31"/>
      <c r="H4" s="31"/>
      <c r="I4" s="31"/>
      <c r="J4" s="31"/>
      <c r="K4" s="32"/>
      <c r="L4" s="49"/>
      <c r="M4" s="20" t="s">
        <v>72</v>
      </c>
      <c r="N4" s="7" t="s">
        <v>50</v>
      </c>
      <c r="O4" s="7" t="s">
        <v>48</v>
      </c>
    </row>
    <row r="5" spans="1:15" ht="72.75" customHeight="1">
      <c r="A5" s="21" t="s">
        <v>51</v>
      </c>
      <c r="B5" s="22" t="s">
        <v>73</v>
      </c>
      <c r="C5" s="22" t="s">
        <v>74</v>
      </c>
      <c r="D5" s="22" t="s">
        <v>75</v>
      </c>
      <c r="E5" s="22" t="s">
        <v>76</v>
      </c>
      <c r="F5" s="22" t="s">
        <v>77</v>
      </c>
      <c r="G5" s="22" t="s">
        <v>78</v>
      </c>
      <c r="H5" s="22" t="s">
        <v>79</v>
      </c>
      <c r="I5" s="22" t="s">
        <v>65</v>
      </c>
      <c r="J5" s="22" t="s">
        <v>80</v>
      </c>
      <c r="K5" s="22" t="s">
        <v>67</v>
      </c>
      <c r="L5" s="22" t="s">
        <v>56</v>
      </c>
      <c r="M5" s="20" t="s">
        <v>68</v>
      </c>
    </row>
    <row r="6" spans="1:15" ht="84.75" customHeight="1">
      <c r="A6" s="23" t="s">
        <v>81</v>
      </c>
      <c r="B6" s="25"/>
      <c r="C6" s="25"/>
      <c r="D6" s="33" t="e">
        <f>C6/B6</f>
        <v>#DIV/0!</v>
      </c>
      <c r="E6" s="34" t="e">
        <f>(D6-0.02)*B6</f>
        <v>#DIV/0!</v>
      </c>
      <c r="F6" s="35"/>
      <c r="G6" s="36"/>
      <c r="H6" s="37"/>
      <c r="I6" s="25"/>
      <c r="J6" s="19" t="str">
        <f>IF(I6&gt;=C6,"○","×")</f>
        <v>○</v>
      </c>
      <c r="K6" s="27" t="e">
        <f>((F6*G6*H6)/H6)/G6</f>
        <v>#DIV/0!</v>
      </c>
      <c r="L6" s="27">
        <f>F6*G6*H6</f>
        <v>0</v>
      </c>
      <c r="M6" s="20" t="s">
        <v>82</v>
      </c>
    </row>
    <row r="7" spans="1:15" ht="39.75" customHeight="1">
      <c r="A7" s="62" t="s">
        <v>98</v>
      </c>
      <c r="B7"/>
      <c r="C7"/>
      <c r="D7"/>
      <c r="E7"/>
      <c r="F7"/>
      <c r="G7"/>
      <c r="H7"/>
      <c r="I7"/>
      <c r="J7"/>
      <c r="K7"/>
      <c r="L7"/>
      <c r="M7" s="82" t="str">
        <f>IF(L6&lt;N7,"×","○")</f>
        <v>○</v>
      </c>
      <c r="N7" s="83">
        <f>SUM(L10:L26)</f>
        <v>0</v>
      </c>
    </row>
    <row r="8" spans="1:15" ht="27" customHeight="1">
      <c r="A8" s="15" t="str">
        <f>'【診療所、訪看】【総額及び平均額】賃上げ支援事業実績報告書'!A19</f>
        <v>（職種内訳）医師の賃金改善実績の有無（右欄に○・×を記載）</v>
      </c>
      <c r="B8" s="16"/>
      <c r="C8" s="16"/>
      <c r="D8" s="16"/>
      <c r="E8" s="16"/>
      <c r="F8" s="16"/>
      <c r="G8" s="16"/>
      <c r="H8" s="16"/>
      <c r="I8" s="16"/>
      <c r="J8" s="16"/>
      <c r="K8" s="17"/>
      <c r="L8" s="50"/>
      <c r="M8" s="20" t="s">
        <v>72</v>
      </c>
      <c r="N8" s="7" t="s">
        <v>50</v>
      </c>
      <c r="O8" s="7" t="s">
        <v>48</v>
      </c>
    </row>
    <row r="9" spans="1:15" ht="63" customHeight="1">
      <c r="A9" s="21" t="s">
        <v>51</v>
      </c>
      <c r="B9" s="22" t="s">
        <v>73</v>
      </c>
      <c r="C9" s="22" t="s">
        <v>74</v>
      </c>
      <c r="D9" s="22" t="s">
        <v>75</v>
      </c>
      <c r="E9" s="22" t="s">
        <v>76</v>
      </c>
      <c r="F9" s="22" t="s">
        <v>77</v>
      </c>
      <c r="G9" s="22" t="s">
        <v>78</v>
      </c>
      <c r="H9" s="22" t="s">
        <v>79</v>
      </c>
      <c r="I9" s="22" t="s">
        <v>65</v>
      </c>
      <c r="J9" s="22" t="s">
        <v>80</v>
      </c>
      <c r="K9" s="22" t="s">
        <v>67</v>
      </c>
      <c r="L9" s="22" t="s">
        <v>56</v>
      </c>
      <c r="M9" s="14"/>
    </row>
    <row r="10" spans="1:15" ht="90" customHeight="1">
      <c r="A10" s="23" t="s">
        <v>81</v>
      </c>
      <c r="B10" s="25"/>
      <c r="C10" s="25"/>
      <c r="D10" s="33" t="e">
        <f>C10/B10</f>
        <v>#DIV/0!</v>
      </c>
      <c r="E10" s="34" t="e">
        <f>(D10-0.02)*B10</f>
        <v>#DIV/0!</v>
      </c>
      <c r="F10" s="35"/>
      <c r="G10" s="36"/>
      <c r="H10" s="37"/>
      <c r="I10" s="25"/>
      <c r="J10" s="19" t="str">
        <f>IF(I10&gt;=C10,"○","×")</f>
        <v>○</v>
      </c>
      <c r="K10" s="27" t="e">
        <f>((F10*G10*H10)/H10)/G10</f>
        <v>#DIV/0!</v>
      </c>
      <c r="L10" s="27">
        <f>F10*G10*H10</f>
        <v>0</v>
      </c>
      <c r="M10" s="20" t="s">
        <v>82</v>
      </c>
    </row>
    <row r="12" spans="1:15" ht="27">
      <c r="A12" s="15" t="str">
        <f>'【診療所、訪看】【総額及び平均額】賃上げ支援事業実績報告書'!A26</f>
        <v>（職種内訳）歯科医師の賃金改善実績の有無（右欄に○・×を記載）</v>
      </c>
      <c r="B12" s="16"/>
      <c r="C12" s="16"/>
      <c r="D12" s="16"/>
      <c r="E12" s="16"/>
      <c r="F12" s="16"/>
      <c r="G12" s="16"/>
      <c r="H12" s="16"/>
      <c r="I12" s="16"/>
      <c r="J12" s="16"/>
      <c r="K12" s="17"/>
      <c r="L12" s="50"/>
    </row>
    <row r="13" spans="1:15" ht="54">
      <c r="A13" s="21" t="s">
        <v>51</v>
      </c>
      <c r="B13" s="22" t="s">
        <v>73</v>
      </c>
      <c r="C13" s="22" t="s">
        <v>74</v>
      </c>
      <c r="D13" s="22" t="s">
        <v>75</v>
      </c>
      <c r="E13" s="22" t="s">
        <v>76</v>
      </c>
      <c r="F13" s="22" t="s">
        <v>77</v>
      </c>
      <c r="G13" s="22" t="s">
        <v>78</v>
      </c>
      <c r="H13" s="22" t="s">
        <v>79</v>
      </c>
      <c r="I13" s="22" t="s">
        <v>65</v>
      </c>
      <c r="J13" s="22" t="s">
        <v>80</v>
      </c>
      <c r="K13" s="22" t="s">
        <v>67</v>
      </c>
      <c r="L13" s="22" t="s">
        <v>56</v>
      </c>
    </row>
    <row r="14" spans="1:15" ht="94.5" customHeight="1">
      <c r="A14" s="23" t="s">
        <v>81</v>
      </c>
      <c r="B14" s="25"/>
      <c r="C14" s="25"/>
      <c r="D14" s="33" t="e">
        <f>C14/B14</f>
        <v>#DIV/0!</v>
      </c>
      <c r="E14" s="34" t="e">
        <f>(D14-0.02)*B14</f>
        <v>#DIV/0!</v>
      </c>
      <c r="F14" s="35"/>
      <c r="G14" s="36"/>
      <c r="H14" s="37"/>
      <c r="I14" s="25"/>
      <c r="J14" s="19" t="str">
        <f>IF(I14&gt;=C14,"○","×")</f>
        <v>○</v>
      </c>
      <c r="K14" s="27" t="e">
        <f>((F14*G14*H14)/H14)/G14</f>
        <v>#DIV/0!</v>
      </c>
      <c r="L14" s="27">
        <f>F14*G14*H14</f>
        <v>0</v>
      </c>
    </row>
    <row r="16" spans="1:15" ht="27">
      <c r="A16" s="15" t="str">
        <f>'【診療所、訪看】【総額及び平均額】賃上げ支援事業実績報告書'!A33</f>
        <v>（職種内訳）看護職員の賃金改善実績の有無（右欄に○・×を記載）</v>
      </c>
      <c r="B16" s="16"/>
      <c r="C16" s="16"/>
      <c r="D16" s="16"/>
      <c r="E16" s="16"/>
      <c r="F16" s="16"/>
      <c r="G16" s="16"/>
      <c r="H16" s="16"/>
      <c r="I16" s="16"/>
      <c r="J16" s="16"/>
      <c r="K16" s="17"/>
      <c r="L16" s="50"/>
    </row>
    <row r="17" spans="1:12" ht="54">
      <c r="A17" s="21" t="s">
        <v>51</v>
      </c>
      <c r="B17" s="22" t="s">
        <v>73</v>
      </c>
      <c r="C17" s="22" t="s">
        <v>74</v>
      </c>
      <c r="D17" s="22" t="s">
        <v>75</v>
      </c>
      <c r="E17" s="22" t="s">
        <v>76</v>
      </c>
      <c r="F17" s="22" t="s">
        <v>77</v>
      </c>
      <c r="G17" s="22" t="s">
        <v>78</v>
      </c>
      <c r="H17" s="22" t="s">
        <v>79</v>
      </c>
      <c r="I17" s="22" t="s">
        <v>65</v>
      </c>
      <c r="J17" s="22" t="s">
        <v>80</v>
      </c>
      <c r="K17" s="22" t="s">
        <v>67</v>
      </c>
      <c r="L17" s="22" t="s">
        <v>56</v>
      </c>
    </row>
    <row r="18" spans="1:12" ht="97.5" customHeight="1">
      <c r="A18" s="23" t="s">
        <v>81</v>
      </c>
      <c r="B18" s="25"/>
      <c r="C18" s="25"/>
      <c r="D18" s="33" t="e">
        <f>C18/B18</f>
        <v>#DIV/0!</v>
      </c>
      <c r="E18" s="34" t="e">
        <f>(D18-0.02)*B18</f>
        <v>#DIV/0!</v>
      </c>
      <c r="F18" s="35"/>
      <c r="G18" s="36"/>
      <c r="H18" s="37"/>
      <c r="I18" s="25"/>
      <c r="J18" s="19" t="str">
        <f>IF(I18&gt;=C18,"○","×")</f>
        <v>○</v>
      </c>
      <c r="K18" s="27" t="e">
        <f>((F18*G18*H18)/H18)/G18</f>
        <v>#DIV/0!</v>
      </c>
      <c r="L18" s="27">
        <f>F18*G18*H18</f>
        <v>0</v>
      </c>
    </row>
    <row r="20" spans="1:12" ht="27">
      <c r="A20" s="15" t="str">
        <f>'【診療所、訪看】【総額及び平均額】賃上げ支援事業実績報告書'!A40</f>
        <v>（職種内訳）看護補助者の賃金改善実績の有無（右欄に○・×を記載）</v>
      </c>
      <c r="B20" s="16"/>
      <c r="C20" s="16"/>
      <c r="D20" s="16"/>
      <c r="E20" s="16"/>
      <c r="F20" s="16"/>
      <c r="G20" s="16"/>
      <c r="H20" s="16"/>
      <c r="I20" s="16"/>
      <c r="J20" s="16"/>
      <c r="K20" s="17"/>
      <c r="L20" s="50"/>
    </row>
    <row r="21" spans="1:12" ht="54">
      <c r="A21" s="21" t="s">
        <v>51</v>
      </c>
      <c r="B21" s="22" t="s">
        <v>73</v>
      </c>
      <c r="C21" s="22" t="s">
        <v>74</v>
      </c>
      <c r="D21" s="22" t="s">
        <v>75</v>
      </c>
      <c r="E21" s="22" t="s">
        <v>76</v>
      </c>
      <c r="F21" s="22" t="s">
        <v>77</v>
      </c>
      <c r="G21" s="22" t="s">
        <v>78</v>
      </c>
      <c r="H21" s="22" t="s">
        <v>79</v>
      </c>
      <c r="I21" s="22" t="s">
        <v>65</v>
      </c>
      <c r="J21" s="22" t="s">
        <v>80</v>
      </c>
      <c r="K21" s="22" t="s">
        <v>67</v>
      </c>
      <c r="L21" s="22" t="s">
        <v>56</v>
      </c>
    </row>
    <row r="22" spans="1:12" ht="94.5" customHeight="1">
      <c r="A22" s="23" t="s">
        <v>81</v>
      </c>
      <c r="B22" s="25"/>
      <c r="C22" s="25"/>
      <c r="D22" s="33" t="e">
        <f>C22/B22</f>
        <v>#DIV/0!</v>
      </c>
      <c r="E22" s="34" t="e">
        <f>(D22-0.02)*B22</f>
        <v>#DIV/0!</v>
      </c>
      <c r="F22" s="35"/>
      <c r="G22" s="36"/>
      <c r="H22" s="37"/>
      <c r="I22" s="25"/>
      <c r="J22" s="19" t="str">
        <f>IF(I22&gt;=C22,"○","×")</f>
        <v>○</v>
      </c>
      <c r="K22" s="27" t="e">
        <f>((F22*G22*H22)/H22)/G22</f>
        <v>#DIV/0!</v>
      </c>
      <c r="L22" s="27">
        <f>F22*G22*H22</f>
        <v>0</v>
      </c>
    </row>
    <row r="23" spans="1:12" ht="18.75" customHeight="1"/>
    <row r="24" spans="1:12" ht="27">
      <c r="A24" s="15" t="str">
        <f>'【診療所、訪看】【総額及び平均額】賃上げ支援事業実績報告書'!A47</f>
        <v>（職種内訳）事務職員の賃金改善実績の有無（右欄に○・×を記載）</v>
      </c>
      <c r="B24" s="16"/>
      <c r="C24" s="16"/>
      <c r="D24" s="16"/>
      <c r="E24" s="16"/>
      <c r="F24" s="16"/>
      <c r="G24" s="16"/>
      <c r="H24" s="16"/>
      <c r="I24" s="16"/>
      <c r="J24" s="16"/>
      <c r="K24" s="17"/>
      <c r="L24" s="50"/>
    </row>
    <row r="25" spans="1:12" ht="54">
      <c r="A25" s="21" t="s">
        <v>51</v>
      </c>
      <c r="B25" s="22" t="s">
        <v>73</v>
      </c>
      <c r="C25" s="22" t="s">
        <v>74</v>
      </c>
      <c r="D25" s="22" t="s">
        <v>75</v>
      </c>
      <c r="E25" s="22" t="s">
        <v>76</v>
      </c>
      <c r="F25" s="22" t="s">
        <v>77</v>
      </c>
      <c r="G25" s="22" t="s">
        <v>78</v>
      </c>
      <c r="H25" s="22" t="s">
        <v>79</v>
      </c>
      <c r="I25" s="22" t="s">
        <v>65</v>
      </c>
      <c r="J25" s="22" t="s">
        <v>80</v>
      </c>
      <c r="K25" s="22" t="s">
        <v>67</v>
      </c>
      <c r="L25" s="22" t="s">
        <v>56</v>
      </c>
    </row>
    <row r="26" spans="1:12" ht="99.75" customHeight="1">
      <c r="A26" s="23" t="s">
        <v>81</v>
      </c>
      <c r="B26" s="25"/>
      <c r="C26" s="25"/>
      <c r="D26" s="33" t="e">
        <f>C26/B26</f>
        <v>#DIV/0!</v>
      </c>
      <c r="E26" s="34" t="e">
        <f>(D26-0.02)*B26</f>
        <v>#DIV/0!</v>
      </c>
      <c r="F26" s="35"/>
      <c r="G26" s="36"/>
      <c r="H26" s="37"/>
      <c r="I26" s="25"/>
      <c r="J26" s="19" t="str">
        <f>IF(I26&gt;=C26,"○","×")</f>
        <v>○</v>
      </c>
      <c r="K26" s="27" t="e">
        <f>((F26*G26*H26)/H26)/G26</f>
        <v>#DIV/0!</v>
      </c>
      <c r="L26" s="27">
        <f>F26*G26*H26</f>
        <v>0</v>
      </c>
    </row>
  </sheetData>
  <mergeCells count="1">
    <mergeCell ref="A3:K3"/>
  </mergeCells>
  <phoneticPr fontId="32"/>
  <conditionalFormatting sqref="A2">
    <cfRule type="expression" dxfId="30" priority="1">
      <formula>$G$2="×"</formula>
    </cfRule>
  </conditionalFormatting>
  <conditionalFormatting sqref="A7">
    <cfRule type="expression" dxfId="29" priority="2">
      <formula>$G$3="×"</formula>
    </cfRule>
  </conditionalFormatting>
  <conditionalFormatting sqref="A6:J6 L6 A10:J10 L10">
    <cfRule type="expression" dxfId="28" priority="13">
      <formula>#REF!="×"</formula>
    </cfRule>
  </conditionalFormatting>
  <conditionalFormatting sqref="A14:J14 L14">
    <cfRule type="expression" dxfId="27" priority="10">
      <formula>#REF!="×"</formula>
    </cfRule>
  </conditionalFormatting>
  <conditionalFormatting sqref="A18:J18 L18">
    <cfRule type="expression" dxfId="26" priority="8">
      <formula>#REF!="×"</formula>
    </cfRule>
  </conditionalFormatting>
  <conditionalFormatting sqref="A22:J22 L22">
    <cfRule type="expression" dxfId="25" priority="6">
      <formula>#REF!="×"</formula>
    </cfRule>
  </conditionalFormatting>
  <conditionalFormatting sqref="A26:J26 L26">
    <cfRule type="expression" dxfId="24" priority="4">
      <formula>#REF!="×"</formula>
    </cfRule>
  </conditionalFormatting>
  <conditionalFormatting sqref="K6">
    <cfRule type="expression" dxfId="23" priority="12">
      <formula>$G$3="×"</formula>
    </cfRule>
  </conditionalFormatting>
  <conditionalFormatting sqref="K10">
    <cfRule type="expression" dxfId="22" priority="11">
      <formula>$G$3="×"</formula>
    </cfRule>
  </conditionalFormatting>
  <conditionalFormatting sqref="K14">
    <cfRule type="expression" dxfId="21" priority="9">
      <formula>$G$3="×"</formula>
    </cfRule>
  </conditionalFormatting>
  <conditionalFormatting sqref="K18">
    <cfRule type="expression" dxfId="20" priority="7">
      <formula>$G$3="×"</formula>
    </cfRule>
  </conditionalFormatting>
  <conditionalFormatting sqref="K22">
    <cfRule type="expression" dxfId="19" priority="5">
      <formula>$G$3="×"</formula>
    </cfRule>
  </conditionalFormatting>
  <conditionalFormatting sqref="K26">
    <cfRule type="expression" dxfId="18" priority="3">
      <formula>$G$3="×"</formula>
    </cfRule>
  </conditionalFormatting>
  <dataValidations count="2">
    <dataValidation type="list" allowBlank="1" showInputMessage="1" showErrorMessage="1" sqref="L8 L24 L20 L16 L12" xr:uid="{747BA5C9-CD34-4A30-A1C9-09399A2999C2}">
      <formula1>$N$8:$O$8</formula1>
    </dataValidation>
    <dataValidation type="list" allowBlank="1" showInputMessage="1" showErrorMessage="1" sqref="L4" xr:uid="{F21896AA-FE3F-4B91-B16E-D3596924E0E5}">
      <formula1>$N$4:$O$4</formula1>
    </dataValidation>
  </dataValidations>
  <printOptions horizontalCentered="1"/>
  <pageMargins left="0.70866141732283472" right="0.70866141732283472" top="0.74803149606299213" bottom="0.55118110236220474" header="0.31496062992125984" footer="0.31496062992125984"/>
  <pageSetup paperSize="9" scale="50" fitToHeight="0" orientation="landscape" r:id="rId1"/>
  <rowBreaks count="1" manualBreakCount="1">
    <brk id="1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9AF0-3D36-4FA1-B61B-3295AEEE8639}">
  <sheetPr>
    <tabColor theme="6"/>
    <pageSetUpPr fitToPage="1"/>
  </sheetPr>
  <dimension ref="A1:S35"/>
  <sheetViews>
    <sheetView view="pageBreakPreview" zoomScale="72" zoomScaleNormal="100" zoomScaleSheetLayoutView="70" workbookViewId="0"/>
  </sheetViews>
  <sheetFormatPr defaultRowHeight="13.5"/>
  <cols>
    <col min="1" max="1" width="37.875" style="7" customWidth="1"/>
    <col min="2" max="4" width="15.125" style="8" customWidth="1"/>
    <col min="5" max="5" width="22.5" style="8" customWidth="1"/>
    <col min="6" max="6" width="18.25" style="8" customWidth="1"/>
    <col min="7" max="7" width="29.5" style="7" customWidth="1"/>
    <col min="8" max="8" width="36.875" style="7" customWidth="1"/>
    <col min="9" max="11" width="15.125" style="8" customWidth="1"/>
    <col min="12" max="12" width="47.75" style="7" customWidth="1"/>
    <col min="13" max="13" width="187.25" style="9" customWidth="1"/>
    <col min="14" max="19" width="14.625" style="7" customWidth="1"/>
    <col min="20" max="20" width="18.875" style="7" customWidth="1"/>
    <col min="21" max="21" width="9" style="7"/>
    <col min="22" max="28" width="9" style="7" customWidth="1"/>
    <col min="29" max="16384" width="9" style="7"/>
  </cols>
  <sheetData>
    <row r="1" spans="1:19" ht="25.5" customHeight="1">
      <c r="A1" s="5" t="s">
        <v>97</v>
      </c>
      <c r="B1" s="6"/>
      <c r="C1" s="6"/>
      <c r="D1" s="6"/>
      <c r="E1" s="6"/>
      <c r="F1" s="6"/>
      <c r="H1" s="5"/>
      <c r="J1" s="57"/>
      <c r="K1" s="58"/>
      <c r="L1" s="55" t="s">
        <v>94</v>
      </c>
    </row>
    <row r="2" spans="1:19" ht="46.5" customHeight="1">
      <c r="A2" s="70" t="s">
        <v>96</v>
      </c>
      <c r="B2" s="71"/>
      <c r="C2" s="71"/>
      <c r="D2" s="71"/>
      <c r="E2" s="71"/>
      <c r="F2" s="71"/>
      <c r="G2" s="71"/>
      <c r="H2" s="71"/>
      <c r="I2" s="71"/>
      <c r="J2" s="71"/>
      <c r="K2" s="71"/>
      <c r="L2" s="71"/>
      <c r="M2" s="9" t="s">
        <v>49</v>
      </c>
    </row>
    <row r="3" spans="1:19" ht="26.25" customHeight="1">
      <c r="A3" s="10" t="s">
        <v>91</v>
      </c>
      <c r="B3" s="78"/>
      <c r="C3" s="78"/>
      <c r="D3" s="78"/>
      <c r="E3" s="78"/>
      <c r="F3" s="78"/>
      <c r="G3" s="78"/>
      <c r="H3" s="10"/>
      <c r="I3" s="11"/>
      <c r="J3" s="60" t="s">
        <v>95</v>
      </c>
      <c r="K3" s="11"/>
      <c r="L3" s="2">
        <f>SUM($L$11:$L$14)</f>
        <v>0</v>
      </c>
      <c r="M3" s="80" t="str">
        <f>IF(L3=M5,"○","×")</f>
        <v>○</v>
      </c>
    </row>
    <row r="4" spans="1:19" ht="26.25" customHeight="1">
      <c r="A4" s="10" t="s">
        <v>92</v>
      </c>
      <c r="B4" s="78"/>
      <c r="C4" s="78"/>
      <c r="D4" s="78"/>
      <c r="E4" s="78"/>
      <c r="F4" s="78"/>
      <c r="G4" s="78"/>
      <c r="H4"/>
      <c r="I4"/>
      <c r="J4"/>
      <c r="K4"/>
      <c r="L4"/>
      <c r="M4" s="80" t="s">
        <v>114</v>
      </c>
    </row>
    <row r="5" spans="1:19" ht="26.25" customHeight="1">
      <c r="A5" s="10" t="s">
        <v>90</v>
      </c>
      <c r="B5" s="11"/>
      <c r="C5" s="11"/>
      <c r="D5" s="11"/>
      <c r="E5" s="11"/>
      <c r="F5" s="11"/>
      <c r="G5" s="12"/>
      <c r="H5"/>
      <c r="I5"/>
      <c r="J5"/>
      <c r="K5"/>
      <c r="L5"/>
      <c r="M5" s="81">
        <f>SUM(L16:L35)</f>
        <v>0</v>
      </c>
    </row>
    <row r="6" spans="1:19" ht="26.25" customHeight="1">
      <c r="A6" s="10" t="s">
        <v>83</v>
      </c>
      <c r="B6" s="11"/>
      <c r="C6" s="11"/>
      <c r="D6" s="11"/>
      <c r="E6" s="11"/>
      <c r="F6" s="11"/>
      <c r="G6" s="61"/>
      <c r="H6"/>
      <c r="I6"/>
      <c r="J6"/>
      <c r="K6"/>
      <c r="L6"/>
      <c r="N6" s="7" t="s">
        <v>50</v>
      </c>
      <c r="O6" s="7" t="s">
        <v>48</v>
      </c>
    </row>
    <row r="7" spans="1:19" ht="48" customHeight="1">
      <c r="A7" s="62" t="s">
        <v>99</v>
      </c>
      <c r="B7"/>
      <c r="C7"/>
      <c r="D7"/>
      <c r="E7"/>
      <c r="F7"/>
      <c r="G7"/>
      <c r="H7"/>
      <c r="I7"/>
      <c r="J7"/>
      <c r="K7"/>
      <c r="L7"/>
    </row>
    <row r="8" spans="1:19" ht="41.25" customHeight="1">
      <c r="A8" s="72" t="s">
        <v>54</v>
      </c>
      <c r="B8" s="72"/>
      <c r="C8" s="72"/>
      <c r="D8" s="72"/>
      <c r="E8" s="72"/>
      <c r="F8" s="72"/>
      <c r="G8" s="72"/>
      <c r="H8" s="72" t="s">
        <v>62</v>
      </c>
      <c r="I8" s="72"/>
      <c r="J8" s="72"/>
      <c r="K8" s="72"/>
      <c r="L8" s="72"/>
      <c r="M8" s="14"/>
    </row>
    <row r="9" spans="1:19" ht="30.75" customHeight="1">
      <c r="A9" s="4" t="s">
        <v>85</v>
      </c>
      <c r="B9" s="16"/>
      <c r="C9" s="16"/>
      <c r="D9" s="16"/>
      <c r="E9" s="16"/>
      <c r="F9" s="17"/>
      <c r="G9" s="18"/>
      <c r="H9" s="15" t="str">
        <f>A9</f>
        <v>対象職員の賃金改善実績の有無（右欄に○・×を記載）</v>
      </c>
      <c r="I9" s="16"/>
      <c r="J9" s="16"/>
      <c r="K9" s="17"/>
      <c r="L9" s="19">
        <f>G9</f>
        <v>0</v>
      </c>
      <c r="M9" s="20" t="s">
        <v>87</v>
      </c>
      <c r="N9" s="7" t="s">
        <v>50</v>
      </c>
      <c r="O9" s="7" t="s">
        <v>48</v>
      </c>
    </row>
    <row r="10" spans="1:19" ht="72.75" customHeight="1">
      <c r="A10" s="21" t="s">
        <v>51</v>
      </c>
      <c r="B10" s="22" t="s">
        <v>64</v>
      </c>
      <c r="C10" s="22" t="s">
        <v>86</v>
      </c>
      <c r="D10" s="22" t="s">
        <v>63</v>
      </c>
      <c r="E10" s="22" t="s">
        <v>65</v>
      </c>
      <c r="F10" s="22" t="s">
        <v>66</v>
      </c>
      <c r="G10" s="22" t="s">
        <v>67</v>
      </c>
      <c r="H10" s="21" t="s">
        <v>51</v>
      </c>
      <c r="I10" s="22" t="s">
        <v>64</v>
      </c>
      <c r="J10" s="22" t="s">
        <v>86</v>
      </c>
      <c r="K10" s="22" t="s">
        <v>63</v>
      </c>
      <c r="L10" s="22" t="s">
        <v>56</v>
      </c>
      <c r="M10" s="20" t="s">
        <v>68</v>
      </c>
    </row>
    <row r="11" spans="1:19" ht="41.25" customHeight="1">
      <c r="A11" s="23" t="s">
        <v>60</v>
      </c>
      <c r="B11" s="24"/>
      <c r="C11" s="25"/>
      <c r="D11" s="26"/>
      <c r="E11" s="25"/>
      <c r="F11" s="19" t="str">
        <f>IF(E11&gt;=C11,"○","×")</f>
        <v>○</v>
      </c>
      <c r="G11" s="27" t="e">
        <f>((B11*C11*D11)/B11)/D11</f>
        <v>#DIV/0!</v>
      </c>
      <c r="H11" s="23" t="s">
        <v>55</v>
      </c>
      <c r="I11" s="28">
        <f t="shared" ref="I11:K13" si="0">B11</f>
        <v>0</v>
      </c>
      <c r="J11" s="27">
        <f t="shared" si="0"/>
        <v>0</v>
      </c>
      <c r="K11" s="29">
        <f t="shared" si="0"/>
        <v>0</v>
      </c>
      <c r="L11" s="27">
        <f>I11*J11*K11</f>
        <v>0</v>
      </c>
      <c r="M11" s="20" t="s">
        <v>88</v>
      </c>
    </row>
    <row r="12" spans="1:19" ht="41.25" customHeight="1">
      <c r="A12" s="23" t="s">
        <v>59</v>
      </c>
      <c r="B12" s="24"/>
      <c r="C12" s="25"/>
      <c r="D12" s="26"/>
      <c r="E12" s="25"/>
      <c r="F12" s="19" t="str">
        <f>IF(E12&gt;=C12,"○","×")</f>
        <v>○</v>
      </c>
      <c r="G12" s="27" t="e">
        <f>((B12*C12*D12)/B12)/D12</f>
        <v>#DIV/0!</v>
      </c>
      <c r="H12" s="23" t="s">
        <v>57</v>
      </c>
      <c r="I12" s="28">
        <f t="shared" si="0"/>
        <v>0</v>
      </c>
      <c r="J12" s="27">
        <f t="shared" si="0"/>
        <v>0</v>
      </c>
      <c r="K12" s="29">
        <f t="shared" si="0"/>
        <v>0</v>
      </c>
      <c r="L12" s="27">
        <f>I12*J12*K12</f>
        <v>0</v>
      </c>
      <c r="M12" s="20" t="s">
        <v>52</v>
      </c>
    </row>
    <row r="13" spans="1:19" s="48" customFormat="1" ht="41.25" customHeight="1">
      <c r="A13" s="39" t="s">
        <v>61</v>
      </c>
      <c r="B13" s="40"/>
      <c r="C13" s="41"/>
      <c r="D13" s="51"/>
      <c r="E13" s="41"/>
      <c r="F13" s="43" t="e">
        <f>IF(E13&gt;=G13,"○","×")</f>
        <v>#DIV/0!</v>
      </c>
      <c r="G13" s="44" t="e">
        <f>(B13*C13)/B13/D13</f>
        <v>#DIV/0!</v>
      </c>
      <c r="H13" s="39" t="s">
        <v>58</v>
      </c>
      <c r="I13" s="45">
        <f t="shared" si="0"/>
        <v>0</v>
      </c>
      <c r="J13" s="44">
        <f t="shared" si="0"/>
        <v>0</v>
      </c>
      <c r="K13" s="42">
        <f t="shared" si="0"/>
        <v>0</v>
      </c>
      <c r="L13" s="44">
        <f>I13*J13</f>
        <v>0</v>
      </c>
      <c r="M13" s="46" t="s">
        <v>53</v>
      </c>
      <c r="N13" s="47">
        <v>1</v>
      </c>
      <c r="O13" s="47">
        <v>2</v>
      </c>
      <c r="P13" s="47">
        <v>3</v>
      </c>
      <c r="Q13" s="47">
        <v>4</v>
      </c>
      <c r="R13" s="47"/>
      <c r="S13" s="47"/>
    </row>
    <row r="14" spans="1:19" ht="73.5" customHeight="1">
      <c r="A14" s="67" t="s">
        <v>69</v>
      </c>
      <c r="B14" s="68"/>
      <c r="C14" s="68"/>
      <c r="D14" s="68"/>
      <c r="E14" s="27">
        <f>'【薬局】別紙（2.0％超部分算定シート）'!I6</f>
        <v>0</v>
      </c>
      <c r="F14" s="30" t="str">
        <f>'【薬局】別紙（2.0％超部分算定シート）'!J6</f>
        <v>○</v>
      </c>
      <c r="G14" s="27" t="e">
        <f>'【薬局】別紙（2.0％超部分算定シート）'!K6</f>
        <v>#DIV/0!</v>
      </c>
      <c r="H14" s="67" t="s">
        <v>69</v>
      </c>
      <c r="I14" s="68"/>
      <c r="J14" s="68"/>
      <c r="K14" s="68"/>
      <c r="L14" s="27">
        <f>'【薬局】別紙（2.0％超部分算定シート）'!L6</f>
        <v>0</v>
      </c>
      <c r="M14" s="20" t="s">
        <v>70</v>
      </c>
    </row>
    <row r="15" spans="1:19" ht="45.75" customHeight="1">
      <c r="A15" s="62" t="s">
        <v>98</v>
      </c>
      <c r="B15"/>
      <c r="C15"/>
      <c r="D15"/>
      <c r="E15"/>
      <c r="F15"/>
      <c r="G15"/>
      <c r="H15"/>
      <c r="I15"/>
      <c r="J15"/>
      <c r="K15"/>
      <c r="L15"/>
      <c r="M15" s="20"/>
    </row>
    <row r="16" spans="1:19" ht="41.25" customHeight="1">
      <c r="A16" s="3" t="s">
        <v>110</v>
      </c>
      <c r="B16" s="16"/>
      <c r="C16" s="16"/>
      <c r="D16" s="16"/>
      <c r="E16" s="16"/>
      <c r="F16" s="17"/>
      <c r="G16" s="18"/>
      <c r="H16" s="15" t="str">
        <f>A16</f>
        <v>（職種内訳）薬剤師の賃金改善実績の有無（右欄に○・×を記載）</v>
      </c>
      <c r="I16" s="16"/>
      <c r="J16" s="16"/>
      <c r="K16" s="17"/>
      <c r="L16" s="19">
        <f>G16</f>
        <v>0</v>
      </c>
      <c r="M16" s="20" t="s">
        <v>87</v>
      </c>
      <c r="N16" s="7" t="s">
        <v>50</v>
      </c>
      <c r="O16" s="7" t="s">
        <v>48</v>
      </c>
    </row>
    <row r="17" spans="1:19" ht="72.75" customHeight="1">
      <c r="A17" s="21" t="s">
        <v>51</v>
      </c>
      <c r="B17" s="22" t="s">
        <v>64</v>
      </c>
      <c r="C17" s="22" t="s">
        <v>86</v>
      </c>
      <c r="D17" s="22" t="s">
        <v>63</v>
      </c>
      <c r="E17" s="22" t="s">
        <v>65</v>
      </c>
      <c r="F17" s="22" t="s">
        <v>66</v>
      </c>
      <c r="G17" s="22" t="s">
        <v>67</v>
      </c>
      <c r="H17" s="21" t="s">
        <v>51</v>
      </c>
      <c r="I17" s="22" t="s">
        <v>64</v>
      </c>
      <c r="J17" s="22" t="s">
        <v>86</v>
      </c>
      <c r="K17" s="22" t="s">
        <v>63</v>
      </c>
      <c r="L17" s="22" t="s">
        <v>56</v>
      </c>
      <c r="M17" s="20" t="s">
        <v>68</v>
      </c>
    </row>
    <row r="18" spans="1:19" ht="41.25" customHeight="1">
      <c r="A18" s="23" t="s">
        <v>60</v>
      </c>
      <c r="B18" s="24"/>
      <c r="C18" s="25"/>
      <c r="D18" s="26"/>
      <c r="E18" s="25"/>
      <c r="F18" s="19" t="str">
        <f>IF(E18&gt;=C18,"○","×")</f>
        <v>○</v>
      </c>
      <c r="G18" s="27" t="e">
        <f>((B18*C18*D18)/B18)/D18</f>
        <v>#DIV/0!</v>
      </c>
      <c r="H18" s="23" t="s">
        <v>55</v>
      </c>
      <c r="I18" s="28">
        <f t="shared" ref="I18:K20" si="1">B18</f>
        <v>0</v>
      </c>
      <c r="J18" s="27">
        <f t="shared" si="1"/>
        <v>0</v>
      </c>
      <c r="K18" s="29">
        <f t="shared" si="1"/>
        <v>0</v>
      </c>
      <c r="L18" s="27">
        <f>I18*J18*K18</f>
        <v>0</v>
      </c>
      <c r="M18" s="20" t="s">
        <v>88</v>
      </c>
    </row>
    <row r="19" spans="1:19" ht="41.25" customHeight="1">
      <c r="A19" s="23" t="s">
        <v>59</v>
      </c>
      <c r="B19" s="24"/>
      <c r="C19" s="25"/>
      <c r="D19" s="26"/>
      <c r="E19" s="25"/>
      <c r="F19" s="19" t="str">
        <f>IF(E19&gt;=C19,"○","×")</f>
        <v>○</v>
      </c>
      <c r="G19" s="27" t="e">
        <f>((B19*C19*D19)/B19)/D19</f>
        <v>#DIV/0!</v>
      </c>
      <c r="H19" s="23" t="s">
        <v>57</v>
      </c>
      <c r="I19" s="28">
        <f t="shared" si="1"/>
        <v>0</v>
      </c>
      <c r="J19" s="27">
        <f t="shared" si="1"/>
        <v>0</v>
      </c>
      <c r="K19" s="29">
        <f t="shared" si="1"/>
        <v>0</v>
      </c>
      <c r="L19" s="27">
        <f>I19*J19*K19</f>
        <v>0</v>
      </c>
      <c r="M19" s="20" t="s">
        <v>52</v>
      </c>
    </row>
    <row r="20" spans="1:19" s="48" customFormat="1" ht="41.25" customHeight="1">
      <c r="A20" s="39" t="s">
        <v>61</v>
      </c>
      <c r="B20" s="40"/>
      <c r="C20" s="41"/>
      <c r="D20" s="51"/>
      <c r="E20" s="41"/>
      <c r="F20" s="43" t="e">
        <f>IF(E20&gt;=G20,"○","×")</f>
        <v>#DIV/0!</v>
      </c>
      <c r="G20" s="44" t="e">
        <f>(B20*C20)/B20/D20</f>
        <v>#DIV/0!</v>
      </c>
      <c r="H20" s="39" t="s">
        <v>58</v>
      </c>
      <c r="I20" s="45">
        <f t="shared" si="1"/>
        <v>0</v>
      </c>
      <c r="J20" s="44">
        <f t="shared" si="1"/>
        <v>0</v>
      </c>
      <c r="K20" s="42">
        <f t="shared" si="1"/>
        <v>0</v>
      </c>
      <c r="L20" s="44">
        <f>I20*J20</f>
        <v>0</v>
      </c>
      <c r="M20" s="46" t="s">
        <v>53</v>
      </c>
      <c r="N20" s="47">
        <v>1</v>
      </c>
      <c r="O20" s="47">
        <v>2</v>
      </c>
      <c r="P20" s="47">
        <v>3</v>
      </c>
      <c r="Q20" s="47">
        <v>4</v>
      </c>
      <c r="R20" s="47"/>
      <c r="S20" s="47"/>
    </row>
    <row r="21" spans="1:19" ht="73.5" customHeight="1">
      <c r="A21" s="67" t="s">
        <v>69</v>
      </c>
      <c r="B21" s="68"/>
      <c r="C21" s="68"/>
      <c r="D21" s="69"/>
      <c r="E21" s="27">
        <f>'【薬局】別紙（2.0％超部分算定シート）'!I10</f>
        <v>0</v>
      </c>
      <c r="F21" s="30" t="str">
        <f>'【薬局】別紙（2.0％超部分算定シート）'!J10</f>
        <v>○</v>
      </c>
      <c r="G21" s="27" t="e">
        <f>'【薬局】別紙（2.0％超部分算定シート）'!K10</f>
        <v>#DIV/0!</v>
      </c>
      <c r="H21" s="67" t="s">
        <v>69</v>
      </c>
      <c r="I21" s="68"/>
      <c r="J21" s="68"/>
      <c r="K21" s="69"/>
      <c r="L21" s="27">
        <f>'【薬局】別紙（2.0％超部分算定シート）'!L10</f>
        <v>0</v>
      </c>
      <c r="M21" s="20" t="s">
        <v>70</v>
      </c>
    </row>
    <row r="22" spans="1:19" ht="17.25" customHeight="1"/>
    <row r="23" spans="1:19" ht="39.75" customHeight="1">
      <c r="A23" s="3" t="s">
        <v>111</v>
      </c>
      <c r="B23" s="16"/>
      <c r="C23" s="16"/>
      <c r="D23" s="16"/>
      <c r="E23" s="16"/>
      <c r="F23" s="17"/>
      <c r="G23" s="18"/>
      <c r="H23" s="15" t="str">
        <f>A23</f>
        <v>（職種内訳）事務職員の賃金改善実績の有無（右欄に○・×を記載）</v>
      </c>
      <c r="I23" s="16"/>
      <c r="J23" s="16"/>
      <c r="K23" s="17"/>
      <c r="L23" s="19">
        <f>G23</f>
        <v>0</v>
      </c>
    </row>
    <row r="24" spans="1:19" ht="62.25" customHeight="1">
      <c r="A24" s="21" t="s">
        <v>51</v>
      </c>
      <c r="B24" s="22" t="s">
        <v>64</v>
      </c>
      <c r="C24" s="22" t="s">
        <v>86</v>
      </c>
      <c r="D24" s="22" t="s">
        <v>63</v>
      </c>
      <c r="E24" s="22" t="s">
        <v>65</v>
      </c>
      <c r="F24" s="22" t="s">
        <v>66</v>
      </c>
      <c r="G24" s="22" t="s">
        <v>67</v>
      </c>
      <c r="H24" s="21" t="s">
        <v>51</v>
      </c>
      <c r="I24" s="22" t="s">
        <v>64</v>
      </c>
      <c r="J24" s="22" t="s">
        <v>86</v>
      </c>
      <c r="K24" s="22" t="s">
        <v>63</v>
      </c>
      <c r="L24" s="22" t="s">
        <v>56</v>
      </c>
    </row>
    <row r="25" spans="1:19" ht="58.5" customHeight="1">
      <c r="A25" s="23" t="s">
        <v>60</v>
      </c>
      <c r="B25" s="24"/>
      <c r="C25" s="25"/>
      <c r="D25" s="26"/>
      <c r="E25" s="25"/>
      <c r="F25" s="19" t="str">
        <f>IF(E25&gt;=C25,"○","×")</f>
        <v>○</v>
      </c>
      <c r="G25" s="27" t="e">
        <f>((B25*C25*D25)/B25)/D25</f>
        <v>#DIV/0!</v>
      </c>
      <c r="H25" s="23" t="s">
        <v>55</v>
      </c>
      <c r="I25" s="28">
        <f t="shared" ref="I25:I27" si="2">B25</f>
        <v>0</v>
      </c>
      <c r="J25" s="27">
        <f t="shared" ref="J25:J27" si="3">C25</f>
        <v>0</v>
      </c>
      <c r="K25" s="29">
        <f t="shared" ref="K25:K27" si="4">D25</f>
        <v>0</v>
      </c>
      <c r="L25" s="27">
        <f>I25*J25*K25</f>
        <v>0</v>
      </c>
    </row>
    <row r="26" spans="1:19" ht="58.5" customHeight="1">
      <c r="A26" s="23" t="s">
        <v>59</v>
      </c>
      <c r="B26" s="24"/>
      <c r="C26" s="25"/>
      <c r="D26" s="26"/>
      <c r="E26" s="25"/>
      <c r="F26" s="19" t="str">
        <f>IF(E26&gt;=C26,"○","×")</f>
        <v>○</v>
      </c>
      <c r="G26" s="27" t="e">
        <f>((B26*C26*D26)/B26)/D26</f>
        <v>#DIV/0!</v>
      </c>
      <c r="H26" s="23" t="s">
        <v>57</v>
      </c>
      <c r="I26" s="28">
        <f t="shared" si="2"/>
        <v>0</v>
      </c>
      <c r="J26" s="27">
        <f t="shared" si="3"/>
        <v>0</v>
      </c>
      <c r="K26" s="29">
        <f t="shared" si="4"/>
        <v>0</v>
      </c>
      <c r="L26" s="27">
        <f>I26*J26*K26</f>
        <v>0</v>
      </c>
    </row>
    <row r="27" spans="1:19" ht="58.5" customHeight="1">
      <c r="A27" s="39" t="s">
        <v>61</v>
      </c>
      <c r="B27" s="40"/>
      <c r="C27" s="41"/>
      <c r="D27" s="51"/>
      <c r="E27" s="41"/>
      <c r="F27" s="43" t="e">
        <f>IF(E27&gt;=G27,"○","×")</f>
        <v>#DIV/0!</v>
      </c>
      <c r="G27" s="44" t="e">
        <f>(B27*C27)/B27/D27</f>
        <v>#DIV/0!</v>
      </c>
      <c r="H27" s="39" t="s">
        <v>58</v>
      </c>
      <c r="I27" s="45">
        <f t="shared" si="2"/>
        <v>0</v>
      </c>
      <c r="J27" s="44">
        <f t="shared" si="3"/>
        <v>0</v>
      </c>
      <c r="K27" s="42">
        <f t="shared" si="4"/>
        <v>0</v>
      </c>
      <c r="L27" s="44">
        <f>I27*J27</f>
        <v>0</v>
      </c>
    </row>
    <row r="28" spans="1:19" ht="58.5" customHeight="1">
      <c r="A28" s="67" t="s">
        <v>69</v>
      </c>
      <c r="B28" s="68"/>
      <c r="C28" s="68"/>
      <c r="D28" s="69"/>
      <c r="E28" s="27">
        <f>'【薬局】別紙（2.0％超部分算定シート）'!I14</f>
        <v>0</v>
      </c>
      <c r="F28" s="27" t="str">
        <f>'【薬局】別紙（2.0％超部分算定シート）'!J14</f>
        <v>○</v>
      </c>
      <c r="G28" s="27" t="e">
        <f>'【薬局】別紙（2.0％超部分算定シート）'!K14</f>
        <v>#DIV/0!</v>
      </c>
      <c r="H28" s="67" t="s">
        <v>69</v>
      </c>
      <c r="I28" s="68"/>
      <c r="J28" s="68"/>
      <c r="K28" s="69"/>
      <c r="L28" s="27">
        <f>'【薬局】別紙（2.0％超部分算定シート）'!L14</f>
        <v>0</v>
      </c>
    </row>
    <row r="30" spans="1:19" ht="48" customHeight="1">
      <c r="A30" s="3" t="s">
        <v>112</v>
      </c>
      <c r="B30" s="16"/>
      <c r="C30" s="16"/>
      <c r="D30" s="16"/>
      <c r="E30" s="16"/>
      <c r="F30" s="17"/>
      <c r="G30" s="18"/>
      <c r="H30" s="15" t="str">
        <f>A30</f>
        <v>（職種内訳）その他職員の賃金改善実績の有無（右欄に○・×を記載）</v>
      </c>
      <c r="I30" s="16"/>
      <c r="J30" s="16"/>
      <c r="K30" s="17"/>
      <c r="L30" s="19">
        <f>G30</f>
        <v>0</v>
      </c>
    </row>
    <row r="31" spans="1:19" ht="59.25" customHeight="1">
      <c r="A31" s="21" t="s">
        <v>51</v>
      </c>
      <c r="B31" s="22" t="s">
        <v>64</v>
      </c>
      <c r="C31" s="22" t="s">
        <v>86</v>
      </c>
      <c r="D31" s="22" t="s">
        <v>63</v>
      </c>
      <c r="E31" s="22" t="s">
        <v>65</v>
      </c>
      <c r="F31" s="22" t="s">
        <v>66</v>
      </c>
      <c r="G31" s="22" t="s">
        <v>67</v>
      </c>
      <c r="H31" s="21" t="s">
        <v>51</v>
      </c>
      <c r="I31" s="22" t="s">
        <v>64</v>
      </c>
      <c r="J31" s="22" t="s">
        <v>86</v>
      </c>
      <c r="K31" s="22" t="s">
        <v>63</v>
      </c>
      <c r="L31" s="22" t="s">
        <v>56</v>
      </c>
    </row>
    <row r="32" spans="1:19" ht="59.25" customHeight="1">
      <c r="A32" s="23" t="s">
        <v>60</v>
      </c>
      <c r="B32" s="24"/>
      <c r="C32" s="25"/>
      <c r="D32" s="26"/>
      <c r="E32" s="25"/>
      <c r="F32" s="19" t="str">
        <f>IF(E32&gt;=C32,"○","×")</f>
        <v>○</v>
      </c>
      <c r="G32" s="27" t="e">
        <f>((B32*C32*D32)/B32)/D32</f>
        <v>#DIV/0!</v>
      </c>
      <c r="H32" s="23" t="s">
        <v>55</v>
      </c>
      <c r="I32" s="28">
        <f t="shared" ref="I32:I34" si="5">B32</f>
        <v>0</v>
      </c>
      <c r="J32" s="27">
        <f t="shared" ref="J32:J34" si="6">C32</f>
        <v>0</v>
      </c>
      <c r="K32" s="29">
        <f t="shared" ref="K32:K34" si="7">D32</f>
        <v>0</v>
      </c>
      <c r="L32" s="27">
        <f>I32*J32*K32</f>
        <v>0</v>
      </c>
    </row>
    <row r="33" spans="1:12" ht="59.25" customHeight="1">
      <c r="A33" s="23" t="s">
        <v>59</v>
      </c>
      <c r="B33" s="24"/>
      <c r="C33" s="25"/>
      <c r="D33" s="26"/>
      <c r="E33" s="25"/>
      <c r="F33" s="19" t="str">
        <f>IF(E33&gt;=C33,"○","×")</f>
        <v>○</v>
      </c>
      <c r="G33" s="27" t="e">
        <f>((B33*C33*D33)/B33)/D33</f>
        <v>#DIV/0!</v>
      </c>
      <c r="H33" s="23" t="s">
        <v>57</v>
      </c>
      <c r="I33" s="28">
        <f t="shared" si="5"/>
        <v>0</v>
      </c>
      <c r="J33" s="27">
        <f t="shared" si="6"/>
        <v>0</v>
      </c>
      <c r="K33" s="29">
        <f t="shared" si="7"/>
        <v>0</v>
      </c>
      <c r="L33" s="27">
        <f>I33*J33*K33</f>
        <v>0</v>
      </c>
    </row>
    <row r="34" spans="1:12" ht="59.25" customHeight="1">
      <c r="A34" s="39" t="s">
        <v>61</v>
      </c>
      <c r="B34" s="40"/>
      <c r="C34" s="41"/>
      <c r="D34" s="51"/>
      <c r="E34" s="41"/>
      <c r="F34" s="43" t="e">
        <f>IF(E34&gt;=G34,"○","×")</f>
        <v>#DIV/0!</v>
      </c>
      <c r="G34" s="44" t="e">
        <f>(B34*C34)/B34/D34</f>
        <v>#DIV/0!</v>
      </c>
      <c r="H34" s="39" t="s">
        <v>58</v>
      </c>
      <c r="I34" s="45">
        <f t="shared" si="5"/>
        <v>0</v>
      </c>
      <c r="J34" s="44">
        <f t="shared" si="6"/>
        <v>0</v>
      </c>
      <c r="K34" s="42">
        <f t="shared" si="7"/>
        <v>0</v>
      </c>
      <c r="L34" s="44">
        <f>I34*J34</f>
        <v>0</v>
      </c>
    </row>
    <row r="35" spans="1:12" ht="59.25" customHeight="1">
      <c r="A35" s="67" t="s">
        <v>69</v>
      </c>
      <c r="B35" s="68"/>
      <c r="C35" s="68"/>
      <c r="D35" s="69"/>
      <c r="E35" s="27">
        <f>'【薬局】別紙（2.0％超部分算定シート）'!I18</f>
        <v>0</v>
      </c>
      <c r="F35" s="27" t="str">
        <f>'【薬局】別紙（2.0％超部分算定シート）'!J18</f>
        <v>○</v>
      </c>
      <c r="G35" s="27" t="e">
        <f>'【薬局】別紙（2.0％超部分算定シート）'!K18</f>
        <v>#DIV/0!</v>
      </c>
      <c r="H35" s="67" t="s">
        <v>69</v>
      </c>
      <c r="I35" s="68"/>
      <c r="J35" s="68"/>
      <c r="K35" s="69"/>
      <c r="L35" s="27">
        <f>'【薬局】別紙（2.0％超部分算定シート）'!L18</f>
        <v>0</v>
      </c>
    </row>
  </sheetData>
  <mergeCells count="13">
    <mergeCell ref="A35:D35"/>
    <mergeCell ref="H35:K35"/>
    <mergeCell ref="A28:D28"/>
    <mergeCell ref="H28:K28"/>
    <mergeCell ref="A21:D21"/>
    <mergeCell ref="H21:K21"/>
    <mergeCell ref="A2:L2"/>
    <mergeCell ref="A8:G8"/>
    <mergeCell ref="H8:L8"/>
    <mergeCell ref="A14:D14"/>
    <mergeCell ref="H14:K14"/>
    <mergeCell ref="B3:G3"/>
    <mergeCell ref="B4:G4"/>
  </mergeCells>
  <phoneticPr fontId="32"/>
  <conditionalFormatting sqref="A7">
    <cfRule type="expression" dxfId="17" priority="3">
      <formula>$G$2="×"</formula>
    </cfRule>
  </conditionalFormatting>
  <conditionalFormatting sqref="A14:A15">
    <cfRule type="expression" dxfId="16" priority="4">
      <formula>$G$2="×"</formula>
    </cfRule>
  </conditionalFormatting>
  <conditionalFormatting sqref="A28 H28 L28">
    <cfRule type="expression" dxfId="15" priority="6">
      <formula>$G$2="×"</formula>
    </cfRule>
  </conditionalFormatting>
  <conditionalFormatting sqref="A35 H35 L35">
    <cfRule type="expression" dxfId="14" priority="2">
      <formula>$G$2="×"</formula>
    </cfRule>
  </conditionalFormatting>
  <conditionalFormatting sqref="A11:L13">
    <cfRule type="expression" dxfId="13" priority="8">
      <formula>$G$2="×"</formula>
    </cfRule>
  </conditionalFormatting>
  <conditionalFormatting sqref="A18:L20">
    <cfRule type="expression" dxfId="12" priority="7">
      <formula>$G$2="×"</formula>
    </cfRule>
  </conditionalFormatting>
  <conditionalFormatting sqref="A25:L27">
    <cfRule type="expression" dxfId="11" priority="5">
      <formula>$G$2="×"</formula>
    </cfRule>
  </conditionalFormatting>
  <conditionalFormatting sqref="A32:L34">
    <cfRule type="expression" dxfId="10" priority="1">
      <formula>$G$2="×"</formula>
    </cfRule>
  </conditionalFormatting>
  <conditionalFormatting sqref="G14:H14 L14 A21 G21:H21 L21">
    <cfRule type="expression" dxfId="9" priority="13">
      <formula>$G$2="×"</formula>
    </cfRule>
  </conditionalFormatting>
  <dataValidations count="3">
    <dataValidation type="list" allowBlank="1" showInputMessage="1" showErrorMessage="1" sqref="G16 G9 G23 G30" xr:uid="{34725FF3-5027-4DBD-9D9F-B6263074320D}">
      <formula1>#REF!</formula1>
    </dataValidation>
    <dataValidation type="list" allowBlank="1" showInputMessage="1" showErrorMessage="1" sqref="G6" xr:uid="{DF9194D3-5DF9-4ACE-9D9E-FB8269D19123}">
      <formula1>$N$6:$O$6</formula1>
    </dataValidation>
    <dataValidation type="list" allowBlank="1" showInputMessage="1" showErrorMessage="1" sqref="D13 D27 D20 D34" xr:uid="{214874D9-EA04-4B92-ABC0-364EF3B179B8}">
      <formula1>$N$13:$S$13</formula1>
    </dataValidation>
  </dataValidations>
  <printOptions horizontalCentered="1"/>
  <pageMargins left="0.70866141732283472" right="0.70866141732283472" top="0.74803149606299213" bottom="0.55118110236220474" header="0.31496062992125984" footer="0.31496062992125984"/>
  <pageSetup paperSize="9" scale="46" fitToHeight="0" orientation="landscape" r:id="rId1"/>
  <rowBreaks count="1" manualBreakCount="1">
    <brk id="2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309A-075B-4283-B7AF-E1A28131A227}">
  <sheetPr>
    <tabColor theme="6"/>
    <pageSetUpPr fitToPage="1"/>
  </sheetPr>
  <dimension ref="A1:O18"/>
  <sheetViews>
    <sheetView view="pageBreakPreview" zoomScale="74" zoomScaleNormal="100" zoomScaleSheetLayoutView="70" workbookViewId="0"/>
  </sheetViews>
  <sheetFormatPr defaultRowHeight="13.5"/>
  <cols>
    <col min="1" max="1" width="37.875" style="7" customWidth="1"/>
    <col min="2" max="5" width="15.125" style="8" customWidth="1"/>
    <col min="6" max="6" width="16.5" style="8" customWidth="1"/>
    <col min="7" max="7" width="24.25" style="8" customWidth="1"/>
    <col min="8" max="8" width="19.75" style="8" customWidth="1"/>
    <col min="9" max="9" width="22.125" style="8" customWidth="1"/>
    <col min="10" max="11" width="18.25" style="8" customWidth="1"/>
    <col min="12" max="12" width="42.125" style="7" customWidth="1"/>
    <col min="13" max="13" width="187.25" style="9" customWidth="1"/>
    <col min="14" max="19" width="14.625" style="7" customWidth="1"/>
    <col min="20" max="20" width="18.875" style="7" customWidth="1"/>
    <col min="21" max="21" width="9" style="7"/>
    <col min="22" max="28" width="9" style="7" customWidth="1"/>
    <col min="29" max="16384" width="9" style="7"/>
  </cols>
  <sheetData>
    <row r="1" spans="1:15" ht="51" customHeight="1">
      <c r="A1" s="5" t="s">
        <v>97</v>
      </c>
      <c r="B1" s="79" t="s">
        <v>71</v>
      </c>
      <c r="C1" s="79"/>
      <c r="D1" s="79"/>
      <c r="E1" s="79"/>
      <c r="F1" s="79"/>
      <c r="G1" s="79"/>
      <c r="H1" s="79"/>
      <c r="I1" s="79"/>
      <c r="J1" s="79"/>
      <c r="K1" s="79"/>
      <c r="L1" s="56" t="s">
        <v>94</v>
      </c>
    </row>
    <row r="2" spans="1:15" ht="51" customHeight="1">
      <c r="A2" s="62" t="s">
        <v>99</v>
      </c>
      <c r="B2" s="59"/>
      <c r="C2" s="59"/>
      <c r="D2" s="59"/>
      <c r="E2" s="59"/>
      <c r="F2" s="59"/>
      <c r="G2" s="59"/>
      <c r="H2" s="59"/>
      <c r="I2" s="59"/>
      <c r="J2" s="59"/>
      <c r="K2" s="59"/>
      <c r="L2" s="56"/>
    </row>
    <row r="3" spans="1:15" ht="41.25" customHeight="1">
      <c r="A3" s="75" t="s">
        <v>54</v>
      </c>
      <c r="B3" s="76"/>
      <c r="C3" s="76"/>
      <c r="D3" s="76"/>
      <c r="E3" s="76"/>
      <c r="F3" s="76"/>
      <c r="G3" s="76"/>
      <c r="H3" s="76"/>
      <c r="I3" s="76"/>
      <c r="J3" s="76"/>
      <c r="K3" s="77"/>
      <c r="L3" s="19" t="s">
        <v>56</v>
      </c>
      <c r="M3" s="14"/>
    </row>
    <row r="4" spans="1:15" ht="33" customHeight="1">
      <c r="A4" s="15" t="str">
        <f>【薬局】【総額及び平均額】賃上げ支援事業実績報告!A9</f>
        <v>対象職員の賃金改善実績の有無（右欄に○・×を記載）</v>
      </c>
      <c r="B4" s="31"/>
      <c r="C4" s="31"/>
      <c r="D4" s="31"/>
      <c r="E4" s="31"/>
      <c r="F4" s="31"/>
      <c r="G4" s="31"/>
      <c r="H4" s="31"/>
      <c r="I4" s="31"/>
      <c r="J4" s="31"/>
      <c r="K4" s="32"/>
      <c r="L4" s="18"/>
      <c r="M4" s="20" t="s">
        <v>72</v>
      </c>
      <c r="N4" s="7" t="s">
        <v>50</v>
      </c>
      <c r="O4" s="7" t="s">
        <v>48</v>
      </c>
    </row>
    <row r="5" spans="1:15" ht="72.75" customHeight="1">
      <c r="A5" s="21" t="s">
        <v>51</v>
      </c>
      <c r="B5" s="22" t="s">
        <v>73</v>
      </c>
      <c r="C5" s="22" t="s">
        <v>74</v>
      </c>
      <c r="D5" s="22" t="s">
        <v>75</v>
      </c>
      <c r="E5" s="22" t="s">
        <v>76</v>
      </c>
      <c r="F5" s="22" t="s">
        <v>77</v>
      </c>
      <c r="G5" s="22" t="s">
        <v>78</v>
      </c>
      <c r="H5" s="22" t="s">
        <v>79</v>
      </c>
      <c r="I5" s="22" t="s">
        <v>65</v>
      </c>
      <c r="J5" s="22" t="s">
        <v>80</v>
      </c>
      <c r="K5" s="22" t="s">
        <v>67</v>
      </c>
      <c r="L5" s="22" t="s">
        <v>56</v>
      </c>
      <c r="M5" s="20" t="s">
        <v>68</v>
      </c>
    </row>
    <row r="6" spans="1:15" ht="84.75" customHeight="1">
      <c r="A6" s="23" t="s">
        <v>81</v>
      </c>
      <c r="B6" s="25"/>
      <c r="C6" s="25"/>
      <c r="D6" s="33" t="e">
        <f>C6/B6</f>
        <v>#DIV/0!</v>
      </c>
      <c r="E6" s="34" t="e">
        <f>(D6-0.02)*B6</f>
        <v>#DIV/0!</v>
      </c>
      <c r="F6" s="35"/>
      <c r="G6" s="36"/>
      <c r="H6" s="37"/>
      <c r="I6" s="25"/>
      <c r="J6" s="19" t="str">
        <f>IF(I6&gt;=C6,"○","×")</f>
        <v>○</v>
      </c>
      <c r="K6" s="27" t="e">
        <f>((F6*G6*H6)/H6)/G6</f>
        <v>#DIV/0!</v>
      </c>
      <c r="L6" s="27">
        <f>F6*G6*H6</f>
        <v>0</v>
      </c>
      <c r="M6" s="20" t="s">
        <v>82</v>
      </c>
    </row>
    <row r="7" spans="1:15" ht="48" customHeight="1">
      <c r="A7" s="62" t="s">
        <v>98</v>
      </c>
      <c r="B7"/>
      <c r="C7"/>
      <c r="D7"/>
      <c r="E7"/>
      <c r="F7"/>
      <c r="G7"/>
      <c r="H7"/>
      <c r="I7"/>
      <c r="J7"/>
      <c r="K7"/>
      <c r="L7"/>
      <c r="M7" s="82" t="str">
        <f>IF(L6=N7,"○","×")</f>
        <v>○</v>
      </c>
      <c r="N7" s="84">
        <f>SUM(L8:L18)</f>
        <v>0</v>
      </c>
    </row>
    <row r="8" spans="1:15" ht="30.75" customHeight="1">
      <c r="A8" s="15" t="str">
        <f>【薬局】【総額及び平均額】賃上げ支援事業実績報告!A16</f>
        <v>（職種内訳）薬剤師の賃金改善実績の有無（右欄に○・×を記載）</v>
      </c>
      <c r="B8" s="16"/>
      <c r="C8" s="16"/>
      <c r="D8" s="16"/>
      <c r="E8" s="16"/>
      <c r="F8" s="16"/>
      <c r="G8" s="16"/>
      <c r="H8" s="16"/>
      <c r="I8" s="16"/>
      <c r="J8" s="16"/>
      <c r="K8" s="17"/>
      <c r="L8" s="18"/>
      <c r="M8" s="20" t="s">
        <v>72</v>
      </c>
      <c r="N8" s="7" t="s">
        <v>50</v>
      </c>
      <c r="O8" s="7" t="s">
        <v>48</v>
      </c>
    </row>
    <row r="9" spans="1:15" ht="63" customHeight="1">
      <c r="A9" s="21" t="s">
        <v>51</v>
      </c>
      <c r="B9" s="22" t="s">
        <v>73</v>
      </c>
      <c r="C9" s="22" t="s">
        <v>74</v>
      </c>
      <c r="D9" s="22" t="s">
        <v>75</v>
      </c>
      <c r="E9" s="22" t="s">
        <v>76</v>
      </c>
      <c r="F9" s="22" t="s">
        <v>77</v>
      </c>
      <c r="G9" s="22" t="s">
        <v>78</v>
      </c>
      <c r="H9" s="22" t="s">
        <v>79</v>
      </c>
      <c r="I9" s="22" t="s">
        <v>65</v>
      </c>
      <c r="J9" s="22" t="s">
        <v>80</v>
      </c>
      <c r="K9" s="22" t="s">
        <v>67</v>
      </c>
      <c r="L9" s="22" t="s">
        <v>56</v>
      </c>
      <c r="M9" s="14"/>
    </row>
    <row r="10" spans="1:15" ht="84.75" customHeight="1">
      <c r="A10" s="23" t="s">
        <v>81</v>
      </c>
      <c r="B10" s="25"/>
      <c r="C10" s="25"/>
      <c r="D10" s="33" t="e">
        <f>C10/B10</f>
        <v>#DIV/0!</v>
      </c>
      <c r="E10" s="34" t="e">
        <f>(D10-0.02)*B10</f>
        <v>#DIV/0!</v>
      </c>
      <c r="F10" s="35"/>
      <c r="G10" s="36"/>
      <c r="H10" s="37"/>
      <c r="I10" s="25"/>
      <c r="J10" s="19" t="str">
        <f>IF(I10&gt;=C10,"○","×")</f>
        <v>○</v>
      </c>
      <c r="K10" s="27" t="e">
        <f>((F10*G10*H10)/H10)/G10</f>
        <v>#DIV/0!</v>
      </c>
      <c r="L10" s="27">
        <f>F10*G10*H10</f>
        <v>0</v>
      </c>
      <c r="M10" s="20" t="s">
        <v>82</v>
      </c>
    </row>
    <row r="12" spans="1:15" ht="36" customHeight="1">
      <c r="A12" s="15" t="str">
        <f>【薬局】【総額及び平均額】賃上げ支援事業実績報告!A23</f>
        <v>（職種内訳）事務職員の賃金改善実績の有無（右欄に○・×を記載）</v>
      </c>
      <c r="B12" s="16"/>
      <c r="C12" s="16"/>
      <c r="D12" s="16"/>
      <c r="E12" s="16"/>
      <c r="F12" s="16"/>
      <c r="G12" s="16"/>
      <c r="H12" s="16"/>
      <c r="I12" s="16"/>
      <c r="J12" s="16"/>
      <c r="K12" s="17"/>
      <c r="L12" s="18"/>
    </row>
    <row r="13" spans="1:15" ht="54">
      <c r="A13" s="21" t="s">
        <v>51</v>
      </c>
      <c r="B13" s="22" t="s">
        <v>73</v>
      </c>
      <c r="C13" s="22" t="s">
        <v>74</v>
      </c>
      <c r="D13" s="22" t="s">
        <v>75</v>
      </c>
      <c r="E13" s="22" t="s">
        <v>76</v>
      </c>
      <c r="F13" s="22" t="s">
        <v>77</v>
      </c>
      <c r="G13" s="22" t="s">
        <v>78</v>
      </c>
      <c r="H13" s="22" t="s">
        <v>79</v>
      </c>
      <c r="I13" s="22" t="s">
        <v>65</v>
      </c>
      <c r="J13" s="22" t="s">
        <v>80</v>
      </c>
      <c r="K13" s="22" t="s">
        <v>67</v>
      </c>
      <c r="L13" s="22" t="s">
        <v>56</v>
      </c>
    </row>
    <row r="14" spans="1:15" ht="89.25" customHeight="1">
      <c r="A14" s="23" t="s">
        <v>81</v>
      </c>
      <c r="B14" s="25"/>
      <c r="C14" s="25"/>
      <c r="D14" s="33" t="e">
        <f>C14/B14</f>
        <v>#DIV/0!</v>
      </c>
      <c r="E14" s="34" t="e">
        <f>(D14-0.02)*B14</f>
        <v>#DIV/0!</v>
      </c>
      <c r="F14" s="35"/>
      <c r="G14" s="36"/>
      <c r="H14" s="37"/>
      <c r="I14" s="25"/>
      <c r="J14" s="19" t="str">
        <f>IF(I14&gt;=C14,"○","×")</f>
        <v>○</v>
      </c>
      <c r="K14" s="27" t="e">
        <f>((F14*G14*H14)/H14)/G14</f>
        <v>#DIV/0!</v>
      </c>
      <c r="L14" s="27">
        <f>F14*G14*H14</f>
        <v>0</v>
      </c>
    </row>
    <row r="16" spans="1:15" ht="27">
      <c r="A16" s="15" t="str">
        <f>【薬局】【総額及び平均額】賃上げ支援事業実績報告!A30</f>
        <v>（職種内訳）その他職員の賃金改善実績の有無（右欄に○・×を記載）</v>
      </c>
      <c r="B16" s="16"/>
      <c r="C16" s="16"/>
      <c r="D16" s="16"/>
      <c r="E16" s="16"/>
      <c r="F16" s="16"/>
      <c r="G16" s="16"/>
      <c r="H16" s="16"/>
      <c r="I16" s="16"/>
      <c r="J16" s="16"/>
      <c r="K16" s="17"/>
      <c r="L16" s="18"/>
    </row>
    <row r="17" spans="1:12" ht="54">
      <c r="A17" s="21" t="s">
        <v>51</v>
      </c>
      <c r="B17" s="22" t="s">
        <v>73</v>
      </c>
      <c r="C17" s="22" t="s">
        <v>74</v>
      </c>
      <c r="D17" s="22" t="s">
        <v>75</v>
      </c>
      <c r="E17" s="22" t="s">
        <v>76</v>
      </c>
      <c r="F17" s="22" t="s">
        <v>77</v>
      </c>
      <c r="G17" s="22" t="s">
        <v>78</v>
      </c>
      <c r="H17" s="22" t="s">
        <v>79</v>
      </c>
      <c r="I17" s="22" t="s">
        <v>65</v>
      </c>
      <c r="J17" s="22" t="s">
        <v>80</v>
      </c>
      <c r="K17" s="22" t="s">
        <v>67</v>
      </c>
      <c r="L17" s="22" t="s">
        <v>56</v>
      </c>
    </row>
    <row r="18" spans="1:12" ht="86.25" customHeight="1">
      <c r="A18" s="23" t="s">
        <v>81</v>
      </c>
      <c r="B18" s="25"/>
      <c r="C18" s="25"/>
      <c r="D18" s="33" t="e">
        <f>C18/B18</f>
        <v>#DIV/0!</v>
      </c>
      <c r="E18" s="34" t="e">
        <f>(D18-0.02)*B18</f>
        <v>#DIV/0!</v>
      </c>
      <c r="F18" s="35"/>
      <c r="G18" s="36"/>
      <c r="H18" s="37"/>
      <c r="I18" s="25"/>
      <c r="J18" s="19" t="str">
        <f>IF(I18&gt;=C18,"○","×")</f>
        <v>○</v>
      </c>
      <c r="K18" s="27" t="e">
        <f>((F18*G18*H18)/H18)/G18</f>
        <v>#DIV/0!</v>
      </c>
      <c r="L18" s="27">
        <f>F18*G18*H18</f>
        <v>0</v>
      </c>
    </row>
  </sheetData>
  <mergeCells count="2">
    <mergeCell ref="B1:K1"/>
    <mergeCell ref="A3:K3"/>
  </mergeCells>
  <phoneticPr fontId="32"/>
  <conditionalFormatting sqref="A2">
    <cfRule type="expression" dxfId="8" priority="3">
      <formula>$G$2="×"</formula>
    </cfRule>
  </conditionalFormatting>
  <conditionalFormatting sqref="A7">
    <cfRule type="expression" dxfId="7" priority="4">
      <formula>$G$3="×"</formula>
    </cfRule>
  </conditionalFormatting>
  <conditionalFormatting sqref="A6:J6 L6 A10:J10 L10">
    <cfRule type="expression" dxfId="6" priority="9">
      <formula>#REF!="×"</formula>
    </cfRule>
  </conditionalFormatting>
  <conditionalFormatting sqref="A14:J14 L14">
    <cfRule type="expression" dxfId="5" priority="6">
      <formula>#REF!="×"</formula>
    </cfRule>
  </conditionalFormatting>
  <conditionalFormatting sqref="A18:J18 L18">
    <cfRule type="expression" dxfId="4" priority="2">
      <formula>#REF!="×"</formula>
    </cfRule>
  </conditionalFormatting>
  <conditionalFormatting sqref="K6">
    <cfRule type="expression" dxfId="3" priority="8">
      <formula>$G$3="×"</formula>
    </cfRule>
  </conditionalFormatting>
  <conditionalFormatting sqref="K10">
    <cfRule type="expression" dxfId="2" priority="7">
      <formula>$G$3="×"</formula>
    </cfRule>
  </conditionalFormatting>
  <conditionalFormatting sqref="K14">
    <cfRule type="expression" dxfId="1" priority="5">
      <formula>$G$3="×"</formula>
    </cfRule>
  </conditionalFormatting>
  <conditionalFormatting sqref="K18">
    <cfRule type="expression" dxfId="0" priority="1">
      <formula>$G$3="×"</formula>
    </cfRule>
  </conditionalFormatting>
  <dataValidations count="1">
    <dataValidation type="list" allowBlank="1" showInputMessage="1" showErrorMessage="1" sqref="L4 L12 L8 L16" xr:uid="{7948C12A-7816-423E-89D8-DAE363785496}">
      <formula1>$N$4:$O$4</formula1>
    </dataValidation>
  </dataValidations>
  <printOptions horizontalCentered="1"/>
  <pageMargins left="0.70866141732283472" right="0.70866141732283472" top="0.74803149606299213" bottom="0.55118110236220474" header="0.31496062992125984" footer="0.31496062992125984"/>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37C16C-177A-4A80-B498-DEA6ED3B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purl.org/dc/dcmitype/"/>
    <ds:schemaRef ds:uri="239a7177-3063-4df8-ab7a-6b96235477f0"/>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85e6e18b-26c1-4122-9e79-e6c53ac26d53"/>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【診療所、訪看】【総額及び平均額】賃上げ支援事業実績報告書</vt:lpstr>
      <vt:lpstr>【診療所、訪看】別紙（2.0％超部分算定シート）</vt:lpstr>
      <vt:lpstr>【薬局】【総額及び平均額】賃上げ支援事業実績報告</vt:lpstr>
      <vt:lpstr>【薬局】別紙（2.0％超部分算定シート）</vt:lpstr>
      <vt:lpstr>都道府県リスト</vt:lpstr>
      <vt:lpstr>'【診療所、訪看】【総額及び平均額】賃上げ支援事業実績報告書'!Print_Area</vt:lpstr>
      <vt:lpstr>'【診療所、訪看】別紙（2.0％超部分算定シート）'!Print_Area</vt:lpstr>
      <vt:lpstr>【薬局】【総額及び平均額】賃上げ支援事業実績報告!Print_Area</vt:lpstr>
      <vt:lpstr>'【薬局】別紙（2.0％超部分算定シート）'!Print_Area</vt:lpstr>
      <vt:lpstr>'【診療所、訪看】【総額及び平均額】賃上げ支援事業実績報告書'!Print_Titles</vt:lpstr>
      <vt:lpstr>'【診療所、訪看】別紙（2.0％超部分算定シート）'!Print_Titles</vt:lpstr>
      <vt:lpstr>【薬局】【総額及び平均額】賃上げ支援事業実績報告!Print_Titles</vt:lpstr>
      <vt:lpstr>'【薬局】別紙（2.0％超部分算定シート）'!Print_Titles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森川 陽介</cp:lastModifiedBy>
  <cp:revision>2</cp:revision>
  <cp:lastPrinted>2026-04-24T08:52:01Z</cp:lastPrinted>
  <dcterms:created xsi:type="dcterms:W3CDTF">2017-10-26T07:12:00Z</dcterms:created>
  <dcterms:modified xsi:type="dcterms:W3CDTF">2026-04-26T23:01:25Z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