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drawings/drawing1.xml" ContentType="application/vnd.openxmlformats-officedocument.drawing+xml"/>
  <Override PartName="/xl/comments3.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730"/>
  <workbookPr defaultThemeVersion="124226"/>
  <mc:AlternateContent xmlns:mc="http://schemas.openxmlformats.org/markup-compatibility/2006">
    <mc:Choice Requires="x15">
      <x15ac:absPath xmlns:x15ac="http://schemas.microsoft.com/office/spreadsheetml/2010/11/ac" url="Y:\医事調整班（Ｒ３．９～）\25　許認可\01　医療法人・医療機関(シンクラに全移転)\99　重点医師偏在対策支援区域（仮称）における診療所の承継・開発支援事業\R8\03 事業計画書提出依頼\02 様式\"/>
    </mc:Choice>
  </mc:AlternateContent>
  <xr:revisionPtr revIDLastSave="0" documentId="13_ncr:1_{2DCCDFFB-A8C3-4DD8-8CDE-6E642A68C473}" xr6:coauthVersionLast="47" xr6:coauthVersionMax="47" xr10:uidLastSave="{00000000-0000-0000-0000-000000000000}"/>
  <bookViews>
    <workbookView xWindow="-120" yWindow="-120" windowWidth="29040" windowHeight="15720" activeTab="1" xr2:uid="{00000000-000D-0000-FFFF-FFFF00000000}"/>
  </bookViews>
  <sheets>
    <sheet name="記載方法" sheetId="18" r:id="rId1"/>
    <sheet name="設備 (間接補助)" sheetId="17" r:id="rId2"/>
    <sheet name="事業区分" sheetId="13" state="hidden" r:id="rId3"/>
    <sheet name="補助率" sheetId="14" state="hidden" r:id="rId4"/>
    <sheet name="基準額" sheetId="16" state="hidden" r:id="rId5"/>
  </sheets>
  <definedNames>
    <definedName name="_１__ア">事業区分!$C$9:$E$9</definedName>
    <definedName name="_１__イ">事業区分!$C$10:$E$10</definedName>
    <definedName name="_１０__ア">事業区分!$C$28:$D$28</definedName>
    <definedName name="_１０__イ">事業区分!$C$29:$D$29</definedName>
    <definedName name="_１１">事業区分!$C$30:$D$30</definedName>
    <definedName name="_１２__ア">事業区分!$C$31:$D$31</definedName>
    <definedName name="_１２__イ">事業区分!$C$32:$D$32</definedName>
    <definedName name="_１３__ア">事業区分!$C$33:$D$33</definedName>
    <definedName name="_１３__イ">事業区分!$C$34:$D$34</definedName>
    <definedName name="_１４__ア">事業区分!#REF!</definedName>
    <definedName name="_１４__イ">事業区分!#REF!</definedName>
    <definedName name="_１５__ア">事業区分!$C$35:$D$35</definedName>
    <definedName name="_１５__イ">事業区分!$C$36:$D$36</definedName>
    <definedName name="_１６__ア">事業区分!$C$37:$D$37</definedName>
    <definedName name="_１６__イ">事業区分!$C$38:$D$38</definedName>
    <definedName name="_１７__ア">事業区分!$C$39:$D$39</definedName>
    <definedName name="_１８__ア">事業区分!$C$41:$D$41</definedName>
    <definedName name="_１８__イ">事業区分!$C$42:$D$42</definedName>
    <definedName name="_１９__ア">事業区分!$C$43:$D$43</definedName>
    <definedName name="_１９__イ">事業区分!$C$44:$D$44</definedName>
    <definedName name="_２__ア">事業区分!$C$11:$G$11</definedName>
    <definedName name="_２__イ">事業区分!$C$12:$G$12</definedName>
    <definedName name="_２__ウ">事業区分!$C$13:$G$13</definedName>
    <definedName name="_２__エ">事業区分!$C$14:$G$14</definedName>
    <definedName name="_２０__ア">事業区分!#REF!</definedName>
    <definedName name="_２０__イ">事業区分!#REF!</definedName>
    <definedName name="_２１__ア">事業区分!$C$45:$D$45</definedName>
    <definedName name="_２１__イ">事業区分!$C$46:$D$46</definedName>
    <definedName name="_３__ア">事業区分!$C$15:$G$15</definedName>
    <definedName name="_３__イ">事業区分!$C$16:$G$16</definedName>
    <definedName name="_３__ウ">事業区分!$C$17:$G$17</definedName>
    <definedName name="_３__エ">事業区分!$C$18:$G$18</definedName>
    <definedName name="_４">事業区分!$C$19:$E$19</definedName>
    <definedName name="_５__ア">事業区分!$C$20:$D$20</definedName>
    <definedName name="_５__イ">事業区分!$C$21:$D$21</definedName>
    <definedName name="_６">事業区分!$C$22:$D$22</definedName>
    <definedName name="_７">事業区分!$C$23:$D$23</definedName>
    <definedName name="_８__ア">事業区分!$C$24:$E$24</definedName>
    <definedName name="_８__イ">事業区分!$C$25:$E$25</definedName>
    <definedName name="_９__ア">事業区分!$C$26:$E$26</definedName>
    <definedName name="_９__イ">事業区分!$C$27:$E$27</definedName>
    <definedName name="_xlnm._FilterDatabase" localSheetId="0" hidden="1">記載方法!$A$6:$T$6</definedName>
    <definedName name="_xlnm._FilterDatabase" localSheetId="2" hidden="1">事業区分!$A$2:$H$44</definedName>
    <definedName name="_xlnm._FilterDatabase" localSheetId="1" hidden="1">'設備 (間接補助)'!$A$6:$T$6</definedName>
    <definedName name="ICTを活用した産科医師少数地域に対する妊産婦モニタリング支援設備整備事業">事業区分!$D$38</definedName>
    <definedName name="_xlnm.Print_Area" localSheetId="1">'設備 (間接補助)'!$A$1:$T$12</definedName>
    <definedName name="へき地・離島診療支援システム設備">事業区分!$D$32</definedName>
    <definedName name="へき地医療拠点病院設備">事業区分!$D$27:$E$27</definedName>
    <definedName name="へき地患者輸送車_艇_">事業区分!$D$14:$G$14</definedName>
    <definedName name="へき地巡回診療車_船_">事業区分!$D$18:$G$18</definedName>
    <definedName name="へき地診療所">事業区分!$D$10:$E$10</definedName>
    <definedName name="へき地診療所医療機器整備費">基準額!$B$2</definedName>
    <definedName name="へき地保健指導所設備">事業区分!$D$25:$E$25</definedName>
    <definedName name="奄美群島医療施設設備">事業区分!$D$23</definedName>
    <definedName name="遠隔ICU体制整備促進事業">事業区分!#REF!</definedName>
    <definedName name="遠隔医療設備">事業区分!$D$29</definedName>
    <definedName name="沖縄医療施設設備整備事業">事業区分!$D$22</definedName>
    <definedName name="過疎地域等特定診療所設備">事業区分!$D$21</definedName>
    <definedName name="解剖・死亡時画像診断等設備">事業区分!$D$40</definedName>
    <definedName name="在宅人工呼吸器使用者非常用電源整備事業">事業区分!$D$44</definedName>
    <definedName name="産科医療機関設備">事業区分!#REF!</definedName>
    <definedName name="死亡時画像診断システム等設備医療機器整備費">基準額!$B$27:$D$27</definedName>
    <definedName name="実践的手術手技向上研修実施機関設備">事業区分!$D$42</definedName>
    <definedName name="重点医師偏在対策支援区域における診療所の承継・開業支援">事業区分!$D$46</definedName>
    <definedName name="分娩設備取扱施設">事業区分!$D$36</definedName>
    <definedName name="離島歯科巡回診療設備">事業区分!$D$19:$E$19</definedName>
    <definedName name="離島等患者宿泊施設設備">事業区分!$D$34</definedName>
    <definedName name="臨床研修病院支援システム設備">事業区分!$D$30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6" i="13" l="1"/>
  <c r="J45" i="13"/>
  <c r="J43" i="13"/>
  <c r="A45" i="13"/>
  <c r="R3" i="17" l="1"/>
  <c r="I8" i="17" l="1"/>
  <c r="L8" i="17" s="1"/>
  <c r="I12" i="17"/>
  <c r="Q8" i="17" l="1"/>
  <c r="I9" i="17"/>
  <c r="Q9" i="17"/>
  <c r="I10" i="17"/>
  <c r="L10" i="17" s="1"/>
  <c r="Q10" i="17"/>
  <c r="I11" i="17"/>
  <c r="Q11" i="17"/>
  <c r="Q12" i="17"/>
  <c r="I13" i="17"/>
  <c r="L13" i="17" s="1"/>
  <c r="Q13" i="17"/>
  <c r="I14" i="17"/>
  <c r="Q14" i="17"/>
  <c r="I15" i="17"/>
  <c r="Q15" i="17"/>
  <c r="I16" i="17"/>
  <c r="Q16" i="17"/>
  <c r="I17" i="17"/>
  <c r="L17" i="17" s="1"/>
  <c r="Q17" i="17"/>
  <c r="I18" i="17"/>
  <c r="Q18" i="17"/>
  <c r="I19" i="17"/>
  <c r="Q19" i="17"/>
  <c r="I20" i="17"/>
  <c r="Q20" i="17"/>
  <c r="I21" i="17"/>
  <c r="L21" i="17" s="1"/>
  <c r="Q21" i="17"/>
  <c r="I22" i="17"/>
  <c r="Q22" i="17"/>
  <c r="I23" i="17"/>
  <c r="Q23" i="17"/>
  <c r="I24" i="17"/>
  <c r="Q24" i="17"/>
  <c r="I25" i="17"/>
  <c r="L25" i="17" s="1"/>
  <c r="Q25" i="17"/>
  <c r="I26" i="17"/>
  <c r="Q26" i="17"/>
  <c r="I27" i="17"/>
  <c r="Q27" i="17"/>
  <c r="I28" i="17"/>
  <c r="Q28" i="17"/>
  <c r="I29" i="17"/>
  <c r="L29" i="17" s="1"/>
  <c r="Q29" i="17"/>
  <c r="I30" i="17"/>
  <c r="L30" i="17" s="1"/>
  <c r="Q30" i="17"/>
  <c r="I31" i="17"/>
  <c r="Q31" i="17"/>
  <c r="I32" i="17"/>
  <c r="Q32" i="17"/>
  <c r="I33" i="17"/>
  <c r="L33" i="17" s="1"/>
  <c r="Q33" i="17"/>
  <c r="I34" i="17"/>
  <c r="Q34" i="17"/>
  <c r="I35" i="17"/>
  <c r="Q35" i="17"/>
  <c r="I36" i="17"/>
  <c r="Q36" i="17"/>
  <c r="I37" i="17"/>
  <c r="L37" i="17" s="1"/>
  <c r="Q37" i="17"/>
  <c r="I38" i="17"/>
  <c r="L38" i="17" s="1"/>
  <c r="Q38" i="17"/>
  <c r="I39" i="17"/>
  <c r="Q39" i="17"/>
  <c r="I40" i="17"/>
  <c r="Q40" i="17"/>
  <c r="I41" i="17"/>
  <c r="L41" i="17" s="1"/>
  <c r="Q41" i="17"/>
  <c r="I42" i="17"/>
  <c r="Q42" i="17"/>
  <c r="I43" i="17"/>
  <c r="Q43" i="17"/>
  <c r="I44" i="17"/>
  <c r="Q44" i="17"/>
  <c r="I45" i="17"/>
  <c r="L45" i="17" s="1"/>
  <c r="Q45" i="17"/>
  <c r="I46" i="17"/>
  <c r="Q46" i="17"/>
  <c r="I47" i="17"/>
  <c r="Q47" i="17"/>
  <c r="I48" i="17"/>
  <c r="Q48" i="17"/>
  <c r="I49" i="17"/>
  <c r="L49" i="17" s="1"/>
  <c r="Q49" i="17"/>
  <c r="I50" i="17"/>
  <c r="Q50" i="17"/>
  <c r="I51" i="17"/>
  <c r="Q51" i="17"/>
  <c r="I52" i="17"/>
  <c r="Q52" i="17"/>
  <c r="I53" i="17"/>
  <c r="L53" i="17" s="1"/>
  <c r="Q53" i="17"/>
  <c r="I54" i="17"/>
  <c r="Q54" i="17"/>
  <c r="I55" i="17"/>
  <c r="Q55" i="17"/>
  <c r="I56" i="17"/>
  <c r="Q56" i="17"/>
  <c r="I57" i="17"/>
  <c r="L57" i="17" s="1"/>
  <c r="Q57" i="17"/>
  <c r="I58" i="17"/>
  <c r="L58" i="17" s="1"/>
  <c r="Q58" i="17"/>
  <c r="I59" i="17"/>
  <c r="Q59" i="17"/>
  <c r="I60" i="17"/>
  <c r="Q60" i="17"/>
  <c r="I61" i="17"/>
  <c r="L61" i="17" s="1"/>
  <c r="Q61" i="17"/>
  <c r="I62" i="17"/>
  <c r="L62" i="17" s="1"/>
  <c r="Q62" i="17"/>
  <c r="I63" i="17"/>
  <c r="Q63" i="17"/>
  <c r="I64" i="17"/>
  <c r="Q64" i="17"/>
  <c r="I65" i="17"/>
  <c r="L65" i="17" s="1"/>
  <c r="Q65" i="17"/>
  <c r="I66" i="17"/>
  <c r="L66" i="17" s="1"/>
  <c r="Q66" i="17"/>
  <c r="I67" i="17"/>
  <c r="Q67" i="17"/>
  <c r="I68" i="17"/>
  <c r="Q68" i="17"/>
  <c r="I69" i="17"/>
  <c r="L69" i="17" s="1"/>
  <c r="Q69" i="17"/>
  <c r="I70" i="17"/>
  <c r="Q70" i="17"/>
  <c r="I71" i="17"/>
  <c r="Q71" i="17"/>
  <c r="I72" i="17"/>
  <c r="Q72" i="17"/>
  <c r="I73" i="17"/>
  <c r="L73" i="17" s="1"/>
  <c r="Q73" i="17"/>
  <c r="I74" i="17"/>
  <c r="L74" i="17" s="1"/>
  <c r="Q74" i="17"/>
  <c r="I75" i="17"/>
  <c r="Q75" i="17"/>
  <c r="I76" i="17"/>
  <c r="Q76" i="17"/>
  <c r="Q10" i="18"/>
  <c r="I10" i="18"/>
  <c r="L10" i="18" s="1"/>
  <c r="Q9" i="18"/>
  <c r="I9" i="18"/>
  <c r="L9" i="18" s="1"/>
  <c r="Q8" i="18"/>
  <c r="I8" i="18"/>
  <c r="L8" i="18" s="1"/>
  <c r="Q7" i="18"/>
  <c r="I7" i="18"/>
  <c r="L7" i="18" s="1"/>
  <c r="Q7" i="17"/>
  <c r="I7" i="17"/>
  <c r="L7" i="17" s="1"/>
  <c r="K9" i="13"/>
  <c r="K11" i="13"/>
  <c r="L11" i="13"/>
  <c r="M11" i="13"/>
  <c r="K15" i="13"/>
  <c r="L15" i="13"/>
  <c r="M15" i="13"/>
  <c r="K19" i="13"/>
  <c r="K24" i="13"/>
  <c r="K26" i="13"/>
  <c r="J11" i="13"/>
  <c r="J15" i="13"/>
  <c r="J19" i="13"/>
  <c r="J20" i="13"/>
  <c r="J22" i="13"/>
  <c r="J23" i="13"/>
  <c r="J24" i="13"/>
  <c r="J26" i="13"/>
  <c r="J28" i="13"/>
  <c r="J30" i="13"/>
  <c r="J31" i="13"/>
  <c r="J33" i="13"/>
  <c r="J35" i="13"/>
  <c r="J37" i="13"/>
  <c r="J39" i="13"/>
  <c r="J41" i="13"/>
  <c r="J9" i="13"/>
  <c r="L34" i="17" l="1"/>
  <c r="L54" i="17"/>
  <c r="L70" i="17"/>
  <c r="L43" i="17"/>
  <c r="L19" i="17"/>
  <c r="L71" i="17"/>
  <c r="L51" i="17"/>
  <c r="L75" i="17"/>
  <c r="L15" i="17"/>
  <c r="L47" i="17"/>
  <c r="L39" i="17"/>
  <c r="L26" i="17"/>
  <c r="L22" i="17"/>
  <c r="L46" i="17"/>
  <c r="L14" i="17"/>
  <c r="L59" i="17"/>
  <c r="L27" i="17"/>
  <c r="L67" i="17"/>
  <c r="L42" i="17"/>
  <c r="L35" i="17"/>
  <c r="L55" i="17"/>
  <c r="L23" i="17"/>
  <c r="L18" i="17"/>
  <c r="L50" i="17"/>
  <c r="L63" i="17"/>
  <c r="L31" i="17"/>
  <c r="L9" i="17"/>
  <c r="L76" i="17"/>
  <c r="L56" i="17"/>
  <c r="L40" i="17"/>
  <c r="L52" i="17"/>
  <c r="L44" i="17"/>
  <c r="L72" i="17"/>
  <c r="L48" i="17"/>
  <c r="L68" i="17"/>
  <c r="L32" i="17"/>
  <c r="L64" i="17"/>
  <c r="L60" i="17"/>
  <c r="L36" i="17"/>
  <c r="L28" i="17"/>
  <c r="L20" i="17"/>
  <c r="L12" i="17"/>
  <c r="L11" i="17"/>
  <c r="L24" i="17"/>
  <c r="L16" i="17"/>
  <c r="A40" i="13" l="1"/>
  <c r="A41" i="13"/>
  <c r="A42" i="13"/>
  <c r="A43" i="13"/>
  <c r="A44" i="13"/>
  <c r="A37" i="13" l="1"/>
  <c r="A38" i="13"/>
  <c r="A39" i="13" l="1"/>
  <c r="A36" i="13"/>
  <c r="A35" i="13"/>
  <c r="A34" i="13"/>
  <c r="A33" i="13"/>
  <c r="A32" i="13"/>
  <c r="A31" i="13"/>
  <c r="A30" i="13"/>
  <c r="A29" i="13"/>
  <c r="A28" i="13"/>
  <c r="A27" i="13"/>
  <c r="A26" i="13"/>
  <c r="A25" i="13"/>
  <c r="A24" i="13"/>
  <c r="A23" i="13"/>
  <c r="A22" i="13"/>
  <c r="A21" i="13"/>
  <c r="A20" i="13"/>
  <c r="A19" i="13"/>
  <c r="A18" i="13"/>
  <c r="A17" i="13"/>
  <c r="A16" i="13"/>
  <c r="A15" i="13"/>
  <c r="A14" i="13"/>
  <c r="A13" i="13"/>
  <c r="A12" i="13"/>
  <c r="A11" i="13"/>
  <c r="A10" i="13"/>
  <c r="A9" i="13"/>
  <c r="K8" i="17" l="1"/>
  <c r="K12" i="17"/>
  <c r="K46" i="17"/>
  <c r="K20" i="17"/>
  <c r="K9" i="17"/>
  <c r="K42" i="17"/>
  <c r="K70" i="17"/>
  <c r="K59" i="17"/>
  <c r="K66" i="17"/>
  <c r="K74" i="17"/>
  <c r="K62" i="17"/>
  <c r="K56" i="17"/>
  <c r="K52" i="17"/>
  <c r="K15" i="17"/>
  <c r="K34" i="17"/>
  <c r="K39" i="17"/>
  <c r="K54" i="17"/>
  <c r="K17" i="17"/>
  <c r="K65" i="17"/>
  <c r="K37" i="17"/>
  <c r="K45" i="17"/>
  <c r="K44" i="17"/>
  <c r="K7" i="18"/>
  <c r="K68" i="17"/>
  <c r="K69" i="17"/>
  <c r="K76" i="17"/>
  <c r="K32" i="17"/>
  <c r="K51" i="17"/>
  <c r="K26" i="17"/>
  <c r="K31" i="17"/>
  <c r="K36" i="17"/>
  <c r="K29" i="17"/>
  <c r="K58" i="17"/>
  <c r="K25" i="17"/>
  <c r="K49" i="17"/>
  <c r="K40" i="17"/>
  <c r="K18" i="17"/>
  <c r="K50" i="17"/>
  <c r="K19" i="17"/>
  <c r="K16" i="17"/>
  <c r="K28" i="17"/>
  <c r="K30" i="17"/>
  <c r="K13" i="17"/>
  <c r="K22" i="17"/>
  <c r="K75" i="17"/>
  <c r="K38" i="17"/>
  <c r="K71" i="17"/>
  <c r="K24" i="17"/>
  <c r="K11" i="17"/>
  <c r="K23" i="17"/>
  <c r="K73" i="17"/>
  <c r="K53" i="17"/>
  <c r="K10" i="17"/>
  <c r="K72" i="17"/>
  <c r="K60" i="17"/>
  <c r="K67" i="17"/>
  <c r="K43" i="17"/>
  <c r="K63" i="17"/>
  <c r="K14" i="17"/>
  <c r="K21" i="17"/>
  <c r="K33" i="17"/>
  <c r="K61" i="17"/>
  <c r="K35" i="17"/>
  <c r="K55" i="17"/>
  <c r="K41" i="17"/>
  <c r="K48" i="17"/>
  <c r="K64" i="17"/>
  <c r="K27" i="17"/>
  <c r="K47" i="17"/>
  <c r="K57" i="17"/>
  <c r="K9" i="18"/>
  <c r="K8" i="18"/>
  <c r="K10" i="18"/>
  <c r="K7" i="1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K1" authorId="0" shapeId="0" xr:uid="{5B8EB332-C68F-461C-9902-1C0F5A4EB27B}">
      <text>
        <r>
          <rPr>
            <sz val="10"/>
            <color indexed="81"/>
            <rFont val="ＭＳ ゴシック"/>
            <family val="3"/>
            <charset val="128"/>
          </rPr>
          <t>プルダウンから選択</t>
        </r>
      </text>
    </comment>
    <comment ref="H3" authorId="0" shapeId="0" xr:uid="{61DD87A2-AA90-4D5F-9295-AF06B479C8A2}">
      <text>
        <r>
          <rPr>
            <sz val="10"/>
            <color indexed="81"/>
            <rFont val="ＭＳ ゴシック"/>
            <family val="3"/>
            <charset val="128"/>
          </rPr>
          <t>交付要綱３（交付の対象）の該当する番号を選択</t>
        </r>
      </text>
    </comment>
    <comment ref="T3" authorId="0" shapeId="0" xr:uid="{AEDE2FB5-4831-4A51-88B2-33EFA4F1AF5A}">
      <text>
        <r>
          <rPr>
            <sz val="9"/>
            <color indexed="81"/>
            <rFont val="ＭＳ ゴシック"/>
            <family val="3"/>
            <charset val="128"/>
          </rPr>
          <t>品名が複数ある場合は品名を全て列挙すること</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松浦 実穂(matsuura-miho.jn0)</author>
    <author>厚生労働省ネットワークシステム</author>
  </authors>
  <commentList>
    <comment ref="J1" authorId="0" shapeId="0" xr:uid="{4CFCDD32-105E-43A7-960C-48430CABAFB1}">
      <text>
        <r>
          <rPr>
            <b/>
            <sz val="9"/>
            <color indexed="81"/>
            <rFont val="MS P ゴシック"/>
            <family val="3"/>
            <charset val="128"/>
          </rPr>
          <t>プルダウンから選択</t>
        </r>
      </text>
    </comment>
    <comment ref="H3" authorId="1" shapeId="0" xr:uid="{F7EE4FFD-3253-4F82-B064-C441A4C1D9A4}">
      <text>
        <r>
          <rPr>
            <sz val="10"/>
            <color indexed="81"/>
            <rFont val="ＭＳ ゴシック"/>
            <family val="3"/>
            <charset val="128"/>
          </rPr>
          <t>交付要綱３（交付の対象）の該当する番号を選択</t>
        </r>
      </text>
    </comment>
    <comment ref="T3" authorId="1" shapeId="0" xr:uid="{50CA2483-8281-4084-85ED-EFEE72AC1630}">
      <text>
        <r>
          <rPr>
            <sz val="9"/>
            <color indexed="81"/>
            <rFont val="ＭＳ ゴシック"/>
            <family val="3"/>
            <charset val="128"/>
          </rPr>
          <t>品名が複数ある場合は品名を全て列挙すること</t>
        </r>
      </text>
    </comment>
    <comment ref="T7" authorId="1" shapeId="0" xr:uid="{5FA8AF9B-3FA1-4BF5-A6A6-2324C0BC89D8}">
      <text>
        <r>
          <rPr>
            <sz val="9"/>
            <color indexed="81"/>
            <rFont val="ＭＳ ゴシック"/>
            <family val="3"/>
            <charset val="128"/>
          </rPr>
          <t>品名が複数ある場合は品名を全て列挙すること</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厚生労働省ネットワークシステム</author>
  </authors>
  <commentList>
    <comment ref="C3" authorId="0" shapeId="0" xr:uid="{00000000-0006-0000-0200-000001000000}">
      <text>
        <r>
          <rPr>
            <b/>
            <sz val="9"/>
            <color indexed="81"/>
            <rFont val="ＭＳ Ｐゴシック"/>
            <family val="3"/>
            <charset val="128"/>
          </rPr>
          <t>（　）は名前の管理で無効となるため「_」に置き換える。
例：「（船）」→「_船_」</t>
        </r>
      </text>
    </comment>
  </commentList>
</comments>
</file>

<file path=xl/sharedStrings.xml><?xml version="1.0" encoding="utf-8"?>
<sst xmlns="http://schemas.openxmlformats.org/spreadsheetml/2006/main" count="439" uniqueCount="205">
  <si>
    <t>Ａ</t>
  </si>
  <si>
    <t>Ｂ</t>
  </si>
  <si>
    <t>Ａ－Ｂ＝Ｃ</t>
  </si>
  <si>
    <t>Ｄ</t>
  </si>
  <si>
    <t>都道府県</t>
  </si>
  <si>
    <t>交付申請年月日･番号</t>
  </si>
  <si>
    <t>補助事業者名</t>
  </si>
  <si>
    <t>総事業費</t>
  </si>
  <si>
    <t>差引事業費</t>
  </si>
  <si>
    <t>市町村名</t>
  </si>
  <si>
    <t>円</t>
  </si>
  <si>
    <t>提出年月日・番号</t>
    <rPh sb="0" eb="2">
      <t>テイシュツ</t>
    </rPh>
    <phoneticPr fontId="2"/>
  </si>
  <si>
    <t>○○県</t>
    <rPh sb="2" eb="3">
      <t>ケン</t>
    </rPh>
    <phoneticPr fontId="2"/>
  </si>
  <si>
    <t>○○市</t>
    <rPh sb="2" eb="3">
      <t>シ</t>
    </rPh>
    <phoneticPr fontId="2"/>
  </si>
  <si>
    <t>優先
順位</t>
    <rPh sb="0" eb="2">
      <t>ユウセン</t>
    </rPh>
    <rPh sb="3" eb="5">
      <t>ジュンイ</t>
    </rPh>
    <phoneticPr fontId="2"/>
  </si>
  <si>
    <t>区分</t>
  </si>
  <si>
    <t>種目</t>
    <rPh sb="0" eb="1">
      <t>タネ</t>
    </rPh>
    <rPh sb="1" eb="2">
      <t>メ</t>
    </rPh>
    <phoneticPr fontId="2"/>
  </si>
  <si>
    <t>施設名</t>
  </si>
  <si>
    <t>開設者</t>
  </si>
  <si>
    <t>寄付金その他の収入額</t>
  </si>
  <si>
    <t>所在地</t>
  </si>
  <si>
    <t>品名</t>
    <rPh sb="0" eb="1">
      <t>シナ</t>
    </rPh>
    <rPh sb="1" eb="2">
      <t>メイ</t>
    </rPh>
    <phoneticPr fontId="2"/>
  </si>
  <si>
    <t>対象経費の
支出予定額</t>
    <phoneticPr fontId="2"/>
  </si>
  <si>
    <t>１区分</t>
  </si>
  <si>
    <t>２種目</t>
  </si>
  <si>
    <t>５補助率</t>
  </si>
  <si>
    <t>医療機器整備費</t>
  </si>
  <si>
    <t>患者輸送艇</t>
  </si>
  <si>
    <t>患者輸送用雪上車</t>
  </si>
  <si>
    <t>医師往診用小型雪上車</t>
  </si>
  <si>
    <t>巡回診療車</t>
  </si>
  <si>
    <t>巡回診療船</t>
  </si>
  <si>
    <t>遠隔型離島用設備</t>
  </si>
  <si>
    <t>近接型離島用設備</t>
  </si>
  <si>
    <t>保健師用自動車</t>
  </si>
  <si>
    <t>歯科医療機器等整備費</t>
  </si>
  <si>
    <t>遠隔医療設備整備費</t>
  </si>
  <si>
    <t>情報通信機器</t>
  </si>
  <si>
    <t>初度設備費</t>
  </si>
  <si>
    <t>巡回診療用雪上車</t>
    <phoneticPr fontId="2"/>
  </si>
  <si>
    <t>歯科巡回診療車</t>
    <phoneticPr fontId="2"/>
  </si>
  <si>
    <t>患者輸送車</t>
    <phoneticPr fontId="2"/>
  </si>
  <si>
    <t>国庫補助基本額算出方法</t>
    <rPh sb="0" eb="2">
      <t>コッコ</t>
    </rPh>
    <rPh sb="2" eb="4">
      <t>ホジョ</t>
    </rPh>
    <rPh sb="4" eb="7">
      <t>キホンガク</t>
    </rPh>
    <rPh sb="7" eb="9">
      <t>サンシュツ</t>
    </rPh>
    <rPh sb="9" eb="11">
      <t>ホウホウ</t>
    </rPh>
    <phoneticPr fontId="2"/>
  </si>
  <si>
    <t>補助率</t>
    <rPh sb="0" eb="3">
      <t>ホジョリツ</t>
    </rPh>
    <phoneticPr fontId="2"/>
  </si>
  <si>
    <t>２　種目</t>
    <rPh sb="2" eb="4">
      <t>シュモク</t>
    </rPh>
    <phoneticPr fontId="2"/>
  </si>
  <si>
    <t>３　交付の対象</t>
    <rPh sb="2" eb="4">
      <t>コウフ</t>
    </rPh>
    <rPh sb="5" eb="7">
      <t>タイショウ</t>
    </rPh>
    <phoneticPr fontId="2"/>
  </si>
  <si>
    <t>４（交付額の算定方法）（３）に掲げる事業：3</t>
    <phoneticPr fontId="2"/>
  </si>
  <si>
    <t>４（交付額の算定方法）（１）に掲げる事業：1</t>
    <phoneticPr fontId="2"/>
  </si>
  <si>
    <t>４（交付額の算定方法）（２）に掲げる事業：2</t>
    <phoneticPr fontId="2"/>
  </si>
  <si>
    <t>４（交付額の算定方法）（４）に掲げる事業：4</t>
    <phoneticPr fontId="2"/>
  </si>
  <si>
    <t>４（交付額の算定方法）（５）に掲げる事業：5</t>
    <phoneticPr fontId="2"/>
  </si>
  <si>
    <t>患者輸送車</t>
    <phoneticPr fontId="2"/>
  </si>
  <si>
    <t>１　区分</t>
    <phoneticPr fontId="2"/>
  </si>
  <si>
    <t>（１）_ア</t>
  </si>
  <si>
    <t>（１）_イ</t>
  </si>
  <si>
    <t>（２）_ア</t>
  </si>
  <si>
    <t>（２）_イ</t>
  </si>
  <si>
    <t>（２）_ウ</t>
  </si>
  <si>
    <t>（２）_エ</t>
  </si>
  <si>
    <t>（３）_ア</t>
  </si>
  <si>
    <t>（３）_イ</t>
  </si>
  <si>
    <t>（３）_ウ</t>
  </si>
  <si>
    <t>（３）_エ</t>
  </si>
  <si>
    <t>（４）</t>
  </si>
  <si>
    <t>（５）_イ</t>
  </si>
  <si>
    <t>（６）</t>
  </si>
  <si>
    <t>（７）</t>
  </si>
  <si>
    <t>（８）_ア</t>
  </si>
  <si>
    <t>（８）_イ</t>
  </si>
  <si>
    <t>（９）_ア</t>
  </si>
  <si>
    <t>（９）_イ</t>
  </si>
  <si>
    <t>（１０）_ア</t>
  </si>
  <si>
    <t>（１０）_イ</t>
  </si>
  <si>
    <t>（１１）</t>
  </si>
  <si>
    <t>（１２）_ア</t>
  </si>
  <si>
    <t>（１２）_イ</t>
  </si>
  <si>
    <t>（１３）_ア</t>
  </si>
  <si>
    <t>（１３）_イ</t>
  </si>
  <si>
    <t>（１４）_ア</t>
  </si>
  <si>
    <t>（１４）_イ</t>
  </si>
  <si>
    <t>（１５）_ア</t>
  </si>
  <si>
    <t>（１５）_イ</t>
  </si>
  <si>
    <t>（１６）_イ</t>
  </si>
  <si>
    <t>（５）_ア</t>
  </si>
  <si>
    <t>へき地診療所</t>
  </si>
  <si>
    <t>離島歯科巡回診療設備</t>
  </si>
  <si>
    <t>臨床研修病院支援システム設備</t>
  </si>
  <si>
    <t>へき地・離島診療支援システム設備</t>
  </si>
  <si>
    <t>離島等患者宿泊施設設備</t>
  </si>
  <si>
    <t>過疎地域等特定診療所設備</t>
  </si>
  <si>
    <t>奄美群島医療施設設備</t>
  </si>
  <si>
    <t>へき地保健指導所設備</t>
  </si>
  <si>
    <t>へき地医療拠点病院設備</t>
  </si>
  <si>
    <t>遠隔医療設備</t>
  </si>
  <si>
    <t>交付の対象</t>
    <rPh sb="0" eb="2">
      <t>コウフ</t>
    </rPh>
    <rPh sb="3" eb="5">
      <t>タイショウ</t>
    </rPh>
    <phoneticPr fontId="2"/>
  </si>
  <si>
    <t>保健師用自動車</t>
    <phoneticPr fontId="2"/>
  </si>
  <si>
    <t>へき地保健指導所設備</t>
    <phoneticPr fontId="2"/>
  </si>
  <si>
    <t>保健師用自動車</t>
    <phoneticPr fontId="2"/>
  </si>
  <si>
    <t>（１７）_ア</t>
    <phoneticPr fontId="2"/>
  </si>
  <si>
    <t>（１７）_イ</t>
  </si>
  <si>
    <t>実践的手術手技向上研修実施機関設備</t>
  </si>
  <si>
    <t>（１８）_イ</t>
  </si>
  <si>
    <t>医療機器等整備費</t>
    <rPh sb="0" eb="2">
      <t>イリョウ</t>
    </rPh>
    <rPh sb="2" eb="4">
      <t>キキ</t>
    </rPh>
    <rPh sb="4" eb="5">
      <t>トウ</t>
    </rPh>
    <rPh sb="5" eb="8">
      <t>セイビヒ</t>
    </rPh>
    <phoneticPr fontId="2"/>
  </si>
  <si>
    <t>設備費</t>
    <rPh sb="0" eb="2">
      <t>セツビ</t>
    </rPh>
    <rPh sb="2" eb="3">
      <t>ヒ</t>
    </rPh>
    <phoneticPr fontId="2"/>
  </si>
  <si>
    <t>医療機器等整備費</t>
    <phoneticPr fontId="2"/>
  </si>
  <si>
    <t>××県</t>
    <rPh sb="2" eb="3">
      <t>ケン</t>
    </rPh>
    <phoneticPr fontId="2"/>
  </si>
  <si>
    <t>事業計画総括表</t>
  </si>
  <si>
    <t>へき地患者輸送車_艇_</t>
  </si>
  <si>
    <t>へき地患者輸送車_艇_</t>
    <phoneticPr fontId="2"/>
  </si>
  <si>
    <t>へき地患者輸送車_艇_</t>
    <phoneticPr fontId="2"/>
  </si>
  <si>
    <t>へき地巡回診療車_船_</t>
  </si>
  <si>
    <t>へき地巡回診療車_船_</t>
    <phoneticPr fontId="2"/>
  </si>
  <si>
    <t>へき地巡回診療車_船_</t>
    <phoneticPr fontId="2"/>
  </si>
  <si>
    <t>ICTを活用した産科医師少数地域に対する妊産婦モニタリング支援設備整備事業</t>
  </si>
  <si>
    <t>情報通信機器</t>
    <rPh sb="0" eb="2">
      <t>ジョウホウ</t>
    </rPh>
    <rPh sb="2" eb="4">
      <t>ツウシン</t>
    </rPh>
    <rPh sb="4" eb="6">
      <t>キキ</t>
    </rPh>
    <phoneticPr fontId="2"/>
  </si>
  <si>
    <t>情報通信機器</t>
    <rPh sb="0" eb="4">
      <t>ジョウホウツウシン</t>
    </rPh>
    <rPh sb="4" eb="6">
      <t>キキ</t>
    </rPh>
    <phoneticPr fontId="2"/>
  </si>
  <si>
    <t>（１７）_イ</t>
    <phoneticPr fontId="2"/>
  </si>
  <si>
    <t>（１８）_ア</t>
    <phoneticPr fontId="2"/>
  </si>
  <si>
    <t>（１８）_イ</t>
    <phoneticPr fontId="2"/>
  </si>
  <si>
    <t>４（交付額の算定方法）（６）に掲げる事業：6</t>
    <phoneticPr fontId="2"/>
  </si>
  <si>
    <t>分娩設備取扱施設</t>
    <rPh sb="0" eb="2">
      <t>ブンベン</t>
    </rPh>
    <rPh sb="2" eb="4">
      <t>セツビ</t>
    </rPh>
    <rPh sb="4" eb="6">
      <t>トリアツカイ</t>
    </rPh>
    <rPh sb="6" eb="8">
      <t>シセツ</t>
    </rPh>
    <phoneticPr fontId="2"/>
  </si>
  <si>
    <t>在宅人工呼吸器使用者非常用電源整備事業</t>
    <rPh sb="0" eb="2">
      <t>ザイタク</t>
    </rPh>
    <rPh sb="2" eb="4">
      <t>ジンコウ</t>
    </rPh>
    <rPh sb="4" eb="7">
      <t>コキュウキ</t>
    </rPh>
    <rPh sb="7" eb="10">
      <t>シヨウシャ</t>
    </rPh>
    <rPh sb="10" eb="13">
      <t>ヒジョウヨウ</t>
    </rPh>
    <rPh sb="13" eb="15">
      <t>デンゲン</t>
    </rPh>
    <rPh sb="15" eb="17">
      <t>セイビ</t>
    </rPh>
    <rPh sb="17" eb="19">
      <t>ジギョウ</t>
    </rPh>
    <phoneticPr fontId="2"/>
  </si>
  <si>
    <t>簡易自家発電装置等整備費</t>
    <rPh sb="0" eb="2">
      <t>カンイ</t>
    </rPh>
    <rPh sb="2" eb="4">
      <t>ジカ</t>
    </rPh>
    <rPh sb="4" eb="6">
      <t>ハツデン</t>
    </rPh>
    <rPh sb="6" eb="8">
      <t>ソウチ</t>
    </rPh>
    <rPh sb="8" eb="9">
      <t>トウ</t>
    </rPh>
    <rPh sb="9" eb="12">
      <t>セイビヒ</t>
    </rPh>
    <phoneticPr fontId="2"/>
  </si>
  <si>
    <t>沖縄医療施設設備整備事業</t>
    <phoneticPr fontId="2"/>
  </si>
  <si>
    <t>（１０）_ア</t>
    <phoneticPr fontId="2"/>
  </si>
  <si>
    <t>保健師用自動車_沖縄県_</t>
    <rPh sb="8" eb="11">
      <t>オキナワケン</t>
    </rPh>
    <phoneticPr fontId="2"/>
  </si>
  <si>
    <t>医療機器整備費_沖縄県_</t>
    <rPh sb="8" eb="11">
      <t>オキナワケン</t>
    </rPh>
    <phoneticPr fontId="2"/>
  </si>
  <si>
    <t>へき地診療所医療機器整備費</t>
  </si>
  <si>
    <t>へき地患者輸送車_艇_患者輸送車</t>
  </si>
  <si>
    <t>へき地巡回診療車_船_巡回診療車</t>
  </si>
  <si>
    <t>離島歯科巡回診療設備遠隔型離島用設備</t>
  </si>
  <si>
    <t>過疎地域等特定診療所設備医療機器整備費</t>
  </si>
  <si>
    <t>沖縄医療施設設備整備事業医療機器整備費</t>
  </si>
  <si>
    <t>奄美群島医療施設設備医療機器整備費</t>
  </si>
  <si>
    <t>へき地保健指導所設備保健師用自動車</t>
  </si>
  <si>
    <t>へき地医療拠点病院設備医療機器整備費</t>
  </si>
  <si>
    <t>遠隔医療設備遠隔医療設備整備費</t>
  </si>
  <si>
    <t>へき地・離島診療支援システム設備情報通信機器</t>
  </si>
  <si>
    <t>離島等患者宿泊施設設備初度設備費</t>
  </si>
  <si>
    <t>分娩設備取扱施設医療機器整備費</t>
  </si>
  <si>
    <t>在宅人工呼吸器使用者非常用電源整備事業簡易自家発電装置等整備費</t>
  </si>
  <si>
    <t>へき地巡回診療車_船_巡回診療用雪上車</t>
  </si>
  <si>
    <t>へき地巡回診療車_船_巡回診療船</t>
  </si>
  <si>
    <t>へき地巡回診療車_船_歯科巡回診療車</t>
  </si>
  <si>
    <t>離島歯科巡回診療設備近接型離島用設備</t>
  </si>
  <si>
    <t>へき地医療拠点病院設備歯科医療機器等整備費</t>
  </si>
  <si>
    <t>基準額の単価</t>
    <rPh sb="0" eb="3">
      <t>キジュンガク</t>
    </rPh>
    <rPh sb="4" eb="6">
      <t>タンカ</t>
    </rPh>
    <phoneticPr fontId="2"/>
  </si>
  <si>
    <t>へき地診療所医療機器整備費_沖縄県_</t>
    <phoneticPr fontId="2"/>
  </si>
  <si>
    <t>へき地保健指導所設備保健師用自動車_沖縄県_</t>
    <phoneticPr fontId="2"/>
  </si>
  <si>
    <t>○</t>
    <phoneticPr fontId="2"/>
  </si>
  <si>
    <t>へき地患者輸送車_艇_患者輸送艇</t>
    <phoneticPr fontId="2"/>
  </si>
  <si>
    <t>へき地患者輸送車_艇_患者輸送用雪上車</t>
    <phoneticPr fontId="2"/>
  </si>
  <si>
    <t>へき地患者輸送車_艇_医師往診用小型雪上車</t>
    <phoneticPr fontId="2"/>
  </si>
  <si>
    <t>死亡時画像診断システム等設備医療機器整備費</t>
    <phoneticPr fontId="2"/>
  </si>
  <si>
    <t>実践的手術手技向上研修実施機関設備医療機器等整備費</t>
    <phoneticPr fontId="2"/>
  </si>
  <si>
    <t>ICTを活用した産科医師少数地域に対する妊産婦モニタリング支援設備整備事業情報通信機器</t>
    <phoneticPr fontId="2"/>
  </si>
  <si>
    <t>（１７）_ア</t>
  </si>
  <si>
    <t>（１８）_ア</t>
  </si>
  <si>
    <t>臨床研修病院支援システム設備情報通信機器</t>
    <phoneticPr fontId="2"/>
  </si>
  <si>
    <t>※記入する際の注意点</t>
    <rPh sb="1" eb="3">
      <t>キニュウ</t>
    </rPh>
    <rPh sb="5" eb="6">
      <t>サイ</t>
    </rPh>
    <rPh sb="7" eb="10">
      <t>チュウイテン</t>
    </rPh>
    <phoneticPr fontId="2"/>
  </si>
  <si>
    <t>1．青いセルにのみ、必要な情報を記入すること</t>
    <rPh sb="2" eb="3">
      <t>アオ</t>
    </rPh>
    <rPh sb="10" eb="12">
      <t>ヒツヨウ</t>
    </rPh>
    <rPh sb="13" eb="15">
      <t>ジョウホウ</t>
    </rPh>
    <rPh sb="16" eb="18">
      <t>キニュウ</t>
    </rPh>
    <phoneticPr fontId="2"/>
  </si>
  <si>
    <t>2．「交付の対象」についてはプルダウンで正しいものを選択すること</t>
    <rPh sb="3" eb="5">
      <t>コウフ</t>
    </rPh>
    <rPh sb="6" eb="8">
      <t>タイショウ</t>
    </rPh>
    <rPh sb="20" eb="21">
      <t>タダ</t>
    </rPh>
    <rPh sb="26" eb="28">
      <t>センタク</t>
    </rPh>
    <phoneticPr fontId="2"/>
  </si>
  <si>
    <t>3．基準額については、交付要綱を熟読のうえ、正しい金額を記入すること</t>
    <rPh sb="2" eb="5">
      <t>キジュンガク</t>
    </rPh>
    <rPh sb="11" eb="13">
      <t>コウフ</t>
    </rPh>
    <rPh sb="13" eb="15">
      <t>ヨウコウ</t>
    </rPh>
    <rPh sb="16" eb="18">
      <t>ジュクドク</t>
    </rPh>
    <rPh sb="22" eb="23">
      <t>タダ</t>
    </rPh>
    <rPh sb="25" eb="27">
      <t>キンガク</t>
    </rPh>
    <rPh sb="28" eb="30">
      <t>キニュウ</t>
    </rPh>
    <phoneticPr fontId="2"/>
  </si>
  <si>
    <t>5．都道府県補助が無い場合は、「都道府県補助額」が「－」と表示されるため何も記入しないこと</t>
    <rPh sb="2" eb="6">
      <t>トドウフケン</t>
    </rPh>
    <rPh sb="6" eb="8">
      <t>ホジョ</t>
    </rPh>
    <rPh sb="9" eb="10">
      <t>ナ</t>
    </rPh>
    <rPh sb="11" eb="13">
      <t>バアイ</t>
    </rPh>
    <rPh sb="16" eb="20">
      <t>トドウフケン</t>
    </rPh>
    <rPh sb="20" eb="23">
      <t>ホジョガク</t>
    </rPh>
    <rPh sb="29" eb="31">
      <t>ヒョウジ</t>
    </rPh>
    <rPh sb="36" eb="37">
      <t>ナニ</t>
    </rPh>
    <rPh sb="38" eb="40">
      <t>キニュウ</t>
    </rPh>
    <phoneticPr fontId="2"/>
  </si>
  <si>
    <t>××県</t>
    <rPh sb="0" eb="3">
      <t>バツバツケン</t>
    </rPh>
    <phoneticPr fontId="2"/>
  </si>
  <si>
    <t>××（機器名）</t>
    <rPh sb="3" eb="6">
      <t>キキメイ</t>
    </rPh>
    <phoneticPr fontId="2"/>
  </si>
  <si>
    <t>○×市</t>
    <rPh sb="2" eb="3">
      <t>シ</t>
    </rPh>
    <phoneticPr fontId="2"/>
  </si>
  <si>
    <t>×○（機器名）</t>
    <rPh sb="3" eb="6">
      <t>キキメイ</t>
    </rPh>
    <phoneticPr fontId="2"/>
  </si>
  <si>
    <t>○○県立病院</t>
    <rPh sb="2" eb="4">
      <t>ケンリツ</t>
    </rPh>
    <rPh sb="4" eb="6">
      <t>ビョウイン</t>
    </rPh>
    <phoneticPr fontId="2"/>
  </si>
  <si>
    <t>○○県知事</t>
    <rPh sb="2" eb="5">
      <t>ケンチジ</t>
    </rPh>
    <phoneticPr fontId="2"/>
  </si>
  <si>
    <t>○○県立□□病院</t>
    <rPh sb="2" eb="4">
      <t>ケンリツ</t>
    </rPh>
    <rPh sb="6" eb="8">
      <t>ビョウイン</t>
    </rPh>
    <phoneticPr fontId="2"/>
  </si>
  <si>
    <t>××南病院</t>
    <rPh sb="2" eb="3">
      <t>ミナミ</t>
    </rPh>
    <rPh sb="3" eb="5">
      <t>ビョウイン</t>
    </rPh>
    <phoneticPr fontId="2"/>
  </si>
  <si>
    <t>△△ ●●（開設者名）</t>
    <rPh sb="6" eb="9">
      <t>カイセツシャ</t>
    </rPh>
    <rPh sb="9" eb="10">
      <t>メイ</t>
    </rPh>
    <phoneticPr fontId="2"/>
  </si>
  <si>
    <t>××北病院</t>
    <rPh sb="2" eb="3">
      <t>キタ</t>
    </rPh>
    <rPh sb="3" eb="5">
      <t>ビョウイン</t>
    </rPh>
    <phoneticPr fontId="2"/>
  </si>
  <si>
    <t>医療機器等整備費</t>
    <rPh sb="4" eb="5">
      <t>トウ</t>
    </rPh>
    <phoneticPr fontId="2"/>
  </si>
  <si>
    <t>解剖・死亡時画像診断等設備</t>
    <phoneticPr fontId="2"/>
  </si>
  <si>
    <t>解剖・死亡時画像診断等設備</t>
    <rPh sb="0" eb="2">
      <t>カイボウ</t>
    </rPh>
    <phoneticPr fontId="2"/>
  </si>
  <si>
    <t>「基準額 個数」欄に「－」と記入すること</t>
  </si>
  <si>
    <t>4．1か所当たりの基準額が定まっている種目、基準額が「厚生労働大臣の定めた額」の種目については</t>
    <rPh sb="4" eb="5">
      <t>ショ</t>
    </rPh>
    <rPh sb="5" eb="6">
      <t>ア</t>
    </rPh>
    <rPh sb="9" eb="12">
      <t>キジュンガク</t>
    </rPh>
    <rPh sb="13" eb="14">
      <t>サダ</t>
    </rPh>
    <rPh sb="19" eb="21">
      <t>シュモク</t>
    </rPh>
    <rPh sb="22" eb="25">
      <t>キジュンガク</t>
    </rPh>
    <rPh sb="27" eb="29">
      <t>コウセイ</t>
    </rPh>
    <rPh sb="29" eb="31">
      <t>ロウドウ</t>
    </rPh>
    <rPh sb="31" eb="33">
      <t>ダイジン</t>
    </rPh>
    <rPh sb="34" eb="35">
      <t>サダ</t>
    </rPh>
    <rPh sb="37" eb="38">
      <t>ガク</t>
    </rPh>
    <rPh sb="40" eb="42">
      <t>シュモク</t>
    </rPh>
    <phoneticPr fontId="2"/>
  </si>
  <si>
    <t>分娩設備取扱施設</t>
    <rPh sb="2" eb="3">
      <t>セツ</t>
    </rPh>
    <phoneticPr fontId="2"/>
  </si>
  <si>
    <t>分娩設備取扱施設</t>
    <rPh sb="2" eb="4">
      <t>セツビ</t>
    </rPh>
    <rPh sb="3" eb="4">
      <t>シセツ</t>
    </rPh>
    <phoneticPr fontId="2"/>
  </si>
  <si>
    <t>国庫補助
基本額
算出方法</t>
    <rPh sb="0" eb="2">
      <t>コッコ</t>
    </rPh>
    <rPh sb="2" eb="4">
      <t>ホジョ</t>
    </rPh>
    <rPh sb="5" eb="8">
      <t>キホンガク</t>
    </rPh>
    <rPh sb="9" eb="11">
      <t>サンシュツ</t>
    </rPh>
    <rPh sb="11" eb="13">
      <t>ホウホウ</t>
    </rPh>
    <phoneticPr fontId="2"/>
  </si>
  <si>
    <t>重点医師偏在対策支援区域における診療所の承継・開業支援</t>
    <rPh sb="0" eb="2">
      <t>ジュウテン</t>
    </rPh>
    <rPh sb="2" eb="4">
      <t>イシ</t>
    </rPh>
    <rPh sb="4" eb="6">
      <t>ヘンザイ</t>
    </rPh>
    <rPh sb="6" eb="8">
      <t>タイサク</t>
    </rPh>
    <rPh sb="8" eb="10">
      <t>シエン</t>
    </rPh>
    <rPh sb="10" eb="12">
      <t>クイキ</t>
    </rPh>
    <rPh sb="16" eb="19">
      <t>シンリョウジョ</t>
    </rPh>
    <rPh sb="20" eb="22">
      <t>ショウケイ</t>
    </rPh>
    <rPh sb="23" eb="25">
      <t>カイギョウ</t>
    </rPh>
    <rPh sb="25" eb="27">
      <t>シエン</t>
    </rPh>
    <phoneticPr fontId="2"/>
  </si>
  <si>
    <t>重点医師偏在対策支援区域における診療所の承継・開業支援医療機器等整備費</t>
  </si>
  <si>
    <t>（１４）_ア</t>
    <phoneticPr fontId="2"/>
  </si>
  <si>
    <t>（１４）_イ</t>
    <phoneticPr fontId="2"/>
  </si>
  <si>
    <t>（１５）_ア</t>
    <phoneticPr fontId="2"/>
  </si>
  <si>
    <t>（１５）_イ</t>
    <phoneticPr fontId="2"/>
  </si>
  <si>
    <t>（１６）_ア</t>
    <phoneticPr fontId="2"/>
  </si>
  <si>
    <t>（１６）_イ</t>
    <phoneticPr fontId="2"/>
  </si>
  <si>
    <t>（２１）_ア</t>
    <phoneticPr fontId="2"/>
  </si>
  <si>
    <t>（２１）_イ</t>
    <phoneticPr fontId="2"/>
  </si>
  <si>
    <t>（１４）_ア</t>
    <phoneticPr fontId="2"/>
  </si>
  <si>
    <t>（１４）_イ</t>
    <phoneticPr fontId="2"/>
  </si>
  <si>
    <t>（１５）_ア</t>
    <phoneticPr fontId="2"/>
  </si>
  <si>
    <t>（１５）_イ</t>
    <phoneticPr fontId="2"/>
  </si>
  <si>
    <t>（２１）_ア</t>
    <phoneticPr fontId="2"/>
  </si>
  <si>
    <t>（２１）_イ</t>
    <phoneticPr fontId="2"/>
  </si>
  <si>
    <t>（１６）_ア</t>
    <phoneticPr fontId="2"/>
  </si>
  <si>
    <t>（１６）_イ</t>
    <phoneticPr fontId="2"/>
  </si>
  <si>
    <t>（注）この総括表（Excelファイル）は、事業計画書、交付申請書、実績報告書提出時に担当者宛メールでお送り下さい。</t>
    <phoneticPr fontId="2"/>
  </si>
  <si>
    <t>　　　</t>
    <phoneticPr fontId="2"/>
  </si>
  <si>
    <t>令和8年度　医療施設等設備整備費補助金</t>
    <rPh sb="0" eb="2">
      <t>レイワ</t>
    </rPh>
    <rPh sb="3" eb="5">
      <t>ネンド</t>
    </rPh>
    <phoneticPr fontId="2"/>
  </si>
  <si>
    <t>令和８年度　医療施設等設備整備費補助金（間接補助）</t>
    <rPh sb="0" eb="2">
      <t>レイワ</t>
    </rPh>
    <rPh sb="3" eb="5">
      <t>ネンド</t>
    </rPh>
    <rPh sb="20" eb="22">
      <t>カンセツ</t>
    </rPh>
    <rPh sb="22" eb="24">
      <t>ホジョ</t>
    </rPh>
    <phoneticPr fontId="2"/>
  </si>
  <si>
    <t>（２１）_イ</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</si>
</sst>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
    <numFmt numFmtId="177" formatCode="#,##0;&quot;△ &quot;#,##0"/>
  </numFmts>
  <fonts count="19">
    <font>
      <sz val="11"/>
      <name val="ＭＳ Ｐゴシック"/>
      <family val="3"/>
      <charset val="128"/>
    </font>
    <font>
      <sz val="11"/>
      <name val="ＭＳ Ｐゴシック"/>
      <family val="3"/>
      <charset val="128"/>
    </font>
    <font>
      <sz val="6"/>
      <name val="ＭＳ Ｐゴシック"/>
      <family val="3"/>
      <charset val="128"/>
    </font>
    <font>
      <sz val="20"/>
      <name val="ＭＳ ゴシック"/>
      <family val="3"/>
      <charset val="128"/>
    </font>
    <font>
      <sz val="10"/>
      <name val="ＭＳ ゴシック"/>
      <family val="3"/>
      <charset val="128"/>
    </font>
    <font>
      <b/>
      <sz val="10"/>
      <name val="ＭＳ ゴシック"/>
      <family val="3"/>
      <charset val="128"/>
    </font>
    <font>
      <sz val="18"/>
      <name val="ＭＳ ゴシック"/>
      <family val="3"/>
      <charset val="128"/>
    </font>
    <font>
      <b/>
      <sz val="9"/>
      <color indexed="81"/>
      <name val="ＭＳ Ｐゴシック"/>
      <family val="3"/>
      <charset val="128"/>
    </font>
    <font>
      <sz val="10"/>
      <color rgb="FF000000"/>
      <name val="ＭＳ ゴシック"/>
      <family val="3"/>
      <charset val="128"/>
    </font>
    <font>
      <sz val="9"/>
      <color indexed="81"/>
      <name val="ＭＳ ゴシック"/>
      <family val="3"/>
      <charset val="128"/>
    </font>
    <font>
      <sz val="10"/>
      <color indexed="81"/>
      <name val="ＭＳ ゴシック"/>
      <family val="3"/>
      <charset val="128"/>
    </font>
    <font>
      <u/>
      <sz val="10"/>
      <name val="ＭＳ 明朝"/>
      <family val="1"/>
      <charset val="128"/>
    </font>
    <font>
      <sz val="10"/>
      <name val="ＭＳ 明朝"/>
      <family val="1"/>
      <charset val="128"/>
    </font>
    <font>
      <sz val="11"/>
      <name val="ＭＳ ゴシック"/>
      <family val="3"/>
      <charset val="128"/>
    </font>
    <font>
      <sz val="17"/>
      <name val="ＭＳ ゴシック"/>
      <family val="3"/>
      <charset val="128"/>
    </font>
    <font>
      <sz val="28"/>
      <name val="ＭＳ ゴシック"/>
      <family val="3"/>
      <charset val="128"/>
    </font>
    <font>
      <sz val="16"/>
      <name val="ＭＳ ゴシック"/>
      <family val="3"/>
      <charset val="128"/>
    </font>
    <font>
      <b/>
      <sz val="9"/>
      <color indexed="81"/>
      <name val="MS P ゴシック"/>
      <family val="3"/>
      <charset val="128"/>
    </font>
    <font>
      <sz val="20"/>
      <color rgb="FFFF0000"/>
      <name val="ＭＳ ゴシック"/>
      <family val="3"/>
      <charset val="128"/>
    </font>
  </fonts>
  <fills count="7">
    <fill>
      <patternFill patternType="none"/>
    </fill>
    <fill>
      <patternFill patternType="gray125"/>
    </fill>
    <fill>
      <patternFill patternType="solid">
        <fgColor theme="8" tint="0.79998168889431442"/>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
      <patternFill patternType="solid">
        <fgColor theme="1" tint="0.499984740745262"/>
        <bgColor indexed="64"/>
      </patternFill>
    </fill>
  </fills>
  <borders count="16">
    <border>
      <left/>
      <right/>
      <top/>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s>
  <cellStyleXfs count="2">
    <xf numFmtId="0" fontId="0" fillId="0" borderId="0"/>
    <xf numFmtId="38" fontId="1" fillId="0" borderId="0" applyFont="0" applyFill="0" applyBorder="0" applyAlignment="0" applyProtection="0"/>
  </cellStyleXfs>
  <cellXfs count="169">
    <xf numFmtId="0" fontId="0" fillId="0" borderId="0" xfId="0"/>
    <xf numFmtId="0" fontId="4" fillId="0" borderId="0" xfId="0" applyFont="1"/>
    <xf numFmtId="38" fontId="4" fillId="0" borderId="0" xfId="1" applyFont="1" applyAlignment="1">
      <alignment vertical="center"/>
    </xf>
    <xf numFmtId="38" fontId="4" fillId="0" borderId="0" xfId="1" applyFont="1" applyFill="1" applyAlignment="1">
      <alignment vertical="center"/>
    </xf>
    <xf numFmtId="0" fontId="6" fillId="0" borderId="0" xfId="0" applyFont="1"/>
    <xf numFmtId="38" fontId="3" fillId="0" borderId="1" xfId="1" applyFont="1" applyBorder="1" applyAlignment="1">
      <alignment vertical="center"/>
    </xf>
    <xf numFmtId="38" fontId="3" fillId="0" borderId="0" xfId="1" applyFont="1" applyAlignment="1">
      <alignment vertical="center"/>
    </xf>
    <xf numFmtId="49" fontId="4" fillId="0" borderId="2" xfId="0" applyNumberFormat="1" applyFont="1" applyBorder="1" applyAlignment="1">
      <alignment horizontal="centerContinuous" vertical="center"/>
    </xf>
    <xf numFmtId="0" fontId="4" fillId="0" borderId="13" xfId="0" applyFont="1" applyBorder="1" applyAlignment="1">
      <alignment horizontal="centerContinuous" vertical="center"/>
    </xf>
    <xf numFmtId="0" fontId="4" fillId="0" borderId="15" xfId="0" applyFont="1" applyBorder="1" applyAlignment="1">
      <alignment horizontal="centerContinuous" vertical="center"/>
    </xf>
    <xf numFmtId="0" fontId="4" fillId="0" borderId="14" xfId="0" applyFont="1" applyBorder="1" applyAlignment="1">
      <alignment horizontal="centerContinuous" vertical="center"/>
    </xf>
    <xf numFmtId="0" fontId="4" fillId="0" borderId="14" xfId="0" applyFont="1" applyBorder="1" applyAlignment="1">
      <alignment vertical="center"/>
    </xf>
    <xf numFmtId="0" fontId="4" fillId="0" borderId="0" xfId="0" applyFont="1" applyAlignment="1">
      <alignment vertical="center"/>
    </xf>
    <xf numFmtId="49" fontId="4" fillId="0" borderId="6" xfId="0" applyNumberFormat="1" applyFont="1" applyBorder="1" applyAlignment="1">
      <alignment vertical="center"/>
    </xf>
    <xf numFmtId="0" fontId="4" fillId="0" borderId="2" xfId="0" applyFont="1" applyBorder="1" applyAlignment="1">
      <alignment vertical="center"/>
    </xf>
    <xf numFmtId="49" fontId="4" fillId="0" borderId="9" xfId="0" applyNumberFormat="1" applyFont="1" applyBorder="1" applyAlignment="1">
      <alignment vertical="center"/>
    </xf>
    <xf numFmtId="49" fontId="4" fillId="0" borderId="12" xfId="0" applyNumberFormat="1" applyFont="1" applyBorder="1" applyAlignment="1">
      <alignment vertical="center"/>
    </xf>
    <xf numFmtId="0" fontId="4" fillId="0" borderId="12" xfId="0" applyFont="1" applyBorder="1" applyAlignment="1">
      <alignment vertical="center"/>
    </xf>
    <xf numFmtId="0" fontId="8" fillId="0" borderId="9" xfId="0" applyFont="1" applyBorder="1" applyAlignment="1">
      <alignment vertical="center" wrapText="1"/>
    </xf>
    <xf numFmtId="0" fontId="4" fillId="0" borderId="9" xfId="0" applyFont="1" applyBorder="1" applyAlignment="1">
      <alignment vertical="center" wrapText="1"/>
    </xf>
    <xf numFmtId="0" fontId="4" fillId="0" borderId="8" xfId="0" applyFont="1" applyBorder="1" applyAlignment="1">
      <alignment vertical="center"/>
    </xf>
    <xf numFmtId="0" fontId="4" fillId="0" borderId="12" xfId="0" applyFont="1" applyBorder="1" applyAlignment="1">
      <alignment horizontal="center" vertical="center"/>
    </xf>
    <xf numFmtId="0" fontId="8" fillId="0" borderId="12" xfId="0" applyFont="1" applyBorder="1" applyAlignment="1">
      <alignment vertical="center" wrapText="1"/>
    </xf>
    <xf numFmtId="0" fontId="4" fillId="0" borderId="12" xfId="0" applyFont="1" applyBorder="1" applyAlignment="1">
      <alignment vertical="center" wrapText="1"/>
    </xf>
    <xf numFmtId="0" fontId="4" fillId="0" borderId="7" xfId="0" applyFont="1" applyBorder="1" applyAlignment="1">
      <alignment vertical="center"/>
    </xf>
    <xf numFmtId="0" fontId="4" fillId="0" borderId="1" xfId="0" applyFont="1" applyBorder="1" applyAlignment="1">
      <alignment vertical="center"/>
    </xf>
    <xf numFmtId="0" fontId="4" fillId="0" borderId="11" xfId="0" applyFont="1" applyBorder="1" applyAlignment="1">
      <alignment vertical="center"/>
    </xf>
    <xf numFmtId="49" fontId="4" fillId="0" borderId="0" xfId="0" applyNumberFormat="1" applyFont="1" applyAlignment="1">
      <alignment vertical="center"/>
    </xf>
    <xf numFmtId="38" fontId="6" fillId="0" borderId="0" xfId="1" applyFont="1" applyFill="1" applyAlignment="1">
      <alignment vertical="center"/>
    </xf>
    <xf numFmtId="38" fontId="4" fillId="0" borderId="2" xfId="1" applyFont="1" applyFill="1" applyBorder="1" applyAlignment="1">
      <alignment vertical="top" wrapText="1"/>
    </xf>
    <xf numFmtId="0" fontId="4" fillId="0" borderId="7" xfId="0" applyFont="1" applyBorder="1" applyAlignment="1">
      <alignment horizontal="left" vertical="top" wrapText="1"/>
    </xf>
    <xf numFmtId="57" fontId="4" fillId="0" borderId="7" xfId="1" applyNumberFormat="1" applyFont="1" applyFill="1" applyBorder="1" applyAlignment="1">
      <alignment horizontal="center" vertical="top" wrapText="1"/>
    </xf>
    <xf numFmtId="38" fontId="4" fillId="0" borderId="6" xfId="1" applyFont="1" applyFill="1" applyBorder="1" applyAlignment="1">
      <alignment horizontal="center" vertical="top" wrapText="1"/>
    </xf>
    <xf numFmtId="38" fontId="4" fillId="0" borderId="6" xfId="1" applyFont="1" applyFill="1" applyBorder="1" applyAlignment="1">
      <alignment vertical="top" wrapText="1"/>
    </xf>
    <xf numFmtId="38" fontId="4" fillId="0" borderId="7" xfId="1" applyFont="1" applyFill="1" applyBorder="1" applyAlignment="1">
      <alignment horizontal="center" vertical="top" wrapText="1"/>
    </xf>
    <xf numFmtId="38" fontId="4" fillId="0" borderId="7" xfId="1" applyFont="1" applyFill="1" applyBorder="1" applyAlignment="1">
      <alignment horizontal="right" vertical="top" wrapText="1"/>
    </xf>
    <xf numFmtId="38" fontId="4" fillId="0" borderId="0" xfId="1" applyFont="1" applyFill="1" applyBorder="1" applyAlignment="1">
      <alignment vertical="top" wrapText="1"/>
    </xf>
    <xf numFmtId="0" fontId="8" fillId="0" borderId="0" xfId="0" applyFont="1" applyAlignment="1">
      <alignment vertical="center"/>
    </xf>
    <xf numFmtId="0" fontId="8" fillId="0" borderId="13" xfId="0" applyFont="1" applyBorder="1" applyAlignment="1">
      <alignment horizontal="center" vertical="center" wrapText="1"/>
    </xf>
    <xf numFmtId="0" fontId="4" fillId="0" borderId="15" xfId="0" applyFont="1" applyBorder="1"/>
    <xf numFmtId="0" fontId="4" fillId="0" borderId="14" xfId="0" applyFont="1" applyBorder="1"/>
    <xf numFmtId="0" fontId="4" fillId="0" borderId="12" xfId="0" applyFont="1" applyBorder="1" applyAlignment="1">
      <alignment vertical="top" wrapText="1"/>
    </xf>
    <xf numFmtId="12" fontId="8" fillId="0" borderId="12" xfId="0" applyNumberFormat="1" applyFont="1" applyBorder="1" applyAlignment="1">
      <alignment horizontal="center" vertical="center" wrapText="1"/>
    </xf>
    <xf numFmtId="0" fontId="4" fillId="0" borderId="12" xfId="0" applyFont="1" applyBorder="1"/>
    <xf numFmtId="12" fontId="4" fillId="0" borderId="12" xfId="0" applyNumberFormat="1" applyFont="1" applyBorder="1" applyAlignment="1">
      <alignment horizontal="center" vertical="center" wrapText="1"/>
    </xf>
    <xf numFmtId="0" fontId="4" fillId="3" borderId="12" xfId="0" applyFont="1" applyFill="1" applyBorder="1" applyAlignment="1">
      <alignment vertical="center" wrapText="1"/>
    </xf>
    <xf numFmtId="0" fontId="4" fillId="3" borderId="12" xfId="0" applyFont="1" applyFill="1" applyBorder="1" applyAlignment="1">
      <alignment vertical="center"/>
    </xf>
    <xf numFmtId="49" fontId="4" fillId="3" borderId="12" xfId="0" applyNumberFormat="1" applyFont="1" applyFill="1" applyBorder="1" applyAlignment="1">
      <alignment vertical="center"/>
    </xf>
    <xf numFmtId="0" fontId="8" fillId="3" borderId="2" xfId="0" applyFont="1" applyFill="1" applyBorder="1" applyAlignment="1">
      <alignment vertical="center" wrapText="1"/>
    </xf>
    <xf numFmtId="0" fontId="8" fillId="3" borderId="12" xfId="0" applyFont="1" applyFill="1" applyBorder="1" applyAlignment="1">
      <alignment vertical="center" wrapText="1"/>
    </xf>
    <xf numFmtId="38" fontId="4" fillId="4" borderId="2" xfId="1" applyFont="1" applyFill="1" applyBorder="1" applyAlignment="1">
      <alignment vertical="center"/>
    </xf>
    <xf numFmtId="57" fontId="4" fillId="4" borderId="2" xfId="1" applyNumberFormat="1" applyFont="1" applyFill="1" applyBorder="1" applyAlignment="1">
      <alignment horizontal="center" vertical="center"/>
    </xf>
    <xf numFmtId="57" fontId="4" fillId="4" borderId="3" xfId="1" applyNumberFormat="1" applyFont="1" applyFill="1" applyBorder="1" applyAlignment="1">
      <alignment horizontal="center" vertical="center"/>
    </xf>
    <xf numFmtId="57" fontId="4" fillId="4" borderId="4" xfId="1" applyNumberFormat="1" applyFont="1" applyFill="1" applyBorder="1" applyAlignment="1">
      <alignment horizontal="center" vertical="center"/>
    </xf>
    <xf numFmtId="38" fontId="4" fillId="4" borderId="2" xfId="1" applyFont="1" applyFill="1" applyBorder="1" applyAlignment="1">
      <alignment horizontal="center" vertical="center"/>
    </xf>
    <xf numFmtId="38" fontId="4" fillId="4" borderId="3" xfId="1" applyFont="1" applyFill="1" applyBorder="1" applyAlignment="1">
      <alignment horizontal="center" vertical="center"/>
    </xf>
    <xf numFmtId="176" fontId="4" fillId="4" borderId="3" xfId="0" applyNumberFormat="1" applyFont="1" applyFill="1" applyBorder="1" applyAlignment="1">
      <alignment horizontal="right" vertical="center"/>
    </xf>
    <xf numFmtId="38" fontId="4" fillId="4" borderId="6" xfId="1" applyFont="1" applyFill="1" applyBorder="1" applyAlignment="1">
      <alignment horizontal="center" vertical="center" wrapText="1"/>
    </xf>
    <xf numFmtId="57" fontId="4" fillId="4" borderId="7" xfId="1" applyNumberFormat="1" applyFont="1" applyFill="1" applyBorder="1" applyAlignment="1">
      <alignment horizontal="center" vertical="center"/>
    </xf>
    <xf numFmtId="57" fontId="4" fillId="4" borderId="7" xfId="1" applyNumberFormat="1" applyFont="1" applyFill="1" applyBorder="1" applyAlignment="1">
      <alignment horizontal="centerContinuous" vertical="center" wrapText="1"/>
    </xf>
    <xf numFmtId="57" fontId="4" fillId="4" borderId="0" xfId="1" applyNumberFormat="1" applyFont="1" applyFill="1" applyBorder="1" applyAlignment="1">
      <alignment horizontal="centerContinuous" vertical="center" wrapText="1"/>
    </xf>
    <xf numFmtId="57" fontId="4" fillId="4" borderId="6" xfId="1" applyNumberFormat="1" applyFont="1" applyFill="1" applyBorder="1" applyAlignment="1">
      <alignment horizontal="center" vertical="center"/>
    </xf>
    <xf numFmtId="38" fontId="4" fillId="4" borderId="6" xfId="1" applyFont="1" applyFill="1" applyBorder="1" applyAlignment="1">
      <alignment horizontal="center" vertical="center"/>
    </xf>
    <xf numFmtId="38" fontId="4" fillId="4" borderId="6" xfId="1" applyFont="1" applyFill="1" applyBorder="1" applyAlignment="1">
      <alignment vertical="center" wrapText="1"/>
    </xf>
    <xf numFmtId="38" fontId="4" fillId="4" borderId="7" xfId="1" applyFont="1" applyFill="1" applyBorder="1" applyAlignment="1">
      <alignment horizontal="center" vertical="center"/>
    </xf>
    <xf numFmtId="38" fontId="4" fillId="4" borderId="7" xfId="1" applyFont="1" applyFill="1" applyBorder="1" applyAlignment="1">
      <alignment horizontal="center" vertical="center" wrapText="1"/>
    </xf>
    <xf numFmtId="40" fontId="4" fillId="4" borderId="7" xfId="1" applyNumberFormat="1" applyFont="1" applyFill="1" applyBorder="1" applyAlignment="1">
      <alignment horizontal="center" vertical="center" wrapText="1"/>
    </xf>
    <xf numFmtId="38" fontId="4" fillId="4" borderId="9" xfId="1" applyFont="1" applyFill="1" applyBorder="1" applyAlignment="1">
      <alignment vertical="center"/>
    </xf>
    <xf numFmtId="57" fontId="4" fillId="4" borderId="9" xfId="1" applyNumberFormat="1" applyFont="1" applyFill="1" applyBorder="1" applyAlignment="1">
      <alignment horizontal="center" vertical="center"/>
    </xf>
    <xf numFmtId="57" fontId="4" fillId="4" borderId="10" xfId="1" applyNumberFormat="1" applyFont="1" applyFill="1" applyBorder="1" applyAlignment="1">
      <alignment horizontal="center" vertical="center"/>
    </xf>
    <xf numFmtId="57" fontId="4" fillId="4" borderId="1" xfId="1" applyNumberFormat="1" applyFont="1" applyFill="1" applyBorder="1" applyAlignment="1">
      <alignment horizontal="center" vertical="center"/>
    </xf>
    <xf numFmtId="38" fontId="4" fillId="4" borderId="10" xfId="1" applyFont="1" applyFill="1" applyBorder="1" applyAlignment="1">
      <alignment vertical="center"/>
    </xf>
    <xf numFmtId="38" fontId="4" fillId="4" borderId="10" xfId="1" applyFont="1" applyFill="1" applyBorder="1" applyAlignment="1">
      <alignment horizontal="center" vertical="center"/>
    </xf>
    <xf numFmtId="40" fontId="4" fillId="4" borderId="10" xfId="1" applyNumberFormat="1" applyFont="1" applyFill="1" applyBorder="1" applyAlignment="1">
      <alignment horizontal="center" vertical="center"/>
    </xf>
    <xf numFmtId="0" fontId="5" fillId="4" borderId="9" xfId="0" applyFont="1" applyFill="1" applyBorder="1" applyAlignment="1">
      <alignment horizontal="center" vertical="center"/>
    </xf>
    <xf numFmtId="0" fontId="4" fillId="0" borderId="9"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11" fillId="0" borderId="0" xfId="0" applyFont="1"/>
    <xf numFmtId="0" fontId="12" fillId="0" borderId="12" xfId="0" applyFont="1" applyBorder="1" applyAlignment="1">
      <alignment horizontal="justify" vertical="center"/>
    </xf>
    <xf numFmtId="0" fontId="12" fillId="3" borderId="12" xfId="0" applyFont="1" applyFill="1" applyBorder="1" applyAlignment="1">
      <alignment horizontal="justify" vertical="center"/>
    </xf>
    <xf numFmtId="0" fontId="12" fillId="0" borderId="0" xfId="0" applyFont="1"/>
    <xf numFmtId="0" fontId="12" fillId="0" borderId="12" xfId="0" applyFont="1" applyBorder="1"/>
    <xf numFmtId="12" fontId="4" fillId="0" borderId="12" xfId="0" applyNumberFormat="1" applyFont="1" applyBorder="1" applyAlignment="1">
      <alignment horizontal="center"/>
    </xf>
    <xf numFmtId="12" fontId="4" fillId="0" borderId="12" xfId="0" applyNumberFormat="1" applyFont="1" applyBorder="1"/>
    <xf numFmtId="38" fontId="4" fillId="6" borderId="12" xfId="1" applyFont="1" applyFill="1" applyBorder="1" applyAlignment="1">
      <alignment vertical="top" wrapText="1"/>
    </xf>
    <xf numFmtId="0" fontId="4" fillId="6" borderId="13" xfId="0" applyFont="1" applyFill="1" applyBorder="1" applyAlignment="1">
      <alignment horizontal="left" vertical="top" wrapText="1"/>
    </xf>
    <xf numFmtId="57" fontId="4" fillId="6" borderId="13" xfId="1" applyNumberFormat="1" applyFont="1" applyFill="1" applyBorder="1" applyAlignment="1">
      <alignment horizontal="center" vertical="top" wrapText="1"/>
    </xf>
    <xf numFmtId="38" fontId="4" fillId="6" borderId="12" xfId="1" applyFont="1" applyFill="1" applyBorder="1" applyAlignment="1">
      <alignment horizontal="center" vertical="top" wrapText="1"/>
    </xf>
    <xf numFmtId="38" fontId="4" fillId="6" borderId="13" xfId="1" applyFont="1" applyFill="1" applyBorder="1" applyAlignment="1">
      <alignment horizontal="center" vertical="top" wrapText="1"/>
    </xf>
    <xf numFmtId="38" fontId="4" fillId="6" borderId="13" xfId="1" applyFont="1" applyFill="1" applyBorder="1" applyAlignment="1">
      <alignment horizontal="right" vertical="top" wrapText="1"/>
    </xf>
    <xf numFmtId="38" fontId="13" fillId="0" borderId="12" xfId="1" applyFont="1" applyFill="1" applyBorder="1" applyAlignment="1">
      <alignment horizontal="center" vertical="center" wrapText="1"/>
    </xf>
    <xf numFmtId="0" fontId="13" fillId="0" borderId="12" xfId="1" applyNumberFormat="1" applyFont="1" applyFill="1" applyBorder="1" applyAlignment="1">
      <alignment horizontal="left" vertical="center" wrapText="1"/>
    </xf>
    <xf numFmtId="0" fontId="13" fillId="0" borderId="12" xfId="1" applyNumberFormat="1" applyFont="1" applyFill="1" applyBorder="1" applyAlignment="1">
      <alignment horizontal="center" vertical="center" wrapText="1"/>
    </xf>
    <xf numFmtId="12" fontId="13" fillId="0" borderId="12" xfId="1" applyNumberFormat="1" applyFont="1" applyFill="1" applyBorder="1" applyAlignment="1">
      <alignment horizontal="center" vertical="center" wrapText="1"/>
    </xf>
    <xf numFmtId="177" fontId="13" fillId="0" borderId="13" xfId="1" applyNumberFormat="1" applyFont="1" applyFill="1" applyBorder="1" applyAlignment="1">
      <alignment vertical="center" wrapText="1"/>
    </xf>
    <xf numFmtId="38" fontId="13" fillId="0" borderId="0" xfId="1" applyFont="1" applyFill="1" applyBorder="1" applyAlignment="1">
      <alignment horizontal="left" vertical="center" wrapText="1"/>
    </xf>
    <xf numFmtId="38" fontId="13" fillId="5" borderId="3" xfId="1" applyFont="1" applyFill="1" applyBorder="1" applyAlignment="1">
      <alignment horizontal="center" vertical="center" wrapText="1"/>
    </xf>
    <xf numFmtId="0" fontId="13" fillId="5" borderId="4" xfId="0" applyFont="1" applyFill="1" applyBorder="1" applyAlignment="1">
      <alignment horizontal="left" vertical="center" wrapText="1"/>
    </xf>
    <xf numFmtId="57" fontId="13" fillId="5" borderId="4" xfId="0" applyNumberFormat="1" applyFont="1" applyFill="1" applyBorder="1" applyAlignment="1">
      <alignment horizontal="right" vertical="center" wrapText="1"/>
    </xf>
    <xf numFmtId="0" fontId="13" fillId="5" borderId="4" xfId="1" applyNumberFormat="1" applyFont="1" applyFill="1" applyBorder="1" applyAlignment="1">
      <alignment horizontal="left" vertical="center" wrapText="1"/>
    </xf>
    <xf numFmtId="38" fontId="13" fillId="5" borderId="4" xfId="1" applyFont="1" applyFill="1" applyBorder="1" applyAlignment="1">
      <alignment horizontal="left" vertical="center" wrapText="1"/>
    </xf>
    <xf numFmtId="0" fontId="13" fillId="5" borderId="4" xfId="1" applyNumberFormat="1" applyFont="1" applyFill="1" applyBorder="1" applyAlignment="1">
      <alignment horizontal="center" vertical="center" wrapText="1"/>
    </xf>
    <xf numFmtId="12" fontId="13" fillId="5" borderId="4" xfId="1" applyNumberFormat="1" applyFont="1" applyFill="1" applyBorder="1" applyAlignment="1">
      <alignment horizontal="center" vertical="center" wrapText="1"/>
    </xf>
    <xf numFmtId="177" fontId="13" fillId="5" borderId="4" xfId="1" applyNumberFormat="1" applyFont="1" applyFill="1" applyBorder="1" applyAlignment="1">
      <alignment vertical="center" wrapText="1"/>
    </xf>
    <xf numFmtId="57" fontId="13" fillId="5" borderId="4" xfId="1" applyNumberFormat="1" applyFont="1" applyFill="1" applyBorder="1" applyAlignment="1">
      <alignment horizontal="left" vertical="center" wrapText="1"/>
    </xf>
    <xf numFmtId="38" fontId="13" fillId="5" borderId="5" xfId="1" applyFont="1" applyFill="1" applyBorder="1" applyAlignment="1">
      <alignment horizontal="left" vertical="center" wrapText="1"/>
    </xf>
    <xf numFmtId="38" fontId="13" fillId="5" borderId="13" xfId="1" applyFont="1" applyFill="1" applyBorder="1" applyAlignment="1">
      <alignment horizontal="center" vertical="center" wrapText="1"/>
    </xf>
    <xf numFmtId="0" fontId="13" fillId="5" borderId="15" xfId="0" applyFont="1" applyFill="1" applyBorder="1" applyAlignment="1">
      <alignment horizontal="left" vertical="center" wrapText="1"/>
    </xf>
    <xf numFmtId="57" fontId="13" fillId="5" borderId="15" xfId="0" applyNumberFormat="1" applyFont="1" applyFill="1" applyBorder="1" applyAlignment="1">
      <alignment horizontal="right" vertical="center" wrapText="1"/>
    </xf>
    <xf numFmtId="0" fontId="13" fillId="5" borderId="15" xfId="1" applyNumberFormat="1" applyFont="1" applyFill="1" applyBorder="1" applyAlignment="1">
      <alignment horizontal="left" vertical="center" wrapText="1"/>
    </xf>
    <xf numFmtId="38" fontId="13" fillId="5" borderId="15" xfId="1" applyFont="1" applyFill="1" applyBorder="1" applyAlignment="1">
      <alignment horizontal="left" vertical="center" wrapText="1"/>
    </xf>
    <xf numFmtId="0" fontId="13" fillId="5" borderId="15" xfId="1" applyNumberFormat="1" applyFont="1" applyFill="1" applyBorder="1" applyAlignment="1">
      <alignment horizontal="center" vertical="center" wrapText="1"/>
    </xf>
    <xf numFmtId="12" fontId="13" fillId="5" borderId="15" xfId="1" applyNumberFormat="1" applyFont="1" applyFill="1" applyBorder="1" applyAlignment="1">
      <alignment horizontal="center" vertical="center" wrapText="1"/>
    </xf>
    <xf numFmtId="177" fontId="13" fillId="5" borderId="15" xfId="1" applyNumberFormat="1" applyFont="1" applyFill="1" applyBorder="1" applyAlignment="1">
      <alignment vertical="center" wrapText="1"/>
    </xf>
    <xf numFmtId="57" fontId="13" fillId="5" borderId="15" xfId="1" applyNumberFormat="1" applyFont="1" applyFill="1" applyBorder="1" applyAlignment="1">
      <alignment horizontal="left" vertical="center" wrapText="1"/>
    </xf>
    <xf numFmtId="38" fontId="13" fillId="5" borderId="14" xfId="1" applyFont="1" applyFill="1" applyBorder="1" applyAlignment="1">
      <alignment horizontal="left" vertical="center" wrapText="1"/>
    </xf>
    <xf numFmtId="38" fontId="0" fillId="0" borderId="0" xfId="1" applyFont="1"/>
    <xf numFmtId="0" fontId="15" fillId="5" borderId="0" xfId="0" applyFont="1" applyFill="1" applyAlignment="1">
      <alignment horizontal="left" vertical="center" wrapText="1"/>
    </xf>
    <xf numFmtId="0" fontId="15" fillId="0" borderId="0" xfId="0" applyFont="1"/>
    <xf numFmtId="38" fontId="15" fillId="5" borderId="0" xfId="1" applyFont="1" applyFill="1" applyBorder="1" applyAlignment="1">
      <alignment horizontal="center" vertical="center" wrapText="1"/>
    </xf>
    <xf numFmtId="57" fontId="15" fillId="5" borderId="0" xfId="0" applyNumberFormat="1" applyFont="1" applyFill="1" applyAlignment="1">
      <alignment horizontal="right" vertical="center" wrapText="1"/>
    </xf>
    <xf numFmtId="0" fontId="15" fillId="5" borderId="0" xfId="1" applyNumberFormat="1" applyFont="1" applyFill="1" applyBorder="1" applyAlignment="1">
      <alignment horizontal="left" vertical="center" wrapText="1"/>
    </xf>
    <xf numFmtId="38" fontId="15" fillId="5" borderId="0" xfId="1" applyFont="1" applyFill="1" applyBorder="1" applyAlignment="1">
      <alignment horizontal="left" vertical="center" wrapText="1"/>
    </xf>
    <xf numFmtId="0" fontId="15" fillId="5" borderId="0" xfId="1" applyNumberFormat="1" applyFont="1" applyFill="1" applyBorder="1" applyAlignment="1">
      <alignment horizontal="center" vertical="center" wrapText="1"/>
    </xf>
    <xf numFmtId="12" fontId="15" fillId="5" borderId="0" xfId="1" applyNumberFormat="1" applyFont="1" applyFill="1" applyBorder="1" applyAlignment="1">
      <alignment horizontal="center" vertical="center" wrapText="1"/>
    </xf>
    <xf numFmtId="177" fontId="15" fillId="5" borderId="0" xfId="1" applyNumberFormat="1" applyFont="1" applyFill="1" applyBorder="1" applyAlignment="1">
      <alignment vertical="center" wrapText="1"/>
    </xf>
    <xf numFmtId="57" fontId="15" fillId="5" borderId="0" xfId="1" applyNumberFormat="1" applyFont="1" applyFill="1" applyBorder="1" applyAlignment="1">
      <alignment horizontal="left" vertical="center" wrapText="1"/>
    </xf>
    <xf numFmtId="38" fontId="15" fillId="0" borderId="0" xfId="1" applyFont="1" applyFill="1" applyBorder="1" applyAlignment="1">
      <alignment horizontal="left" vertical="center" wrapText="1"/>
    </xf>
    <xf numFmtId="0" fontId="13" fillId="2" borderId="13" xfId="0" applyFont="1" applyFill="1" applyBorder="1" applyAlignment="1" applyProtection="1">
      <alignment horizontal="left" vertical="center" wrapText="1"/>
      <protection locked="0"/>
    </xf>
    <xf numFmtId="0" fontId="13" fillId="2" borderId="13" xfId="0" applyFont="1" applyFill="1" applyBorder="1" applyAlignment="1" applyProtection="1">
      <alignment horizontal="right" vertical="center" wrapText="1"/>
      <protection locked="0"/>
    </xf>
    <xf numFmtId="57" fontId="13" fillId="2" borderId="13" xfId="0" applyNumberFormat="1" applyFont="1" applyFill="1" applyBorder="1" applyAlignment="1" applyProtection="1">
      <alignment horizontal="right" vertical="center" wrapText="1"/>
      <protection locked="0"/>
    </xf>
    <xf numFmtId="0" fontId="13" fillId="2" borderId="10" xfId="0" applyFont="1" applyFill="1" applyBorder="1" applyAlignment="1" applyProtection="1">
      <alignment horizontal="left" vertical="center" wrapText="1"/>
      <protection locked="0"/>
    </xf>
    <xf numFmtId="57" fontId="13" fillId="2" borderId="10" xfId="0" applyNumberFormat="1" applyFont="1" applyFill="1" applyBorder="1" applyAlignment="1" applyProtection="1">
      <alignment horizontal="right" vertical="center" wrapText="1"/>
      <protection locked="0"/>
    </xf>
    <xf numFmtId="57" fontId="13" fillId="2" borderId="10" xfId="0" applyNumberFormat="1" applyFont="1" applyFill="1" applyBorder="1" applyAlignment="1" applyProtection="1">
      <alignment horizontal="left" vertical="center" wrapText="1"/>
      <protection locked="0"/>
    </xf>
    <xf numFmtId="57" fontId="13" fillId="2" borderId="12" xfId="1" applyNumberFormat="1" applyFont="1" applyFill="1" applyBorder="1" applyAlignment="1" applyProtection="1">
      <alignment horizontal="left" vertical="center" wrapText="1"/>
      <protection locked="0"/>
    </xf>
    <xf numFmtId="38" fontId="13" fillId="2" borderId="12" xfId="1" applyFont="1" applyFill="1" applyBorder="1" applyAlignment="1" applyProtection="1">
      <alignment horizontal="left" vertical="center" wrapText="1"/>
      <protection locked="0"/>
    </xf>
    <xf numFmtId="57" fontId="13" fillId="2" borderId="9" xfId="1" applyNumberFormat="1" applyFont="1" applyFill="1" applyBorder="1" applyAlignment="1" applyProtection="1">
      <alignment horizontal="left" vertical="center" wrapText="1"/>
      <protection locked="0"/>
    </xf>
    <xf numFmtId="38" fontId="13" fillId="2" borderId="9" xfId="1" applyFont="1" applyFill="1" applyBorder="1" applyAlignment="1" applyProtection="1">
      <alignment horizontal="left" vertical="center" wrapText="1"/>
      <protection locked="0"/>
    </xf>
    <xf numFmtId="38" fontId="13" fillId="2" borderId="1" xfId="1" applyFont="1" applyFill="1" applyBorder="1" applyAlignment="1" applyProtection="1">
      <alignment horizontal="left" vertical="center" wrapText="1"/>
      <protection locked="0"/>
    </xf>
    <xf numFmtId="177" fontId="13" fillId="2" borderId="13" xfId="1" applyNumberFormat="1" applyFont="1" applyFill="1" applyBorder="1" applyAlignment="1" applyProtection="1">
      <alignment vertical="center" wrapText="1"/>
      <protection locked="0"/>
    </xf>
    <xf numFmtId="177" fontId="13" fillId="2" borderId="10" xfId="1" applyNumberFormat="1" applyFont="1" applyFill="1" applyBorder="1" applyAlignment="1" applyProtection="1">
      <alignment vertical="center" wrapText="1"/>
      <protection locked="0"/>
    </xf>
    <xf numFmtId="0" fontId="12" fillId="3" borderId="0" xfId="0" applyFont="1" applyFill="1"/>
    <xf numFmtId="0" fontId="15" fillId="5" borderId="0" xfId="0" applyFont="1" applyFill="1" applyAlignment="1">
      <alignment horizontal="left"/>
    </xf>
    <xf numFmtId="57" fontId="14" fillId="5" borderId="1" xfId="1" applyNumberFormat="1" applyFont="1" applyFill="1" applyBorder="1" applyAlignment="1">
      <alignment vertical="center"/>
    </xf>
    <xf numFmtId="57" fontId="16" fillId="5" borderId="1" xfId="1" applyNumberFormat="1" applyFont="1" applyFill="1" applyBorder="1" applyAlignment="1">
      <alignment vertical="center"/>
    </xf>
    <xf numFmtId="57" fontId="16" fillId="5" borderId="0" xfId="1" applyNumberFormat="1" applyFont="1" applyFill="1" applyBorder="1" applyAlignment="1">
      <alignment vertical="center"/>
    </xf>
    <xf numFmtId="0" fontId="16" fillId="0" borderId="0" xfId="0" applyFont="1"/>
    <xf numFmtId="38" fontId="18" fillId="0" borderId="1" xfId="1" applyFont="1" applyFill="1" applyBorder="1" applyAlignment="1">
      <alignment vertical="center"/>
    </xf>
    <xf numFmtId="57" fontId="14" fillId="5" borderId="1" xfId="1" applyNumberFormat="1" applyFont="1" applyFill="1" applyBorder="1" applyAlignment="1">
      <alignment horizontal="left" vertical="center"/>
    </xf>
    <xf numFmtId="38" fontId="14" fillId="5" borderId="1" xfId="1" applyFont="1" applyFill="1" applyBorder="1" applyAlignment="1">
      <alignment horizontal="left" vertical="center"/>
    </xf>
    <xf numFmtId="0" fontId="4" fillId="0" borderId="2" xfId="0" applyFont="1" applyBorder="1" applyAlignment="1">
      <alignment horizontal="center" vertical="center"/>
    </xf>
    <xf numFmtId="0" fontId="4" fillId="0" borderId="6" xfId="0" applyFont="1" applyBorder="1" applyAlignment="1">
      <alignment horizontal="center" vertical="center"/>
    </xf>
    <xf numFmtId="0" fontId="4" fillId="0" borderId="9"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7" xfId="0" applyFont="1" applyBorder="1" applyAlignment="1">
      <alignment horizontal="center" vertical="center"/>
    </xf>
    <xf numFmtId="0" fontId="4" fillId="0" borderId="0" xfId="0" applyFont="1" applyAlignment="1">
      <alignment horizontal="center" vertical="center"/>
    </xf>
    <xf numFmtId="0" fontId="4" fillId="0" borderId="8" xfId="0" applyFont="1" applyBorder="1" applyAlignment="1">
      <alignment horizontal="center" vertical="center"/>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4" fillId="0" borderId="11" xfId="0" applyFont="1" applyBorder="1" applyAlignment="1">
      <alignment horizontal="center" vertical="center"/>
    </xf>
    <xf numFmtId="0" fontId="4" fillId="0" borderId="2" xfId="0" applyFont="1" applyBorder="1" applyAlignment="1">
      <alignment horizontal="center" vertical="center" wrapText="1"/>
    </xf>
    <xf numFmtId="0" fontId="4" fillId="0" borderId="9" xfId="0" applyFont="1" applyBorder="1" applyAlignment="1">
      <alignment horizontal="center" vertical="center" wrapText="1"/>
    </xf>
    <xf numFmtId="0" fontId="8" fillId="0" borderId="2" xfId="0" applyFont="1" applyBorder="1" applyAlignment="1">
      <alignment horizontal="center" vertical="center" wrapText="1"/>
    </xf>
    <xf numFmtId="0" fontId="8" fillId="0" borderId="9" xfId="0" applyFont="1" applyBorder="1" applyAlignment="1">
      <alignment horizontal="center" vertical="center" wrapText="1"/>
    </xf>
  </cellXfs>
  <cellStyles count="2">
    <cellStyle name="桁区切り" xfId="1" builtinId="6"/>
    <cellStyle name="標準" xfId="0" builtinId="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4</xdr:col>
      <xdr:colOff>78318</xdr:colOff>
      <xdr:row>27</xdr:row>
      <xdr:rowOff>95249</xdr:rowOff>
    </xdr:from>
    <xdr:to>
      <xdr:col>6</xdr:col>
      <xdr:colOff>1475317</xdr:colOff>
      <xdr:row>39</xdr:row>
      <xdr:rowOff>48684</xdr:rowOff>
    </xdr:to>
    <xdr:sp macro="" textlink="">
      <xdr:nvSpPr>
        <xdr:cNvPr id="4" name="角丸四角形 3">
          <a:extLst>
            <a:ext uri="{FF2B5EF4-FFF2-40B4-BE49-F238E27FC236}">
              <a16:creationId xmlns:a16="http://schemas.microsoft.com/office/drawing/2014/main" id="{00000000-0008-0000-0200-000004000000}"/>
            </a:ext>
          </a:extLst>
        </xdr:cNvPr>
        <xdr:cNvSpPr/>
      </xdr:nvSpPr>
      <xdr:spPr>
        <a:xfrm>
          <a:off x="6644218" y="3930649"/>
          <a:ext cx="4444999" cy="1782235"/>
        </a:xfrm>
        <a:prstGeom prst="roundRect">
          <a:avLst>
            <a:gd name="adj" fmla="val 9111"/>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欄）に「１区分」に対応するための種目を決めるため、リストに名前を設定する。</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例）へき地診療所の場合、</a:t>
          </a:r>
          <a:r>
            <a:rPr kumimoji="1" lang="en-US" altLang="ja-JP" sz="1100">
              <a:solidFill>
                <a:srgbClr val="FF0000"/>
              </a:solidFill>
            </a:rPr>
            <a:t>B7</a:t>
          </a:r>
          <a:r>
            <a:rPr kumimoji="1" lang="ja-JP" altLang="en-US" sz="1100">
              <a:solidFill>
                <a:srgbClr val="FF0000"/>
              </a:solidFill>
            </a:rPr>
            <a:t>：</a:t>
          </a:r>
          <a:r>
            <a:rPr kumimoji="1" lang="en-US" altLang="ja-JP" sz="1100">
              <a:solidFill>
                <a:srgbClr val="FF0000"/>
              </a:solidFill>
            </a:rPr>
            <a:t>D7</a:t>
          </a:r>
          <a:r>
            <a:rPr kumimoji="1" lang="ja-JP" altLang="en-US" sz="1100">
              <a:solidFill>
                <a:srgbClr val="FF0000"/>
              </a:solidFill>
            </a:rPr>
            <a:t>を選択して、コマンドの数式の名前から「選択範囲から作成」→「左端列」にチェック</a:t>
          </a:r>
          <a:endParaRPr kumimoji="1" lang="en-US" altLang="ja-JP" sz="1100">
            <a:solidFill>
              <a:srgbClr val="FF0000"/>
            </a:solidFill>
          </a:endParaRPr>
        </a:p>
        <a:p>
          <a:pPr algn="l"/>
          <a:endParaRPr kumimoji="1" lang="en-US" altLang="ja-JP" sz="1100">
            <a:solidFill>
              <a:srgbClr val="FF0000"/>
            </a:solidFill>
          </a:endParaRPr>
        </a:p>
        <a:p>
          <a:pPr algn="l"/>
          <a:r>
            <a:rPr kumimoji="1" lang="ja-JP" altLang="en-US" sz="1100">
              <a:solidFill>
                <a:srgbClr val="FF0000"/>
              </a:solidFill>
            </a:rPr>
            <a:t>設備シートの種目（</a:t>
          </a:r>
          <a:r>
            <a:rPr kumimoji="1" lang="en-US" altLang="ja-JP" sz="1100">
              <a:solidFill>
                <a:srgbClr val="FF0000"/>
              </a:solidFill>
            </a:rPr>
            <a:t>J</a:t>
          </a:r>
          <a:r>
            <a:rPr kumimoji="1" lang="ja-JP" altLang="en-US" sz="1100">
              <a:solidFill>
                <a:srgbClr val="FF0000"/>
              </a:solidFill>
            </a:rPr>
            <a:t>欄）にデータ入力規則を設定</a:t>
          </a:r>
          <a:endParaRPr kumimoji="1" lang="en-US" altLang="ja-JP" sz="1100">
            <a:solidFill>
              <a:srgbClr val="FF0000"/>
            </a:solidFill>
          </a:endParaRPr>
        </a:p>
        <a:p>
          <a:pPr algn="l"/>
          <a:r>
            <a:rPr kumimoji="1" lang="ja-JP" altLang="en-US" sz="1100">
              <a:solidFill>
                <a:srgbClr val="FF0000"/>
              </a:solidFill>
            </a:rPr>
            <a:t>「リスト」→元の値に「</a:t>
          </a:r>
          <a:r>
            <a:rPr kumimoji="1" lang="en-US" altLang="ja-JP" sz="1100">
              <a:solidFill>
                <a:srgbClr val="FF0000"/>
              </a:solidFill>
            </a:rPr>
            <a:t>=INDIRECT(I6)</a:t>
          </a:r>
          <a:r>
            <a:rPr kumimoji="1" lang="ja-JP" altLang="en-US" sz="1100">
              <a:solidFill>
                <a:srgbClr val="FF0000"/>
              </a:solidFill>
            </a:rPr>
            <a:t>」</a:t>
          </a:r>
          <a:endParaRPr kumimoji="1" lang="en-US" altLang="ja-JP" sz="1100">
            <a:solidFill>
              <a:srgbClr val="FF0000"/>
            </a:solidFill>
          </a:endParaRPr>
        </a:p>
        <a:p>
          <a:pPr algn="l"/>
          <a:endParaRPr kumimoji="1" lang="en-US" altLang="ja-JP" sz="1100">
            <a:solidFill>
              <a:srgbClr val="FF0000"/>
            </a:solidFill>
          </a:endParaRPr>
        </a:p>
        <a:p>
          <a:pPr algn="l"/>
          <a:endParaRPr kumimoji="1" lang="ja-JP" altLang="en-US" sz="1100">
            <a:solidFill>
              <a:srgbClr val="FF0000"/>
            </a:solidFill>
          </a:endParaRPr>
        </a:p>
      </xdr:txBody>
    </xdr:sp>
    <xdr:clientData/>
  </xdr:twoCellAnchor>
  <xdr:twoCellAnchor>
    <xdr:from>
      <xdr:col>0</xdr:col>
      <xdr:colOff>2264833</xdr:colOff>
      <xdr:row>4</xdr:row>
      <xdr:rowOff>84667</xdr:rowOff>
    </xdr:from>
    <xdr:to>
      <xdr:col>6</xdr:col>
      <xdr:colOff>1016000</xdr:colOff>
      <xdr:row>43</xdr:row>
      <xdr:rowOff>169334</xdr:rowOff>
    </xdr:to>
    <xdr:sp macro="" textlink="">
      <xdr:nvSpPr>
        <xdr:cNvPr id="2" name="雲 1">
          <a:extLst>
            <a:ext uri="{FF2B5EF4-FFF2-40B4-BE49-F238E27FC236}">
              <a16:creationId xmlns:a16="http://schemas.microsoft.com/office/drawing/2014/main" id="{5554E7EF-2AA1-E03A-0FE1-1D740711F979}"/>
            </a:ext>
          </a:extLst>
        </xdr:cNvPr>
        <xdr:cNvSpPr/>
      </xdr:nvSpPr>
      <xdr:spPr>
        <a:xfrm>
          <a:off x="2264833" y="698500"/>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209550</xdr:colOff>
      <xdr:row>3</xdr:row>
      <xdr:rowOff>9525</xdr:rowOff>
    </xdr:from>
    <xdr:to>
      <xdr:col>15</xdr:col>
      <xdr:colOff>133350</xdr:colOff>
      <xdr:row>40</xdr:row>
      <xdr:rowOff>87842</xdr:rowOff>
    </xdr:to>
    <xdr:sp macro="" textlink="">
      <xdr:nvSpPr>
        <xdr:cNvPr id="2" name="雲 1">
          <a:extLst>
            <a:ext uri="{FF2B5EF4-FFF2-40B4-BE49-F238E27FC236}">
              <a16:creationId xmlns:a16="http://schemas.microsoft.com/office/drawing/2014/main" id="{7F54103C-A083-4DE0-8DEB-3B48360A52E5}"/>
            </a:ext>
          </a:extLst>
        </xdr:cNvPr>
        <xdr:cNvSpPr/>
      </xdr:nvSpPr>
      <xdr:spPr>
        <a:xfrm>
          <a:off x="1066800" y="466725"/>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0</xdr:col>
      <xdr:colOff>266700</xdr:colOff>
      <xdr:row>2</xdr:row>
      <xdr:rowOff>19050</xdr:rowOff>
    </xdr:from>
    <xdr:to>
      <xdr:col>12</xdr:col>
      <xdr:colOff>657225</xdr:colOff>
      <xdr:row>37</xdr:row>
      <xdr:rowOff>40217</xdr:rowOff>
    </xdr:to>
    <xdr:sp macro="" textlink="">
      <xdr:nvSpPr>
        <xdr:cNvPr id="2" name="雲 1">
          <a:extLst>
            <a:ext uri="{FF2B5EF4-FFF2-40B4-BE49-F238E27FC236}">
              <a16:creationId xmlns:a16="http://schemas.microsoft.com/office/drawing/2014/main" id="{358CE57B-8457-4CF8-9FDC-3EEBE06F4224}"/>
            </a:ext>
          </a:extLst>
        </xdr:cNvPr>
        <xdr:cNvSpPr/>
      </xdr:nvSpPr>
      <xdr:spPr>
        <a:xfrm>
          <a:off x="266700" y="361950"/>
          <a:ext cx="14859000" cy="6021917"/>
        </a:xfrm>
        <a:prstGeom prst="cloud">
          <a:avLst/>
        </a:prstGeom>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4400" b="1" kern="1200" cap="none" spc="0">
              <a:ln w="10160">
                <a:solidFill>
                  <a:schemeClr val="accent5"/>
                </a:solidFill>
                <a:prstDash val="solid"/>
              </a:ln>
              <a:solidFill>
                <a:srgbClr val="FFFFFF"/>
              </a:solidFill>
              <a:effectLst>
                <a:outerShdw blurRad="38100" dist="22860" dir="5400000" algn="tl" rotWithShape="0">
                  <a:srgbClr val="000000">
                    <a:alpha val="30000"/>
                  </a:srgbClr>
                </a:outerShdw>
              </a:effectLst>
            </a:rPr>
            <a:t>このシートは削除しないでください。</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1.xml"/><Relationship Id="rId1" Type="http://schemas.openxmlformats.org/officeDocument/2006/relationships/printerSettings" Target="../printerSettings/printerSettings3.bin"/><Relationship Id="rId4" Type="http://schemas.openxmlformats.org/officeDocument/2006/relationships/comments" Target="../comments3.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18DD3E8-B118-4B30-A51C-1633B2F9B151}">
  <sheetPr>
    <tabColor theme="6"/>
    <pageSetUpPr fitToPage="1"/>
  </sheetPr>
  <dimension ref="A1:T22"/>
  <sheetViews>
    <sheetView showGridLines="0" view="pageBreakPreview" topLeftCell="G1" zoomScale="85" zoomScaleNormal="75" zoomScaleSheetLayoutView="85" workbookViewId="0">
      <selection activeCell="L10" sqref="G10:L12"/>
    </sheetView>
  </sheetViews>
  <sheetFormatPr defaultColWidth="9" defaultRowHeight="12" outlineLevelCol="1"/>
  <cols>
    <col min="1" max="1" width="6" style="1" customWidth="1" outlineLevel="1"/>
    <col min="2" max="2" width="9" style="1"/>
    <col min="3" max="3" width="9.125" style="1"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2.75" style="1" bestFit="1" customWidth="1"/>
    <col min="9" max="9" width="31.25" style="1" customWidth="1"/>
    <col min="10" max="10" width="22.625" style="1" bestFit="1" customWidth="1"/>
    <col min="11" max="11" width="9.5" style="1" customWidth="1" outlineLevel="1"/>
    <col min="12" max="12" width="9.375" style="1" customWidth="1" outlineLevel="1"/>
    <col min="13" max="13" width="24.625" style="1" customWidth="1"/>
    <col min="14" max="15" width="12.625" style="1" customWidth="1"/>
    <col min="16" max="16" width="8.625" style="1" customWidth="1"/>
    <col min="17" max="19" width="12.625" style="1" customWidth="1"/>
    <col min="20" max="20" width="40.625" style="1" customWidth="1"/>
    <col min="21" max="16384" width="9" style="1"/>
  </cols>
  <sheetData>
    <row r="1" spans="1:20" s="6" customFormat="1" ht="24">
      <c r="A1" s="28"/>
      <c r="B1" s="151" t="s">
        <v>202</v>
      </c>
      <c r="C1" s="151"/>
      <c r="D1" s="151"/>
      <c r="E1" s="151"/>
      <c r="F1" s="151"/>
      <c r="G1" s="151"/>
      <c r="H1" s="151"/>
      <c r="I1" s="151"/>
      <c r="J1" s="151"/>
      <c r="K1" s="152" t="s">
        <v>106</v>
      </c>
      <c r="L1" s="152"/>
      <c r="M1" s="152"/>
      <c r="N1" s="152"/>
      <c r="O1" s="5"/>
      <c r="P1" s="5"/>
      <c r="Q1" s="5"/>
      <c r="R1" s="5"/>
      <c r="S1" s="150"/>
      <c r="T1" s="150"/>
    </row>
    <row r="2" spans="1:20" s="2" customFormat="1">
      <c r="A2" s="50"/>
      <c r="B2" s="51"/>
      <c r="C2" s="52"/>
      <c r="D2" s="53"/>
      <c r="E2" s="52"/>
      <c r="F2" s="53"/>
      <c r="G2" s="51"/>
      <c r="H2" s="51"/>
      <c r="I2" s="54"/>
      <c r="J2" s="54"/>
      <c r="K2" s="54"/>
      <c r="L2" s="54"/>
      <c r="M2" s="50"/>
      <c r="N2" s="55"/>
      <c r="O2" s="56" t="s">
        <v>0</v>
      </c>
      <c r="P2" s="56" t="s">
        <v>1</v>
      </c>
      <c r="Q2" s="56" t="s">
        <v>2</v>
      </c>
      <c r="R2" s="56" t="s">
        <v>3</v>
      </c>
      <c r="S2" s="50"/>
      <c r="T2" s="50"/>
    </row>
    <row r="3" spans="1:20" s="2" customFormat="1" ht="36">
      <c r="A3" s="57" t="s">
        <v>14</v>
      </c>
      <c r="B3" s="58" t="s">
        <v>4</v>
      </c>
      <c r="C3" s="59" t="s">
        <v>11</v>
      </c>
      <c r="D3" s="60"/>
      <c r="E3" s="59" t="s">
        <v>5</v>
      </c>
      <c r="F3" s="60"/>
      <c r="G3" s="61" t="s">
        <v>6</v>
      </c>
      <c r="H3" s="61" t="s">
        <v>94</v>
      </c>
      <c r="I3" s="62" t="s">
        <v>15</v>
      </c>
      <c r="J3" s="57" t="s">
        <v>16</v>
      </c>
      <c r="K3" s="63" t="s">
        <v>42</v>
      </c>
      <c r="L3" s="57" t="s">
        <v>43</v>
      </c>
      <c r="M3" s="62" t="s">
        <v>17</v>
      </c>
      <c r="N3" s="64" t="s">
        <v>18</v>
      </c>
      <c r="O3" s="64" t="s">
        <v>7</v>
      </c>
      <c r="P3" s="65" t="s">
        <v>19</v>
      </c>
      <c r="Q3" s="64" t="s">
        <v>8</v>
      </c>
      <c r="R3" s="66" t="s">
        <v>22</v>
      </c>
      <c r="S3" s="62" t="s">
        <v>20</v>
      </c>
      <c r="T3" s="62" t="s">
        <v>21</v>
      </c>
    </row>
    <row r="4" spans="1:20" s="3" customFormat="1">
      <c r="A4" s="67"/>
      <c r="B4" s="68"/>
      <c r="C4" s="69"/>
      <c r="D4" s="70"/>
      <c r="E4" s="69"/>
      <c r="F4" s="70"/>
      <c r="G4" s="69"/>
      <c r="H4" s="69"/>
      <c r="I4" s="67"/>
      <c r="J4" s="71"/>
      <c r="K4" s="71"/>
      <c r="L4" s="71"/>
      <c r="M4" s="72"/>
      <c r="N4" s="71"/>
      <c r="O4" s="72"/>
      <c r="P4" s="72"/>
      <c r="Q4" s="73"/>
      <c r="R4" s="73"/>
      <c r="S4" s="74" t="s">
        <v>9</v>
      </c>
      <c r="T4" s="67"/>
    </row>
    <row r="5" spans="1:20" s="36" customFormat="1">
      <c r="A5" s="29"/>
      <c r="B5" s="30"/>
      <c r="C5" s="31"/>
      <c r="D5" s="31"/>
      <c r="E5" s="31"/>
      <c r="F5" s="31"/>
      <c r="G5" s="31"/>
      <c r="H5" s="31"/>
      <c r="I5" s="32"/>
      <c r="J5" s="32"/>
      <c r="K5" s="32"/>
      <c r="L5" s="32"/>
      <c r="M5" s="33"/>
      <c r="N5" s="34"/>
      <c r="O5" s="35" t="s">
        <v>10</v>
      </c>
      <c r="P5" s="35" t="s">
        <v>10</v>
      </c>
      <c r="Q5" s="35" t="s">
        <v>10</v>
      </c>
      <c r="R5" s="35" t="s">
        <v>10</v>
      </c>
      <c r="S5" s="33"/>
      <c r="T5" s="29"/>
    </row>
    <row r="6" spans="1:20" s="36" customFormat="1">
      <c r="A6" s="87"/>
      <c r="B6" s="88"/>
      <c r="C6" s="89"/>
      <c r="D6" s="89"/>
      <c r="E6" s="89"/>
      <c r="F6" s="89"/>
      <c r="G6" s="89"/>
      <c r="H6" s="89"/>
      <c r="I6" s="90"/>
      <c r="J6" s="90"/>
      <c r="K6" s="90"/>
      <c r="L6" s="90"/>
      <c r="M6" s="87"/>
      <c r="N6" s="91"/>
      <c r="O6" s="92"/>
      <c r="P6" s="92"/>
      <c r="Q6" s="92"/>
      <c r="R6" s="92"/>
      <c r="S6" s="87"/>
      <c r="T6" s="87"/>
    </row>
    <row r="7" spans="1:20" s="98" customFormat="1" ht="24.95" customHeight="1">
      <c r="A7" s="93">
        <v>1</v>
      </c>
      <c r="B7" s="131" t="s">
        <v>12</v>
      </c>
      <c r="C7" s="132"/>
      <c r="D7" s="131"/>
      <c r="E7" s="133"/>
      <c r="F7" s="131"/>
      <c r="G7" s="131" t="s">
        <v>12</v>
      </c>
      <c r="H7" s="131" t="s">
        <v>53</v>
      </c>
      <c r="I7" s="94" t="str">
        <f>IFERROR(VLOOKUP(H7,事業区分!$B$9:$C$46,2,0),"")</f>
        <v>へき地診療所</v>
      </c>
      <c r="J7" s="138" t="s">
        <v>26</v>
      </c>
      <c r="K7" s="95">
        <f>IFERROR(VLOOKUP(CONCATENATE(H7,I7),事業区分!$A$9:$H$1048576,8,0),"")</f>
        <v>1</v>
      </c>
      <c r="L7" s="96">
        <f>IFERROR(INDEX(補助率!$C$5:$W$42,MATCH(I7,補助率!$B$5:$B$42,0),MATCH(J7,補助率!$C$4:$W$4,0)),"")</f>
        <v>0.5</v>
      </c>
      <c r="M7" s="138" t="s">
        <v>168</v>
      </c>
      <c r="N7" s="131" t="s">
        <v>169</v>
      </c>
      <c r="O7" s="142">
        <v>20000000</v>
      </c>
      <c r="P7" s="142">
        <v>0</v>
      </c>
      <c r="Q7" s="97">
        <f>IF(O7-P7=0,"",O7-P7)</f>
        <v>20000000</v>
      </c>
      <c r="R7" s="142">
        <v>20000000</v>
      </c>
      <c r="S7" s="137" t="s">
        <v>13</v>
      </c>
      <c r="T7" s="138" t="s">
        <v>165</v>
      </c>
    </row>
    <row r="8" spans="1:20" s="98" customFormat="1" ht="24.95" customHeight="1">
      <c r="A8" s="93">
        <v>2</v>
      </c>
      <c r="B8" s="134" t="s">
        <v>105</v>
      </c>
      <c r="C8" s="135"/>
      <c r="D8" s="134"/>
      <c r="E8" s="135"/>
      <c r="F8" s="136"/>
      <c r="G8" s="134" t="s">
        <v>164</v>
      </c>
      <c r="H8" s="131" t="s">
        <v>72</v>
      </c>
      <c r="I8" s="94" t="str">
        <f>IFERROR(VLOOKUP(H8,事業区分!$B$9:$C$46,2,0),"")</f>
        <v>遠隔医療設備</v>
      </c>
      <c r="J8" s="138" t="s">
        <v>36</v>
      </c>
      <c r="K8" s="95">
        <f>IFERROR(VLOOKUP(CONCATENATE(H8,I8),事業区分!$A$9:$H$1048576,8,0),"")</f>
        <v>4</v>
      </c>
      <c r="L8" s="96">
        <f>IFERROR(INDEX(補助率!$C$5:$W$42,MATCH(I8,補助率!$B$5:$B$42,0),MATCH(J8,補助率!$C$4:$W$4,0)),"")</f>
        <v>0.5</v>
      </c>
      <c r="M8" s="138" t="s">
        <v>170</v>
      </c>
      <c r="N8" s="131" t="s">
        <v>169</v>
      </c>
      <c r="O8" s="143">
        <v>421000</v>
      </c>
      <c r="P8" s="143">
        <v>0</v>
      </c>
      <c r="Q8" s="97">
        <f t="shared" ref="Q8:Q10" si="0">IF(O8-P8=0,"",O8-P8)</f>
        <v>421000</v>
      </c>
      <c r="R8" s="143">
        <v>421000</v>
      </c>
      <c r="S8" s="139" t="s">
        <v>166</v>
      </c>
      <c r="T8" s="140" t="s">
        <v>167</v>
      </c>
    </row>
    <row r="9" spans="1:20" s="98" customFormat="1" ht="24.95" customHeight="1">
      <c r="A9" s="93">
        <v>3</v>
      </c>
      <c r="B9" s="131" t="s">
        <v>12</v>
      </c>
      <c r="C9" s="132"/>
      <c r="D9" s="131"/>
      <c r="E9" s="133"/>
      <c r="F9" s="131"/>
      <c r="G9" s="131" t="s">
        <v>12</v>
      </c>
      <c r="H9" s="131" t="s">
        <v>82</v>
      </c>
      <c r="I9" s="94" t="str">
        <f>IFERROR(VLOOKUP(H9,事業区分!$B$9:$C$46,2,0),"")</f>
        <v>解剖・死亡時画像診断等設備</v>
      </c>
      <c r="J9" s="138" t="s">
        <v>174</v>
      </c>
      <c r="K9" s="95">
        <f>IFERROR(VLOOKUP(CONCATENATE(H9,I9),事業区分!$A$9:$H$1048576,8,0),"")</f>
        <v>4</v>
      </c>
      <c r="L9" s="96">
        <f>IFERROR(INDEX(補助率!$C$5:$W$42,MATCH(I9,補助率!$B$5:$B$42,0),MATCH(J9,補助率!$C$4:$W$4,0)),"")</f>
        <v>0.5</v>
      </c>
      <c r="M9" s="140" t="s">
        <v>171</v>
      </c>
      <c r="N9" s="141" t="s">
        <v>172</v>
      </c>
      <c r="O9" s="143">
        <v>19000000</v>
      </c>
      <c r="P9" s="143">
        <v>0</v>
      </c>
      <c r="Q9" s="97">
        <f t="shared" si="0"/>
        <v>19000000</v>
      </c>
      <c r="R9" s="143">
        <v>19000000</v>
      </c>
      <c r="S9" s="137" t="s">
        <v>13</v>
      </c>
      <c r="T9" s="138" t="s">
        <v>165</v>
      </c>
    </row>
    <row r="10" spans="1:20" s="98" customFormat="1" ht="24.95" customHeight="1">
      <c r="A10" s="93">
        <v>4</v>
      </c>
      <c r="B10" s="134" t="s">
        <v>105</v>
      </c>
      <c r="C10" s="135"/>
      <c r="D10" s="134"/>
      <c r="E10" s="135"/>
      <c r="F10" s="136"/>
      <c r="G10" s="134" t="s">
        <v>164</v>
      </c>
      <c r="H10" s="131" t="s">
        <v>79</v>
      </c>
      <c r="I10" s="94" t="str">
        <f>IFERROR(VLOOKUP(H10,事業区分!$B$9:$C$46,2,0),"")</f>
        <v>分娩設備取扱施設</v>
      </c>
      <c r="J10" s="138" t="s">
        <v>26</v>
      </c>
      <c r="K10" s="95">
        <f>IFERROR(VLOOKUP(CONCATENATE(H10,I10),事業区分!$A$9:$H$1048576,8,0),"")</f>
        <v>4</v>
      </c>
      <c r="L10" s="96">
        <f>IFERROR(INDEX(補助率!$C$5:$W$42,MATCH(I10,補助率!$B$5:$B$42,0),MATCH(J10,補助率!$C$4:$W$4,0)),"")</f>
        <v>0.5</v>
      </c>
      <c r="M10" s="140" t="s">
        <v>173</v>
      </c>
      <c r="N10" s="141" t="s">
        <v>172</v>
      </c>
      <c r="O10" s="143">
        <v>18000000</v>
      </c>
      <c r="P10" s="143">
        <v>0</v>
      </c>
      <c r="Q10" s="97">
        <f t="shared" si="0"/>
        <v>18000000</v>
      </c>
      <c r="R10" s="143">
        <v>18000000</v>
      </c>
      <c r="S10" s="139" t="s">
        <v>166</v>
      </c>
      <c r="T10" s="140" t="s">
        <v>167</v>
      </c>
    </row>
    <row r="11" spans="1:20" s="98" customFormat="1" ht="24.95" customHeight="1">
      <c r="A11" s="99"/>
      <c r="B11" s="100"/>
      <c r="C11" s="101"/>
      <c r="D11" s="100"/>
      <c r="E11" s="101"/>
      <c r="F11" s="100"/>
      <c r="G11" s="100"/>
      <c r="H11" s="100"/>
      <c r="I11" s="102"/>
      <c r="J11" s="103"/>
      <c r="K11" s="104"/>
      <c r="L11" s="105"/>
      <c r="M11" s="103"/>
      <c r="N11" s="103"/>
      <c r="O11" s="106"/>
      <c r="P11" s="106"/>
      <c r="Q11" s="106"/>
      <c r="R11" s="106"/>
      <c r="S11" s="107"/>
      <c r="T11" s="108"/>
    </row>
    <row r="12" spans="1:20" s="98" customFormat="1" ht="24.95" customHeight="1">
      <c r="A12" s="109"/>
      <c r="B12" s="110"/>
      <c r="C12" s="111"/>
      <c r="D12" s="110"/>
      <c r="E12" s="111"/>
      <c r="F12" s="110"/>
      <c r="G12" s="110"/>
      <c r="H12" s="110"/>
      <c r="I12" s="112"/>
      <c r="J12" s="113"/>
      <c r="K12" s="114"/>
      <c r="L12" s="115"/>
      <c r="M12" s="113"/>
      <c r="N12" s="113"/>
      <c r="O12" s="116"/>
      <c r="P12" s="116"/>
      <c r="Q12" s="116"/>
      <c r="R12" s="116"/>
      <c r="S12" s="117"/>
      <c r="T12" s="118"/>
    </row>
    <row r="13" spans="1:20" s="130" customFormat="1" ht="27.6" customHeight="1">
      <c r="A13" s="122"/>
      <c r="B13" s="121" t="s">
        <v>159</v>
      </c>
      <c r="C13" s="123"/>
      <c r="D13" s="120"/>
      <c r="E13" s="123"/>
      <c r="F13" s="120"/>
      <c r="G13" s="120"/>
      <c r="H13" s="120"/>
      <c r="I13" s="124"/>
      <c r="J13" s="125"/>
      <c r="K13" s="126"/>
      <c r="L13" s="127"/>
      <c r="M13" s="125"/>
      <c r="N13" s="125"/>
      <c r="O13" s="128"/>
      <c r="P13" s="128"/>
      <c r="Q13" s="128"/>
      <c r="R13" s="128"/>
      <c r="S13" s="129"/>
      <c r="T13" s="125"/>
    </row>
    <row r="14" spans="1:20" s="130" customFormat="1" ht="27.6" customHeight="1">
      <c r="A14" s="122"/>
      <c r="B14" s="121"/>
      <c r="C14" s="123"/>
      <c r="D14" s="120"/>
      <c r="E14" s="123"/>
      <c r="F14" s="120"/>
      <c r="G14" s="120"/>
      <c r="H14" s="120"/>
      <c r="I14" s="124"/>
      <c r="J14" s="125"/>
      <c r="K14" s="126"/>
      <c r="L14" s="127"/>
      <c r="M14" s="125"/>
      <c r="N14" s="125"/>
      <c r="O14" s="128"/>
      <c r="P14" s="128"/>
      <c r="Q14" s="128"/>
      <c r="R14" s="128"/>
      <c r="S14" s="129"/>
      <c r="T14" s="125"/>
    </row>
    <row r="15" spans="1:20" s="130" customFormat="1" ht="27.6" customHeight="1">
      <c r="A15" s="122"/>
      <c r="B15" s="121" t="s">
        <v>160</v>
      </c>
      <c r="C15" s="123"/>
      <c r="D15" s="120"/>
      <c r="E15" s="123"/>
      <c r="F15" s="120"/>
      <c r="G15" s="120"/>
      <c r="H15" s="120"/>
      <c r="I15" s="124"/>
      <c r="J15" s="125"/>
      <c r="K15" s="126"/>
      <c r="L15" s="127"/>
      <c r="M15" s="125"/>
      <c r="N15" s="125"/>
      <c r="O15" s="128"/>
      <c r="P15" s="128"/>
      <c r="Q15" s="128"/>
      <c r="R15" s="128"/>
      <c r="S15" s="129"/>
      <c r="T15" s="125"/>
    </row>
    <row r="16" spans="1:20" s="130" customFormat="1" ht="27.6" customHeight="1">
      <c r="A16" s="122"/>
      <c r="B16" s="121" t="s">
        <v>161</v>
      </c>
      <c r="C16" s="123"/>
      <c r="D16" s="120"/>
      <c r="E16" s="123"/>
      <c r="F16" s="120"/>
      <c r="G16" s="120"/>
      <c r="H16" s="120"/>
      <c r="I16" s="124"/>
      <c r="J16" s="125"/>
      <c r="K16" s="126"/>
      <c r="L16" s="127"/>
      <c r="M16" s="125"/>
      <c r="N16" s="125"/>
      <c r="O16" s="128"/>
      <c r="P16" s="128"/>
      <c r="Q16" s="128"/>
      <c r="R16" s="128"/>
      <c r="S16" s="129"/>
      <c r="T16" s="125"/>
    </row>
    <row r="17" spans="1:20" s="130" customFormat="1" ht="27.6" customHeight="1">
      <c r="A17" s="122"/>
      <c r="B17" s="121" t="s">
        <v>162</v>
      </c>
      <c r="C17" s="123"/>
      <c r="D17" s="120"/>
      <c r="E17" s="123"/>
      <c r="F17" s="120"/>
      <c r="G17" s="120"/>
      <c r="H17" s="120"/>
      <c r="I17" s="124"/>
      <c r="J17" s="125"/>
      <c r="K17" s="126"/>
      <c r="L17" s="127"/>
      <c r="M17" s="125"/>
      <c r="N17" s="125"/>
      <c r="O17" s="128"/>
      <c r="P17" s="128"/>
      <c r="Q17" s="128"/>
      <c r="R17" s="128"/>
      <c r="S17" s="129"/>
      <c r="T17" s="125"/>
    </row>
    <row r="18" spans="1:20" s="130" customFormat="1" ht="27.6" customHeight="1">
      <c r="A18" s="122"/>
      <c r="B18" s="121" t="s">
        <v>178</v>
      </c>
      <c r="C18" s="123"/>
      <c r="D18" s="120"/>
      <c r="E18" s="123"/>
      <c r="F18" s="120"/>
      <c r="G18" s="120"/>
      <c r="H18" s="120"/>
      <c r="I18" s="124"/>
      <c r="J18" s="125"/>
      <c r="K18" s="126"/>
      <c r="L18" s="127"/>
      <c r="M18" s="125"/>
      <c r="N18" s="125"/>
      <c r="O18" s="128"/>
      <c r="P18" s="128"/>
      <c r="Q18" s="128"/>
      <c r="R18" s="128"/>
      <c r="S18" s="129"/>
      <c r="T18" s="125"/>
    </row>
    <row r="19" spans="1:20" s="130" customFormat="1" ht="27.6" customHeight="1">
      <c r="A19" s="122"/>
      <c r="C19" s="123"/>
      <c r="D19" s="120"/>
      <c r="E19" s="123"/>
      <c r="F19" s="120"/>
      <c r="G19" s="145" t="s">
        <v>177</v>
      </c>
      <c r="H19" s="120"/>
      <c r="I19" s="124"/>
      <c r="J19" s="125"/>
      <c r="K19" s="126"/>
      <c r="L19" s="127"/>
      <c r="M19" s="125"/>
      <c r="N19" s="125"/>
      <c r="O19" s="128"/>
      <c r="P19" s="128"/>
      <c r="Q19" s="128"/>
      <c r="R19" s="128"/>
      <c r="S19" s="129"/>
      <c r="T19" s="125"/>
    </row>
    <row r="20" spans="1:20" s="130" customFormat="1" ht="27.6" customHeight="1">
      <c r="A20" s="122"/>
      <c r="B20" s="121" t="s">
        <v>163</v>
      </c>
      <c r="C20" s="123"/>
      <c r="D20" s="120"/>
      <c r="E20" s="123"/>
      <c r="F20" s="120"/>
      <c r="G20" s="120"/>
      <c r="H20" s="120"/>
      <c r="I20" s="124"/>
      <c r="J20" s="125"/>
      <c r="K20" s="126"/>
      <c r="L20" s="127"/>
      <c r="M20" s="125"/>
      <c r="N20" s="125"/>
      <c r="O20" s="128"/>
      <c r="P20" s="128"/>
      <c r="Q20" s="128"/>
      <c r="R20" s="128"/>
      <c r="S20" s="129"/>
      <c r="T20" s="125"/>
    </row>
    <row r="21" spans="1:20" s="4" customFormat="1" ht="31.5" customHeight="1">
      <c r="B21" s="4" t="s">
        <v>200</v>
      </c>
    </row>
    <row r="22" spans="1:20" ht="21">
      <c r="B22" s="4"/>
    </row>
  </sheetData>
  <sheetProtection formatColumns="0" autoFilter="0"/>
  <autoFilter ref="A6:T6" xr:uid="{00000000-0001-0000-0000-000000000000}"/>
  <mergeCells count="2">
    <mergeCell ref="B1:J1"/>
    <mergeCell ref="K1:N1"/>
  </mergeCells>
  <phoneticPr fontId="2"/>
  <dataValidations count="2">
    <dataValidation type="list" allowBlank="1" showInputMessage="1" showErrorMessage="1" sqref="K1:N1" xr:uid="{28DE31FE-845A-4928-99CD-BBAC78419301}">
      <formula1>"事業計画総括表,交付申請総括表,実績報告総括表"</formula1>
    </dataValidation>
    <dataValidation type="list" allowBlank="1" showInputMessage="1" showErrorMessage="1" sqref="J7:J20" xr:uid="{20435026-3C3F-48CC-9579-4249B3B1FA26}">
      <formula1>INDIRECT(I7)</formula1>
    </dataValidation>
  </dataValidations>
  <printOptions horizontalCentered="1"/>
  <pageMargins left="0.59055118110236227" right="0.59055118110236227" top="0.59055118110236227" bottom="0.59055118110236227" header="0.39370078740157483" footer="0.39370078740157483"/>
  <pageSetup paperSize="9" scale="55" fitToHeight="0" orientation="landscape" blackAndWhite="1" r:id="rId1"/>
  <headerFooter alignWithMargins="0">
    <oddFooter>&amp;C&amp;"ＭＳ ゴシック,標準"&amp;10&amp;P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3EFB141-6171-46A4-AC49-9082828E8A33}">
          <x14:formula1>
            <xm:f>事業区分!$Q$9:$Q$40</xm:f>
          </x14:formula1>
          <xm:sqref>H7:H10</xm:sqref>
        </x14:dataValidation>
        <x14:dataValidation type="list" allowBlank="1" showInputMessage="1" showErrorMessage="1" xr:uid="{57572BCD-D85A-42AF-80E9-C5A3A481CC93}">
          <x14:formula1>
            <xm:f>事業区分!$B$9:$B$44</xm:f>
          </x14:formula1>
          <xm:sqref>H11:H20</xm:sqref>
        </x14:dataValidation>
      </x14:dataValidations>
    </ext>
  </extLs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60621C4-14B1-4797-812D-2F2A4C66BCF7}">
  <sheetPr>
    <pageSetUpPr fitToPage="1"/>
  </sheetPr>
  <dimension ref="A1:T80"/>
  <sheetViews>
    <sheetView showGridLines="0" tabSelected="1" view="pageBreakPreview" zoomScale="85" zoomScaleNormal="75" zoomScaleSheetLayoutView="85" workbookViewId="0">
      <pane ySplit="6" topLeftCell="A7" activePane="bottomLeft" state="frozen"/>
      <selection pane="bottomLeft" activeCell="K14" sqref="K14"/>
    </sheetView>
  </sheetViews>
  <sheetFormatPr defaultColWidth="9" defaultRowHeight="12" outlineLevelCol="1"/>
  <cols>
    <col min="1" max="1" width="6" style="1" customWidth="1" outlineLevel="1"/>
    <col min="2" max="2" width="9" style="1"/>
    <col min="3" max="3" width="9.125" style="1" hidden="1" customWidth="1" outlineLevel="1"/>
    <col min="4" max="4" width="13.625" style="1" hidden="1" customWidth="1" outlineLevel="1"/>
    <col min="5" max="5" width="9.125" style="1" hidden="1" customWidth="1" outlineLevel="1"/>
    <col min="6" max="6" width="13.625" style="1" hidden="1" customWidth="1" outlineLevel="1"/>
    <col min="7" max="7" width="13.625" style="1" customWidth="1" collapsed="1"/>
    <col min="8" max="8" width="12.75" style="1" customWidth="1"/>
    <col min="9" max="9" width="34.625" style="1" customWidth="1"/>
    <col min="10" max="10" width="22.625" style="1" bestFit="1" customWidth="1"/>
    <col min="11" max="11" width="8.5" style="1" customWidth="1" outlineLevel="1"/>
    <col min="12" max="12" width="9.375" style="1" customWidth="1" outlineLevel="1"/>
    <col min="13" max="13" width="24.625" style="1" customWidth="1"/>
    <col min="14" max="15" width="12.625" style="1" customWidth="1"/>
    <col min="16" max="16" width="8.625" style="1" customWidth="1"/>
    <col min="17" max="17" width="12.625" style="1" customWidth="1"/>
    <col min="18" max="18" width="11" style="1" customWidth="1"/>
    <col min="19" max="19" width="12.625" style="1" customWidth="1"/>
    <col min="20" max="20" width="40.625" style="1" customWidth="1"/>
    <col min="21" max="16384" width="9" style="1"/>
  </cols>
  <sheetData>
    <row r="1" spans="1:20" s="6" customFormat="1" ht="24">
      <c r="A1" s="28"/>
      <c r="B1" s="147" t="s">
        <v>203</v>
      </c>
      <c r="C1" s="146"/>
      <c r="D1" s="146"/>
      <c r="E1" s="146"/>
      <c r="F1" s="146"/>
      <c r="G1" s="147"/>
      <c r="H1" s="146"/>
      <c r="I1" s="146"/>
      <c r="J1" s="148" t="s">
        <v>106</v>
      </c>
      <c r="K1"/>
      <c r="L1"/>
      <c r="M1"/>
      <c r="N1"/>
      <c r="O1" s="5"/>
      <c r="P1" s="5"/>
      <c r="Q1" s="5"/>
      <c r="R1" s="5"/>
    </row>
    <row r="2" spans="1:20" s="2" customFormat="1">
      <c r="A2" s="50"/>
      <c r="B2" s="51"/>
      <c r="C2" s="52"/>
      <c r="D2" s="53"/>
      <c r="E2" s="52"/>
      <c r="F2" s="53"/>
      <c r="G2" s="51"/>
      <c r="H2" s="51"/>
      <c r="I2" s="54"/>
      <c r="J2" s="54"/>
      <c r="K2" s="54"/>
      <c r="L2" s="54"/>
      <c r="M2" s="50"/>
      <c r="N2" s="55"/>
      <c r="O2" s="56" t="s">
        <v>0</v>
      </c>
      <c r="P2" s="56" t="s">
        <v>1</v>
      </c>
      <c r="Q2" s="56" t="s">
        <v>2</v>
      </c>
      <c r="R2" s="56" t="s">
        <v>3</v>
      </c>
      <c r="S2" s="50"/>
      <c r="T2" s="50"/>
    </row>
    <row r="3" spans="1:20" s="2" customFormat="1" ht="36">
      <c r="A3" s="57"/>
      <c r="B3" s="58" t="s">
        <v>4</v>
      </c>
      <c r="C3" s="59" t="s">
        <v>11</v>
      </c>
      <c r="D3" s="60"/>
      <c r="E3" s="59" t="s">
        <v>5</v>
      </c>
      <c r="F3" s="60"/>
      <c r="G3" s="61" t="s">
        <v>6</v>
      </c>
      <c r="H3" s="61" t="s">
        <v>94</v>
      </c>
      <c r="I3" s="62" t="s">
        <v>15</v>
      </c>
      <c r="J3" s="57" t="s">
        <v>16</v>
      </c>
      <c r="K3" s="57" t="s">
        <v>181</v>
      </c>
      <c r="L3" s="57" t="s">
        <v>43</v>
      </c>
      <c r="M3" s="62" t="s">
        <v>17</v>
      </c>
      <c r="N3" s="64" t="s">
        <v>18</v>
      </c>
      <c r="O3" s="64" t="s">
        <v>7</v>
      </c>
      <c r="P3" s="65" t="s">
        <v>19</v>
      </c>
      <c r="Q3" s="64" t="s">
        <v>8</v>
      </c>
      <c r="R3" s="65" t="str">
        <f>IF(OR(J1="事業計画総括表",J1="交付申請総括表"),"対象経費の
支出予定額",IF(J1="実績報告総括表","対象経費の
実支出額",""))</f>
        <v>対象経費の
支出予定額</v>
      </c>
      <c r="S3" s="62" t="s">
        <v>20</v>
      </c>
      <c r="T3" s="62" t="s">
        <v>21</v>
      </c>
    </row>
    <row r="4" spans="1:20" s="3" customFormat="1">
      <c r="A4" s="67"/>
      <c r="B4" s="68"/>
      <c r="C4" s="69"/>
      <c r="D4" s="70"/>
      <c r="E4" s="69"/>
      <c r="F4" s="70"/>
      <c r="G4" s="69"/>
      <c r="H4" s="69"/>
      <c r="I4" s="67"/>
      <c r="J4" s="71"/>
      <c r="K4" s="71"/>
      <c r="L4" s="71"/>
      <c r="M4" s="72"/>
      <c r="N4" s="71"/>
      <c r="O4" s="72"/>
      <c r="P4" s="72"/>
      <c r="Q4" s="73"/>
      <c r="R4" s="73"/>
      <c r="S4" s="74" t="s">
        <v>9</v>
      </c>
      <c r="T4" s="67"/>
    </row>
    <row r="5" spans="1:20" s="36" customFormat="1">
      <c r="A5" s="29"/>
      <c r="B5" s="30"/>
      <c r="C5" s="31"/>
      <c r="D5" s="31"/>
      <c r="E5" s="31"/>
      <c r="F5" s="31"/>
      <c r="G5" s="31"/>
      <c r="H5" s="31"/>
      <c r="I5" s="32"/>
      <c r="J5" s="32"/>
      <c r="K5" s="32"/>
      <c r="L5" s="32"/>
      <c r="M5" s="33"/>
      <c r="N5" s="34"/>
      <c r="O5" s="35" t="s">
        <v>10</v>
      </c>
      <c r="P5" s="35" t="s">
        <v>10</v>
      </c>
      <c r="Q5" s="35" t="s">
        <v>10</v>
      </c>
      <c r="R5" s="35" t="s">
        <v>10</v>
      </c>
      <c r="S5" s="33"/>
      <c r="T5" s="29"/>
    </row>
    <row r="6" spans="1:20" s="36" customFormat="1">
      <c r="A6" s="87"/>
      <c r="B6" s="88"/>
      <c r="C6" s="89"/>
      <c r="D6" s="89"/>
      <c r="E6" s="89"/>
      <c r="F6" s="89"/>
      <c r="G6" s="89"/>
      <c r="H6" s="89"/>
      <c r="I6" s="90"/>
      <c r="J6" s="90"/>
      <c r="K6" s="90"/>
      <c r="L6" s="90"/>
      <c r="M6" s="87"/>
      <c r="N6" s="91"/>
      <c r="O6" s="92"/>
      <c r="P6" s="92"/>
      <c r="Q6" s="92"/>
      <c r="R6" s="92"/>
      <c r="S6" s="87"/>
      <c r="T6" s="87"/>
    </row>
    <row r="7" spans="1:20" s="98" customFormat="1" ht="30" customHeight="1">
      <c r="A7" s="93">
        <v>1</v>
      </c>
      <c r="B7" s="131"/>
      <c r="C7" s="132"/>
      <c r="D7" s="131"/>
      <c r="E7" s="133"/>
      <c r="F7" s="131"/>
      <c r="G7" s="131"/>
      <c r="H7" s="131" t="s">
        <v>204</v>
      </c>
      <c r="I7" s="94" t="str">
        <f>IFERROR(VLOOKUP(H7,事業区分!$B$9:$C$46,2,0),"")</f>
        <v>重点医師偏在対策支援区域における診療所の承継・開業支援</v>
      </c>
      <c r="J7" s="138" t="s">
        <v>102</v>
      </c>
      <c r="K7" s="95">
        <f>IFERROR(VLOOKUP(CONCATENATE(H7,I7),事業区分!$A$9:$H$1048576,8,0),"")</f>
        <v>6</v>
      </c>
      <c r="L7" s="96">
        <f>IFERROR(INDEX(補助率!$C$5:$W$42,MATCH(I7,補助率!$B$5:$B$42,0),MATCH(J7,補助率!$C$4:$W$4,0)),"")</f>
        <v>0.33333333333333331</v>
      </c>
      <c r="M7" s="138"/>
      <c r="N7" s="131"/>
      <c r="O7" s="142"/>
      <c r="P7" s="142"/>
      <c r="Q7" s="97" t="str">
        <f>IF(O7-P7=0,"",O7-P7)</f>
        <v/>
      </c>
      <c r="R7" s="142"/>
      <c r="S7" s="137"/>
      <c r="T7" s="138"/>
    </row>
    <row r="8" spans="1:20" s="98" customFormat="1" ht="30" customHeight="1">
      <c r="A8" s="93">
        <v>2</v>
      </c>
      <c r="B8" s="131"/>
      <c r="C8" s="132"/>
      <c r="D8" s="131"/>
      <c r="E8" s="133"/>
      <c r="F8" s="131"/>
      <c r="G8" s="131"/>
      <c r="H8" s="131" t="s">
        <v>204</v>
      </c>
      <c r="I8" s="94" t="str">
        <f>IFERROR(VLOOKUP(H8,事業区分!$B$9:$C$46,2,0),"")</f>
        <v>重点医師偏在対策支援区域における診療所の承継・開業支援</v>
      </c>
      <c r="J8" s="138" t="s">
        <v>102</v>
      </c>
      <c r="K8" s="95">
        <f>IFERROR(VLOOKUP(CONCATENATE(H8,I8),事業区分!$A$9:$H$1048576,8,0),"")</f>
        <v>6</v>
      </c>
      <c r="L8" s="96">
        <f>IFERROR(INDEX(補助率!$C$5:$W$42,MATCH(I8,補助率!$B$5:$B$42,0),MATCH(J8,補助率!$C$4:$W$4,0)),"")</f>
        <v>0.33333333333333331</v>
      </c>
      <c r="M8" s="138"/>
      <c r="N8" s="131"/>
      <c r="O8" s="142"/>
      <c r="P8" s="142"/>
      <c r="Q8" s="97" t="str">
        <f t="shared" ref="Q8:Q71" si="0">IF(O8-P8=0,"",O8-P8)</f>
        <v/>
      </c>
      <c r="R8" s="142"/>
      <c r="S8" s="139"/>
      <c r="T8" s="140"/>
    </row>
    <row r="9" spans="1:20" s="98" customFormat="1" ht="30" customHeight="1">
      <c r="A9" s="93">
        <v>3</v>
      </c>
      <c r="B9" s="131"/>
      <c r="C9" s="132"/>
      <c r="D9" s="131"/>
      <c r="E9" s="133"/>
      <c r="F9" s="131"/>
      <c r="G9" s="131"/>
      <c r="H9" s="131"/>
      <c r="I9" s="94" t="str">
        <f>IFERROR(VLOOKUP(H9,事業区分!$B$9:$C$46,2,0),"")</f>
        <v/>
      </c>
      <c r="J9" s="138"/>
      <c r="K9" s="95" t="str">
        <f>IFERROR(VLOOKUP(CONCATENATE(H9,I9),事業区分!$A$9:$H$1048576,8,0),"")</f>
        <v/>
      </c>
      <c r="L9" s="96" t="str">
        <f>IFERROR(INDEX(補助率!$C$5:$W$42,MATCH(I9,補助率!$B$5:$B$42,0),MATCH(J9,補助率!$C$4:$W$4,0)),"")</f>
        <v/>
      </c>
      <c r="M9" s="138"/>
      <c r="N9" s="131"/>
      <c r="O9" s="142"/>
      <c r="P9" s="142"/>
      <c r="Q9" s="97" t="str">
        <f t="shared" si="0"/>
        <v/>
      </c>
      <c r="R9" s="142"/>
      <c r="S9" s="139"/>
      <c r="T9" s="138"/>
    </row>
    <row r="10" spans="1:20" s="98" customFormat="1" ht="30" customHeight="1">
      <c r="A10" s="93">
        <v>4</v>
      </c>
      <c r="B10" s="131"/>
      <c r="C10" s="132"/>
      <c r="D10" s="131"/>
      <c r="E10" s="133"/>
      <c r="F10" s="131"/>
      <c r="G10" s="131"/>
      <c r="H10" s="131"/>
      <c r="I10" s="94" t="str">
        <f>IFERROR(VLOOKUP(H10,事業区分!$B$9:$C$46,2,0),"")</f>
        <v/>
      </c>
      <c r="J10" s="138"/>
      <c r="K10" s="95" t="str">
        <f>IFERROR(VLOOKUP(CONCATENATE(H10,I10),事業区分!$A$9:$H$1048576,8,0),"")</f>
        <v/>
      </c>
      <c r="L10" s="96" t="str">
        <f>IFERROR(INDEX(補助率!$C$5:$W$42,MATCH(I10,補助率!$B$5:$B$42,0),MATCH(J10,補助率!$C$4:$W$4,0)),"")</f>
        <v/>
      </c>
      <c r="M10" s="138"/>
      <c r="N10" s="131"/>
      <c r="O10" s="142"/>
      <c r="P10" s="142"/>
      <c r="Q10" s="97" t="str">
        <f t="shared" si="0"/>
        <v/>
      </c>
      <c r="R10" s="142"/>
      <c r="S10" s="139"/>
      <c r="T10" s="138"/>
    </row>
    <row r="11" spans="1:20" s="98" customFormat="1" ht="30" customHeight="1">
      <c r="A11" s="93">
        <v>5</v>
      </c>
      <c r="B11" s="131"/>
      <c r="C11" s="132"/>
      <c r="D11" s="131"/>
      <c r="E11" s="133"/>
      <c r="F11" s="131"/>
      <c r="G11" s="131"/>
      <c r="H11" s="131"/>
      <c r="I11" s="94" t="str">
        <f>IFERROR(VLOOKUP(H11,事業区分!$B$9:$C$46,2,0),"")</f>
        <v/>
      </c>
      <c r="J11" s="138"/>
      <c r="K11" s="95" t="str">
        <f>IFERROR(VLOOKUP(CONCATENATE(H11,I11),事業区分!$A$9:$H$1048576,8,0),"")</f>
        <v/>
      </c>
      <c r="L11" s="96" t="str">
        <f>IFERROR(INDEX(補助率!$C$5:$W$42,MATCH(I11,補助率!$B$5:$B$42,0),MATCH(J11,補助率!$C$4:$W$4,0)),"")</f>
        <v/>
      </c>
      <c r="M11" s="138"/>
      <c r="N11" s="131"/>
      <c r="O11" s="142"/>
      <c r="P11" s="142"/>
      <c r="Q11" s="97" t="str">
        <f t="shared" si="0"/>
        <v/>
      </c>
      <c r="R11" s="142"/>
      <c r="S11" s="139"/>
      <c r="T11" s="140"/>
    </row>
    <row r="12" spans="1:20" s="98" customFormat="1" ht="30" customHeight="1">
      <c r="A12" s="93">
        <v>6</v>
      </c>
      <c r="B12" s="131"/>
      <c r="C12" s="132"/>
      <c r="D12" s="131"/>
      <c r="E12" s="133"/>
      <c r="F12" s="131"/>
      <c r="G12" s="131"/>
      <c r="H12" s="131"/>
      <c r="I12" s="94" t="str">
        <f>IFERROR(VLOOKUP(H12,事業区分!$B$9:$C$46,2,0),"")</f>
        <v/>
      </c>
      <c r="J12" s="138"/>
      <c r="K12" s="95" t="str">
        <f>IFERROR(VLOOKUP(CONCATENATE(H12,I12),事業区分!$A$9:$H$1048576,8,0),"")</f>
        <v/>
      </c>
      <c r="L12" s="96" t="str">
        <f>IFERROR(INDEX(補助率!$C$5:$W$42,MATCH(I12,補助率!$B$5:$B$42,0),MATCH(J12,補助率!$C$4:$W$4,0)),"")</f>
        <v/>
      </c>
      <c r="M12" s="138"/>
      <c r="N12" s="131"/>
      <c r="O12" s="142"/>
      <c r="P12" s="142"/>
      <c r="Q12" s="97" t="str">
        <f t="shared" si="0"/>
        <v/>
      </c>
      <c r="R12" s="142"/>
      <c r="S12" s="139"/>
      <c r="T12" s="140"/>
    </row>
    <row r="13" spans="1:20" s="98" customFormat="1" ht="30" customHeight="1">
      <c r="A13" s="93">
        <v>7</v>
      </c>
      <c r="B13" s="131"/>
      <c r="C13" s="132"/>
      <c r="D13" s="131"/>
      <c r="E13" s="133"/>
      <c r="F13" s="131"/>
      <c r="G13" s="131"/>
      <c r="H13" s="131"/>
      <c r="I13" s="94" t="str">
        <f>IFERROR(VLOOKUP(H13,事業区分!$B$9:$C$46,2,0),"")</f>
        <v/>
      </c>
      <c r="J13" s="138"/>
      <c r="K13" s="95" t="str">
        <f>IFERROR(VLOOKUP(CONCATENATE(H13,I13),事業区分!$A$9:$H$1048576,8,0),"")</f>
        <v/>
      </c>
      <c r="L13" s="96" t="str">
        <f>IFERROR(INDEX(補助率!$C$5:$W$42,MATCH(I13,補助率!$B$5:$B$42,0),MATCH(J13,補助率!$C$4:$W$4,0)),"")</f>
        <v/>
      </c>
      <c r="M13" s="138"/>
      <c r="N13" s="131"/>
      <c r="O13" s="142"/>
      <c r="P13" s="142"/>
      <c r="Q13" s="97" t="str">
        <f t="shared" si="0"/>
        <v/>
      </c>
      <c r="R13" s="142"/>
      <c r="S13" s="139"/>
      <c r="T13" s="138"/>
    </row>
    <row r="14" spans="1:20" s="98" customFormat="1" ht="30" customHeight="1">
      <c r="A14" s="93">
        <v>8</v>
      </c>
      <c r="B14" s="131"/>
      <c r="C14" s="132"/>
      <c r="D14" s="131"/>
      <c r="E14" s="133"/>
      <c r="F14" s="131"/>
      <c r="G14" s="131"/>
      <c r="H14" s="131"/>
      <c r="I14" s="94" t="str">
        <f>IFERROR(VLOOKUP(H14,事業区分!$B$9:$C$46,2,0),"")</f>
        <v/>
      </c>
      <c r="J14" s="138"/>
      <c r="K14" s="95" t="str">
        <f>IFERROR(VLOOKUP(CONCATENATE(H14,I14),事業区分!$A$9:$H$1048576,8,0),"")</f>
        <v/>
      </c>
      <c r="L14" s="96" t="str">
        <f>IFERROR(INDEX(補助率!$C$5:$W$42,MATCH(I14,補助率!$B$5:$B$42,0),MATCH(J14,補助率!$C$4:$W$4,0)),"")</f>
        <v/>
      </c>
      <c r="M14" s="138"/>
      <c r="N14" s="131"/>
      <c r="O14" s="142"/>
      <c r="P14" s="142"/>
      <c r="Q14" s="97" t="str">
        <f t="shared" si="0"/>
        <v/>
      </c>
      <c r="R14" s="142"/>
      <c r="S14" s="139"/>
      <c r="T14" s="138"/>
    </row>
    <row r="15" spans="1:20" s="98" customFormat="1" ht="30" customHeight="1">
      <c r="A15" s="93">
        <v>9</v>
      </c>
      <c r="B15" s="131"/>
      <c r="C15" s="132"/>
      <c r="D15" s="131"/>
      <c r="E15" s="133"/>
      <c r="F15" s="131"/>
      <c r="G15" s="131"/>
      <c r="H15" s="131"/>
      <c r="I15" s="94" t="str">
        <f>IFERROR(VLOOKUP(H15,事業区分!$B$9:$C$46,2,0),"")</f>
        <v/>
      </c>
      <c r="J15" s="138"/>
      <c r="K15" s="95" t="str">
        <f>IFERROR(VLOOKUP(CONCATENATE(H15,I15),事業区分!$A$9:$H$1048576,8,0),"")</f>
        <v/>
      </c>
      <c r="L15" s="96" t="str">
        <f>IFERROR(INDEX(補助率!$C$5:$W$42,MATCH(I15,補助率!$B$5:$B$42,0),MATCH(J15,補助率!$C$4:$W$4,0)),"")</f>
        <v/>
      </c>
      <c r="M15" s="138"/>
      <c r="N15" s="131"/>
      <c r="O15" s="142"/>
      <c r="P15" s="142"/>
      <c r="Q15" s="97" t="str">
        <f t="shared" si="0"/>
        <v/>
      </c>
      <c r="R15" s="142"/>
      <c r="S15" s="139"/>
      <c r="T15" s="138"/>
    </row>
    <row r="16" spans="1:20" s="98" customFormat="1" ht="30" customHeight="1">
      <c r="A16" s="93">
        <v>10</v>
      </c>
      <c r="B16" s="131"/>
      <c r="C16" s="132"/>
      <c r="D16" s="131"/>
      <c r="E16" s="133"/>
      <c r="F16" s="131"/>
      <c r="G16" s="131"/>
      <c r="H16" s="131"/>
      <c r="I16" s="94" t="str">
        <f>IFERROR(VLOOKUP(H16,事業区分!$B$9:$C$46,2,0),"")</f>
        <v/>
      </c>
      <c r="J16" s="138"/>
      <c r="K16" s="95" t="str">
        <f>IFERROR(VLOOKUP(CONCATENATE(H16,I16),事業区分!$A$9:$H$1048576,8,0),"")</f>
        <v/>
      </c>
      <c r="L16" s="96" t="str">
        <f>IFERROR(INDEX(補助率!$C$5:$W$42,MATCH(I16,補助率!$B$5:$B$42,0),MATCH(J16,補助率!$C$4:$W$4,0)),"")</f>
        <v/>
      </c>
      <c r="M16" s="138"/>
      <c r="N16" s="131"/>
      <c r="O16" s="142"/>
      <c r="P16" s="142"/>
      <c r="Q16" s="97" t="str">
        <f t="shared" si="0"/>
        <v/>
      </c>
      <c r="R16" s="142"/>
      <c r="S16" s="139"/>
      <c r="T16" s="140"/>
    </row>
    <row r="17" spans="1:20" s="98" customFormat="1" ht="30" customHeight="1">
      <c r="A17" s="93">
        <v>11</v>
      </c>
      <c r="B17" s="131"/>
      <c r="C17" s="132"/>
      <c r="D17" s="131"/>
      <c r="E17" s="133"/>
      <c r="F17" s="131"/>
      <c r="G17" s="131"/>
      <c r="H17" s="131"/>
      <c r="I17" s="94" t="str">
        <f>IFERROR(VLOOKUP(H17,事業区分!$B$9:$C$46,2,0),"")</f>
        <v/>
      </c>
      <c r="J17" s="138"/>
      <c r="K17" s="95" t="str">
        <f>IFERROR(VLOOKUP(CONCATENATE(H17,I17),事業区分!$A$9:$H$1048576,8,0),"")</f>
        <v/>
      </c>
      <c r="L17" s="96" t="str">
        <f>IFERROR(INDEX(補助率!$C$5:$W$42,MATCH(I17,補助率!$B$5:$B$42,0),MATCH(J17,補助率!$C$4:$W$4,0)),"")</f>
        <v/>
      </c>
      <c r="M17" s="138"/>
      <c r="N17" s="131"/>
      <c r="O17" s="142"/>
      <c r="P17" s="142"/>
      <c r="Q17" s="97" t="str">
        <f t="shared" si="0"/>
        <v/>
      </c>
      <c r="R17" s="142"/>
      <c r="S17" s="139"/>
      <c r="T17" s="138"/>
    </row>
    <row r="18" spans="1:20" s="98" customFormat="1" ht="30" customHeight="1">
      <c r="A18" s="93">
        <v>12</v>
      </c>
      <c r="B18" s="131"/>
      <c r="C18" s="132"/>
      <c r="D18" s="131"/>
      <c r="E18" s="133"/>
      <c r="F18" s="131"/>
      <c r="G18" s="131"/>
      <c r="H18" s="131"/>
      <c r="I18" s="94" t="str">
        <f>IFERROR(VLOOKUP(H18,事業区分!$B$9:$C$46,2,0),"")</f>
        <v/>
      </c>
      <c r="J18" s="138"/>
      <c r="K18" s="95" t="str">
        <f>IFERROR(VLOOKUP(CONCATENATE(H18,I18),事業区分!$A$9:$H$1048576,8,0),"")</f>
        <v/>
      </c>
      <c r="L18" s="96" t="str">
        <f>IFERROR(INDEX(補助率!$C$5:$W$42,MATCH(I18,補助率!$B$5:$B$42,0),MATCH(J18,補助率!$C$4:$W$4,0)),"")</f>
        <v/>
      </c>
      <c r="M18" s="138"/>
      <c r="N18" s="131"/>
      <c r="O18" s="142"/>
      <c r="P18" s="142"/>
      <c r="Q18" s="97" t="str">
        <f t="shared" si="0"/>
        <v/>
      </c>
      <c r="R18" s="142"/>
      <c r="S18" s="139"/>
      <c r="T18" s="138"/>
    </row>
    <row r="19" spans="1:20" s="98" customFormat="1" ht="30" customHeight="1">
      <c r="A19" s="93">
        <v>13</v>
      </c>
      <c r="B19" s="131"/>
      <c r="C19" s="132"/>
      <c r="D19" s="131"/>
      <c r="E19" s="133"/>
      <c r="F19" s="131"/>
      <c r="G19" s="131"/>
      <c r="H19" s="131"/>
      <c r="I19" s="94" t="str">
        <f>IFERROR(VLOOKUP(H19,事業区分!$B$9:$C$46,2,0),"")</f>
        <v/>
      </c>
      <c r="J19" s="138"/>
      <c r="K19" s="95" t="str">
        <f>IFERROR(VLOOKUP(CONCATENATE(H19,I19),事業区分!$A$9:$H$1048576,8,0),"")</f>
        <v/>
      </c>
      <c r="L19" s="96" t="str">
        <f>IFERROR(INDEX(補助率!$C$5:$W$42,MATCH(I19,補助率!$B$5:$B$42,0),MATCH(J19,補助率!$C$4:$W$4,0)),"")</f>
        <v/>
      </c>
      <c r="M19" s="138"/>
      <c r="N19" s="131"/>
      <c r="O19" s="142"/>
      <c r="P19" s="142"/>
      <c r="Q19" s="97" t="str">
        <f t="shared" si="0"/>
        <v/>
      </c>
      <c r="R19" s="142"/>
      <c r="S19" s="139"/>
      <c r="T19" s="140"/>
    </row>
    <row r="20" spans="1:20" s="98" customFormat="1" ht="30" customHeight="1">
      <c r="A20" s="93">
        <v>14</v>
      </c>
      <c r="B20" s="131"/>
      <c r="C20" s="132"/>
      <c r="D20" s="131"/>
      <c r="E20" s="133"/>
      <c r="F20" s="131"/>
      <c r="G20" s="131"/>
      <c r="H20" s="131"/>
      <c r="I20" s="94" t="str">
        <f>IFERROR(VLOOKUP(H20,事業区分!$B$9:$C$46,2,0),"")</f>
        <v/>
      </c>
      <c r="J20" s="138"/>
      <c r="K20" s="95" t="str">
        <f>IFERROR(VLOOKUP(CONCATENATE(H20,I20),事業区分!$A$9:$H$1048576,8,0),"")</f>
        <v/>
      </c>
      <c r="L20" s="96" t="str">
        <f>IFERROR(INDEX(補助率!$C$5:$W$42,MATCH(I20,補助率!$B$5:$B$42,0),MATCH(J20,補助率!$C$4:$W$4,0)),"")</f>
        <v/>
      </c>
      <c r="M20" s="138"/>
      <c r="N20" s="131"/>
      <c r="O20" s="142"/>
      <c r="P20" s="142"/>
      <c r="Q20" s="97" t="str">
        <f t="shared" si="0"/>
        <v/>
      </c>
      <c r="R20" s="142"/>
      <c r="S20" s="139"/>
      <c r="T20" s="138"/>
    </row>
    <row r="21" spans="1:20" s="98" customFormat="1" ht="30" customHeight="1">
      <c r="A21" s="93">
        <v>15</v>
      </c>
      <c r="B21" s="131"/>
      <c r="C21" s="132"/>
      <c r="D21" s="131"/>
      <c r="E21" s="133"/>
      <c r="F21" s="131"/>
      <c r="G21" s="131"/>
      <c r="H21" s="131"/>
      <c r="I21" s="94" t="str">
        <f>IFERROR(VLOOKUP(H21,事業区分!$B$9:$C$46,2,0),"")</f>
        <v/>
      </c>
      <c r="J21" s="138"/>
      <c r="K21" s="95" t="str">
        <f>IFERROR(VLOOKUP(CONCATENATE(H21,I21),事業区分!$A$9:$H$1048576,8,0),"")</f>
        <v/>
      </c>
      <c r="L21" s="96" t="str">
        <f>IFERROR(INDEX(補助率!$C$5:$W$42,MATCH(I21,補助率!$B$5:$B$42,0),MATCH(J21,補助率!$C$4:$W$4,0)),"")</f>
        <v/>
      </c>
      <c r="M21" s="138"/>
      <c r="N21" s="131"/>
      <c r="O21" s="142"/>
      <c r="P21" s="142"/>
      <c r="Q21" s="97" t="str">
        <f t="shared" si="0"/>
        <v/>
      </c>
      <c r="R21" s="142"/>
      <c r="S21" s="139"/>
      <c r="T21" s="138"/>
    </row>
    <row r="22" spans="1:20" s="98" customFormat="1" ht="30" customHeight="1">
      <c r="A22" s="93">
        <v>16</v>
      </c>
      <c r="B22" s="131"/>
      <c r="C22" s="132"/>
      <c r="D22" s="131"/>
      <c r="E22" s="133"/>
      <c r="F22" s="131"/>
      <c r="G22" s="131"/>
      <c r="H22" s="131"/>
      <c r="I22" s="94" t="str">
        <f>IFERROR(VLOOKUP(H22,事業区分!$B$9:$C$46,2,0),"")</f>
        <v/>
      </c>
      <c r="J22" s="138"/>
      <c r="K22" s="95" t="str">
        <f>IFERROR(VLOOKUP(CONCATENATE(H22,I22),事業区分!$A$9:$H$1048576,8,0),"")</f>
        <v/>
      </c>
      <c r="L22" s="96" t="str">
        <f>IFERROR(INDEX(補助率!$C$5:$W$42,MATCH(I22,補助率!$B$5:$B$42,0),MATCH(J22,補助率!$C$4:$W$4,0)),"")</f>
        <v/>
      </c>
      <c r="M22" s="138"/>
      <c r="N22" s="131"/>
      <c r="O22" s="142"/>
      <c r="P22" s="142"/>
      <c r="Q22" s="97" t="str">
        <f t="shared" si="0"/>
        <v/>
      </c>
      <c r="R22" s="142"/>
      <c r="S22" s="139"/>
      <c r="T22" s="138"/>
    </row>
    <row r="23" spans="1:20" s="98" customFormat="1" ht="30" customHeight="1">
      <c r="A23" s="93">
        <v>17</v>
      </c>
      <c r="B23" s="131"/>
      <c r="C23" s="132"/>
      <c r="D23" s="131"/>
      <c r="E23" s="133"/>
      <c r="F23" s="131"/>
      <c r="G23" s="131"/>
      <c r="H23" s="131"/>
      <c r="I23" s="94" t="str">
        <f>IFERROR(VLOOKUP(H23,事業区分!$B$9:$C$46,2,0),"")</f>
        <v/>
      </c>
      <c r="J23" s="138"/>
      <c r="K23" s="95" t="str">
        <f>IFERROR(VLOOKUP(CONCATENATE(H23,I23),事業区分!$A$9:$H$1048576,8,0),"")</f>
        <v/>
      </c>
      <c r="L23" s="96" t="str">
        <f>IFERROR(INDEX(補助率!$C$5:$W$42,MATCH(I23,補助率!$B$5:$B$42,0),MATCH(J23,補助率!$C$4:$W$4,0)),"")</f>
        <v/>
      </c>
      <c r="M23" s="138"/>
      <c r="N23" s="131"/>
      <c r="O23" s="142"/>
      <c r="P23" s="142"/>
      <c r="Q23" s="97" t="str">
        <f t="shared" si="0"/>
        <v/>
      </c>
      <c r="R23" s="142"/>
      <c r="S23" s="139"/>
      <c r="T23" s="138"/>
    </row>
    <row r="24" spans="1:20" s="98" customFormat="1" ht="30" customHeight="1">
      <c r="A24" s="93">
        <v>18</v>
      </c>
      <c r="B24" s="131"/>
      <c r="C24" s="132"/>
      <c r="D24" s="131"/>
      <c r="E24" s="133"/>
      <c r="F24" s="131"/>
      <c r="G24" s="131"/>
      <c r="H24" s="131"/>
      <c r="I24" s="94" t="str">
        <f>IFERROR(VLOOKUP(H24,事業区分!$B$9:$C$46,2,0),"")</f>
        <v/>
      </c>
      <c r="J24" s="138"/>
      <c r="K24" s="95" t="str">
        <f>IFERROR(VLOOKUP(CONCATENATE(H24,I24),事業区分!$A$9:$H$1048576,8,0),"")</f>
        <v/>
      </c>
      <c r="L24" s="96" t="str">
        <f>IFERROR(INDEX(補助率!$C$5:$W$42,MATCH(I24,補助率!$B$5:$B$42,0),MATCH(J24,補助率!$C$4:$W$4,0)),"")</f>
        <v/>
      </c>
      <c r="M24" s="138"/>
      <c r="N24" s="131"/>
      <c r="O24" s="142"/>
      <c r="P24" s="142"/>
      <c r="Q24" s="97" t="str">
        <f t="shared" si="0"/>
        <v/>
      </c>
      <c r="R24" s="142"/>
      <c r="S24" s="139"/>
      <c r="T24" s="138"/>
    </row>
    <row r="25" spans="1:20" s="98" customFormat="1" ht="30" customHeight="1">
      <c r="A25" s="93">
        <v>19</v>
      </c>
      <c r="B25" s="131"/>
      <c r="C25" s="132"/>
      <c r="D25" s="131"/>
      <c r="E25" s="133"/>
      <c r="F25" s="131"/>
      <c r="G25" s="131"/>
      <c r="H25" s="131"/>
      <c r="I25" s="94" t="str">
        <f>IFERROR(VLOOKUP(H25,事業区分!$B$9:$C$46,2,0),"")</f>
        <v/>
      </c>
      <c r="J25" s="138"/>
      <c r="K25" s="95" t="str">
        <f>IFERROR(VLOOKUP(CONCATENATE(H25,I25),事業区分!$A$9:$H$1048576,8,0),"")</f>
        <v/>
      </c>
      <c r="L25" s="96" t="str">
        <f>IFERROR(INDEX(補助率!$C$5:$W$42,MATCH(I25,補助率!$B$5:$B$42,0),MATCH(J25,補助率!$C$4:$W$4,0)),"")</f>
        <v/>
      </c>
      <c r="M25" s="138"/>
      <c r="N25" s="131"/>
      <c r="O25" s="142"/>
      <c r="P25" s="142"/>
      <c r="Q25" s="97" t="str">
        <f t="shared" si="0"/>
        <v/>
      </c>
      <c r="R25" s="142"/>
      <c r="S25" s="139"/>
      <c r="T25" s="138"/>
    </row>
    <row r="26" spans="1:20" s="98" customFormat="1" ht="30" customHeight="1">
      <c r="A26" s="93">
        <v>20</v>
      </c>
      <c r="B26" s="131"/>
      <c r="C26" s="132"/>
      <c r="D26" s="131"/>
      <c r="E26" s="133"/>
      <c r="F26" s="131"/>
      <c r="G26" s="131"/>
      <c r="H26" s="131"/>
      <c r="I26" s="94" t="str">
        <f>IFERROR(VLOOKUP(H26,事業区分!$B$9:$C$46,2,0),"")</f>
        <v/>
      </c>
      <c r="J26" s="138"/>
      <c r="K26" s="95" t="str">
        <f>IFERROR(VLOOKUP(CONCATENATE(H26,I26),事業区分!$A$9:$H$1048576,8,0),"")</f>
        <v/>
      </c>
      <c r="L26" s="96" t="str">
        <f>IFERROR(INDEX(補助率!$C$5:$W$42,MATCH(I26,補助率!$B$5:$B$42,0),MATCH(J26,補助率!$C$4:$W$4,0)),"")</f>
        <v/>
      </c>
      <c r="M26" s="138"/>
      <c r="N26" s="131"/>
      <c r="O26" s="142"/>
      <c r="P26" s="142"/>
      <c r="Q26" s="97" t="str">
        <f t="shared" si="0"/>
        <v/>
      </c>
      <c r="R26" s="142"/>
      <c r="S26" s="139"/>
      <c r="T26" s="138"/>
    </row>
    <row r="27" spans="1:20" s="98" customFormat="1" ht="30" customHeight="1">
      <c r="A27" s="93">
        <v>21</v>
      </c>
      <c r="B27" s="131"/>
      <c r="C27" s="132"/>
      <c r="D27" s="131"/>
      <c r="E27" s="133"/>
      <c r="F27" s="131"/>
      <c r="G27" s="131"/>
      <c r="H27" s="131"/>
      <c r="I27" s="94" t="str">
        <f>IFERROR(VLOOKUP(H27,事業区分!$B$9:$C$46,2,0),"")</f>
        <v/>
      </c>
      <c r="J27" s="138"/>
      <c r="K27" s="95" t="str">
        <f>IFERROR(VLOOKUP(CONCATENATE(H27,I27),事業区分!$A$9:$H$1048576,8,0),"")</f>
        <v/>
      </c>
      <c r="L27" s="96" t="str">
        <f>IFERROR(INDEX(補助率!$C$5:$W$42,MATCH(I27,補助率!$B$5:$B$42,0),MATCH(J27,補助率!$C$4:$W$4,0)),"")</f>
        <v/>
      </c>
      <c r="M27" s="138"/>
      <c r="N27" s="131"/>
      <c r="O27" s="142"/>
      <c r="P27" s="142"/>
      <c r="Q27" s="97" t="str">
        <f t="shared" si="0"/>
        <v/>
      </c>
      <c r="R27" s="142"/>
      <c r="S27" s="139"/>
      <c r="T27" s="138"/>
    </row>
    <row r="28" spans="1:20" s="98" customFormat="1" ht="30" customHeight="1">
      <c r="A28" s="93">
        <v>22</v>
      </c>
      <c r="B28" s="131"/>
      <c r="C28" s="132"/>
      <c r="D28" s="131"/>
      <c r="E28" s="133"/>
      <c r="F28" s="131"/>
      <c r="G28" s="131"/>
      <c r="H28" s="131"/>
      <c r="I28" s="94" t="str">
        <f>IFERROR(VLOOKUP(H28,事業区分!$B$9:$C$46,2,0),"")</f>
        <v/>
      </c>
      <c r="J28" s="138"/>
      <c r="K28" s="95" t="str">
        <f>IFERROR(VLOOKUP(CONCATENATE(H28,I28),事業区分!$A$9:$H$1048576,8,0),"")</f>
        <v/>
      </c>
      <c r="L28" s="96" t="str">
        <f>IFERROR(INDEX(補助率!$C$5:$W$42,MATCH(I28,補助率!$B$5:$B$42,0),MATCH(J28,補助率!$C$4:$W$4,0)),"")</f>
        <v/>
      </c>
      <c r="M28" s="138"/>
      <c r="N28" s="131"/>
      <c r="O28" s="142"/>
      <c r="P28" s="142"/>
      <c r="Q28" s="97" t="str">
        <f t="shared" si="0"/>
        <v/>
      </c>
      <c r="R28" s="142"/>
      <c r="S28" s="139"/>
      <c r="T28" s="138"/>
    </row>
    <row r="29" spans="1:20" s="98" customFormat="1" ht="30" customHeight="1">
      <c r="A29" s="93">
        <v>23</v>
      </c>
      <c r="B29" s="131"/>
      <c r="C29" s="132"/>
      <c r="D29" s="131"/>
      <c r="E29" s="133"/>
      <c r="F29" s="131"/>
      <c r="G29" s="131"/>
      <c r="H29" s="131"/>
      <c r="I29" s="94" t="str">
        <f>IFERROR(VLOOKUP(H29,事業区分!$B$9:$C$46,2,0),"")</f>
        <v/>
      </c>
      <c r="J29" s="138"/>
      <c r="K29" s="95" t="str">
        <f>IFERROR(VLOOKUP(CONCATENATE(H29,I29),事業区分!$A$9:$H$1048576,8,0),"")</f>
        <v/>
      </c>
      <c r="L29" s="96" t="str">
        <f>IFERROR(INDEX(補助率!$C$5:$W$42,MATCH(I29,補助率!$B$5:$B$42,0),MATCH(J29,補助率!$C$4:$W$4,0)),"")</f>
        <v/>
      </c>
      <c r="M29" s="138"/>
      <c r="N29" s="131"/>
      <c r="O29" s="142"/>
      <c r="P29" s="142"/>
      <c r="Q29" s="97" t="str">
        <f t="shared" si="0"/>
        <v/>
      </c>
      <c r="R29" s="142"/>
      <c r="S29" s="139"/>
      <c r="T29" s="138"/>
    </row>
    <row r="30" spans="1:20" s="98" customFormat="1" ht="30" customHeight="1">
      <c r="A30" s="93">
        <v>24</v>
      </c>
      <c r="B30" s="131"/>
      <c r="C30" s="132"/>
      <c r="D30" s="131"/>
      <c r="E30" s="133"/>
      <c r="F30" s="131"/>
      <c r="G30" s="131"/>
      <c r="H30" s="131"/>
      <c r="I30" s="94" t="str">
        <f>IFERROR(VLOOKUP(H30,事業区分!$B$9:$C$46,2,0),"")</f>
        <v/>
      </c>
      <c r="J30" s="138"/>
      <c r="K30" s="95" t="str">
        <f>IFERROR(VLOOKUP(CONCATENATE(H30,I30),事業区分!$A$9:$H$1048576,8,0),"")</f>
        <v/>
      </c>
      <c r="L30" s="96" t="str">
        <f>IFERROR(INDEX(補助率!$C$5:$W$42,MATCH(I30,補助率!$B$5:$B$42,0),MATCH(J30,補助率!$C$4:$W$4,0)),"")</f>
        <v/>
      </c>
      <c r="M30" s="138"/>
      <c r="N30" s="131"/>
      <c r="O30" s="142"/>
      <c r="P30" s="142"/>
      <c r="Q30" s="97" t="str">
        <f t="shared" si="0"/>
        <v/>
      </c>
      <c r="R30" s="142"/>
      <c r="S30" s="139"/>
      <c r="T30" s="138"/>
    </row>
    <row r="31" spans="1:20" s="98" customFormat="1" ht="30" customHeight="1">
      <c r="A31" s="93">
        <v>25</v>
      </c>
      <c r="B31" s="131"/>
      <c r="C31" s="132"/>
      <c r="D31" s="131"/>
      <c r="E31" s="133"/>
      <c r="F31" s="131"/>
      <c r="G31" s="131"/>
      <c r="H31" s="131"/>
      <c r="I31" s="94" t="str">
        <f>IFERROR(VLOOKUP(H31,事業区分!$B$9:$C$46,2,0),"")</f>
        <v/>
      </c>
      <c r="J31" s="138"/>
      <c r="K31" s="95" t="str">
        <f>IFERROR(VLOOKUP(CONCATENATE(H31,I31),事業区分!$A$9:$H$1048576,8,0),"")</f>
        <v/>
      </c>
      <c r="L31" s="96" t="str">
        <f>IFERROR(INDEX(補助率!$C$5:$W$42,MATCH(I31,補助率!$B$5:$B$42,0),MATCH(J31,補助率!$C$4:$W$4,0)),"")</f>
        <v/>
      </c>
      <c r="M31" s="138"/>
      <c r="N31" s="131"/>
      <c r="O31" s="142"/>
      <c r="P31" s="142"/>
      <c r="Q31" s="97" t="str">
        <f t="shared" si="0"/>
        <v/>
      </c>
      <c r="R31" s="142"/>
      <c r="S31" s="139"/>
      <c r="T31" s="138"/>
    </row>
    <row r="32" spans="1:20" s="98" customFormat="1" ht="30" customHeight="1">
      <c r="A32" s="93">
        <v>26</v>
      </c>
      <c r="B32" s="131"/>
      <c r="C32" s="132"/>
      <c r="D32" s="131"/>
      <c r="E32" s="133"/>
      <c r="F32" s="131"/>
      <c r="G32" s="131"/>
      <c r="H32" s="131"/>
      <c r="I32" s="94" t="str">
        <f>IFERROR(VLOOKUP(H32,事業区分!$B$9:$C$46,2,0),"")</f>
        <v/>
      </c>
      <c r="J32" s="138"/>
      <c r="K32" s="95" t="str">
        <f>IFERROR(VLOOKUP(CONCATENATE(H32,I32),事業区分!$A$9:$H$1048576,8,0),"")</f>
        <v/>
      </c>
      <c r="L32" s="96" t="str">
        <f>IFERROR(INDEX(補助率!$C$5:$W$42,MATCH(I32,補助率!$B$5:$B$42,0),MATCH(J32,補助率!$C$4:$W$4,0)),"")</f>
        <v/>
      </c>
      <c r="M32" s="138"/>
      <c r="N32" s="131"/>
      <c r="O32" s="142"/>
      <c r="P32" s="142"/>
      <c r="Q32" s="97" t="str">
        <f t="shared" si="0"/>
        <v/>
      </c>
      <c r="R32" s="142"/>
      <c r="S32" s="139"/>
      <c r="T32" s="138"/>
    </row>
    <row r="33" spans="1:20" s="98" customFormat="1" ht="30" customHeight="1">
      <c r="A33" s="93">
        <v>27</v>
      </c>
      <c r="B33" s="131"/>
      <c r="C33" s="132"/>
      <c r="D33" s="131"/>
      <c r="E33" s="133"/>
      <c r="F33" s="131"/>
      <c r="G33" s="131"/>
      <c r="H33" s="131"/>
      <c r="I33" s="94" t="str">
        <f>IFERROR(VLOOKUP(H33,事業区分!$B$9:$C$46,2,0),"")</f>
        <v/>
      </c>
      <c r="J33" s="138"/>
      <c r="K33" s="95" t="str">
        <f>IFERROR(VLOOKUP(CONCATENATE(H33,I33),事業区分!$A$9:$H$1048576,8,0),"")</f>
        <v/>
      </c>
      <c r="L33" s="96" t="str">
        <f>IFERROR(INDEX(補助率!$C$5:$W$42,MATCH(I33,補助率!$B$5:$B$42,0),MATCH(J33,補助率!$C$4:$W$4,0)),"")</f>
        <v/>
      </c>
      <c r="M33" s="138"/>
      <c r="N33" s="131"/>
      <c r="O33" s="142"/>
      <c r="P33" s="142"/>
      <c r="Q33" s="97" t="str">
        <f t="shared" si="0"/>
        <v/>
      </c>
      <c r="R33" s="142"/>
      <c r="S33" s="139"/>
      <c r="T33" s="138"/>
    </row>
    <row r="34" spans="1:20" s="98" customFormat="1" ht="30" customHeight="1">
      <c r="A34" s="93">
        <v>28</v>
      </c>
      <c r="B34" s="131"/>
      <c r="C34" s="132"/>
      <c r="D34" s="131"/>
      <c r="E34" s="133"/>
      <c r="F34" s="131"/>
      <c r="G34" s="131"/>
      <c r="H34" s="131"/>
      <c r="I34" s="94" t="str">
        <f>IFERROR(VLOOKUP(H34,事業区分!$B$9:$C$46,2,0),"")</f>
        <v/>
      </c>
      <c r="J34" s="138"/>
      <c r="K34" s="95" t="str">
        <f>IFERROR(VLOOKUP(CONCATENATE(H34,I34),事業区分!$A$9:$H$1048576,8,0),"")</f>
        <v/>
      </c>
      <c r="L34" s="96" t="str">
        <f>IFERROR(INDEX(補助率!$C$5:$W$42,MATCH(I34,補助率!$B$5:$B$42,0),MATCH(J34,補助率!$C$4:$W$4,0)),"")</f>
        <v/>
      </c>
      <c r="M34" s="138"/>
      <c r="N34" s="131"/>
      <c r="O34" s="142"/>
      <c r="P34" s="142"/>
      <c r="Q34" s="97" t="str">
        <f t="shared" si="0"/>
        <v/>
      </c>
      <c r="R34" s="142"/>
      <c r="S34" s="139"/>
      <c r="T34" s="138"/>
    </row>
    <row r="35" spans="1:20" s="98" customFormat="1" ht="30" customHeight="1">
      <c r="A35" s="93">
        <v>29</v>
      </c>
      <c r="B35" s="131"/>
      <c r="C35" s="132"/>
      <c r="D35" s="131"/>
      <c r="E35" s="133"/>
      <c r="F35" s="131"/>
      <c r="G35" s="131"/>
      <c r="H35" s="131"/>
      <c r="I35" s="94" t="str">
        <f>IFERROR(VLOOKUP(H35,事業区分!$B$9:$C$46,2,0),"")</f>
        <v/>
      </c>
      <c r="J35" s="138"/>
      <c r="K35" s="95" t="str">
        <f>IFERROR(VLOOKUP(CONCATENATE(H35,I35),事業区分!$A$9:$H$1048576,8,0),"")</f>
        <v/>
      </c>
      <c r="L35" s="96" t="str">
        <f>IFERROR(INDEX(補助率!$C$5:$W$42,MATCH(I35,補助率!$B$5:$B$42,0),MATCH(J35,補助率!$C$4:$W$4,0)),"")</f>
        <v/>
      </c>
      <c r="M35" s="138"/>
      <c r="N35" s="131"/>
      <c r="O35" s="142"/>
      <c r="P35" s="142"/>
      <c r="Q35" s="97" t="str">
        <f t="shared" si="0"/>
        <v/>
      </c>
      <c r="R35" s="142"/>
      <c r="S35" s="139"/>
      <c r="T35" s="138"/>
    </row>
    <row r="36" spans="1:20" s="98" customFormat="1" ht="30" customHeight="1">
      <c r="A36" s="93">
        <v>30</v>
      </c>
      <c r="B36" s="131"/>
      <c r="C36" s="132"/>
      <c r="D36" s="131"/>
      <c r="E36" s="133"/>
      <c r="F36" s="131"/>
      <c r="G36" s="131"/>
      <c r="H36" s="131"/>
      <c r="I36" s="94" t="str">
        <f>IFERROR(VLOOKUP(H36,事業区分!$B$9:$C$46,2,0),"")</f>
        <v/>
      </c>
      <c r="J36" s="138"/>
      <c r="K36" s="95" t="str">
        <f>IFERROR(VLOOKUP(CONCATENATE(H36,I36),事業区分!$A$9:$H$1048576,8,0),"")</f>
        <v/>
      </c>
      <c r="L36" s="96" t="str">
        <f>IFERROR(INDEX(補助率!$C$5:$W$42,MATCH(I36,補助率!$B$5:$B$42,0),MATCH(J36,補助率!$C$4:$W$4,0)),"")</f>
        <v/>
      </c>
      <c r="M36" s="138"/>
      <c r="N36" s="131"/>
      <c r="O36" s="142"/>
      <c r="P36" s="142"/>
      <c r="Q36" s="97" t="str">
        <f t="shared" si="0"/>
        <v/>
      </c>
      <c r="R36" s="142"/>
      <c r="S36" s="139"/>
      <c r="T36" s="138"/>
    </row>
    <row r="37" spans="1:20" s="98" customFormat="1" ht="30" customHeight="1">
      <c r="A37" s="93">
        <v>31</v>
      </c>
      <c r="B37" s="131"/>
      <c r="C37" s="132"/>
      <c r="D37" s="131"/>
      <c r="E37" s="133"/>
      <c r="F37" s="131"/>
      <c r="G37" s="131"/>
      <c r="H37" s="131"/>
      <c r="I37" s="94" t="str">
        <f>IFERROR(VLOOKUP(H37,事業区分!$B$9:$C$46,2,0),"")</f>
        <v/>
      </c>
      <c r="J37" s="138"/>
      <c r="K37" s="95" t="str">
        <f>IFERROR(VLOOKUP(CONCATENATE(H37,I37),事業区分!$A$9:$H$1048576,8,0),"")</f>
        <v/>
      </c>
      <c r="L37" s="96" t="str">
        <f>IFERROR(INDEX(補助率!$C$5:$W$42,MATCH(I37,補助率!$B$5:$B$42,0),MATCH(J37,補助率!$C$4:$W$4,0)),"")</f>
        <v/>
      </c>
      <c r="M37" s="138"/>
      <c r="N37" s="131"/>
      <c r="O37" s="142"/>
      <c r="P37" s="142"/>
      <c r="Q37" s="97" t="str">
        <f t="shared" si="0"/>
        <v/>
      </c>
      <c r="R37" s="142"/>
      <c r="S37" s="139"/>
      <c r="T37" s="138"/>
    </row>
    <row r="38" spans="1:20" s="98" customFormat="1" ht="30" customHeight="1">
      <c r="A38" s="93">
        <v>32</v>
      </c>
      <c r="B38" s="131"/>
      <c r="C38" s="132"/>
      <c r="D38" s="131"/>
      <c r="E38" s="133"/>
      <c r="F38" s="131"/>
      <c r="G38" s="131"/>
      <c r="H38" s="131"/>
      <c r="I38" s="94" t="str">
        <f>IFERROR(VLOOKUP(H38,事業区分!$B$9:$C$46,2,0),"")</f>
        <v/>
      </c>
      <c r="J38" s="138"/>
      <c r="K38" s="95" t="str">
        <f>IFERROR(VLOOKUP(CONCATENATE(H38,I38),事業区分!$A$9:$H$1048576,8,0),"")</f>
        <v/>
      </c>
      <c r="L38" s="96" t="str">
        <f>IFERROR(INDEX(補助率!$C$5:$W$42,MATCH(I38,補助率!$B$5:$B$42,0),MATCH(J38,補助率!$C$4:$W$4,0)),"")</f>
        <v/>
      </c>
      <c r="M38" s="138"/>
      <c r="N38" s="131"/>
      <c r="O38" s="142"/>
      <c r="P38" s="142"/>
      <c r="Q38" s="97" t="str">
        <f t="shared" si="0"/>
        <v/>
      </c>
      <c r="R38" s="142"/>
      <c r="S38" s="139"/>
      <c r="T38" s="138"/>
    </row>
    <row r="39" spans="1:20" s="98" customFormat="1" ht="30" customHeight="1">
      <c r="A39" s="93">
        <v>33</v>
      </c>
      <c r="B39" s="131"/>
      <c r="C39" s="132"/>
      <c r="D39" s="131"/>
      <c r="E39" s="133"/>
      <c r="F39" s="131"/>
      <c r="G39" s="131"/>
      <c r="H39" s="131"/>
      <c r="I39" s="94" t="str">
        <f>IFERROR(VLOOKUP(H39,事業区分!$B$9:$C$46,2,0),"")</f>
        <v/>
      </c>
      <c r="J39" s="138"/>
      <c r="K39" s="95" t="str">
        <f>IFERROR(VLOOKUP(CONCATENATE(H39,I39),事業区分!$A$9:$H$1048576,8,0),"")</f>
        <v/>
      </c>
      <c r="L39" s="96" t="str">
        <f>IFERROR(INDEX(補助率!$C$5:$W$42,MATCH(I39,補助率!$B$5:$B$42,0),MATCH(J39,補助率!$C$4:$W$4,0)),"")</f>
        <v/>
      </c>
      <c r="M39" s="138"/>
      <c r="N39" s="131"/>
      <c r="O39" s="142"/>
      <c r="P39" s="142"/>
      <c r="Q39" s="97" t="str">
        <f t="shared" si="0"/>
        <v/>
      </c>
      <c r="R39" s="142"/>
      <c r="S39" s="139"/>
      <c r="T39" s="138"/>
    </row>
    <row r="40" spans="1:20" s="98" customFormat="1" ht="30" customHeight="1">
      <c r="A40" s="93">
        <v>34</v>
      </c>
      <c r="B40" s="131"/>
      <c r="C40" s="132"/>
      <c r="D40" s="131"/>
      <c r="E40" s="133"/>
      <c r="F40" s="131"/>
      <c r="G40" s="131"/>
      <c r="H40" s="131"/>
      <c r="I40" s="94" t="str">
        <f>IFERROR(VLOOKUP(H40,事業区分!$B$9:$C$46,2,0),"")</f>
        <v/>
      </c>
      <c r="J40" s="138"/>
      <c r="K40" s="95" t="str">
        <f>IFERROR(VLOOKUP(CONCATENATE(H40,I40),事業区分!$A$9:$H$1048576,8,0),"")</f>
        <v/>
      </c>
      <c r="L40" s="96" t="str">
        <f>IFERROR(INDEX(補助率!$C$5:$W$42,MATCH(I40,補助率!$B$5:$B$42,0),MATCH(J40,補助率!$C$4:$W$4,0)),"")</f>
        <v/>
      </c>
      <c r="M40" s="138"/>
      <c r="N40" s="131"/>
      <c r="O40" s="142"/>
      <c r="P40" s="142"/>
      <c r="Q40" s="97" t="str">
        <f t="shared" si="0"/>
        <v/>
      </c>
      <c r="R40" s="142"/>
      <c r="S40" s="139"/>
      <c r="T40" s="138"/>
    </row>
    <row r="41" spans="1:20" s="98" customFormat="1" ht="30" customHeight="1">
      <c r="A41" s="93">
        <v>35</v>
      </c>
      <c r="B41" s="131"/>
      <c r="C41" s="132"/>
      <c r="D41" s="131"/>
      <c r="E41" s="133"/>
      <c r="F41" s="131"/>
      <c r="G41" s="131"/>
      <c r="H41" s="131"/>
      <c r="I41" s="94" t="str">
        <f>IFERROR(VLOOKUP(H41,事業区分!$B$9:$C$46,2,0),"")</f>
        <v/>
      </c>
      <c r="J41" s="138"/>
      <c r="K41" s="95" t="str">
        <f>IFERROR(VLOOKUP(CONCATENATE(H41,I41),事業区分!$A$9:$H$1048576,8,0),"")</f>
        <v/>
      </c>
      <c r="L41" s="96" t="str">
        <f>IFERROR(INDEX(補助率!$C$5:$W$42,MATCH(I41,補助率!$B$5:$B$42,0),MATCH(J41,補助率!$C$4:$W$4,0)),"")</f>
        <v/>
      </c>
      <c r="M41" s="138"/>
      <c r="N41" s="131"/>
      <c r="O41" s="142"/>
      <c r="P41" s="142"/>
      <c r="Q41" s="97" t="str">
        <f t="shared" si="0"/>
        <v/>
      </c>
      <c r="R41" s="142"/>
      <c r="S41" s="139"/>
      <c r="T41" s="138"/>
    </row>
    <row r="42" spans="1:20" s="98" customFormat="1" ht="30" customHeight="1">
      <c r="A42" s="93">
        <v>36</v>
      </c>
      <c r="B42" s="131"/>
      <c r="C42" s="132"/>
      <c r="D42" s="131"/>
      <c r="E42" s="133"/>
      <c r="F42" s="131"/>
      <c r="G42" s="131"/>
      <c r="H42" s="131"/>
      <c r="I42" s="94" t="str">
        <f>IFERROR(VLOOKUP(H42,事業区分!$B$9:$C$46,2,0),"")</f>
        <v/>
      </c>
      <c r="J42" s="138"/>
      <c r="K42" s="95" t="str">
        <f>IFERROR(VLOOKUP(CONCATENATE(H42,I42),事業区分!$A$9:$H$1048576,8,0),"")</f>
        <v/>
      </c>
      <c r="L42" s="96" t="str">
        <f>IFERROR(INDEX(補助率!$C$5:$W$42,MATCH(I42,補助率!$B$5:$B$42,0),MATCH(J42,補助率!$C$4:$W$4,0)),"")</f>
        <v/>
      </c>
      <c r="M42" s="138"/>
      <c r="N42" s="131"/>
      <c r="O42" s="142"/>
      <c r="P42" s="142"/>
      <c r="Q42" s="97" t="str">
        <f t="shared" si="0"/>
        <v/>
      </c>
      <c r="R42" s="142"/>
      <c r="S42" s="139"/>
      <c r="T42" s="138"/>
    </row>
    <row r="43" spans="1:20" s="98" customFormat="1" ht="30" customHeight="1">
      <c r="A43" s="93">
        <v>37</v>
      </c>
      <c r="B43" s="131"/>
      <c r="C43" s="132"/>
      <c r="D43" s="131"/>
      <c r="E43" s="133"/>
      <c r="F43" s="131"/>
      <c r="G43" s="131"/>
      <c r="H43" s="131"/>
      <c r="I43" s="94" t="str">
        <f>IFERROR(VLOOKUP(H43,事業区分!$B$9:$C$46,2,0),"")</f>
        <v/>
      </c>
      <c r="J43" s="138"/>
      <c r="K43" s="95" t="str">
        <f>IFERROR(VLOOKUP(CONCATENATE(H43,I43),事業区分!$A$9:$H$1048576,8,0),"")</f>
        <v/>
      </c>
      <c r="L43" s="96" t="str">
        <f>IFERROR(INDEX(補助率!$C$5:$W$42,MATCH(I43,補助率!$B$5:$B$42,0),MATCH(J43,補助率!$C$4:$W$4,0)),"")</f>
        <v/>
      </c>
      <c r="M43" s="138"/>
      <c r="N43" s="131"/>
      <c r="O43" s="142"/>
      <c r="P43" s="142"/>
      <c r="Q43" s="97" t="str">
        <f t="shared" si="0"/>
        <v/>
      </c>
      <c r="R43" s="142"/>
      <c r="S43" s="139"/>
      <c r="T43" s="138"/>
    </row>
    <row r="44" spans="1:20" s="98" customFormat="1" ht="30" customHeight="1">
      <c r="A44" s="93">
        <v>38</v>
      </c>
      <c r="B44" s="131"/>
      <c r="C44" s="132"/>
      <c r="D44" s="131"/>
      <c r="E44" s="133"/>
      <c r="F44" s="131"/>
      <c r="G44" s="131"/>
      <c r="H44" s="131"/>
      <c r="I44" s="94" t="str">
        <f>IFERROR(VLOOKUP(H44,事業区分!$B$9:$C$46,2,0),"")</f>
        <v/>
      </c>
      <c r="J44" s="138"/>
      <c r="K44" s="95" t="str">
        <f>IFERROR(VLOOKUP(CONCATENATE(H44,I44),事業区分!$A$9:$H$1048576,8,0),"")</f>
        <v/>
      </c>
      <c r="L44" s="96" t="str">
        <f>IFERROR(INDEX(補助率!$C$5:$W$42,MATCH(I44,補助率!$B$5:$B$42,0),MATCH(J44,補助率!$C$4:$W$4,0)),"")</f>
        <v/>
      </c>
      <c r="M44" s="138"/>
      <c r="N44" s="131"/>
      <c r="O44" s="142"/>
      <c r="P44" s="142"/>
      <c r="Q44" s="97" t="str">
        <f t="shared" si="0"/>
        <v/>
      </c>
      <c r="R44" s="142"/>
      <c r="S44" s="139"/>
      <c r="T44" s="138"/>
    </row>
    <row r="45" spans="1:20" s="98" customFormat="1" ht="30" customHeight="1">
      <c r="A45" s="93">
        <v>39</v>
      </c>
      <c r="B45" s="131"/>
      <c r="C45" s="132"/>
      <c r="D45" s="131"/>
      <c r="E45" s="133"/>
      <c r="F45" s="131"/>
      <c r="G45" s="131"/>
      <c r="H45" s="131"/>
      <c r="I45" s="94" t="str">
        <f>IFERROR(VLOOKUP(H45,事業区分!$B$9:$C$46,2,0),"")</f>
        <v/>
      </c>
      <c r="J45" s="138"/>
      <c r="K45" s="95" t="str">
        <f>IFERROR(VLOOKUP(CONCATENATE(H45,I45),事業区分!$A$9:$H$1048576,8,0),"")</f>
        <v/>
      </c>
      <c r="L45" s="96" t="str">
        <f>IFERROR(INDEX(補助率!$C$5:$W$42,MATCH(I45,補助率!$B$5:$B$42,0),MATCH(J45,補助率!$C$4:$W$4,0)),"")</f>
        <v/>
      </c>
      <c r="M45" s="138"/>
      <c r="N45" s="131"/>
      <c r="O45" s="142"/>
      <c r="P45" s="142"/>
      <c r="Q45" s="97" t="str">
        <f t="shared" si="0"/>
        <v/>
      </c>
      <c r="R45" s="142"/>
      <c r="S45" s="139"/>
      <c r="T45" s="138"/>
    </row>
    <row r="46" spans="1:20" s="98" customFormat="1" ht="30" customHeight="1">
      <c r="A46" s="93">
        <v>40</v>
      </c>
      <c r="B46" s="131"/>
      <c r="C46" s="132"/>
      <c r="D46" s="131"/>
      <c r="E46" s="133"/>
      <c r="F46" s="131"/>
      <c r="G46" s="131"/>
      <c r="H46" s="131"/>
      <c r="I46" s="94" t="str">
        <f>IFERROR(VLOOKUP(H46,事業区分!$B$9:$C$46,2,0),"")</f>
        <v/>
      </c>
      <c r="J46" s="138"/>
      <c r="K46" s="95" t="str">
        <f>IFERROR(VLOOKUP(CONCATENATE(H46,I46),事業区分!$A$9:$H$1048576,8,0),"")</f>
        <v/>
      </c>
      <c r="L46" s="96" t="str">
        <f>IFERROR(INDEX(補助率!$C$5:$W$42,MATCH(I46,補助率!$B$5:$B$42,0),MATCH(J46,補助率!$C$4:$W$4,0)),"")</f>
        <v/>
      </c>
      <c r="M46" s="138"/>
      <c r="N46" s="131"/>
      <c r="O46" s="142"/>
      <c r="P46" s="142"/>
      <c r="Q46" s="97" t="str">
        <f t="shared" si="0"/>
        <v/>
      </c>
      <c r="R46" s="142"/>
      <c r="S46" s="139"/>
      <c r="T46" s="138"/>
    </row>
    <row r="47" spans="1:20" s="98" customFormat="1" ht="30" customHeight="1">
      <c r="A47" s="93">
        <v>41</v>
      </c>
      <c r="B47" s="131"/>
      <c r="C47" s="132"/>
      <c r="D47" s="131"/>
      <c r="E47" s="133"/>
      <c r="F47" s="131"/>
      <c r="G47" s="131"/>
      <c r="H47" s="131"/>
      <c r="I47" s="94" t="str">
        <f>IFERROR(VLOOKUP(H47,事業区分!$B$9:$C$46,2,0),"")</f>
        <v/>
      </c>
      <c r="J47" s="138"/>
      <c r="K47" s="95" t="str">
        <f>IFERROR(VLOOKUP(CONCATENATE(H47,I47),事業区分!$A$9:$H$1048576,8,0),"")</f>
        <v/>
      </c>
      <c r="L47" s="96" t="str">
        <f>IFERROR(INDEX(補助率!$C$5:$W$42,MATCH(I47,補助率!$B$5:$B$42,0),MATCH(J47,補助率!$C$4:$W$4,0)),"")</f>
        <v/>
      </c>
      <c r="M47" s="138"/>
      <c r="N47" s="131"/>
      <c r="O47" s="142"/>
      <c r="P47" s="142"/>
      <c r="Q47" s="97" t="str">
        <f t="shared" si="0"/>
        <v/>
      </c>
      <c r="R47" s="142"/>
      <c r="S47" s="139"/>
      <c r="T47" s="138"/>
    </row>
    <row r="48" spans="1:20" s="98" customFormat="1" ht="30" customHeight="1">
      <c r="A48" s="93">
        <v>42</v>
      </c>
      <c r="B48" s="131"/>
      <c r="C48" s="132"/>
      <c r="D48" s="131"/>
      <c r="E48" s="133"/>
      <c r="F48" s="131"/>
      <c r="G48" s="131"/>
      <c r="H48" s="131"/>
      <c r="I48" s="94" t="str">
        <f>IFERROR(VLOOKUP(H48,事業区分!$B$9:$C$46,2,0),"")</f>
        <v/>
      </c>
      <c r="J48" s="138"/>
      <c r="K48" s="95" t="str">
        <f>IFERROR(VLOOKUP(CONCATENATE(H48,I48),事業区分!$A$9:$H$1048576,8,0),"")</f>
        <v/>
      </c>
      <c r="L48" s="96" t="str">
        <f>IFERROR(INDEX(補助率!$C$5:$W$42,MATCH(I48,補助率!$B$5:$B$42,0),MATCH(J48,補助率!$C$4:$W$4,0)),"")</f>
        <v/>
      </c>
      <c r="M48" s="138"/>
      <c r="N48" s="131"/>
      <c r="O48" s="142"/>
      <c r="P48" s="142"/>
      <c r="Q48" s="97" t="str">
        <f t="shared" si="0"/>
        <v/>
      </c>
      <c r="R48" s="142"/>
      <c r="S48" s="139"/>
      <c r="T48" s="138"/>
    </row>
    <row r="49" spans="1:20" s="98" customFormat="1" ht="30" customHeight="1">
      <c r="A49" s="93">
        <v>43</v>
      </c>
      <c r="B49" s="131"/>
      <c r="C49" s="132"/>
      <c r="D49" s="131"/>
      <c r="E49" s="133"/>
      <c r="F49" s="131"/>
      <c r="G49" s="131"/>
      <c r="H49" s="131"/>
      <c r="I49" s="94" t="str">
        <f>IFERROR(VLOOKUP(H49,事業区分!$B$9:$C$46,2,0),"")</f>
        <v/>
      </c>
      <c r="J49" s="138"/>
      <c r="K49" s="95" t="str">
        <f>IFERROR(VLOOKUP(CONCATENATE(H49,I49),事業区分!$A$9:$H$1048576,8,0),"")</f>
        <v/>
      </c>
      <c r="L49" s="96" t="str">
        <f>IFERROR(INDEX(補助率!$C$5:$W$42,MATCH(I49,補助率!$B$5:$B$42,0),MATCH(J49,補助率!$C$4:$W$4,0)),"")</f>
        <v/>
      </c>
      <c r="M49" s="138"/>
      <c r="N49" s="131"/>
      <c r="O49" s="142"/>
      <c r="P49" s="142"/>
      <c r="Q49" s="97" t="str">
        <f t="shared" si="0"/>
        <v/>
      </c>
      <c r="R49" s="142"/>
      <c r="S49" s="139"/>
      <c r="T49" s="138"/>
    </row>
    <row r="50" spans="1:20" s="98" customFormat="1" ht="30" customHeight="1">
      <c r="A50" s="93">
        <v>44</v>
      </c>
      <c r="B50" s="131"/>
      <c r="C50" s="132"/>
      <c r="D50" s="131"/>
      <c r="E50" s="133"/>
      <c r="F50" s="131"/>
      <c r="G50" s="131"/>
      <c r="H50" s="131"/>
      <c r="I50" s="94" t="str">
        <f>IFERROR(VLOOKUP(H50,事業区分!$B$9:$C$46,2,0),"")</f>
        <v/>
      </c>
      <c r="J50" s="138"/>
      <c r="K50" s="95" t="str">
        <f>IFERROR(VLOOKUP(CONCATENATE(H50,I50),事業区分!$A$9:$H$1048576,8,0),"")</f>
        <v/>
      </c>
      <c r="L50" s="96" t="str">
        <f>IFERROR(INDEX(補助率!$C$5:$W$42,MATCH(I50,補助率!$B$5:$B$42,0),MATCH(J50,補助率!$C$4:$W$4,0)),"")</f>
        <v/>
      </c>
      <c r="M50" s="138"/>
      <c r="N50" s="131"/>
      <c r="O50" s="142"/>
      <c r="P50" s="142"/>
      <c r="Q50" s="97" t="str">
        <f t="shared" si="0"/>
        <v/>
      </c>
      <c r="R50" s="142"/>
      <c r="S50" s="139"/>
      <c r="T50" s="138"/>
    </row>
    <row r="51" spans="1:20" s="98" customFormat="1" ht="30" customHeight="1">
      <c r="A51" s="93">
        <v>45</v>
      </c>
      <c r="B51" s="131"/>
      <c r="C51" s="132"/>
      <c r="D51" s="131"/>
      <c r="E51" s="133"/>
      <c r="F51" s="131"/>
      <c r="G51" s="131"/>
      <c r="H51" s="131"/>
      <c r="I51" s="94" t="str">
        <f>IFERROR(VLOOKUP(H51,事業区分!$B$9:$C$46,2,0),"")</f>
        <v/>
      </c>
      <c r="J51" s="138"/>
      <c r="K51" s="95" t="str">
        <f>IFERROR(VLOOKUP(CONCATENATE(H51,I51),事業区分!$A$9:$H$1048576,8,0),"")</f>
        <v/>
      </c>
      <c r="L51" s="96" t="str">
        <f>IFERROR(INDEX(補助率!$C$5:$W$42,MATCH(I51,補助率!$B$5:$B$42,0),MATCH(J51,補助率!$C$4:$W$4,0)),"")</f>
        <v/>
      </c>
      <c r="M51" s="138"/>
      <c r="N51" s="131"/>
      <c r="O51" s="142"/>
      <c r="P51" s="142"/>
      <c r="Q51" s="97" t="str">
        <f t="shared" si="0"/>
        <v/>
      </c>
      <c r="R51" s="142"/>
      <c r="S51" s="139"/>
      <c r="T51" s="138"/>
    </row>
    <row r="52" spans="1:20" s="98" customFormat="1" ht="30" customHeight="1">
      <c r="A52" s="93">
        <v>46</v>
      </c>
      <c r="B52" s="131"/>
      <c r="C52" s="132"/>
      <c r="D52" s="131"/>
      <c r="E52" s="133"/>
      <c r="F52" s="131"/>
      <c r="G52" s="131"/>
      <c r="H52" s="131"/>
      <c r="I52" s="94" t="str">
        <f>IFERROR(VLOOKUP(H52,事業区分!$B$9:$C$46,2,0),"")</f>
        <v/>
      </c>
      <c r="J52" s="138"/>
      <c r="K52" s="95" t="str">
        <f>IFERROR(VLOOKUP(CONCATENATE(H52,I52),事業区分!$A$9:$H$1048576,8,0),"")</f>
        <v/>
      </c>
      <c r="L52" s="96" t="str">
        <f>IFERROR(INDEX(補助率!$C$5:$W$42,MATCH(I52,補助率!$B$5:$B$42,0),MATCH(J52,補助率!$C$4:$W$4,0)),"")</f>
        <v/>
      </c>
      <c r="M52" s="138"/>
      <c r="N52" s="131"/>
      <c r="O52" s="142"/>
      <c r="P52" s="142"/>
      <c r="Q52" s="97" t="str">
        <f t="shared" si="0"/>
        <v/>
      </c>
      <c r="R52" s="142"/>
      <c r="S52" s="139"/>
      <c r="T52" s="138"/>
    </row>
    <row r="53" spans="1:20" s="98" customFormat="1" ht="30" customHeight="1">
      <c r="A53" s="93">
        <v>47</v>
      </c>
      <c r="B53" s="131"/>
      <c r="C53" s="132"/>
      <c r="D53" s="131"/>
      <c r="E53" s="133"/>
      <c r="F53" s="131"/>
      <c r="G53" s="131"/>
      <c r="H53" s="131"/>
      <c r="I53" s="94" t="str">
        <f>IFERROR(VLOOKUP(H53,事業区分!$B$9:$C$46,2,0),"")</f>
        <v/>
      </c>
      <c r="J53" s="138"/>
      <c r="K53" s="95" t="str">
        <f>IFERROR(VLOOKUP(CONCATENATE(H53,I53),事業区分!$A$9:$H$1048576,8,0),"")</f>
        <v/>
      </c>
      <c r="L53" s="96" t="str">
        <f>IFERROR(INDEX(補助率!$C$5:$W$42,MATCH(I53,補助率!$B$5:$B$42,0),MATCH(J53,補助率!$C$4:$W$4,0)),"")</f>
        <v/>
      </c>
      <c r="M53" s="138"/>
      <c r="N53" s="131"/>
      <c r="O53" s="142"/>
      <c r="P53" s="142"/>
      <c r="Q53" s="97" t="str">
        <f t="shared" si="0"/>
        <v/>
      </c>
      <c r="R53" s="142"/>
      <c r="S53" s="139"/>
      <c r="T53" s="138"/>
    </row>
    <row r="54" spans="1:20" s="98" customFormat="1" ht="30" customHeight="1">
      <c r="A54" s="93">
        <v>48</v>
      </c>
      <c r="B54" s="131"/>
      <c r="C54" s="132"/>
      <c r="D54" s="131"/>
      <c r="E54" s="133"/>
      <c r="F54" s="131"/>
      <c r="G54" s="131"/>
      <c r="H54" s="131"/>
      <c r="I54" s="94" t="str">
        <f>IFERROR(VLOOKUP(H54,事業区分!$B$9:$C$46,2,0),"")</f>
        <v/>
      </c>
      <c r="J54" s="138"/>
      <c r="K54" s="95" t="str">
        <f>IFERROR(VLOOKUP(CONCATENATE(H54,I54),事業区分!$A$9:$H$1048576,8,0),"")</f>
        <v/>
      </c>
      <c r="L54" s="96" t="str">
        <f>IFERROR(INDEX(補助率!$C$5:$W$42,MATCH(I54,補助率!$B$5:$B$42,0),MATCH(J54,補助率!$C$4:$W$4,0)),"")</f>
        <v/>
      </c>
      <c r="M54" s="138"/>
      <c r="N54" s="131"/>
      <c r="O54" s="142"/>
      <c r="P54" s="142"/>
      <c r="Q54" s="97" t="str">
        <f t="shared" si="0"/>
        <v/>
      </c>
      <c r="R54" s="142"/>
      <c r="S54" s="139"/>
      <c r="T54" s="138"/>
    </row>
    <row r="55" spans="1:20" s="98" customFormat="1" ht="30" customHeight="1">
      <c r="A55" s="93">
        <v>49</v>
      </c>
      <c r="B55" s="131"/>
      <c r="C55" s="132"/>
      <c r="D55" s="131"/>
      <c r="E55" s="133"/>
      <c r="F55" s="131"/>
      <c r="G55" s="131"/>
      <c r="H55" s="131"/>
      <c r="I55" s="94" t="str">
        <f>IFERROR(VLOOKUP(H55,事業区分!$B$9:$C$46,2,0),"")</f>
        <v/>
      </c>
      <c r="J55" s="138"/>
      <c r="K55" s="95" t="str">
        <f>IFERROR(VLOOKUP(CONCATENATE(H55,I55),事業区分!$A$9:$H$1048576,8,0),"")</f>
        <v/>
      </c>
      <c r="L55" s="96" t="str">
        <f>IFERROR(INDEX(補助率!$C$5:$W$42,MATCH(I55,補助率!$B$5:$B$42,0),MATCH(J55,補助率!$C$4:$W$4,0)),"")</f>
        <v/>
      </c>
      <c r="M55" s="138"/>
      <c r="N55" s="131"/>
      <c r="O55" s="142"/>
      <c r="P55" s="142"/>
      <c r="Q55" s="97" t="str">
        <f t="shared" si="0"/>
        <v/>
      </c>
      <c r="R55" s="142"/>
      <c r="S55" s="139"/>
      <c r="T55" s="138"/>
    </row>
    <row r="56" spans="1:20" s="98" customFormat="1" ht="30" customHeight="1">
      <c r="A56" s="93">
        <v>50</v>
      </c>
      <c r="B56" s="131"/>
      <c r="C56" s="132"/>
      <c r="D56" s="131"/>
      <c r="E56" s="133"/>
      <c r="F56" s="131"/>
      <c r="G56" s="131"/>
      <c r="H56" s="131"/>
      <c r="I56" s="94" t="str">
        <f>IFERROR(VLOOKUP(H56,事業区分!$B$9:$C$46,2,0),"")</f>
        <v/>
      </c>
      <c r="J56" s="138"/>
      <c r="K56" s="95" t="str">
        <f>IFERROR(VLOOKUP(CONCATENATE(H56,I56),事業区分!$A$9:$H$1048576,8,0),"")</f>
        <v/>
      </c>
      <c r="L56" s="96" t="str">
        <f>IFERROR(INDEX(補助率!$C$5:$W$42,MATCH(I56,補助率!$B$5:$B$42,0),MATCH(J56,補助率!$C$4:$W$4,0)),"")</f>
        <v/>
      </c>
      <c r="M56" s="138"/>
      <c r="N56" s="131"/>
      <c r="O56" s="142"/>
      <c r="P56" s="142"/>
      <c r="Q56" s="97" t="str">
        <f t="shared" si="0"/>
        <v/>
      </c>
      <c r="R56" s="142"/>
      <c r="S56" s="139"/>
      <c r="T56" s="138"/>
    </row>
    <row r="57" spans="1:20" s="98" customFormat="1" ht="30" customHeight="1">
      <c r="A57" s="93">
        <v>51</v>
      </c>
      <c r="B57" s="131"/>
      <c r="C57" s="132"/>
      <c r="D57" s="131"/>
      <c r="E57" s="133"/>
      <c r="F57" s="131"/>
      <c r="G57" s="131"/>
      <c r="H57" s="131"/>
      <c r="I57" s="94" t="str">
        <f>IFERROR(VLOOKUP(H57,事業区分!$B$9:$C$46,2,0),"")</f>
        <v/>
      </c>
      <c r="J57" s="138"/>
      <c r="K57" s="95" t="str">
        <f>IFERROR(VLOOKUP(CONCATENATE(H57,I57),事業区分!$A$9:$H$1048576,8,0),"")</f>
        <v/>
      </c>
      <c r="L57" s="96" t="str">
        <f>IFERROR(INDEX(補助率!$C$5:$W$42,MATCH(I57,補助率!$B$5:$B$42,0),MATCH(J57,補助率!$C$4:$W$4,0)),"")</f>
        <v/>
      </c>
      <c r="M57" s="138"/>
      <c r="N57" s="131"/>
      <c r="O57" s="142"/>
      <c r="P57" s="142"/>
      <c r="Q57" s="97" t="str">
        <f t="shared" si="0"/>
        <v/>
      </c>
      <c r="R57" s="142"/>
      <c r="S57" s="139"/>
      <c r="T57" s="138"/>
    </row>
    <row r="58" spans="1:20" s="98" customFormat="1" ht="30" customHeight="1">
      <c r="A58" s="93">
        <v>52</v>
      </c>
      <c r="B58" s="131"/>
      <c r="C58" s="132"/>
      <c r="D58" s="131"/>
      <c r="E58" s="133"/>
      <c r="F58" s="131"/>
      <c r="G58" s="131"/>
      <c r="H58" s="131"/>
      <c r="I58" s="94" t="str">
        <f>IFERROR(VLOOKUP(H58,事業区分!$B$9:$C$46,2,0),"")</f>
        <v/>
      </c>
      <c r="J58" s="138"/>
      <c r="K58" s="95" t="str">
        <f>IFERROR(VLOOKUP(CONCATENATE(H58,I58),事業区分!$A$9:$H$1048576,8,0),"")</f>
        <v/>
      </c>
      <c r="L58" s="96" t="str">
        <f>IFERROR(INDEX(補助率!$C$5:$W$42,MATCH(I58,補助率!$B$5:$B$42,0),MATCH(J58,補助率!$C$4:$W$4,0)),"")</f>
        <v/>
      </c>
      <c r="M58" s="138"/>
      <c r="N58" s="131"/>
      <c r="O58" s="142"/>
      <c r="P58" s="142"/>
      <c r="Q58" s="97" t="str">
        <f t="shared" si="0"/>
        <v/>
      </c>
      <c r="R58" s="142"/>
      <c r="S58" s="139"/>
      <c r="T58" s="138"/>
    </row>
    <row r="59" spans="1:20" s="98" customFormat="1" ht="30" customHeight="1">
      <c r="A59" s="93">
        <v>53</v>
      </c>
      <c r="B59" s="131"/>
      <c r="C59" s="132"/>
      <c r="D59" s="131"/>
      <c r="E59" s="133"/>
      <c r="F59" s="131"/>
      <c r="G59" s="131"/>
      <c r="H59" s="131"/>
      <c r="I59" s="94" t="str">
        <f>IFERROR(VLOOKUP(H59,事業区分!$B$9:$C$46,2,0),"")</f>
        <v/>
      </c>
      <c r="J59" s="138"/>
      <c r="K59" s="95" t="str">
        <f>IFERROR(VLOOKUP(CONCATENATE(H59,I59),事業区分!$A$9:$H$1048576,8,0),"")</f>
        <v/>
      </c>
      <c r="L59" s="96" t="str">
        <f>IFERROR(INDEX(補助率!$C$5:$W$42,MATCH(I59,補助率!$B$5:$B$42,0),MATCH(J59,補助率!$C$4:$W$4,0)),"")</f>
        <v/>
      </c>
      <c r="M59" s="138"/>
      <c r="N59" s="131"/>
      <c r="O59" s="142"/>
      <c r="P59" s="142"/>
      <c r="Q59" s="97" t="str">
        <f t="shared" si="0"/>
        <v/>
      </c>
      <c r="R59" s="142"/>
      <c r="S59" s="139"/>
      <c r="T59" s="138"/>
    </row>
    <row r="60" spans="1:20" s="98" customFormat="1" ht="30" customHeight="1">
      <c r="A60" s="93">
        <v>54</v>
      </c>
      <c r="B60" s="131"/>
      <c r="C60" s="132"/>
      <c r="D60" s="131"/>
      <c r="E60" s="133"/>
      <c r="F60" s="131"/>
      <c r="G60" s="131"/>
      <c r="H60" s="131"/>
      <c r="I60" s="94" t="str">
        <f>IFERROR(VLOOKUP(H60,事業区分!$B$9:$C$46,2,0),"")</f>
        <v/>
      </c>
      <c r="J60" s="138"/>
      <c r="K60" s="95" t="str">
        <f>IFERROR(VLOOKUP(CONCATENATE(H60,I60),事業区分!$A$9:$H$1048576,8,0),"")</f>
        <v/>
      </c>
      <c r="L60" s="96" t="str">
        <f>IFERROR(INDEX(補助率!$C$5:$W$42,MATCH(I60,補助率!$B$5:$B$42,0),MATCH(J60,補助率!$C$4:$W$4,0)),"")</f>
        <v/>
      </c>
      <c r="M60" s="138"/>
      <c r="N60" s="131"/>
      <c r="O60" s="142"/>
      <c r="P60" s="142"/>
      <c r="Q60" s="97" t="str">
        <f t="shared" si="0"/>
        <v/>
      </c>
      <c r="R60" s="142"/>
      <c r="S60" s="139"/>
      <c r="T60" s="138"/>
    </row>
    <row r="61" spans="1:20" s="98" customFormat="1" ht="30" customHeight="1">
      <c r="A61" s="93">
        <v>55</v>
      </c>
      <c r="B61" s="131"/>
      <c r="C61" s="132"/>
      <c r="D61" s="131"/>
      <c r="E61" s="133"/>
      <c r="F61" s="131"/>
      <c r="G61" s="131"/>
      <c r="H61" s="131"/>
      <c r="I61" s="94" t="str">
        <f>IFERROR(VLOOKUP(H61,事業区分!$B$9:$C$46,2,0),"")</f>
        <v/>
      </c>
      <c r="J61" s="138"/>
      <c r="K61" s="95" t="str">
        <f>IFERROR(VLOOKUP(CONCATENATE(H61,I61),事業区分!$A$9:$H$1048576,8,0),"")</f>
        <v/>
      </c>
      <c r="L61" s="96" t="str">
        <f>IFERROR(INDEX(補助率!$C$5:$W$42,MATCH(I61,補助率!$B$5:$B$42,0),MATCH(J61,補助率!$C$4:$W$4,0)),"")</f>
        <v/>
      </c>
      <c r="M61" s="138"/>
      <c r="N61" s="131"/>
      <c r="O61" s="142"/>
      <c r="P61" s="142"/>
      <c r="Q61" s="97" t="str">
        <f t="shared" si="0"/>
        <v/>
      </c>
      <c r="R61" s="142"/>
      <c r="S61" s="139"/>
      <c r="T61" s="138"/>
    </row>
    <row r="62" spans="1:20" s="98" customFormat="1" ht="30" customHeight="1">
      <c r="A62" s="93">
        <v>56</v>
      </c>
      <c r="B62" s="131"/>
      <c r="C62" s="132"/>
      <c r="D62" s="131"/>
      <c r="E62" s="133"/>
      <c r="F62" s="131"/>
      <c r="G62" s="131"/>
      <c r="H62" s="131"/>
      <c r="I62" s="94" t="str">
        <f>IFERROR(VLOOKUP(H62,事業区分!$B$9:$C$46,2,0),"")</f>
        <v/>
      </c>
      <c r="J62" s="138"/>
      <c r="K62" s="95" t="str">
        <f>IFERROR(VLOOKUP(CONCATENATE(H62,I62),事業区分!$A$9:$H$1048576,8,0),"")</f>
        <v/>
      </c>
      <c r="L62" s="96" t="str">
        <f>IFERROR(INDEX(補助率!$C$5:$W$42,MATCH(I62,補助率!$B$5:$B$42,0),MATCH(J62,補助率!$C$4:$W$4,0)),"")</f>
        <v/>
      </c>
      <c r="M62" s="138"/>
      <c r="N62" s="131"/>
      <c r="O62" s="142"/>
      <c r="P62" s="142"/>
      <c r="Q62" s="97" t="str">
        <f t="shared" si="0"/>
        <v/>
      </c>
      <c r="R62" s="142"/>
      <c r="S62" s="139"/>
      <c r="T62" s="138"/>
    </row>
    <row r="63" spans="1:20" s="98" customFormat="1" ht="30" customHeight="1">
      <c r="A63" s="93">
        <v>57</v>
      </c>
      <c r="B63" s="131"/>
      <c r="C63" s="132"/>
      <c r="D63" s="131"/>
      <c r="E63" s="133"/>
      <c r="F63" s="131"/>
      <c r="G63" s="131"/>
      <c r="H63" s="131"/>
      <c r="I63" s="94" t="str">
        <f>IFERROR(VLOOKUP(H63,事業区分!$B$9:$C$46,2,0),"")</f>
        <v/>
      </c>
      <c r="J63" s="138"/>
      <c r="K63" s="95" t="str">
        <f>IFERROR(VLOOKUP(CONCATENATE(H63,I63),事業区分!$A$9:$H$1048576,8,0),"")</f>
        <v/>
      </c>
      <c r="L63" s="96" t="str">
        <f>IFERROR(INDEX(補助率!$C$5:$W$42,MATCH(I63,補助率!$B$5:$B$42,0),MATCH(J63,補助率!$C$4:$W$4,0)),"")</f>
        <v/>
      </c>
      <c r="M63" s="138"/>
      <c r="N63" s="131"/>
      <c r="O63" s="142"/>
      <c r="P63" s="142"/>
      <c r="Q63" s="97" t="str">
        <f t="shared" si="0"/>
        <v/>
      </c>
      <c r="R63" s="142"/>
      <c r="S63" s="139"/>
      <c r="T63" s="138"/>
    </row>
    <row r="64" spans="1:20" s="98" customFormat="1" ht="30" customHeight="1">
      <c r="A64" s="93">
        <v>58</v>
      </c>
      <c r="B64" s="131"/>
      <c r="C64" s="132"/>
      <c r="D64" s="131"/>
      <c r="E64" s="133"/>
      <c r="F64" s="131"/>
      <c r="G64" s="131"/>
      <c r="H64" s="131"/>
      <c r="I64" s="94" t="str">
        <f>IFERROR(VLOOKUP(H64,事業区分!$B$9:$C$46,2,0),"")</f>
        <v/>
      </c>
      <c r="J64" s="138"/>
      <c r="K64" s="95" t="str">
        <f>IFERROR(VLOOKUP(CONCATENATE(H64,I64),事業区分!$A$9:$H$1048576,8,0),"")</f>
        <v/>
      </c>
      <c r="L64" s="96" t="str">
        <f>IFERROR(INDEX(補助率!$C$5:$W$42,MATCH(I64,補助率!$B$5:$B$42,0),MATCH(J64,補助率!$C$4:$W$4,0)),"")</f>
        <v/>
      </c>
      <c r="M64" s="138"/>
      <c r="N64" s="131"/>
      <c r="O64" s="142"/>
      <c r="P64" s="142"/>
      <c r="Q64" s="97" t="str">
        <f t="shared" si="0"/>
        <v/>
      </c>
      <c r="R64" s="142"/>
      <c r="S64" s="139"/>
      <c r="T64" s="138"/>
    </row>
    <row r="65" spans="1:20" s="98" customFormat="1" ht="30" customHeight="1">
      <c r="A65" s="93">
        <v>59</v>
      </c>
      <c r="B65" s="131"/>
      <c r="C65" s="132"/>
      <c r="D65" s="131"/>
      <c r="E65" s="133"/>
      <c r="F65" s="131"/>
      <c r="G65" s="131"/>
      <c r="H65" s="131"/>
      <c r="I65" s="94" t="str">
        <f>IFERROR(VLOOKUP(H65,事業区分!$B$9:$C$46,2,0),"")</f>
        <v/>
      </c>
      <c r="J65" s="138"/>
      <c r="K65" s="95" t="str">
        <f>IFERROR(VLOOKUP(CONCATENATE(H65,I65),事業区分!$A$9:$H$1048576,8,0),"")</f>
        <v/>
      </c>
      <c r="L65" s="96" t="str">
        <f>IFERROR(INDEX(補助率!$C$5:$W$42,MATCH(I65,補助率!$B$5:$B$42,0),MATCH(J65,補助率!$C$4:$W$4,0)),"")</f>
        <v/>
      </c>
      <c r="M65" s="138"/>
      <c r="N65" s="131"/>
      <c r="O65" s="142"/>
      <c r="P65" s="142"/>
      <c r="Q65" s="97" t="str">
        <f t="shared" si="0"/>
        <v/>
      </c>
      <c r="R65" s="142"/>
      <c r="S65" s="139"/>
      <c r="T65" s="138"/>
    </row>
    <row r="66" spans="1:20" s="98" customFormat="1" ht="30" customHeight="1">
      <c r="A66" s="93">
        <v>60</v>
      </c>
      <c r="B66" s="131"/>
      <c r="C66" s="132"/>
      <c r="D66" s="131"/>
      <c r="E66" s="133"/>
      <c r="F66" s="131"/>
      <c r="G66" s="131"/>
      <c r="H66" s="131"/>
      <c r="I66" s="94" t="str">
        <f>IFERROR(VLOOKUP(H66,事業区分!$B$9:$C$46,2,0),"")</f>
        <v/>
      </c>
      <c r="J66" s="138"/>
      <c r="K66" s="95" t="str">
        <f>IFERROR(VLOOKUP(CONCATENATE(H66,I66),事業区分!$A$9:$H$1048576,8,0),"")</f>
        <v/>
      </c>
      <c r="L66" s="96" t="str">
        <f>IFERROR(INDEX(補助率!$C$5:$W$42,MATCH(I66,補助率!$B$5:$B$42,0),MATCH(J66,補助率!$C$4:$W$4,0)),"")</f>
        <v/>
      </c>
      <c r="M66" s="138"/>
      <c r="N66" s="131"/>
      <c r="O66" s="142"/>
      <c r="P66" s="142"/>
      <c r="Q66" s="97" t="str">
        <f t="shared" si="0"/>
        <v/>
      </c>
      <c r="R66" s="142"/>
      <c r="S66" s="139"/>
      <c r="T66" s="138"/>
    </row>
    <row r="67" spans="1:20" s="98" customFormat="1" ht="30" customHeight="1">
      <c r="A67" s="93">
        <v>61</v>
      </c>
      <c r="B67" s="131"/>
      <c r="C67" s="132"/>
      <c r="D67" s="131"/>
      <c r="E67" s="133"/>
      <c r="F67" s="131"/>
      <c r="G67" s="131"/>
      <c r="H67" s="131"/>
      <c r="I67" s="94" t="str">
        <f>IFERROR(VLOOKUP(H67,事業区分!$B$9:$C$46,2,0),"")</f>
        <v/>
      </c>
      <c r="J67" s="138"/>
      <c r="K67" s="95" t="str">
        <f>IFERROR(VLOOKUP(CONCATENATE(H67,I67),事業区分!$A$9:$H$1048576,8,0),"")</f>
        <v/>
      </c>
      <c r="L67" s="96" t="str">
        <f>IFERROR(INDEX(補助率!$C$5:$W$42,MATCH(I67,補助率!$B$5:$B$42,0),MATCH(J67,補助率!$C$4:$W$4,0)),"")</f>
        <v/>
      </c>
      <c r="M67" s="138"/>
      <c r="N67" s="131"/>
      <c r="O67" s="142"/>
      <c r="P67" s="142"/>
      <c r="Q67" s="97" t="str">
        <f t="shared" si="0"/>
        <v/>
      </c>
      <c r="R67" s="142"/>
      <c r="S67" s="139"/>
      <c r="T67" s="138"/>
    </row>
    <row r="68" spans="1:20" s="98" customFormat="1" ht="30" customHeight="1">
      <c r="A68" s="93">
        <v>62</v>
      </c>
      <c r="B68" s="131"/>
      <c r="C68" s="132"/>
      <c r="D68" s="131"/>
      <c r="E68" s="133"/>
      <c r="F68" s="131"/>
      <c r="G68" s="131"/>
      <c r="H68" s="131"/>
      <c r="I68" s="94" t="str">
        <f>IFERROR(VLOOKUP(H68,事業区分!$B$9:$C$46,2,0),"")</f>
        <v/>
      </c>
      <c r="J68" s="138"/>
      <c r="K68" s="95" t="str">
        <f>IFERROR(VLOOKUP(CONCATENATE(H68,I68),事業区分!$A$9:$H$1048576,8,0),"")</f>
        <v/>
      </c>
      <c r="L68" s="96" t="str">
        <f>IFERROR(INDEX(補助率!$C$5:$W$42,MATCH(I68,補助率!$B$5:$B$42,0),MATCH(J68,補助率!$C$4:$W$4,0)),"")</f>
        <v/>
      </c>
      <c r="M68" s="138"/>
      <c r="N68" s="131"/>
      <c r="O68" s="142"/>
      <c r="P68" s="142"/>
      <c r="Q68" s="97" t="str">
        <f t="shared" si="0"/>
        <v/>
      </c>
      <c r="R68" s="142"/>
      <c r="S68" s="139"/>
      <c r="T68" s="138"/>
    </row>
    <row r="69" spans="1:20" s="98" customFormat="1" ht="30" customHeight="1">
      <c r="A69" s="93">
        <v>63</v>
      </c>
      <c r="B69" s="131"/>
      <c r="C69" s="132"/>
      <c r="D69" s="131"/>
      <c r="E69" s="133"/>
      <c r="F69" s="131"/>
      <c r="G69" s="131"/>
      <c r="H69" s="131"/>
      <c r="I69" s="94" t="str">
        <f>IFERROR(VLOOKUP(H69,事業区分!$B$9:$C$46,2,0),"")</f>
        <v/>
      </c>
      <c r="J69" s="138"/>
      <c r="K69" s="95" t="str">
        <f>IFERROR(VLOOKUP(CONCATENATE(H69,I69),事業区分!$A$9:$H$1048576,8,0),"")</f>
        <v/>
      </c>
      <c r="L69" s="96" t="str">
        <f>IFERROR(INDEX(補助率!$C$5:$W$42,MATCH(I69,補助率!$B$5:$B$42,0),MATCH(J69,補助率!$C$4:$W$4,0)),"")</f>
        <v/>
      </c>
      <c r="M69" s="138"/>
      <c r="N69" s="131"/>
      <c r="O69" s="142"/>
      <c r="P69" s="142"/>
      <c r="Q69" s="97" t="str">
        <f t="shared" si="0"/>
        <v/>
      </c>
      <c r="R69" s="142"/>
      <c r="S69" s="139"/>
      <c r="T69" s="138"/>
    </row>
    <row r="70" spans="1:20" s="98" customFormat="1" ht="30" customHeight="1">
      <c r="A70" s="93">
        <v>64</v>
      </c>
      <c r="B70" s="131"/>
      <c r="C70" s="132"/>
      <c r="D70" s="131"/>
      <c r="E70" s="133"/>
      <c r="F70" s="131"/>
      <c r="G70" s="131"/>
      <c r="H70" s="131"/>
      <c r="I70" s="94" t="str">
        <f>IFERROR(VLOOKUP(H70,事業区分!$B$9:$C$46,2,0),"")</f>
        <v/>
      </c>
      <c r="J70" s="138"/>
      <c r="K70" s="95" t="str">
        <f>IFERROR(VLOOKUP(CONCATENATE(H70,I70),事業区分!$A$9:$H$1048576,8,0),"")</f>
        <v/>
      </c>
      <c r="L70" s="96" t="str">
        <f>IFERROR(INDEX(補助率!$C$5:$W$42,MATCH(I70,補助率!$B$5:$B$42,0),MATCH(J70,補助率!$C$4:$W$4,0)),"")</f>
        <v/>
      </c>
      <c r="M70" s="138"/>
      <c r="N70" s="131"/>
      <c r="O70" s="142"/>
      <c r="P70" s="142"/>
      <c r="Q70" s="97" t="str">
        <f t="shared" si="0"/>
        <v/>
      </c>
      <c r="R70" s="142"/>
      <c r="S70" s="139"/>
      <c r="T70" s="138"/>
    </row>
    <row r="71" spans="1:20" s="98" customFormat="1" ht="30" customHeight="1">
      <c r="A71" s="93">
        <v>65</v>
      </c>
      <c r="B71" s="131"/>
      <c r="C71" s="132"/>
      <c r="D71" s="131"/>
      <c r="E71" s="133"/>
      <c r="F71" s="131"/>
      <c r="G71" s="131"/>
      <c r="H71" s="131"/>
      <c r="I71" s="94" t="str">
        <f>IFERROR(VLOOKUP(H71,事業区分!$B$9:$C$46,2,0),"")</f>
        <v/>
      </c>
      <c r="J71" s="138"/>
      <c r="K71" s="95" t="str">
        <f>IFERROR(VLOOKUP(CONCATENATE(H71,I71),事業区分!$A$9:$H$1048576,8,0),"")</f>
        <v/>
      </c>
      <c r="L71" s="96" t="str">
        <f>IFERROR(INDEX(補助率!$C$5:$W$42,MATCH(I71,補助率!$B$5:$B$42,0),MATCH(J71,補助率!$C$4:$W$4,0)),"")</f>
        <v/>
      </c>
      <c r="M71" s="138"/>
      <c r="N71" s="131"/>
      <c r="O71" s="142"/>
      <c r="P71" s="142"/>
      <c r="Q71" s="97" t="str">
        <f t="shared" si="0"/>
        <v/>
      </c>
      <c r="R71" s="142"/>
      <c r="S71" s="139"/>
      <c r="T71" s="138"/>
    </row>
    <row r="72" spans="1:20" s="98" customFormat="1" ht="30" customHeight="1">
      <c r="A72" s="93">
        <v>66</v>
      </c>
      <c r="B72" s="131"/>
      <c r="C72" s="132"/>
      <c r="D72" s="131"/>
      <c r="E72" s="133"/>
      <c r="F72" s="131"/>
      <c r="G72" s="131"/>
      <c r="H72" s="131"/>
      <c r="I72" s="94" t="str">
        <f>IFERROR(VLOOKUP(H72,事業区分!$B$9:$C$46,2,0),"")</f>
        <v/>
      </c>
      <c r="J72" s="138"/>
      <c r="K72" s="95" t="str">
        <f>IFERROR(VLOOKUP(CONCATENATE(H72,I72),事業区分!$A$9:$H$1048576,8,0),"")</f>
        <v/>
      </c>
      <c r="L72" s="96" t="str">
        <f>IFERROR(INDEX(補助率!$C$5:$W$42,MATCH(I72,補助率!$B$5:$B$42,0),MATCH(J72,補助率!$C$4:$W$4,0)),"")</f>
        <v/>
      </c>
      <c r="M72" s="138"/>
      <c r="N72" s="131"/>
      <c r="O72" s="142"/>
      <c r="P72" s="142"/>
      <c r="Q72" s="97" t="str">
        <f t="shared" ref="Q72:Q76" si="1">IF(O72-P72=0,"",O72-P72)</f>
        <v/>
      </c>
      <c r="R72" s="142"/>
      <c r="S72" s="139"/>
      <c r="T72" s="138"/>
    </row>
    <row r="73" spans="1:20" s="98" customFormat="1" ht="30" customHeight="1">
      <c r="A73" s="93">
        <v>67</v>
      </c>
      <c r="B73" s="131"/>
      <c r="C73" s="132"/>
      <c r="D73" s="131"/>
      <c r="E73" s="133"/>
      <c r="F73" s="131"/>
      <c r="G73" s="131"/>
      <c r="H73" s="131"/>
      <c r="I73" s="94" t="str">
        <f>IFERROR(VLOOKUP(H73,事業区分!$B$9:$C$46,2,0),"")</f>
        <v/>
      </c>
      <c r="J73" s="138"/>
      <c r="K73" s="95" t="str">
        <f>IFERROR(VLOOKUP(CONCATENATE(H73,I73),事業区分!$A$9:$H$1048576,8,0),"")</f>
        <v/>
      </c>
      <c r="L73" s="96" t="str">
        <f>IFERROR(INDEX(補助率!$C$5:$W$42,MATCH(I73,補助率!$B$5:$B$42,0),MATCH(J73,補助率!$C$4:$W$4,0)),"")</f>
        <v/>
      </c>
      <c r="M73" s="138"/>
      <c r="N73" s="131"/>
      <c r="O73" s="142"/>
      <c r="P73" s="142"/>
      <c r="Q73" s="97" t="str">
        <f t="shared" si="1"/>
        <v/>
      </c>
      <c r="R73" s="142"/>
      <c r="S73" s="139"/>
      <c r="T73" s="138"/>
    </row>
    <row r="74" spans="1:20" s="98" customFormat="1" ht="30" customHeight="1">
      <c r="A74" s="93">
        <v>68</v>
      </c>
      <c r="B74" s="131"/>
      <c r="C74" s="132"/>
      <c r="D74" s="131"/>
      <c r="E74" s="133"/>
      <c r="F74" s="131"/>
      <c r="G74" s="131"/>
      <c r="H74" s="131"/>
      <c r="I74" s="94" t="str">
        <f>IFERROR(VLOOKUP(H74,事業区分!$B$9:$C$46,2,0),"")</f>
        <v/>
      </c>
      <c r="J74" s="138"/>
      <c r="K74" s="95" t="str">
        <f>IFERROR(VLOOKUP(CONCATENATE(H74,I74),事業区分!$A$9:$H$1048576,8,0),"")</f>
        <v/>
      </c>
      <c r="L74" s="96" t="str">
        <f>IFERROR(INDEX(補助率!$C$5:$W$42,MATCH(I74,補助率!$B$5:$B$42,0),MATCH(J74,補助率!$C$4:$W$4,0)),"")</f>
        <v/>
      </c>
      <c r="M74" s="138"/>
      <c r="N74" s="131"/>
      <c r="O74" s="142"/>
      <c r="P74" s="142"/>
      <c r="Q74" s="97" t="str">
        <f t="shared" si="1"/>
        <v/>
      </c>
      <c r="R74" s="142"/>
      <c r="S74" s="139"/>
      <c r="T74" s="138"/>
    </row>
    <row r="75" spans="1:20" s="98" customFormat="1" ht="30" customHeight="1">
      <c r="A75" s="93">
        <v>69</v>
      </c>
      <c r="B75" s="131"/>
      <c r="C75" s="132"/>
      <c r="D75" s="131"/>
      <c r="E75" s="133"/>
      <c r="F75" s="131"/>
      <c r="G75" s="131"/>
      <c r="H75" s="131"/>
      <c r="I75" s="94" t="str">
        <f>IFERROR(VLOOKUP(H75,事業区分!$B$9:$C$46,2,0),"")</f>
        <v/>
      </c>
      <c r="J75" s="138"/>
      <c r="K75" s="95" t="str">
        <f>IFERROR(VLOOKUP(CONCATENATE(H75,I75),事業区分!$A$9:$H$1048576,8,0),"")</f>
        <v/>
      </c>
      <c r="L75" s="96" t="str">
        <f>IFERROR(INDEX(補助率!$C$5:$W$42,MATCH(I75,補助率!$B$5:$B$42,0),MATCH(J75,補助率!$C$4:$W$4,0)),"")</f>
        <v/>
      </c>
      <c r="M75" s="138"/>
      <c r="N75" s="131"/>
      <c r="O75" s="142"/>
      <c r="P75" s="142"/>
      <c r="Q75" s="97" t="str">
        <f t="shared" si="1"/>
        <v/>
      </c>
      <c r="R75" s="142"/>
      <c r="S75" s="139"/>
      <c r="T75" s="138"/>
    </row>
    <row r="76" spans="1:20" s="98" customFormat="1" ht="30" customHeight="1">
      <c r="A76" s="93">
        <v>70</v>
      </c>
      <c r="B76" s="131"/>
      <c r="C76" s="132"/>
      <c r="D76" s="131"/>
      <c r="E76" s="133"/>
      <c r="F76" s="131"/>
      <c r="G76" s="131"/>
      <c r="H76" s="131"/>
      <c r="I76" s="94" t="str">
        <f>IFERROR(VLOOKUP(H76,事業区分!$B$9:$C$46,2,0),"")</f>
        <v/>
      </c>
      <c r="J76" s="138"/>
      <c r="K76" s="95" t="str">
        <f>IFERROR(VLOOKUP(CONCATENATE(H76,I76),事業区分!$A$9:$H$1048576,8,0),"")</f>
        <v/>
      </c>
      <c r="L76" s="96" t="str">
        <f>IFERROR(INDEX(補助率!$C$5:$W$42,MATCH(I76,補助率!$B$5:$B$42,0),MATCH(J76,補助率!$C$4:$W$4,0)),"")</f>
        <v/>
      </c>
      <c r="M76" s="138"/>
      <c r="N76" s="131"/>
      <c r="O76" s="142"/>
      <c r="P76" s="142"/>
      <c r="Q76" s="97" t="str">
        <f t="shared" si="1"/>
        <v/>
      </c>
      <c r="R76" s="142"/>
      <c r="S76" s="139"/>
      <c r="T76" s="138"/>
    </row>
    <row r="77" spans="1:20" s="98" customFormat="1" ht="24.95" customHeight="1">
      <c r="A77" s="99"/>
      <c r="B77" s="100"/>
      <c r="C77" s="101"/>
      <c r="D77" s="100"/>
      <c r="E77" s="101"/>
      <c r="F77" s="100"/>
      <c r="G77" s="100"/>
      <c r="H77" s="100"/>
      <c r="I77" s="102"/>
      <c r="J77" s="103"/>
      <c r="K77" s="104"/>
      <c r="L77" s="105"/>
      <c r="M77" s="103"/>
      <c r="N77" s="103"/>
      <c r="O77" s="106"/>
      <c r="P77" s="106"/>
      <c r="Q77" s="106"/>
      <c r="R77" s="106"/>
      <c r="S77" s="107"/>
      <c r="T77" s="108"/>
    </row>
    <row r="78" spans="1:20" s="98" customFormat="1" ht="24.95" customHeight="1">
      <c r="A78" s="109"/>
      <c r="B78" s="110"/>
      <c r="C78" s="111"/>
      <c r="D78" s="110"/>
      <c r="E78" s="111"/>
      <c r="F78" s="110"/>
      <c r="G78" s="110"/>
      <c r="H78" s="110"/>
      <c r="I78" s="112"/>
      <c r="J78" s="113"/>
      <c r="K78" s="114"/>
      <c r="L78" s="115"/>
      <c r="M78" s="113"/>
      <c r="N78" s="113"/>
      <c r="O78" s="116"/>
      <c r="P78" s="116"/>
      <c r="Q78" s="116"/>
      <c r="R78" s="116"/>
      <c r="S78" s="117"/>
      <c r="T78" s="118"/>
    </row>
    <row r="79" spans="1:20" s="4" customFormat="1" ht="21">
      <c r="B79" s="149" t="s">
        <v>200</v>
      </c>
    </row>
    <row r="80" spans="1:20" ht="21">
      <c r="B80" s="4" t="s">
        <v>201</v>
      </c>
    </row>
  </sheetData>
  <sheetProtection formatColumns="0" autoFilter="0"/>
  <autoFilter ref="A6:T6" xr:uid="{00000000-0001-0000-0000-000000000000}"/>
  <phoneticPr fontId="2"/>
  <dataValidations count="2">
    <dataValidation type="list" allowBlank="1" showInputMessage="1" showErrorMessage="1" sqref="J1" xr:uid="{39BBBE65-6305-46FA-BA0E-5E38490E0BAA}">
      <formula1>"事業計画総括表,交付申請総括表,実績報告総括表"</formula1>
    </dataValidation>
    <dataValidation type="list" allowBlank="1" showInputMessage="1" showErrorMessage="1" sqref="J7:J78" xr:uid="{C2173120-6657-4BFA-B88E-05775DCF0809}">
      <formula1>INDIRECT(I7)</formula1>
    </dataValidation>
  </dataValidations>
  <printOptions horizontalCentered="1"/>
  <pageMargins left="0.59055118110236227" right="0.59055118110236227" top="0.59055118110236227" bottom="0.59055118110236227" header="0.39370078740157483" footer="0.39370078740157483"/>
  <pageSetup paperSize="9" scale="54" fitToHeight="0" orientation="landscape" blackAndWhite="1" r:id="rId1"/>
  <headerFooter alignWithMargins="0">
    <oddFooter>&amp;C&amp;"ＭＳ ゴシック,標準"&amp;10&amp;P</oddFooter>
  </headerFooter>
  <legacyDrawing r:id="rId2"/>
  <extLst>
    <ext xmlns:x14="http://schemas.microsoft.com/office/spreadsheetml/2009/9/main" uri="{CCE6A557-97BC-4b89-ADB6-D9C93CAAB3DF}">
      <x14:dataValidations xmlns:xm="http://schemas.microsoft.com/office/excel/2006/main" count="2">
        <x14:dataValidation type="list" allowBlank="1" showInputMessage="1" showErrorMessage="1" xr:uid="{089A202A-A4F5-4FE2-A80B-BE3F5346487E}">
          <x14:formula1>
            <xm:f>事業区分!$B$9:$B$44</xm:f>
          </x14:formula1>
          <xm:sqref>H77:H78</xm:sqref>
        </x14:dataValidation>
        <x14:dataValidation type="list" allowBlank="1" showInputMessage="1" showErrorMessage="1" xr:uid="{B2D1AC0A-527A-4498-BD70-729B04BC08D9}">
          <x14:formula1>
            <xm:f>事業区分!$Q$9:$Q$42</xm:f>
          </x14:formula1>
          <xm:sqref>H7:H76</xm:sqref>
        </x14:dataValidation>
      </x14:dataValidations>
    </ext>
  </extLst>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pageSetUpPr fitToPage="1"/>
  </sheetPr>
  <dimension ref="A2:S46"/>
  <sheetViews>
    <sheetView zoomScale="90" zoomScaleNormal="90" workbookViewId="0">
      <pane xSplit="2" ySplit="6" topLeftCell="C7" activePane="bottomRight" state="frozen"/>
      <selection activeCell="C7" sqref="C7"/>
      <selection pane="topRight" activeCell="C7" sqref="C7"/>
      <selection pane="bottomLeft" activeCell="C7" sqref="C7"/>
      <selection pane="bottomRight" activeCell="C7" sqref="C7"/>
    </sheetView>
  </sheetViews>
  <sheetFormatPr defaultColWidth="9" defaultRowHeight="12"/>
  <cols>
    <col min="1" max="1" width="80.125" style="12" bestFit="1" customWidth="1"/>
    <col min="2" max="2" width="11.25" style="27" bestFit="1" customWidth="1"/>
    <col min="3" max="3" width="61.875" style="12" customWidth="1"/>
    <col min="4" max="4" width="18" style="12" customWidth="1"/>
    <col min="5" max="5" width="23.875" style="12" customWidth="1"/>
    <col min="6" max="6" width="16.125" style="12" customWidth="1"/>
    <col min="7" max="7" width="20" style="12" customWidth="1"/>
    <col min="8" max="8" width="42.25" style="12" customWidth="1"/>
    <col min="9" max="9" width="13" style="12" customWidth="1"/>
    <col min="10" max="10" width="71.875" style="12" customWidth="1"/>
    <col min="11" max="12" width="35.5" style="12" customWidth="1"/>
    <col min="13" max="14" width="9" style="12" customWidth="1"/>
    <col min="15" max="16" width="9" style="12"/>
    <col min="17" max="19" width="9" style="12" customWidth="1"/>
    <col min="20" max="16384" width="9" style="12"/>
  </cols>
  <sheetData>
    <row r="2" spans="1:19" ht="13.5" customHeight="1">
      <c r="B2" s="7" t="s">
        <v>45</v>
      </c>
      <c r="C2" s="8"/>
      <c r="D2" s="9"/>
      <c r="E2" s="9"/>
      <c r="F2" s="9"/>
      <c r="G2" s="10"/>
      <c r="H2" s="11" t="s">
        <v>47</v>
      </c>
    </row>
    <row r="3" spans="1:19">
      <c r="B3" s="13"/>
      <c r="C3" s="153" t="s">
        <v>52</v>
      </c>
      <c r="D3" s="156" t="s">
        <v>44</v>
      </c>
      <c r="E3" s="157"/>
      <c r="F3" s="157"/>
      <c r="G3" s="158"/>
      <c r="H3" s="14" t="s">
        <v>48</v>
      </c>
    </row>
    <row r="4" spans="1:19">
      <c r="B4" s="13"/>
      <c r="C4" s="154"/>
      <c r="D4" s="159"/>
      <c r="E4" s="160"/>
      <c r="F4" s="160"/>
      <c r="G4" s="161"/>
      <c r="H4" s="14" t="s">
        <v>46</v>
      </c>
    </row>
    <row r="5" spans="1:19">
      <c r="B5" s="13"/>
      <c r="C5" s="154"/>
      <c r="D5" s="159"/>
      <c r="E5" s="160"/>
      <c r="F5" s="160"/>
      <c r="G5" s="161"/>
      <c r="H5" s="14" t="s">
        <v>49</v>
      </c>
    </row>
    <row r="6" spans="1:19">
      <c r="B6" s="15"/>
      <c r="C6" s="155"/>
      <c r="D6" s="162"/>
      <c r="E6" s="163"/>
      <c r="F6" s="163"/>
      <c r="G6" s="164"/>
      <c r="H6" s="14" t="s">
        <v>50</v>
      </c>
    </row>
    <row r="7" spans="1:19">
      <c r="B7" s="15"/>
      <c r="C7" s="75"/>
      <c r="D7" s="78"/>
      <c r="E7" s="79"/>
      <c r="F7" s="76"/>
      <c r="G7" s="77"/>
      <c r="H7" s="14" t="s">
        <v>119</v>
      </c>
    </row>
    <row r="8" spans="1:19">
      <c r="B8" s="15"/>
      <c r="C8" s="75"/>
      <c r="D8" s="78"/>
      <c r="E8" s="79"/>
      <c r="F8" s="76"/>
      <c r="G8" s="77"/>
      <c r="H8" s="14"/>
    </row>
    <row r="9" spans="1:19">
      <c r="A9" s="12" t="str">
        <f>CONCATENATE(B9,C9)</f>
        <v>（１）_アへき地診療所</v>
      </c>
      <c r="B9" s="16" t="s">
        <v>53</v>
      </c>
      <c r="C9" s="17" t="s">
        <v>84</v>
      </c>
      <c r="D9" s="18" t="s">
        <v>26</v>
      </c>
      <c r="E9" s="19" t="s">
        <v>126</v>
      </c>
      <c r="G9" s="20"/>
      <c r="H9" s="21">
        <v>1</v>
      </c>
      <c r="J9" s="12" t="str">
        <f>_xlfn.CONCAT($C9,D9)</f>
        <v>へき地診療所医療機器整備費</v>
      </c>
      <c r="K9" s="12" t="str">
        <f>_xlfn.CONCAT($C9,E9)</f>
        <v>へき地診療所医療機器整備費_沖縄県_</v>
      </c>
      <c r="Q9" s="12" t="s">
        <v>53</v>
      </c>
      <c r="S9" s="16" t="s">
        <v>63</v>
      </c>
    </row>
    <row r="10" spans="1:19">
      <c r="A10" s="12" t="str">
        <f t="shared" ref="A10:A46" si="0">CONCATENATE(B10,C10)</f>
        <v>（１）_イへき地診療所</v>
      </c>
      <c r="B10" s="47" t="s">
        <v>54</v>
      </c>
      <c r="C10" s="46" t="s">
        <v>84</v>
      </c>
      <c r="D10" s="49" t="s">
        <v>26</v>
      </c>
      <c r="E10" s="45" t="s">
        <v>126</v>
      </c>
      <c r="G10" s="20"/>
      <c r="H10" s="21">
        <v>4</v>
      </c>
      <c r="Q10" s="12" t="s">
        <v>54</v>
      </c>
      <c r="S10" s="16" t="s">
        <v>65</v>
      </c>
    </row>
    <row r="11" spans="1:19">
      <c r="A11" s="12" t="str">
        <f t="shared" si="0"/>
        <v>（２）_アへき地患者輸送車_艇_</v>
      </c>
      <c r="B11" s="16" t="s">
        <v>55</v>
      </c>
      <c r="C11" s="17" t="s">
        <v>109</v>
      </c>
      <c r="D11" s="22" t="s">
        <v>41</v>
      </c>
      <c r="E11" s="23" t="s">
        <v>27</v>
      </c>
      <c r="F11" s="22" t="s">
        <v>28</v>
      </c>
      <c r="G11" s="22" t="s">
        <v>29</v>
      </c>
      <c r="H11" s="21">
        <v>1</v>
      </c>
      <c r="J11" s="12" t="str">
        <f t="shared" ref="J11:J41" si="1">_xlfn.CONCAT($C11,D11)</f>
        <v>へき地患者輸送車_艇_患者輸送車</v>
      </c>
      <c r="K11" s="12" t="str">
        <f t="shared" ref="K11:M24" si="2">_xlfn.CONCAT($C11,E11)</f>
        <v>へき地患者輸送車_艇_患者輸送艇</v>
      </c>
      <c r="L11" s="12" t="str">
        <f t="shared" si="2"/>
        <v>へき地患者輸送車_艇_患者輸送用雪上車</v>
      </c>
      <c r="M11" s="12" t="str">
        <f t="shared" si="2"/>
        <v>へき地患者輸送車_艇_医師往診用小型雪上車</v>
      </c>
      <c r="Q11" s="12" t="s">
        <v>55</v>
      </c>
      <c r="S11" s="16" t="s">
        <v>66</v>
      </c>
    </row>
    <row r="12" spans="1:19">
      <c r="A12" s="12" t="str">
        <f t="shared" si="0"/>
        <v>（２）_イへき地患者輸送車_艇_</v>
      </c>
      <c r="B12" s="47" t="s">
        <v>56</v>
      </c>
      <c r="C12" s="46" t="s">
        <v>108</v>
      </c>
      <c r="D12" s="49" t="s">
        <v>41</v>
      </c>
      <c r="E12" s="45" t="s">
        <v>27</v>
      </c>
      <c r="F12" s="49" t="s">
        <v>28</v>
      </c>
      <c r="G12" s="49" t="s">
        <v>29</v>
      </c>
      <c r="H12" s="21">
        <v>4</v>
      </c>
      <c r="Q12" s="12" t="s">
        <v>56</v>
      </c>
      <c r="S12" s="16" t="s">
        <v>73</v>
      </c>
    </row>
    <row r="13" spans="1:19">
      <c r="A13" s="12" t="str">
        <f t="shared" si="0"/>
        <v>（２）_ウへき地患者輸送車_艇_</v>
      </c>
      <c r="B13" s="47" t="s">
        <v>57</v>
      </c>
      <c r="C13" s="46" t="s">
        <v>108</v>
      </c>
      <c r="D13" s="49" t="s">
        <v>41</v>
      </c>
      <c r="E13" s="45" t="s">
        <v>27</v>
      </c>
      <c r="F13" s="49" t="s">
        <v>28</v>
      </c>
      <c r="G13" s="49" t="s">
        <v>29</v>
      </c>
      <c r="H13" s="21">
        <v>2</v>
      </c>
      <c r="Q13" s="12" t="s">
        <v>57</v>
      </c>
    </row>
    <row r="14" spans="1:19">
      <c r="A14" s="12" t="str">
        <f t="shared" si="0"/>
        <v>（２）_エへき地患者輸送車_艇_</v>
      </c>
      <c r="B14" s="47" t="s">
        <v>58</v>
      </c>
      <c r="C14" s="46" t="s">
        <v>108</v>
      </c>
      <c r="D14" s="49" t="s">
        <v>41</v>
      </c>
      <c r="E14" s="45" t="s">
        <v>27</v>
      </c>
      <c r="F14" s="49" t="s">
        <v>28</v>
      </c>
      <c r="G14" s="49" t="s">
        <v>29</v>
      </c>
      <c r="H14" s="21">
        <v>4</v>
      </c>
      <c r="Q14" s="12" t="s">
        <v>58</v>
      </c>
    </row>
    <row r="15" spans="1:19">
      <c r="A15" s="12" t="str">
        <f t="shared" si="0"/>
        <v>（３）_アへき地巡回診療車_船_</v>
      </c>
      <c r="B15" s="16" t="s">
        <v>59</v>
      </c>
      <c r="C15" s="17" t="s">
        <v>112</v>
      </c>
      <c r="D15" s="22" t="s">
        <v>30</v>
      </c>
      <c r="E15" s="23" t="s">
        <v>39</v>
      </c>
      <c r="F15" s="22" t="s">
        <v>31</v>
      </c>
      <c r="G15" s="22" t="s">
        <v>40</v>
      </c>
      <c r="H15" s="21">
        <v>1</v>
      </c>
      <c r="J15" s="12" t="str">
        <f t="shared" si="1"/>
        <v>へき地巡回診療車_船_巡回診療車</v>
      </c>
      <c r="K15" s="12" t="str">
        <f t="shared" si="2"/>
        <v>へき地巡回診療車_船_巡回診療用雪上車</v>
      </c>
      <c r="L15" s="12" t="str">
        <f t="shared" si="2"/>
        <v>へき地巡回診療車_船_巡回診療船</v>
      </c>
      <c r="M15" s="12" t="str">
        <f t="shared" si="2"/>
        <v>へき地巡回診療車_船_歯科巡回診療車</v>
      </c>
      <c r="Q15" s="12" t="s">
        <v>59</v>
      </c>
    </row>
    <row r="16" spans="1:19">
      <c r="A16" s="12" t="str">
        <f t="shared" si="0"/>
        <v>（３）_イへき地巡回診療車_船_</v>
      </c>
      <c r="B16" s="47" t="s">
        <v>60</v>
      </c>
      <c r="C16" s="46" t="s">
        <v>111</v>
      </c>
      <c r="D16" s="49" t="s">
        <v>30</v>
      </c>
      <c r="E16" s="45" t="s">
        <v>39</v>
      </c>
      <c r="F16" s="49" t="s">
        <v>31</v>
      </c>
      <c r="G16" s="49" t="s">
        <v>40</v>
      </c>
      <c r="H16" s="21">
        <v>1</v>
      </c>
      <c r="Q16" s="12" t="s">
        <v>60</v>
      </c>
    </row>
    <row r="17" spans="1:17">
      <c r="A17" s="12" t="str">
        <f t="shared" si="0"/>
        <v>（３）_ウへき地巡回診療車_船_</v>
      </c>
      <c r="B17" s="47" t="s">
        <v>61</v>
      </c>
      <c r="C17" s="46" t="s">
        <v>111</v>
      </c>
      <c r="D17" s="49" t="s">
        <v>30</v>
      </c>
      <c r="E17" s="45" t="s">
        <v>39</v>
      </c>
      <c r="F17" s="49" t="s">
        <v>31</v>
      </c>
      <c r="G17" s="49" t="s">
        <v>40</v>
      </c>
      <c r="H17" s="21">
        <v>4</v>
      </c>
      <c r="Q17" s="12" t="s">
        <v>61</v>
      </c>
    </row>
    <row r="18" spans="1:17">
      <c r="A18" s="12" t="str">
        <f t="shared" si="0"/>
        <v>（３）_エへき地巡回診療車_船_</v>
      </c>
      <c r="B18" s="47" t="s">
        <v>62</v>
      </c>
      <c r="C18" s="46" t="s">
        <v>111</v>
      </c>
      <c r="D18" s="49" t="s">
        <v>30</v>
      </c>
      <c r="E18" s="45" t="s">
        <v>39</v>
      </c>
      <c r="F18" s="49" t="s">
        <v>31</v>
      </c>
      <c r="G18" s="49" t="s">
        <v>40</v>
      </c>
      <c r="H18" s="21">
        <v>2</v>
      </c>
      <c r="Q18" s="12" t="s">
        <v>62</v>
      </c>
    </row>
    <row r="19" spans="1:17">
      <c r="A19" s="12" t="str">
        <f t="shared" si="0"/>
        <v>（４）離島歯科巡回診療設備</v>
      </c>
      <c r="B19" s="16" t="s">
        <v>63</v>
      </c>
      <c r="C19" s="17" t="s">
        <v>85</v>
      </c>
      <c r="D19" s="22" t="s">
        <v>32</v>
      </c>
      <c r="E19" s="23" t="s">
        <v>33</v>
      </c>
      <c r="G19" s="20"/>
      <c r="H19" s="21">
        <v>1</v>
      </c>
      <c r="J19" s="12" t="str">
        <f t="shared" si="1"/>
        <v>離島歯科巡回診療設備遠隔型離島用設備</v>
      </c>
      <c r="K19" s="12" t="str">
        <f t="shared" si="2"/>
        <v>離島歯科巡回診療設備近接型離島用設備</v>
      </c>
      <c r="Q19" s="12" t="s">
        <v>83</v>
      </c>
    </row>
    <row r="20" spans="1:17">
      <c r="A20" s="12" t="str">
        <f t="shared" si="0"/>
        <v>（５）_ア過疎地域等特定診療所設備</v>
      </c>
      <c r="B20" s="16" t="s">
        <v>83</v>
      </c>
      <c r="C20" s="17" t="s">
        <v>89</v>
      </c>
      <c r="D20" s="22" t="s">
        <v>26</v>
      </c>
      <c r="G20" s="20"/>
      <c r="H20" s="21">
        <v>1</v>
      </c>
      <c r="J20" s="12" t="str">
        <f t="shared" si="1"/>
        <v>過疎地域等特定診療所設備医療機器整備費</v>
      </c>
      <c r="Q20" s="12" t="s">
        <v>64</v>
      </c>
    </row>
    <row r="21" spans="1:17">
      <c r="A21" s="12" t="str">
        <f t="shared" si="0"/>
        <v>（５）_イ過疎地域等特定診療所設備</v>
      </c>
      <c r="B21" s="47" t="s">
        <v>64</v>
      </c>
      <c r="C21" s="46" t="s">
        <v>89</v>
      </c>
      <c r="D21" s="49" t="s">
        <v>26</v>
      </c>
      <c r="G21" s="20"/>
      <c r="H21" s="21">
        <v>3</v>
      </c>
      <c r="Q21" s="12" t="s">
        <v>67</v>
      </c>
    </row>
    <row r="22" spans="1:17">
      <c r="A22" s="12" t="str">
        <f t="shared" si="0"/>
        <v>（６）沖縄医療施設設備整備事業</v>
      </c>
      <c r="B22" s="16" t="s">
        <v>65</v>
      </c>
      <c r="C22" s="17" t="s">
        <v>123</v>
      </c>
      <c r="D22" s="22" t="s">
        <v>26</v>
      </c>
      <c r="G22" s="20"/>
      <c r="H22" s="21">
        <v>1</v>
      </c>
      <c r="J22" s="12" t="str">
        <f t="shared" si="1"/>
        <v>沖縄医療施設設備整備事業医療機器整備費</v>
      </c>
      <c r="Q22" s="12" t="s">
        <v>68</v>
      </c>
    </row>
    <row r="23" spans="1:17">
      <c r="A23" s="12" t="str">
        <f t="shared" si="0"/>
        <v>（７）奄美群島医療施設設備</v>
      </c>
      <c r="B23" s="16" t="s">
        <v>66</v>
      </c>
      <c r="C23" s="17" t="s">
        <v>90</v>
      </c>
      <c r="D23" s="22" t="s">
        <v>26</v>
      </c>
      <c r="G23" s="20"/>
      <c r="H23" s="21">
        <v>1</v>
      </c>
      <c r="J23" s="12" t="str">
        <f t="shared" si="1"/>
        <v>奄美群島医療施設設備医療機器整備費</v>
      </c>
      <c r="Q23" s="12" t="s">
        <v>69</v>
      </c>
    </row>
    <row r="24" spans="1:17">
      <c r="A24" s="12" t="str">
        <f t="shared" si="0"/>
        <v>（８）_アへき地保健指導所設備</v>
      </c>
      <c r="B24" s="16" t="s">
        <v>67</v>
      </c>
      <c r="C24" s="17" t="s">
        <v>91</v>
      </c>
      <c r="D24" s="22" t="s">
        <v>34</v>
      </c>
      <c r="E24" s="23" t="s">
        <v>125</v>
      </c>
      <c r="G24" s="20"/>
      <c r="H24" s="21">
        <v>1</v>
      </c>
      <c r="J24" s="12" t="str">
        <f t="shared" si="1"/>
        <v>へき地保健指導所設備保健師用自動車</v>
      </c>
      <c r="K24" s="12" t="str">
        <f t="shared" si="2"/>
        <v>へき地保健指導所設備保健師用自動車_沖縄県_</v>
      </c>
      <c r="Q24" s="12" t="s">
        <v>70</v>
      </c>
    </row>
    <row r="25" spans="1:17">
      <c r="A25" s="12" t="str">
        <f t="shared" si="0"/>
        <v>（８）_イへき地保健指導所設備</v>
      </c>
      <c r="B25" s="47" t="s">
        <v>68</v>
      </c>
      <c r="C25" s="46" t="s">
        <v>91</v>
      </c>
      <c r="D25" s="49" t="s">
        <v>97</v>
      </c>
      <c r="E25" s="45" t="s">
        <v>125</v>
      </c>
      <c r="G25" s="20"/>
      <c r="H25" s="21">
        <v>4</v>
      </c>
      <c r="Q25" s="12" t="s">
        <v>71</v>
      </c>
    </row>
    <row r="26" spans="1:17">
      <c r="A26" s="12" t="str">
        <f t="shared" si="0"/>
        <v>（９）_アへき地医療拠点病院設備</v>
      </c>
      <c r="B26" s="16" t="s">
        <v>69</v>
      </c>
      <c r="C26" s="17" t="s">
        <v>92</v>
      </c>
      <c r="D26" s="22" t="s">
        <v>26</v>
      </c>
      <c r="E26" s="23" t="s">
        <v>35</v>
      </c>
      <c r="G26" s="20"/>
      <c r="H26" s="21">
        <v>1</v>
      </c>
      <c r="J26" s="12" t="str">
        <f t="shared" si="1"/>
        <v>へき地医療拠点病院設備医療機器整備費</v>
      </c>
      <c r="K26" s="12" t="str">
        <f t="shared" ref="K26" si="3">_xlfn.CONCAT($C26,E26)</f>
        <v>へき地医療拠点病院設備歯科医療機器等整備費</v>
      </c>
      <c r="Q26" s="12" t="s">
        <v>72</v>
      </c>
    </row>
    <row r="27" spans="1:17">
      <c r="A27" s="12" t="str">
        <f t="shared" si="0"/>
        <v>（９）_イへき地医療拠点病院設備</v>
      </c>
      <c r="B27" s="47" t="s">
        <v>70</v>
      </c>
      <c r="C27" s="46" t="s">
        <v>92</v>
      </c>
      <c r="D27" s="49" t="s">
        <v>26</v>
      </c>
      <c r="E27" s="45" t="s">
        <v>35</v>
      </c>
      <c r="G27" s="20"/>
      <c r="H27" s="21">
        <v>2</v>
      </c>
      <c r="Q27" s="12" t="s">
        <v>74</v>
      </c>
    </row>
    <row r="28" spans="1:17">
      <c r="A28" s="12" t="str">
        <f t="shared" si="0"/>
        <v>（１０）_ア遠隔医療設備</v>
      </c>
      <c r="B28" s="16" t="s">
        <v>124</v>
      </c>
      <c r="C28" s="17" t="s">
        <v>93</v>
      </c>
      <c r="D28" s="22" t="s">
        <v>36</v>
      </c>
      <c r="G28" s="20"/>
      <c r="H28" s="21">
        <v>1</v>
      </c>
      <c r="J28" s="12" t="str">
        <f t="shared" si="1"/>
        <v>遠隔医療設備遠隔医療設備整備費</v>
      </c>
      <c r="Q28" s="12" t="s">
        <v>75</v>
      </c>
    </row>
    <row r="29" spans="1:17">
      <c r="A29" s="12" t="str">
        <f t="shared" si="0"/>
        <v>（１０）_イ遠隔医療設備</v>
      </c>
      <c r="B29" s="47" t="s">
        <v>72</v>
      </c>
      <c r="C29" s="46" t="s">
        <v>93</v>
      </c>
      <c r="D29" s="49" t="s">
        <v>36</v>
      </c>
      <c r="G29" s="20"/>
      <c r="H29" s="21">
        <v>4</v>
      </c>
      <c r="Q29" s="12" t="s">
        <v>76</v>
      </c>
    </row>
    <row r="30" spans="1:17">
      <c r="A30" s="12" t="str">
        <f t="shared" si="0"/>
        <v>（１１）臨床研修病院支援システム設備</v>
      </c>
      <c r="B30" s="16" t="s">
        <v>73</v>
      </c>
      <c r="C30" s="17" t="s">
        <v>86</v>
      </c>
      <c r="D30" s="22" t="s">
        <v>37</v>
      </c>
      <c r="G30" s="20"/>
      <c r="H30" s="21">
        <v>1</v>
      </c>
      <c r="J30" s="12" t="str">
        <f t="shared" si="1"/>
        <v>臨床研修病院支援システム設備情報通信機器</v>
      </c>
      <c r="Q30" s="12" t="s">
        <v>77</v>
      </c>
    </row>
    <row r="31" spans="1:17">
      <c r="A31" s="12" t="str">
        <f t="shared" si="0"/>
        <v>（１２）_アへき地・離島診療支援システム設備</v>
      </c>
      <c r="B31" s="16" t="s">
        <v>74</v>
      </c>
      <c r="C31" s="17" t="s">
        <v>87</v>
      </c>
      <c r="D31" s="22" t="s">
        <v>37</v>
      </c>
      <c r="G31" s="20"/>
      <c r="H31" s="21">
        <v>1</v>
      </c>
      <c r="J31" s="12" t="str">
        <f t="shared" si="1"/>
        <v>へき地・離島診療支援システム設備情報通信機器</v>
      </c>
      <c r="Q31" s="12" t="s">
        <v>78</v>
      </c>
    </row>
    <row r="32" spans="1:17">
      <c r="A32" s="12" t="str">
        <f t="shared" si="0"/>
        <v>（１２）_イへき地・離島診療支援システム設備</v>
      </c>
      <c r="B32" s="47" t="s">
        <v>75</v>
      </c>
      <c r="C32" s="46" t="s">
        <v>87</v>
      </c>
      <c r="D32" s="49" t="s">
        <v>37</v>
      </c>
      <c r="G32" s="20"/>
      <c r="H32" s="21">
        <v>4</v>
      </c>
      <c r="Q32" s="12" t="s">
        <v>79</v>
      </c>
    </row>
    <row r="33" spans="1:17">
      <c r="A33" s="12" t="str">
        <f t="shared" si="0"/>
        <v>（１３）_ア離島等患者宿泊施設設備</v>
      </c>
      <c r="B33" s="16" t="s">
        <v>76</v>
      </c>
      <c r="C33" s="17" t="s">
        <v>88</v>
      </c>
      <c r="D33" s="22" t="s">
        <v>38</v>
      </c>
      <c r="G33" s="20"/>
      <c r="H33" s="21">
        <v>1</v>
      </c>
      <c r="J33" s="12" t="str">
        <f t="shared" si="1"/>
        <v>離島等患者宿泊施設設備初度設備費</v>
      </c>
      <c r="Q33" s="12" t="s">
        <v>80</v>
      </c>
    </row>
    <row r="34" spans="1:17">
      <c r="A34" s="12" t="str">
        <f t="shared" si="0"/>
        <v>（１３）_イ離島等患者宿泊施設設備</v>
      </c>
      <c r="B34" s="47" t="s">
        <v>77</v>
      </c>
      <c r="C34" s="46" t="s">
        <v>88</v>
      </c>
      <c r="D34" s="49" t="s">
        <v>38</v>
      </c>
      <c r="G34" s="20"/>
      <c r="H34" s="21">
        <v>5</v>
      </c>
      <c r="Q34" s="12" t="s">
        <v>81</v>
      </c>
    </row>
    <row r="35" spans="1:17">
      <c r="A35" s="12" t="str">
        <f t="shared" si="0"/>
        <v>（１４）_ア分娩設備取扱施設</v>
      </c>
      <c r="B35" s="16" t="s">
        <v>184</v>
      </c>
      <c r="C35" s="17" t="s">
        <v>120</v>
      </c>
      <c r="D35" s="22" t="s">
        <v>26</v>
      </c>
      <c r="G35" s="20"/>
      <c r="H35" s="21">
        <v>1</v>
      </c>
      <c r="J35" s="12" t="str">
        <f t="shared" si="1"/>
        <v>分娩設備取扱施設医療機器整備費</v>
      </c>
      <c r="Q35" s="12" t="s">
        <v>198</v>
      </c>
    </row>
    <row r="36" spans="1:17">
      <c r="A36" s="12" t="str">
        <f t="shared" si="0"/>
        <v>（１４）_イ分娩設備取扱施設</v>
      </c>
      <c r="B36" s="47" t="s">
        <v>185</v>
      </c>
      <c r="C36" s="46" t="s">
        <v>120</v>
      </c>
      <c r="D36" s="49" t="s">
        <v>26</v>
      </c>
      <c r="G36" s="20"/>
      <c r="H36" s="21">
        <v>4</v>
      </c>
      <c r="Q36" s="12" t="s">
        <v>199</v>
      </c>
    </row>
    <row r="37" spans="1:17">
      <c r="A37" s="12" t="str">
        <f t="shared" si="0"/>
        <v>（１５）_アICTを活用した産科医師少数地域に対する妊産婦モニタリング支援設備整備事業</v>
      </c>
      <c r="B37" s="16" t="s">
        <v>186</v>
      </c>
      <c r="C37" s="80" t="s">
        <v>113</v>
      </c>
      <c r="D37" s="22" t="s">
        <v>114</v>
      </c>
      <c r="G37" s="20"/>
      <c r="H37" s="21">
        <v>1</v>
      </c>
      <c r="J37" s="12" t="str">
        <f t="shared" si="1"/>
        <v>ICTを活用した産科医師少数地域に対する妊産婦モニタリング支援設備整備事業情報通信機器</v>
      </c>
      <c r="Q37" s="12" t="s">
        <v>156</v>
      </c>
    </row>
    <row r="38" spans="1:17">
      <c r="A38" s="12" t="str">
        <f t="shared" si="0"/>
        <v>（１５）_イICTを活用した産科医師少数地域に対する妊産婦モニタリング支援設備整備事業</v>
      </c>
      <c r="B38" s="47" t="s">
        <v>187</v>
      </c>
      <c r="C38" s="144" t="s">
        <v>113</v>
      </c>
      <c r="D38" s="49" t="s">
        <v>115</v>
      </c>
      <c r="G38" s="20"/>
      <c r="H38" s="21">
        <v>4</v>
      </c>
      <c r="Q38" s="12" t="s">
        <v>99</v>
      </c>
    </row>
    <row r="39" spans="1:17">
      <c r="A39" s="12" t="str">
        <f t="shared" si="0"/>
        <v>（１６）_ア解剖・死亡時画像診断等設備</v>
      </c>
      <c r="B39" s="16" t="s">
        <v>188</v>
      </c>
      <c r="C39" s="17" t="s">
        <v>175</v>
      </c>
      <c r="D39" s="22" t="s">
        <v>174</v>
      </c>
      <c r="G39" s="20"/>
      <c r="H39" s="21">
        <v>1</v>
      </c>
      <c r="J39" s="12" t="str">
        <f t="shared" si="1"/>
        <v>解剖・死亡時画像診断等設備医療機器等整備費</v>
      </c>
      <c r="Q39" s="12" t="s">
        <v>157</v>
      </c>
    </row>
    <row r="40" spans="1:17">
      <c r="A40" s="12" t="str">
        <f t="shared" si="0"/>
        <v>（１６）_イ解剖・死亡時画像診断等設備</v>
      </c>
      <c r="B40" s="47" t="s">
        <v>189</v>
      </c>
      <c r="C40" s="46" t="s">
        <v>175</v>
      </c>
      <c r="D40" s="48" t="s">
        <v>174</v>
      </c>
      <c r="E40" s="24"/>
      <c r="G40" s="20"/>
      <c r="H40" s="21">
        <v>4</v>
      </c>
      <c r="Q40" s="12" t="s">
        <v>101</v>
      </c>
    </row>
    <row r="41" spans="1:17">
      <c r="A41" s="12" t="str">
        <f t="shared" si="0"/>
        <v>（１７）_ア実践的手術手技向上研修実施機関設備</v>
      </c>
      <c r="B41" s="16" t="s">
        <v>98</v>
      </c>
      <c r="C41" s="17" t="s">
        <v>100</v>
      </c>
      <c r="D41" s="23" t="s">
        <v>102</v>
      </c>
      <c r="E41" s="17"/>
      <c r="G41" s="20"/>
      <c r="H41" s="21">
        <v>1</v>
      </c>
      <c r="J41" s="12" t="str">
        <f t="shared" si="1"/>
        <v>実践的手術手技向上研修実施機関設備医療機器等整備費</v>
      </c>
      <c r="Q41" s="12" t="s">
        <v>190</v>
      </c>
    </row>
    <row r="42" spans="1:17">
      <c r="A42" s="12" t="str">
        <f t="shared" si="0"/>
        <v>（１７）_イ実践的手術手技向上研修実施機関設備</v>
      </c>
      <c r="B42" s="47" t="s">
        <v>116</v>
      </c>
      <c r="C42" s="46" t="s">
        <v>100</v>
      </c>
      <c r="D42" s="45" t="s">
        <v>102</v>
      </c>
      <c r="E42" s="46"/>
      <c r="G42" s="20"/>
      <c r="H42" s="21">
        <v>4</v>
      </c>
      <c r="Q42" s="12" t="s">
        <v>191</v>
      </c>
    </row>
    <row r="43" spans="1:17" ht="24">
      <c r="A43" s="12" t="str">
        <f t="shared" si="0"/>
        <v>（１８）_ア在宅人工呼吸器使用者非常用電源整備事業</v>
      </c>
      <c r="B43" s="16" t="s">
        <v>117</v>
      </c>
      <c r="C43" s="17" t="s">
        <v>121</v>
      </c>
      <c r="D43" s="19" t="s">
        <v>122</v>
      </c>
      <c r="G43" s="20"/>
      <c r="H43" s="21">
        <v>1</v>
      </c>
      <c r="J43" s="12" t="str">
        <f>_xlfn.CONCAT($C43,D43)</f>
        <v>在宅人工呼吸器使用者非常用電源整備事業簡易自家発電装置等整備費</v>
      </c>
    </row>
    <row r="44" spans="1:17" ht="24">
      <c r="A44" s="12" t="str">
        <f t="shared" si="0"/>
        <v>（１８）_イ在宅人工呼吸器使用者非常用電源整備事業</v>
      </c>
      <c r="B44" s="47" t="s">
        <v>118</v>
      </c>
      <c r="C44" s="46" t="s">
        <v>121</v>
      </c>
      <c r="D44" s="45" t="s">
        <v>122</v>
      </c>
      <c r="E44" s="25"/>
      <c r="F44" s="25"/>
      <c r="G44" s="26"/>
      <c r="H44" s="21">
        <v>4</v>
      </c>
    </row>
    <row r="45" spans="1:17">
      <c r="A45" s="12" t="str">
        <f t="shared" si="0"/>
        <v>（２１）_ア重点医師偏在対策支援区域における診療所の承継・開業支援</v>
      </c>
      <c r="B45" s="16" t="s">
        <v>190</v>
      </c>
      <c r="C45" s="81" t="s">
        <v>182</v>
      </c>
      <c r="D45" s="23" t="s">
        <v>102</v>
      </c>
      <c r="E45" s="17"/>
      <c r="F45" s="17"/>
      <c r="G45" s="17"/>
      <c r="H45" s="21">
        <v>1</v>
      </c>
      <c r="J45" s="12" t="str">
        <f>_xlfn.CONCAT($C45,D45)</f>
        <v>重点医師偏在対策支援区域における診療所の承継・開業支援医療機器等整備費</v>
      </c>
    </row>
    <row r="46" spans="1:17">
      <c r="A46" s="12" t="str">
        <f t="shared" si="0"/>
        <v>（２１）_イ重点医師偏在対策支援区域における診療所の承継・開業支援</v>
      </c>
      <c r="B46" s="47" t="s">
        <v>191</v>
      </c>
      <c r="C46" s="82" t="s">
        <v>182</v>
      </c>
      <c r="D46" s="45" t="s">
        <v>102</v>
      </c>
      <c r="E46" s="17"/>
      <c r="F46" s="17"/>
      <c r="G46" s="17"/>
      <c r="H46" s="21">
        <v>6</v>
      </c>
    </row>
  </sheetData>
  <autoFilter ref="A2:H44" xr:uid="{00000000-0001-0000-0200-000000000000}"/>
  <mergeCells count="2">
    <mergeCell ref="C3:C6"/>
    <mergeCell ref="D3:G6"/>
  </mergeCells>
  <phoneticPr fontId="2"/>
  <printOptions horizontalCentered="1"/>
  <pageMargins left="0.59055118110236227" right="0.59055118110236227" top="0.59055118110236227" bottom="0.59055118110236227" header="0.39370078740157483" footer="0.39370078740157483"/>
  <pageSetup paperSize="9" scale="72" orientation="landscape"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theme="1"/>
    <pageSetUpPr fitToPage="1"/>
  </sheetPr>
  <dimension ref="A1:W42"/>
  <sheetViews>
    <sheetView zoomScaleNormal="100" workbookViewId="0">
      <pane xSplit="2" ySplit="4" topLeftCell="C5" activePane="bottomRight" state="frozen"/>
      <selection activeCell="C7" sqref="C7"/>
      <selection pane="topRight" activeCell="C7" sqref="C7"/>
      <selection pane="bottomLeft" activeCell="C7" sqref="C7"/>
      <selection pane="bottomRight" activeCell="C7" sqref="C7"/>
    </sheetView>
  </sheetViews>
  <sheetFormatPr defaultColWidth="9" defaultRowHeight="12"/>
  <cols>
    <col min="1" max="1" width="11.25" style="1" bestFit="1" customWidth="1"/>
    <col min="2" max="2" width="78.625" style="1" bestFit="1" customWidth="1"/>
    <col min="3" max="3" width="9.375" style="1" bestFit="1" customWidth="1"/>
    <col min="4" max="16384" width="9" style="1"/>
  </cols>
  <sheetData>
    <row r="1" spans="1:23">
      <c r="A1" s="37" t="s">
        <v>25</v>
      </c>
    </row>
    <row r="3" spans="1:23">
      <c r="A3" s="165" t="s">
        <v>94</v>
      </c>
      <c r="B3" s="167" t="s">
        <v>23</v>
      </c>
      <c r="C3" s="38" t="s">
        <v>24</v>
      </c>
      <c r="D3" s="39"/>
      <c r="E3" s="39"/>
      <c r="F3" s="39"/>
      <c r="G3" s="39"/>
      <c r="H3" s="39"/>
      <c r="I3" s="39"/>
      <c r="J3" s="39"/>
      <c r="K3" s="39"/>
      <c r="L3" s="39"/>
      <c r="M3" s="39"/>
      <c r="N3" s="39"/>
      <c r="O3" s="39"/>
      <c r="P3" s="39"/>
      <c r="Q3" s="39"/>
      <c r="R3" s="39"/>
      <c r="S3" s="39"/>
      <c r="T3" s="39"/>
      <c r="U3" s="39"/>
      <c r="V3" s="40"/>
      <c r="W3" s="43"/>
    </row>
    <row r="4" spans="1:23" ht="36">
      <c r="A4" s="166"/>
      <c r="B4" s="168"/>
      <c r="C4" s="41" t="s">
        <v>26</v>
      </c>
      <c r="D4" s="41" t="s">
        <v>126</v>
      </c>
      <c r="E4" s="41" t="s">
        <v>51</v>
      </c>
      <c r="F4" s="41" t="s">
        <v>27</v>
      </c>
      <c r="G4" s="41" t="s">
        <v>28</v>
      </c>
      <c r="H4" s="41" t="s">
        <v>29</v>
      </c>
      <c r="I4" s="41" t="s">
        <v>30</v>
      </c>
      <c r="J4" s="41" t="s">
        <v>39</v>
      </c>
      <c r="K4" s="41" t="s">
        <v>31</v>
      </c>
      <c r="L4" s="41" t="s">
        <v>40</v>
      </c>
      <c r="M4" s="41" t="s">
        <v>32</v>
      </c>
      <c r="N4" s="41" t="s">
        <v>33</v>
      </c>
      <c r="O4" s="41" t="s">
        <v>95</v>
      </c>
      <c r="P4" s="41" t="s">
        <v>125</v>
      </c>
      <c r="Q4" s="41" t="s">
        <v>35</v>
      </c>
      <c r="R4" s="41" t="s">
        <v>36</v>
      </c>
      <c r="S4" s="41" t="s">
        <v>37</v>
      </c>
      <c r="T4" s="41" t="s">
        <v>38</v>
      </c>
      <c r="U4" s="41" t="s">
        <v>103</v>
      </c>
      <c r="V4" s="41" t="s">
        <v>104</v>
      </c>
      <c r="W4" s="41" t="s">
        <v>122</v>
      </c>
    </row>
    <row r="5" spans="1:23">
      <c r="A5" s="17" t="s">
        <v>53</v>
      </c>
      <c r="B5" s="17" t="s">
        <v>84</v>
      </c>
      <c r="C5" s="42">
        <v>0.5</v>
      </c>
      <c r="D5" s="42">
        <v>0.75</v>
      </c>
      <c r="E5" s="85"/>
      <c r="F5" s="85"/>
      <c r="G5" s="85"/>
      <c r="H5" s="85"/>
      <c r="I5" s="85"/>
      <c r="J5" s="85"/>
      <c r="K5" s="85"/>
      <c r="L5" s="85"/>
      <c r="M5" s="85"/>
      <c r="N5" s="85"/>
      <c r="O5" s="85"/>
      <c r="P5" s="85"/>
      <c r="Q5" s="85"/>
      <c r="R5" s="85"/>
      <c r="S5" s="85"/>
      <c r="T5" s="85"/>
      <c r="U5" s="85"/>
      <c r="V5" s="85"/>
      <c r="W5" s="86"/>
    </row>
    <row r="6" spans="1:23">
      <c r="A6" s="17" t="s">
        <v>54</v>
      </c>
      <c r="B6" s="17" t="s">
        <v>84</v>
      </c>
      <c r="C6" s="42">
        <v>0.5</v>
      </c>
      <c r="D6" s="42">
        <v>0.75</v>
      </c>
      <c r="E6" s="85"/>
      <c r="F6" s="85"/>
      <c r="G6" s="85"/>
      <c r="H6" s="85"/>
      <c r="I6" s="85"/>
      <c r="J6" s="85"/>
      <c r="K6" s="85"/>
      <c r="L6" s="85"/>
      <c r="M6" s="85"/>
      <c r="N6" s="85"/>
      <c r="O6" s="85"/>
      <c r="P6" s="85"/>
      <c r="Q6" s="85"/>
      <c r="R6" s="85"/>
      <c r="S6" s="85"/>
      <c r="T6" s="85"/>
      <c r="U6" s="85"/>
      <c r="V6" s="85"/>
      <c r="W6" s="86"/>
    </row>
    <row r="7" spans="1:23">
      <c r="A7" s="17" t="s">
        <v>55</v>
      </c>
      <c r="B7" s="17" t="s">
        <v>107</v>
      </c>
      <c r="C7" s="85"/>
      <c r="D7" s="85"/>
      <c r="E7" s="42">
        <v>0.5</v>
      </c>
      <c r="F7" s="42">
        <v>0.5</v>
      </c>
      <c r="G7" s="42">
        <v>0.5</v>
      </c>
      <c r="H7" s="42">
        <v>0.5</v>
      </c>
      <c r="I7" s="85"/>
      <c r="J7" s="85"/>
      <c r="K7" s="85"/>
      <c r="L7" s="85"/>
      <c r="M7" s="85"/>
      <c r="N7" s="85"/>
      <c r="O7" s="85"/>
      <c r="P7" s="85"/>
      <c r="Q7" s="85"/>
      <c r="R7" s="85"/>
      <c r="S7" s="85"/>
      <c r="T7" s="85"/>
      <c r="U7" s="85"/>
      <c r="V7" s="85"/>
      <c r="W7" s="86"/>
    </row>
    <row r="8" spans="1:23">
      <c r="A8" s="17" t="s">
        <v>56</v>
      </c>
      <c r="B8" s="17" t="s">
        <v>107</v>
      </c>
      <c r="C8" s="85"/>
      <c r="D8" s="85"/>
      <c r="E8" s="42">
        <v>0.5</v>
      </c>
      <c r="F8" s="42">
        <v>0.5</v>
      </c>
      <c r="G8" s="42">
        <v>0.5</v>
      </c>
      <c r="H8" s="42">
        <v>0.5</v>
      </c>
      <c r="I8" s="85"/>
      <c r="J8" s="85"/>
      <c r="K8" s="85"/>
      <c r="L8" s="85"/>
      <c r="M8" s="85"/>
      <c r="N8" s="85"/>
      <c r="O8" s="85"/>
      <c r="P8" s="85"/>
      <c r="Q8" s="85"/>
      <c r="R8" s="85"/>
      <c r="S8" s="85"/>
      <c r="T8" s="85"/>
      <c r="U8" s="85"/>
      <c r="V8" s="85"/>
      <c r="W8" s="86"/>
    </row>
    <row r="9" spans="1:23">
      <c r="A9" s="17" t="s">
        <v>57</v>
      </c>
      <c r="B9" s="17" t="s">
        <v>107</v>
      </c>
      <c r="C9" s="85"/>
      <c r="D9" s="85"/>
      <c r="E9" s="42">
        <v>0.5</v>
      </c>
      <c r="F9" s="42">
        <v>0.5</v>
      </c>
      <c r="G9" s="42">
        <v>0.5</v>
      </c>
      <c r="H9" s="42">
        <v>0.5</v>
      </c>
      <c r="I9" s="85"/>
      <c r="J9" s="85"/>
      <c r="K9" s="85"/>
      <c r="L9" s="85"/>
      <c r="M9" s="85"/>
      <c r="N9" s="85"/>
      <c r="O9" s="85"/>
      <c r="P9" s="85"/>
      <c r="Q9" s="85"/>
      <c r="R9" s="85"/>
      <c r="S9" s="85"/>
      <c r="T9" s="85"/>
      <c r="U9" s="85"/>
      <c r="V9" s="85"/>
      <c r="W9" s="86"/>
    </row>
    <row r="10" spans="1:23">
      <c r="A10" s="17" t="s">
        <v>58</v>
      </c>
      <c r="B10" s="17" t="s">
        <v>107</v>
      </c>
      <c r="C10" s="85"/>
      <c r="D10" s="85"/>
      <c r="E10" s="42">
        <v>0.5</v>
      </c>
      <c r="F10" s="42">
        <v>0.5</v>
      </c>
      <c r="G10" s="42">
        <v>0.5</v>
      </c>
      <c r="H10" s="42">
        <v>0.5</v>
      </c>
      <c r="I10" s="85"/>
      <c r="J10" s="85"/>
      <c r="K10" s="85"/>
      <c r="L10" s="85"/>
      <c r="M10" s="85"/>
      <c r="N10" s="85"/>
      <c r="O10" s="85"/>
      <c r="P10" s="85"/>
      <c r="Q10" s="85"/>
      <c r="R10" s="85"/>
      <c r="S10" s="85"/>
      <c r="T10" s="85"/>
      <c r="U10" s="85"/>
      <c r="V10" s="85"/>
      <c r="W10" s="86"/>
    </row>
    <row r="11" spans="1:23">
      <c r="A11" s="17" t="s">
        <v>59</v>
      </c>
      <c r="B11" s="17" t="s">
        <v>110</v>
      </c>
      <c r="C11" s="85"/>
      <c r="D11" s="85"/>
      <c r="E11" s="85"/>
      <c r="F11" s="85"/>
      <c r="G11" s="85"/>
      <c r="H11" s="85"/>
      <c r="I11" s="42">
        <v>0.5</v>
      </c>
      <c r="J11" s="42">
        <v>0.5</v>
      </c>
      <c r="K11" s="42">
        <v>0.5</v>
      </c>
      <c r="L11" s="42">
        <v>0.5</v>
      </c>
      <c r="M11" s="85"/>
      <c r="N11" s="85"/>
      <c r="O11" s="85"/>
      <c r="P11" s="85"/>
      <c r="Q11" s="85"/>
      <c r="R11" s="85"/>
      <c r="S11" s="85"/>
      <c r="T11" s="85"/>
      <c r="U11" s="85"/>
      <c r="V11" s="85"/>
      <c r="W11" s="86"/>
    </row>
    <row r="12" spans="1:23">
      <c r="A12" s="17" t="s">
        <v>60</v>
      </c>
      <c r="B12" s="17" t="s">
        <v>110</v>
      </c>
      <c r="C12" s="85"/>
      <c r="D12" s="85"/>
      <c r="E12" s="85"/>
      <c r="F12" s="85"/>
      <c r="G12" s="85"/>
      <c r="H12" s="85"/>
      <c r="I12" s="42">
        <v>0.5</v>
      </c>
      <c r="J12" s="42">
        <v>0.5</v>
      </c>
      <c r="K12" s="42">
        <v>0.5</v>
      </c>
      <c r="L12" s="42">
        <v>0.5</v>
      </c>
      <c r="M12" s="85"/>
      <c r="N12" s="85"/>
      <c r="O12" s="85"/>
      <c r="P12" s="85"/>
      <c r="Q12" s="85"/>
      <c r="R12" s="85"/>
      <c r="S12" s="85"/>
      <c r="T12" s="85"/>
      <c r="U12" s="85"/>
      <c r="V12" s="85"/>
      <c r="W12" s="86"/>
    </row>
    <row r="13" spans="1:23">
      <c r="A13" s="17" t="s">
        <v>61</v>
      </c>
      <c r="B13" s="17" t="s">
        <v>110</v>
      </c>
      <c r="C13" s="85"/>
      <c r="D13" s="85"/>
      <c r="E13" s="85"/>
      <c r="F13" s="85"/>
      <c r="G13" s="85"/>
      <c r="H13" s="85"/>
      <c r="I13" s="42">
        <v>0.5</v>
      </c>
      <c r="J13" s="42">
        <v>0.5</v>
      </c>
      <c r="K13" s="42">
        <v>0.5</v>
      </c>
      <c r="L13" s="42">
        <v>0.5</v>
      </c>
      <c r="M13" s="85"/>
      <c r="N13" s="85"/>
      <c r="O13" s="85"/>
      <c r="P13" s="85"/>
      <c r="Q13" s="85"/>
      <c r="R13" s="85"/>
      <c r="S13" s="85"/>
      <c r="T13" s="85"/>
      <c r="U13" s="85"/>
      <c r="V13" s="85"/>
      <c r="W13" s="86"/>
    </row>
    <row r="14" spans="1:23">
      <c r="A14" s="17" t="s">
        <v>62</v>
      </c>
      <c r="B14" s="17" t="s">
        <v>110</v>
      </c>
      <c r="C14" s="85"/>
      <c r="D14" s="85"/>
      <c r="E14" s="85"/>
      <c r="F14" s="85"/>
      <c r="G14" s="85"/>
      <c r="H14" s="85"/>
      <c r="I14" s="42">
        <v>0.5</v>
      </c>
      <c r="J14" s="42">
        <v>0.5</v>
      </c>
      <c r="K14" s="42">
        <v>0.5</v>
      </c>
      <c r="L14" s="42">
        <v>0.5</v>
      </c>
      <c r="M14" s="85"/>
      <c r="N14" s="85"/>
      <c r="O14" s="85"/>
      <c r="P14" s="85"/>
      <c r="Q14" s="85"/>
      <c r="R14" s="85"/>
      <c r="S14" s="85"/>
      <c r="T14" s="85"/>
      <c r="U14" s="85"/>
      <c r="V14" s="85"/>
      <c r="W14" s="86"/>
    </row>
    <row r="15" spans="1:23">
      <c r="A15" s="17" t="s">
        <v>63</v>
      </c>
      <c r="B15" s="17" t="s">
        <v>85</v>
      </c>
      <c r="C15" s="85"/>
      <c r="D15" s="85"/>
      <c r="E15" s="85"/>
      <c r="F15" s="85"/>
      <c r="G15" s="85"/>
      <c r="H15" s="85"/>
      <c r="I15" s="85"/>
      <c r="J15" s="85"/>
      <c r="K15" s="85"/>
      <c r="L15" s="85"/>
      <c r="M15" s="42">
        <v>0.5</v>
      </c>
      <c r="N15" s="42">
        <v>0.5</v>
      </c>
      <c r="O15" s="85"/>
      <c r="P15" s="85"/>
      <c r="Q15" s="85"/>
      <c r="R15" s="85"/>
      <c r="S15" s="85"/>
      <c r="T15" s="85"/>
      <c r="U15" s="85"/>
      <c r="V15" s="85"/>
      <c r="W15" s="86"/>
    </row>
    <row r="16" spans="1:23">
      <c r="A16" s="17" t="s">
        <v>83</v>
      </c>
      <c r="B16" s="17" t="s">
        <v>89</v>
      </c>
      <c r="C16" s="42">
        <v>0.5</v>
      </c>
      <c r="D16" s="85"/>
      <c r="E16" s="85"/>
      <c r="F16" s="85"/>
      <c r="G16" s="85"/>
      <c r="H16" s="85"/>
      <c r="I16" s="85"/>
      <c r="J16" s="85"/>
      <c r="K16" s="85"/>
      <c r="L16" s="85"/>
      <c r="M16" s="85"/>
      <c r="N16" s="85"/>
      <c r="O16" s="85"/>
      <c r="P16" s="85"/>
      <c r="Q16" s="85"/>
      <c r="R16" s="85"/>
      <c r="S16" s="85"/>
      <c r="T16" s="85"/>
      <c r="U16" s="85"/>
      <c r="V16" s="85"/>
      <c r="W16" s="86"/>
    </row>
    <row r="17" spans="1:23">
      <c r="A17" s="17" t="s">
        <v>64</v>
      </c>
      <c r="B17" s="17" t="s">
        <v>89</v>
      </c>
      <c r="C17" s="42">
        <v>0.5</v>
      </c>
      <c r="D17" s="85"/>
      <c r="E17" s="85"/>
      <c r="F17" s="85"/>
      <c r="G17" s="85"/>
      <c r="H17" s="85"/>
      <c r="I17" s="85"/>
      <c r="J17" s="85"/>
      <c r="K17" s="85"/>
      <c r="L17" s="85"/>
      <c r="M17" s="85"/>
      <c r="N17" s="85"/>
      <c r="O17" s="85"/>
      <c r="P17" s="85"/>
      <c r="Q17" s="85"/>
      <c r="R17" s="85"/>
      <c r="S17" s="85"/>
      <c r="T17" s="85"/>
      <c r="U17" s="85"/>
      <c r="V17" s="85"/>
      <c r="W17" s="86"/>
    </row>
    <row r="18" spans="1:23">
      <c r="A18" s="17" t="s">
        <v>65</v>
      </c>
      <c r="B18" s="17" t="s">
        <v>123</v>
      </c>
      <c r="C18" s="42">
        <v>0.75</v>
      </c>
      <c r="D18" s="85"/>
      <c r="E18" s="85"/>
      <c r="F18" s="85"/>
      <c r="G18" s="85"/>
      <c r="H18" s="85"/>
      <c r="I18" s="85"/>
      <c r="J18" s="85"/>
      <c r="K18" s="85"/>
      <c r="L18" s="85"/>
      <c r="M18" s="85"/>
      <c r="N18" s="85"/>
      <c r="O18" s="85"/>
      <c r="P18" s="85"/>
      <c r="Q18" s="85"/>
      <c r="R18" s="85"/>
      <c r="S18" s="85"/>
      <c r="T18" s="85"/>
      <c r="U18" s="85"/>
      <c r="V18" s="85"/>
      <c r="W18" s="86"/>
    </row>
    <row r="19" spans="1:23">
      <c r="A19" s="17" t="s">
        <v>66</v>
      </c>
      <c r="B19" s="17" t="s">
        <v>90</v>
      </c>
      <c r="C19" s="42">
        <v>0.5</v>
      </c>
      <c r="D19" s="85"/>
      <c r="E19" s="85"/>
      <c r="F19" s="85"/>
      <c r="G19" s="85"/>
      <c r="H19" s="85"/>
      <c r="I19" s="85"/>
      <c r="J19" s="85"/>
      <c r="K19" s="85"/>
      <c r="L19" s="85"/>
      <c r="M19" s="85"/>
      <c r="N19" s="85"/>
      <c r="O19" s="85"/>
      <c r="P19" s="85"/>
      <c r="Q19" s="85"/>
      <c r="R19" s="85"/>
      <c r="S19" s="85"/>
      <c r="T19" s="85"/>
      <c r="U19" s="85"/>
      <c r="V19" s="85"/>
      <c r="W19" s="86"/>
    </row>
    <row r="20" spans="1:23">
      <c r="A20" s="17" t="s">
        <v>67</v>
      </c>
      <c r="B20" s="17" t="s">
        <v>91</v>
      </c>
      <c r="C20" s="42"/>
      <c r="D20" s="85"/>
      <c r="E20" s="85"/>
      <c r="F20" s="85"/>
      <c r="G20" s="85"/>
      <c r="H20" s="85"/>
      <c r="I20" s="85"/>
      <c r="J20" s="85"/>
      <c r="K20" s="85"/>
      <c r="L20" s="85"/>
      <c r="M20" s="85"/>
      <c r="N20" s="85"/>
      <c r="O20" s="42">
        <v>0.33333333333333331</v>
      </c>
      <c r="P20" s="42">
        <v>0.5</v>
      </c>
      <c r="Q20" s="85"/>
      <c r="R20" s="85"/>
      <c r="S20" s="85"/>
      <c r="T20" s="85"/>
      <c r="U20" s="85"/>
      <c r="V20" s="85"/>
      <c r="W20" s="86"/>
    </row>
    <row r="21" spans="1:23">
      <c r="A21" s="17" t="s">
        <v>68</v>
      </c>
      <c r="B21" s="17" t="s">
        <v>96</v>
      </c>
      <c r="C21" s="42"/>
      <c r="D21" s="85"/>
      <c r="E21" s="85"/>
      <c r="F21" s="85"/>
      <c r="G21" s="85"/>
      <c r="H21" s="85"/>
      <c r="I21" s="85"/>
      <c r="J21" s="85"/>
      <c r="K21" s="85"/>
      <c r="L21" s="85"/>
      <c r="M21" s="85"/>
      <c r="N21" s="85"/>
      <c r="O21" s="42">
        <v>0.33333333333333331</v>
      </c>
      <c r="P21" s="42">
        <v>0.5</v>
      </c>
      <c r="Q21" s="85"/>
      <c r="R21" s="85"/>
      <c r="S21" s="85"/>
      <c r="T21" s="85"/>
      <c r="U21" s="85"/>
      <c r="V21" s="85"/>
      <c r="W21" s="86"/>
    </row>
    <row r="22" spans="1:23">
      <c r="A22" s="17" t="s">
        <v>69</v>
      </c>
      <c r="B22" s="17" t="s">
        <v>92</v>
      </c>
      <c r="C22" s="42">
        <v>0.5</v>
      </c>
      <c r="D22" s="85"/>
      <c r="E22" s="85"/>
      <c r="F22" s="85"/>
      <c r="G22" s="85"/>
      <c r="H22" s="85"/>
      <c r="I22" s="85"/>
      <c r="J22" s="85"/>
      <c r="K22" s="85"/>
      <c r="L22" s="85"/>
      <c r="M22" s="85"/>
      <c r="N22" s="85"/>
      <c r="O22" s="85"/>
      <c r="P22" s="85"/>
      <c r="Q22" s="42">
        <v>0.5</v>
      </c>
      <c r="R22" s="85"/>
      <c r="S22" s="85"/>
      <c r="T22" s="85"/>
      <c r="U22" s="85"/>
      <c r="V22" s="85"/>
      <c r="W22" s="86"/>
    </row>
    <row r="23" spans="1:23">
      <c r="A23" s="17" t="s">
        <v>70</v>
      </c>
      <c r="B23" s="17" t="s">
        <v>92</v>
      </c>
      <c r="C23" s="42">
        <v>0.5</v>
      </c>
      <c r="D23" s="85"/>
      <c r="E23" s="85"/>
      <c r="F23" s="85"/>
      <c r="G23" s="85"/>
      <c r="H23" s="85"/>
      <c r="I23" s="85"/>
      <c r="J23" s="85"/>
      <c r="K23" s="85"/>
      <c r="L23" s="85"/>
      <c r="M23" s="85"/>
      <c r="N23" s="85"/>
      <c r="O23" s="85"/>
      <c r="P23" s="85"/>
      <c r="Q23" s="42">
        <v>0.5</v>
      </c>
      <c r="R23" s="85"/>
      <c r="S23" s="85"/>
      <c r="T23" s="85"/>
      <c r="U23" s="85"/>
      <c r="V23" s="85"/>
      <c r="W23" s="86"/>
    </row>
    <row r="24" spans="1:23">
      <c r="A24" s="17" t="s">
        <v>71</v>
      </c>
      <c r="B24" s="17" t="s">
        <v>93</v>
      </c>
      <c r="C24" s="85"/>
      <c r="D24" s="85"/>
      <c r="E24" s="85"/>
      <c r="F24" s="85"/>
      <c r="G24" s="85"/>
      <c r="H24" s="85"/>
      <c r="I24" s="85"/>
      <c r="J24" s="85"/>
      <c r="K24" s="85"/>
      <c r="L24" s="85"/>
      <c r="M24" s="85"/>
      <c r="N24" s="85"/>
      <c r="O24" s="85"/>
      <c r="P24" s="85"/>
      <c r="Q24" s="85"/>
      <c r="R24" s="42">
        <v>0.5</v>
      </c>
      <c r="S24" s="85"/>
      <c r="T24" s="85"/>
      <c r="U24" s="85"/>
      <c r="V24" s="85"/>
      <c r="W24" s="86"/>
    </row>
    <row r="25" spans="1:23">
      <c r="A25" s="17" t="s">
        <v>72</v>
      </c>
      <c r="B25" s="17" t="s">
        <v>93</v>
      </c>
      <c r="C25" s="85"/>
      <c r="D25" s="85"/>
      <c r="E25" s="85"/>
      <c r="F25" s="85"/>
      <c r="G25" s="85"/>
      <c r="H25" s="85"/>
      <c r="I25" s="85"/>
      <c r="J25" s="85"/>
      <c r="K25" s="85"/>
      <c r="L25" s="85"/>
      <c r="M25" s="85"/>
      <c r="N25" s="85"/>
      <c r="O25" s="85"/>
      <c r="P25" s="85"/>
      <c r="Q25" s="85"/>
      <c r="R25" s="42">
        <v>0.5</v>
      </c>
      <c r="S25" s="85"/>
      <c r="T25" s="85"/>
      <c r="U25" s="85"/>
      <c r="V25" s="85"/>
      <c r="W25" s="86"/>
    </row>
    <row r="26" spans="1:23">
      <c r="A26" s="17" t="s">
        <v>73</v>
      </c>
      <c r="B26" s="17" t="s">
        <v>86</v>
      </c>
      <c r="C26" s="85"/>
      <c r="D26" s="85"/>
      <c r="E26" s="85"/>
      <c r="F26" s="85"/>
      <c r="G26" s="85"/>
      <c r="H26" s="85"/>
      <c r="I26" s="85"/>
      <c r="J26" s="85"/>
      <c r="K26" s="85"/>
      <c r="L26" s="85"/>
      <c r="M26" s="85"/>
      <c r="N26" s="85"/>
      <c r="O26" s="85"/>
      <c r="P26" s="85"/>
      <c r="Q26" s="85"/>
      <c r="R26" s="85"/>
      <c r="S26" s="42">
        <v>0.5</v>
      </c>
      <c r="T26" s="85"/>
      <c r="U26" s="42"/>
      <c r="V26" s="42"/>
      <c r="W26" s="86"/>
    </row>
    <row r="27" spans="1:23">
      <c r="A27" s="17" t="s">
        <v>74</v>
      </c>
      <c r="B27" s="17" t="s">
        <v>87</v>
      </c>
      <c r="C27" s="85"/>
      <c r="D27" s="85"/>
      <c r="E27" s="85"/>
      <c r="F27" s="85"/>
      <c r="G27" s="85"/>
      <c r="H27" s="85"/>
      <c r="I27" s="85"/>
      <c r="J27" s="85"/>
      <c r="K27" s="85"/>
      <c r="L27" s="85"/>
      <c r="M27" s="85"/>
      <c r="N27" s="85"/>
      <c r="O27" s="85"/>
      <c r="P27" s="85"/>
      <c r="Q27" s="85"/>
      <c r="R27" s="85"/>
      <c r="S27" s="42">
        <v>0.5</v>
      </c>
      <c r="T27" s="85"/>
      <c r="U27" s="42"/>
      <c r="V27" s="42"/>
      <c r="W27" s="86"/>
    </row>
    <row r="28" spans="1:23">
      <c r="A28" s="17" t="s">
        <v>75</v>
      </c>
      <c r="B28" s="17" t="s">
        <v>87</v>
      </c>
      <c r="C28" s="85"/>
      <c r="D28" s="85"/>
      <c r="E28" s="85"/>
      <c r="F28" s="85"/>
      <c r="G28" s="85"/>
      <c r="H28" s="85"/>
      <c r="I28" s="85"/>
      <c r="J28" s="85"/>
      <c r="K28" s="85"/>
      <c r="L28" s="85"/>
      <c r="M28" s="85"/>
      <c r="N28" s="85"/>
      <c r="O28" s="85"/>
      <c r="P28" s="85"/>
      <c r="Q28" s="85"/>
      <c r="R28" s="85"/>
      <c r="S28" s="42">
        <v>0.5</v>
      </c>
      <c r="T28" s="85"/>
      <c r="U28" s="42"/>
      <c r="V28" s="42"/>
      <c r="W28" s="86"/>
    </row>
    <row r="29" spans="1:23">
      <c r="A29" s="17" t="s">
        <v>76</v>
      </c>
      <c r="B29" s="17" t="s">
        <v>88</v>
      </c>
      <c r="C29" s="85"/>
      <c r="D29" s="85"/>
      <c r="E29" s="85"/>
      <c r="F29" s="85"/>
      <c r="G29" s="85"/>
      <c r="H29" s="85"/>
      <c r="I29" s="85"/>
      <c r="J29" s="85"/>
      <c r="K29" s="85"/>
      <c r="L29" s="85"/>
      <c r="M29" s="85"/>
      <c r="N29" s="85"/>
      <c r="O29" s="85"/>
      <c r="P29" s="85"/>
      <c r="Q29" s="85"/>
      <c r="R29" s="85"/>
      <c r="S29" s="85"/>
      <c r="T29" s="42">
        <v>0.33333333333333331</v>
      </c>
      <c r="U29" s="85"/>
      <c r="V29" s="85"/>
      <c r="W29" s="86"/>
    </row>
    <row r="30" spans="1:23">
      <c r="A30" s="17" t="s">
        <v>77</v>
      </c>
      <c r="B30" s="17" t="s">
        <v>88</v>
      </c>
      <c r="C30" s="85"/>
      <c r="D30" s="85"/>
      <c r="E30" s="85"/>
      <c r="F30" s="85"/>
      <c r="G30" s="85"/>
      <c r="H30" s="85"/>
      <c r="I30" s="85"/>
      <c r="J30" s="85"/>
      <c r="K30" s="85"/>
      <c r="L30" s="85"/>
      <c r="M30" s="85"/>
      <c r="N30" s="85"/>
      <c r="O30" s="85"/>
      <c r="P30" s="85"/>
      <c r="Q30" s="85"/>
      <c r="R30" s="85"/>
      <c r="S30" s="85"/>
      <c r="T30" s="42">
        <v>0.33333333333333331</v>
      </c>
      <c r="U30" s="85"/>
      <c r="V30" s="85"/>
      <c r="W30" s="86"/>
    </row>
    <row r="31" spans="1:23">
      <c r="A31" s="17" t="s">
        <v>192</v>
      </c>
      <c r="B31" s="17" t="s">
        <v>180</v>
      </c>
      <c r="C31" s="42">
        <v>0.5</v>
      </c>
      <c r="D31" s="85"/>
      <c r="E31" s="85"/>
      <c r="F31" s="85"/>
      <c r="G31" s="85"/>
      <c r="H31" s="85"/>
      <c r="I31" s="85"/>
      <c r="J31" s="85"/>
      <c r="K31" s="85"/>
      <c r="L31" s="85"/>
      <c r="M31" s="85"/>
      <c r="N31" s="85"/>
      <c r="O31" s="85"/>
      <c r="P31" s="85"/>
      <c r="Q31" s="85"/>
      <c r="R31" s="85"/>
      <c r="S31" s="42"/>
      <c r="T31" s="85"/>
      <c r="U31" s="85"/>
      <c r="V31" s="85"/>
      <c r="W31" s="86"/>
    </row>
    <row r="32" spans="1:23">
      <c r="A32" s="17" t="s">
        <v>193</v>
      </c>
      <c r="B32" s="17" t="s">
        <v>179</v>
      </c>
      <c r="C32" s="42">
        <v>0.5</v>
      </c>
      <c r="D32" s="85"/>
      <c r="E32" s="85"/>
      <c r="F32" s="85"/>
      <c r="G32" s="85"/>
      <c r="H32" s="85"/>
      <c r="I32" s="85"/>
      <c r="J32" s="85"/>
      <c r="K32" s="85"/>
      <c r="L32" s="85"/>
      <c r="M32" s="85"/>
      <c r="N32" s="85"/>
      <c r="O32" s="85"/>
      <c r="P32" s="85"/>
      <c r="Q32" s="85"/>
      <c r="R32" s="85"/>
      <c r="S32" s="42"/>
      <c r="T32" s="85"/>
      <c r="U32" s="85"/>
      <c r="V32" s="85"/>
      <c r="W32" s="86"/>
    </row>
    <row r="33" spans="1:23">
      <c r="A33" s="17" t="s">
        <v>194</v>
      </c>
      <c r="B33" s="83" t="s">
        <v>113</v>
      </c>
      <c r="C33" s="42"/>
      <c r="D33" s="85"/>
      <c r="E33" s="85"/>
      <c r="F33" s="85"/>
      <c r="G33" s="85"/>
      <c r="H33" s="85"/>
      <c r="I33" s="85"/>
      <c r="J33" s="85"/>
      <c r="K33" s="85"/>
      <c r="L33" s="85"/>
      <c r="M33" s="85"/>
      <c r="N33" s="85"/>
      <c r="O33" s="85"/>
      <c r="P33" s="85"/>
      <c r="Q33" s="85"/>
      <c r="R33" s="85"/>
      <c r="S33" s="42">
        <v>0.5</v>
      </c>
      <c r="T33" s="85"/>
      <c r="U33" s="85"/>
      <c r="V33" s="85"/>
      <c r="W33" s="86"/>
    </row>
    <row r="34" spans="1:23">
      <c r="A34" s="17" t="s">
        <v>195</v>
      </c>
      <c r="B34" s="84" t="s">
        <v>113</v>
      </c>
      <c r="C34" s="42"/>
      <c r="D34" s="85"/>
      <c r="E34" s="85"/>
      <c r="F34" s="85"/>
      <c r="G34" s="85"/>
      <c r="H34" s="85"/>
      <c r="I34" s="85"/>
      <c r="J34" s="85"/>
      <c r="K34" s="85"/>
      <c r="L34" s="85"/>
      <c r="M34" s="85"/>
      <c r="N34" s="85"/>
      <c r="O34" s="85"/>
      <c r="P34" s="85"/>
      <c r="Q34" s="85"/>
      <c r="R34" s="85"/>
      <c r="S34" s="42">
        <v>0.5</v>
      </c>
      <c r="T34" s="85"/>
      <c r="U34" s="85"/>
      <c r="V34" s="85"/>
      <c r="W34" s="86"/>
    </row>
    <row r="35" spans="1:23">
      <c r="A35" s="17" t="s">
        <v>188</v>
      </c>
      <c r="B35" s="17" t="s">
        <v>176</v>
      </c>
      <c r="C35" s="42"/>
      <c r="D35" s="85"/>
      <c r="E35" s="85"/>
      <c r="F35" s="85"/>
      <c r="G35" s="85"/>
      <c r="H35" s="85"/>
      <c r="I35" s="85"/>
      <c r="J35" s="85"/>
      <c r="K35" s="85"/>
      <c r="L35" s="85"/>
      <c r="M35" s="85"/>
      <c r="N35" s="85"/>
      <c r="O35" s="85"/>
      <c r="P35" s="85"/>
      <c r="Q35" s="85"/>
      <c r="R35" s="85"/>
      <c r="S35" s="85"/>
      <c r="T35" s="85"/>
      <c r="U35" s="85"/>
      <c r="V35" s="42">
        <v>0.5</v>
      </c>
      <c r="W35" s="86"/>
    </row>
    <row r="36" spans="1:23">
      <c r="A36" s="17" t="s">
        <v>189</v>
      </c>
      <c r="B36" s="17" t="s">
        <v>176</v>
      </c>
      <c r="C36" s="42"/>
      <c r="D36" s="85"/>
      <c r="E36" s="85"/>
      <c r="F36" s="85"/>
      <c r="G36" s="85"/>
      <c r="H36" s="85"/>
      <c r="I36" s="85"/>
      <c r="J36" s="85"/>
      <c r="K36" s="85"/>
      <c r="L36" s="85"/>
      <c r="M36" s="85"/>
      <c r="N36" s="85"/>
      <c r="O36" s="85"/>
      <c r="P36" s="85"/>
      <c r="Q36" s="85"/>
      <c r="R36" s="85"/>
      <c r="S36" s="85"/>
      <c r="T36" s="85"/>
      <c r="U36" s="85"/>
      <c r="V36" s="42">
        <v>0.5</v>
      </c>
      <c r="W36" s="86"/>
    </row>
    <row r="37" spans="1:23">
      <c r="A37" s="17" t="s">
        <v>98</v>
      </c>
      <c r="B37" s="43" t="s">
        <v>100</v>
      </c>
      <c r="C37" s="44"/>
      <c r="D37" s="85"/>
      <c r="E37" s="85"/>
      <c r="F37" s="85"/>
      <c r="G37" s="85"/>
      <c r="H37" s="85"/>
      <c r="I37" s="85"/>
      <c r="J37" s="85"/>
      <c r="K37" s="85"/>
      <c r="L37" s="85"/>
      <c r="M37" s="85"/>
      <c r="N37" s="85"/>
      <c r="O37" s="85"/>
      <c r="P37" s="85"/>
      <c r="Q37" s="85"/>
      <c r="R37" s="85"/>
      <c r="S37" s="85"/>
      <c r="T37" s="85"/>
      <c r="U37" s="85"/>
      <c r="V37" s="44">
        <v>0.5</v>
      </c>
      <c r="W37" s="86"/>
    </row>
    <row r="38" spans="1:23">
      <c r="A38" s="17" t="s">
        <v>116</v>
      </c>
      <c r="B38" s="43" t="s">
        <v>100</v>
      </c>
      <c r="C38" s="44"/>
      <c r="D38" s="85"/>
      <c r="E38" s="85"/>
      <c r="F38" s="85"/>
      <c r="G38" s="85"/>
      <c r="H38" s="85"/>
      <c r="I38" s="85"/>
      <c r="J38" s="85"/>
      <c r="K38" s="85"/>
      <c r="L38" s="85"/>
      <c r="M38" s="85"/>
      <c r="N38" s="85"/>
      <c r="O38" s="85"/>
      <c r="P38" s="85"/>
      <c r="Q38" s="85"/>
      <c r="R38" s="85"/>
      <c r="S38" s="85"/>
      <c r="T38" s="85"/>
      <c r="U38" s="85"/>
      <c r="V38" s="44">
        <v>0.5</v>
      </c>
      <c r="W38" s="86"/>
    </row>
    <row r="39" spans="1:23">
      <c r="A39" s="43" t="s">
        <v>117</v>
      </c>
      <c r="B39" s="81" t="s">
        <v>121</v>
      </c>
      <c r="C39" s="86"/>
      <c r="D39" s="86"/>
      <c r="E39" s="86"/>
      <c r="F39" s="86"/>
      <c r="G39" s="86"/>
      <c r="H39" s="86"/>
      <c r="I39" s="86"/>
      <c r="J39" s="86"/>
      <c r="K39" s="86"/>
      <c r="L39" s="86"/>
      <c r="M39" s="86"/>
      <c r="N39" s="86"/>
      <c r="O39" s="86"/>
      <c r="P39" s="86"/>
      <c r="Q39" s="86"/>
      <c r="R39" s="86"/>
      <c r="S39" s="44"/>
      <c r="T39" s="86"/>
      <c r="U39" s="86"/>
      <c r="V39" s="86"/>
      <c r="W39" s="44">
        <v>0.5</v>
      </c>
    </row>
    <row r="40" spans="1:23">
      <c r="A40" s="43" t="s">
        <v>118</v>
      </c>
      <c r="B40" s="81" t="s">
        <v>121</v>
      </c>
      <c r="C40" s="86"/>
      <c r="D40" s="86"/>
      <c r="E40" s="86"/>
      <c r="F40" s="86"/>
      <c r="G40" s="86"/>
      <c r="H40" s="86"/>
      <c r="I40" s="86"/>
      <c r="J40" s="86"/>
      <c r="K40" s="86"/>
      <c r="L40" s="86"/>
      <c r="M40" s="86"/>
      <c r="N40" s="86"/>
      <c r="O40" s="86"/>
      <c r="P40" s="86"/>
      <c r="Q40" s="86"/>
      <c r="R40" s="86"/>
      <c r="S40" s="44"/>
      <c r="T40" s="86"/>
      <c r="U40" s="86"/>
      <c r="V40" s="86"/>
      <c r="W40" s="44">
        <v>0.5</v>
      </c>
    </row>
    <row r="41" spans="1:23">
      <c r="A41" s="43" t="s">
        <v>196</v>
      </c>
      <c r="B41" s="81" t="s">
        <v>182</v>
      </c>
      <c r="C41" s="86"/>
      <c r="D41" s="86"/>
      <c r="E41" s="86"/>
      <c r="F41" s="86"/>
      <c r="G41" s="86"/>
      <c r="H41" s="86"/>
      <c r="I41" s="86"/>
      <c r="J41" s="86"/>
      <c r="K41" s="86"/>
      <c r="L41" s="86"/>
      <c r="M41" s="86"/>
      <c r="N41" s="86"/>
      <c r="O41" s="86"/>
      <c r="P41" s="86"/>
      <c r="Q41" s="86"/>
      <c r="R41" s="86"/>
      <c r="S41" s="86"/>
      <c r="T41" s="86"/>
      <c r="U41" s="86"/>
      <c r="V41" s="42">
        <v>0.33333333333333331</v>
      </c>
      <c r="W41" s="86"/>
    </row>
    <row r="42" spans="1:23">
      <c r="A42" s="43" t="s">
        <v>197</v>
      </c>
      <c r="B42" s="81" t="s">
        <v>182</v>
      </c>
      <c r="C42" s="86"/>
      <c r="D42" s="86"/>
      <c r="E42" s="86"/>
      <c r="F42" s="86"/>
      <c r="G42" s="86"/>
      <c r="H42" s="86"/>
      <c r="I42" s="86"/>
      <c r="J42" s="86"/>
      <c r="K42" s="86"/>
      <c r="L42" s="86"/>
      <c r="M42" s="86"/>
      <c r="N42" s="86"/>
      <c r="O42" s="86"/>
      <c r="P42" s="86"/>
      <c r="Q42" s="86"/>
      <c r="R42" s="86"/>
      <c r="S42" s="86"/>
      <c r="T42" s="86"/>
      <c r="U42" s="86"/>
      <c r="V42" s="42">
        <v>0.33333333333333331</v>
      </c>
      <c r="W42" s="86"/>
    </row>
  </sheetData>
  <mergeCells count="2">
    <mergeCell ref="A3:A4"/>
    <mergeCell ref="B3:B4"/>
  </mergeCells>
  <phoneticPr fontId="2"/>
  <printOptions horizontalCentered="1"/>
  <pageMargins left="0.59055118110236227" right="0.59055118110236227" top="0.59055118110236227" bottom="0.59055118110236227" header="0.39370078740157483" footer="0.39370078740157483"/>
  <pageSetup paperSize="9" scale="55" fitToHeight="0" orientation="landscape"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8EF88A1-5ABE-4A5D-BCCC-00617EEC7D8B}">
  <dimension ref="A1:E30"/>
  <sheetViews>
    <sheetView workbookViewId="0">
      <selection activeCell="C7" sqref="C7"/>
    </sheetView>
  </sheetViews>
  <sheetFormatPr defaultRowHeight="13.5"/>
  <cols>
    <col min="1" max="1" width="83.25" bestFit="1" customWidth="1"/>
    <col min="2" max="2" width="13" bestFit="1" customWidth="1"/>
    <col min="3" max="3" width="11.375" bestFit="1" customWidth="1"/>
    <col min="4" max="4" width="10.25" bestFit="1" customWidth="1"/>
  </cols>
  <sheetData>
    <row r="1" spans="1:5">
      <c r="B1" t="s">
        <v>146</v>
      </c>
    </row>
    <row r="2" spans="1:5">
      <c r="A2" t="s">
        <v>127</v>
      </c>
      <c r="B2" s="119">
        <v>16500000</v>
      </c>
      <c r="E2" t="s">
        <v>149</v>
      </c>
    </row>
    <row r="3" spans="1:5">
      <c r="A3" t="s">
        <v>147</v>
      </c>
      <c r="B3" s="119">
        <v>16500000</v>
      </c>
      <c r="E3" t="s">
        <v>149</v>
      </c>
    </row>
    <row r="4" spans="1:5">
      <c r="A4" t="s">
        <v>128</v>
      </c>
      <c r="B4" s="119"/>
    </row>
    <row r="5" spans="1:5">
      <c r="A5" t="s">
        <v>150</v>
      </c>
      <c r="B5" s="119">
        <v>10198000</v>
      </c>
    </row>
    <row r="6" spans="1:5">
      <c r="A6" t="s">
        <v>151</v>
      </c>
      <c r="B6" s="119">
        <v>8543000</v>
      </c>
    </row>
    <row r="7" spans="1:5">
      <c r="A7" t="s">
        <v>152</v>
      </c>
      <c r="B7" s="119">
        <v>440000</v>
      </c>
    </row>
    <row r="8" spans="1:5">
      <c r="A8" t="s">
        <v>129</v>
      </c>
      <c r="B8" s="119">
        <v>1426000</v>
      </c>
    </row>
    <row r="9" spans="1:5">
      <c r="A9" t="s">
        <v>141</v>
      </c>
      <c r="B9" s="119">
        <v>4241000</v>
      </c>
    </row>
    <row r="10" spans="1:5">
      <c r="A10" t="s">
        <v>142</v>
      </c>
      <c r="B10" s="119"/>
    </row>
    <row r="11" spans="1:5">
      <c r="A11" t="s">
        <v>143</v>
      </c>
      <c r="B11" s="119">
        <v>20000000</v>
      </c>
    </row>
    <row r="12" spans="1:5">
      <c r="A12" t="s">
        <v>130</v>
      </c>
      <c r="B12" s="119">
        <v>1870000</v>
      </c>
    </row>
    <row r="13" spans="1:5">
      <c r="A13" t="s">
        <v>144</v>
      </c>
      <c r="B13" s="119">
        <v>1100000</v>
      </c>
    </row>
    <row r="14" spans="1:5">
      <c r="A14" t="s">
        <v>131</v>
      </c>
      <c r="B14" s="119">
        <v>16500000</v>
      </c>
      <c r="E14" t="s">
        <v>149</v>
      </c>
    </row>
    <row r="15" spans="1:5">
      <c r="A15" t="s">
        <v>132</v>
      </c>
      <c r="B15" s="119"/>
      <c r="E15" t="s">
        <v>149</v>
      </c>
    </row>
    <row r="16" spans="1:5">
      <c r="A16" t="s">
        <v>133</v>
      </c>
      <c r="B16" s="119"/>
      <c r="E16" t="s">
        <v>149</v>
      </c>
    </row>
    <row r="17" spans="1:5">
      <c r="A17" t="s">
        <v>134</v>
      </c>
      <c r="B17" s="119">
        <v>478000</v>
      </c>
    </row>
    <row r="18" spans="1:5">
      <c r="A18" t="s">
        <v>148</v>
      </c>
      <c r="B18" s="119">
        <v>478000</v>
      </c>
    </row>
    <row r="19" spans="1:5">
      <c r="A19" t="s">
        <v>135</v>
      </c>
      <c r="B19" s="119">
        <v>55000000</v>
      </c>
      <c r="E19" t="s">
        <v>149</v>
      </c>
    </row>
    <row r="20" spans="1:5">
      <c r="A20" t="s">
        <v>145</v>
      </c>
      <c r="B20" s="119">
        <v>27500000</v>
      </c>
      <c r="E20" t="s">
        <v>149</v>
      </c>
    </row>
    <row r="21" spans="1:5">
      <c r="A21" t="s">
        <v>136</v>
      </c>
      <c r="B21" s="119"/>
      <c r="E21" t="s">
        <v>149</v>
      </c>
    </row>
    <row r="22" spans="1:5">
      <c r="A22" t="s">
        <v>158</v>
      </c>
      <c r="B22" s="119">
        <v>7857000</v>
      </c>
      <c r="C22" s="119">
        <v>15714000</v>
      </c>
      <c r="E22" t="s">
        <v>149</v>
      </c>
    </row>
    <row r="23" spans="1:5">
      <c r="A23" t="s">
        <v>137</v>
      </c>
      <c r="B23" s="119">
        <v>7857000</v>
      </c>
      <c r="C23" s="119">
        <v>15714000</v>
      </c>
      <c r="E23" t="s">
        <v>149</v>
      </c>
    </row>
    <row r="24" spans="1:5">
      <c r="A24" t="s">
        <v>138</v>
      </c>
      <c r="B24" s="119">
        <v>233000</v>
      </c>
    </row>
    <row r="25" spans="1:5">
      <c r="A25" t="s">
        <v>139</v>
      </c>
      <c r="B25" s="119">
        <v>17035000</v>
      </c>
      <c r="E25" t="s">
        <v>149</v>
      </c>
    </row>
    <row r="26" spans="1:5">
      <c r="A26" t="s">
        <v>155</v>
      </c>
      <c r="B26" s="119">
        <v>20000000</v>
      </c>
      <c r="C26" s="119">
        <v>10000000</v>
      </c>
      <c r="D26" s="119">
        <v>30000000</v>
      </c>
      <c r="E26" t="s">
        <v>149</v>
      </c>
    </row>
    <row r="27" spans="1:5">
      <c r="A27" t="s">
        <v>153</v>
      </c>
      <c r="B27" s="119">
        <v>37180000</v>
      </c>
      <c r="C27" s="119">
        <v>53700000</v>
      </c>
      <c r="D27" s="119">
        <v>90880000</v>
      </c>
      <c r="E27" t="s">
        <v>149</v>
      </c>
    </row>
    <row r="28" spans="1:5">
      <c r="A28" t="s">
        <v>154</v>
      </c>
      <c r="B28" s="119">
        <v>71191000</v>
      </c>
      <c r="E28" t="s">
        <v>149</v>
      </c>
    </row>
    <row r="29" spans="1:5">
      <c r="A29" t="s">
        <v>140</v>
      </c>
      <c r="B29" s="119">
        <v>212000</v>
      </c>
    </row>
    <row r="30" spans="1:5">
      <c r="A30" t="s">
        <v>183</v>
      </c>
      <c r="B30" s="119">
        <v>16500000</v>
      </c>
    </row>
  </sheetData>
  <phoneticPr fontId="2"/>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5</vt:i4>
      </vt:variant>
      <vt:variant>
        <vt:lpstr>名前付き一覧</vt:lpstr>
      </vt:variant>
      <vt:variant>
        <vt:i4>59</vt:i4>
      </vt:variant>
    </vt:vector>
  </HeadingPairs>
  <TitlesOfParts>
    <vt:vector size="64" baseType="lpstr">
      <vt:lpstr>記載方法</vt:lpstr>
      <vt:lpstr>設備 (間接補助)</vt:lpstr>
      <vt:lpstr>事業区分</vt:lpstr>
      <vt:lpstr>補助率</vt:lpstr>
      <vt:lpstr>基準額</vt:lpstr>
      <vt:lpstr>_１__ア</vt:lpstr>
      <vt:lpstr>_１__イ</vt:lpstr>
      <vt:lpstr>_１０__ア</vt:lpstr>
      <vt:lpstr>_１０__イ</vt:lpstr>
      <vt:lpstr>_１１</vt:lpstr>
      <vt:lpstr>_１２__ア</vt:lpstr>
      <vt:lpstr>_１２__イ</vt:lpstr>
      <vt:lpstr>_１３__ア</vt:lpstr>
      <vt:lpstr>_１３__イ</vt:lpstr>
      <vt:lpstr>_１５__ア</vt:lpstr>
      <vt:lpstr>_１５__イ</vt:lpstr>
      <vt:lpstr>_１６__ア</vt:lpstr>
      <vt:lpstr>_１６__イ</vt:lpstr>
      <vt:lpstr>_１７__ア</vt:lpstr>
      <vt:lpstr>_１８__ア</vt:lpstr>
      <vt:lpstr>_１８__イ</vt:lpstr>
      <vt:lpstr>_１９__ア</vt:lpstr>
      <vt:lpstr>_１９__イ</vt:lpstr>
      <vt:lpstr>_２__ア</vt:lpstr>
      <vt:lpstr>_２__イ</vt:lpstr>
      <vt:lpstr>_２__ウ</vt:lpstr>
      <vt:lpstr>_２__エ</vt:lpstr>
      <vt:lpstr>_２１__ア</vt:lpstr>
      <vt:lpstr>_２１__イ</vt:lpstr>
      <vt:lpstr>_３__ア</vt:lpstr>
      <vt:lpstr>_３__イ</vt:lpstr>
      <vt:lpstr>_３__ウ</vt:lpstr>
      <vt:lpstr>_３__エ</vt:lpstr>
      <vt:lpstr>_４</vt:lpstr>
      <vt:lpstr>_５__ア</vt:lpstr>
      <vt:lpstr>_５__イ</vt:lpstr>
      <vt:lpstr>_６</vt:lpstr>
      <vt:lpstr>_７</vt:lpstr>
      <vt:lpstr>_８__ア</vt:lpstr>
      <vt:lpstr>_８__イ</vt:lpstr>
      <vt:lpstr>_９__ア</vt:lpstr>
      <vt:lpstr>_９__イ</vt:lpstr>
      <vt:lpstr>ICTを活用した産科医師少数地域に対する妊産婦モニタリング支援設備整備事業</vt:lpstr>
      <vt:lpstr>'設備 (間接補助)'!Print_Area</vt:lpstr>
      <vt:lpstr>へき地・離島診療支援システム設備</vt:lpstr>
      <vt:lpstr>へき地医療拠点病院設備</vt:lpstr>
      <vt:lpstr>へき地患者輸送車_艇_</vt:lpstr>
      <vt:lpstr>へき地巡回診療車_船_</vt:lpstr>
      <vt:lpstr>へき地診療所</vt:lpstr>
      <vt:lpstr>へき地診療所医療機器整備費</vt:lpstr>
      <vt:lpstr>へき地保健指導所設備</vt:lpstr>
      <vt:lpstr>奄美群島医療施設設備</vt:lpstr>
      <vt:lpstr>遠隔医療設備</vt:lpstr>
      <vt:lpstr>沖縄医療施設設備整備事業</vt:lpstr>
      <vt:lpstr>過疎地域等特定診療所設備</vt:lpstr>
      <vt:lpstr>解剖・死亡時画像診断等設備</vt:lpstr>
      <vt:lpstr>在宅人工呼吸器使用者非常用電源整備事業</vt:lpstr>
      <vt:lpstr>死亡時画像診断システム等設備医療機器整備費</vt:lpstr>
      <vt:lpstr>実践的手術手技向上研修実施機関設備</vt:lpstr>
      <vt:lpstr>重点医師偏在対策支援区域における診療所の承継・開業支援</vt:lpstr>
      <vt:lpstr>分娩設備取扱施設</vt:lpstr>
      <vt:lpstr>離島歯科巡回診療設備</vt:lpstr>
      <vt:lpstr>離島等患者宿泊施設設備</vt:lpstr>
      <vt:lpstr>臨床研修病院支援システム設備</vt:lpstr>
    </vt:vector>
  </TitlesOfParts>
  <Company>厚生省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厚生省本省</dc:creator>
  <cp:lastModifiedBy>森川 陽介</cp:lastModifiedBy>
  <cp:lastPrinted>2026-03-26T00:15:21Z</cp:lastPrinted>
  <dcterms:created xsi:type="dcterms:W3CDTF">2000-07-04T04:40:42Z</dcterms:created>
  <dcterms:modified xsi:type="dcterms:W3CDTF">2026-04-01T04:02:16Z</dcterms:modified>
</cp:coreProperties>
</file>