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9AD1FCA-0B73-4727-AE09-017D84FCBBBB}"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<sst xmlns="http://schemas.openxmlformats.org/spreadsheetml/2006/main" count="3091" uniqueCount="1049">
  <si>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</si>
  <si>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</si>
  <si>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</si>
  <si>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</si>
  <si>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</si>
  <si>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</si>
  <si>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</si>
  <si>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</si>
  <si>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</si>
  <si>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</si>
  <si>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</si>
  <si>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</si>
  <si>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</si>
  <si>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</si>
  <si>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</si>
  <si>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</si>
  <si>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</si>
  <si>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</si>
  <si>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</si>
  <si>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</si>
  <si>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</si>
  <si>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</si>
  <si>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</si>
  <si>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</si>
  <si>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</si>
  <si>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</si>
  <si>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</si>
  <si>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</si>
  <si>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</si>
  <si>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</si>
  <si>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</si>
  <si>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</si>
  <si>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</si>
  <si>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</si>
  <si>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</si>
  <si>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</si>
  <si>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</si>
  <si>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</si>
  <si>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</si>
  <si>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</si>
  <si>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</si>
  <si>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</si>
  <si>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</si>
  <si>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</si>
  <si>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</si>
  <si>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</si>
  <si>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</si>
  <si>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</si>
  <si>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</si>
  <si>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</si>
  <si>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</si>
  <si>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</si>
  <si>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</si>
  <si>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</si>
  <si>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</si>
  <si>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</si>
  <si>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</si>
  <si>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</si>
  <si>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</si>
  <si>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</si>
  <si>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</si>
  <si>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</si>
  <si>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</si>
  <si>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</si>
  <si>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</si>
  <si>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</si>
  <si>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</si>
  <si>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</si>
  <si>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</si>
  <si>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</si>
  <si>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</si>
  <si>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</si>
  <si>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</si>
  <si>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</si>
  <si>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</si>
  <si>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</si>
  <si>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</si>
  <si>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</si>
  <si>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</si>
  <si>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</si>
  <si>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</si>
  <si>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</si>
  <si>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</si>
  <si>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</si>
  <si>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</si>
  <si>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</si>
  <si>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</si>
  <si>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</si>
  <si>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</si>
  <si>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</si>
  <si>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</si>
  <si>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</si>
  <si>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</si>
  <si>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</si>
  <si>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</si>
  <si>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</si>
  <si>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</si>
  <si>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</si>
  <si>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</si>
  <si>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</si>
  <si>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</si>
  <si>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</si>
  <si>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</si>
  <si>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</si>
  <si>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</si>
  <si>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</si>
  <si>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</si>
  <si>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</si>
  <si>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</si>
  <si>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</si>
  <si>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</si>
  <si>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</si>
  <si>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</si>
  <si>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</si>
  <si>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</si>
  <si>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</si>
  <si>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</si>
  <si>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</si>
  <si>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</si>
  <si>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</si>
  <si>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</si>
  <si>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</si>
  <si>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</si>
  <si>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</si>
  <si>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</si>
  <si>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</si>
  <si>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</si>
  <si>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</si>
  <si>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</si>
  <si>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</si>
  <si>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</si>
  <si>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</si>
  <si>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</si>
  <si>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</si>
  <si>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</si>
  <si>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</si>
  <si>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</si>
  <si>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</si>
  <si>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</si>
  <si>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</si>
  <si>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</si>
  <si>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</si>
  <si>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</si>
  <si>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</si>
  <si>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</si>
  <si>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</si>
  <si>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</si>
  <si>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</si>
  <si>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</si>
  <si>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</si>
  <si>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</si>
  <si>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</si>
  <si>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</si>
  <si>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</si>
  <si>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</si>
  <si>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</si>
  <si>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</si>
  <si>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</si>
  <si>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</si>
  <si>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</si>
  <si>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</si>
  <si>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</si>
  <si>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</si>
  <si>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</si>
  <si>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</si>
  <si>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</si>
  <si>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</si>
  <si>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</si>
  <si>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</si>
  <si>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</si>
  <si>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</si>
  <si>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</si>
  <si>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</si>
  <si>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</si>
  <si>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</si>
  <si>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</si>
  <si>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</si>
  <si>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</si>
  <si>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</si>
  <si>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</si>
  <si>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</si>
  <si>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</si>
  <si>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</si>
  <si>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</si>
  <si>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</si>
  <si>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</si>
  <si>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</si>
  <si>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</si>
  <si>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</si>
  <si>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</si>
  <si>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</si>
  <si>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</si>
  <si>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</si>
  <si>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</si>
  <si>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</si>
  <si>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</si>
  <si>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</si>
  <si>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</si>
  <si>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</si>
  <si>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</si>
  <si>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</si>
  <si>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</si>
  <si>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</si>
  <si>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</si>
  <si>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</si>
  <si>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</si>
  <si>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</si>
  <si>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</si>
  <si>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</si>
  <si>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</si>
  <si>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</si>
  <si>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</si>
  <si>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</si>
  <si>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</si>
  <si>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</si>
  <si>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</si>
  <si>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</si>
  <si>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</si>
  <si>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</si>
  <si>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</si>
  <si>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</si>
  <si>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</si>
  <si>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</si>
  <si>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</si>
  <si>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</si>
  <si>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</si>
  <si>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</si>
  <si>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</si>
  <si>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</si>
  <si>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</si>
  <si>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</si>
  <si>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</si>
  <si>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</si>
  <si>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</si>
  <si>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</si>
  <si>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</si>
  <si>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</si>
  <si>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</si>
  <si>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</si>
  <si>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</si>
  <si>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</si>
  <si>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</si>
  <si>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</si>
  <si>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</si>
  <si>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</si>
  <si>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</si>
  <si>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</si>
  <si>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</si>
  <si>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</si>
  <si>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</si>
  <si>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</si>
  <si>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</si>
  <si>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</si>
  <si>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</si>
  <si>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</si>
  <si>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</si>
  <si>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</si>
  <si>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</si>
  <si>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</si>
  <si>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</si>
  <si>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</si>
  <si>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</si>
  <si>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</si>
  <si>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</si>
  <si>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</si>
  <si>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</si>
  <si>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</si>
  <si>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</si>
  <si>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</si>
  <si>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</si>
  <si>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</si>
  <si>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</si>
  <si>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</si>
  <si>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</si>
  <si>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</si>
  <si>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</si>
  <si>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</si>
  <si>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</si>
  <si>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</si>
  <si>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</si>
  <si>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</si>
  <si>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</si>
  <si>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</si>
  <si>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</si>
  <si>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</si>
  <si>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</si>
  <si>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</si>
  <si>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</si>
  <si>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</si>
  <si>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</si>
  <si>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</si>
  <si>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</si>
  <si>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</si>
  <si>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</si>
  <si>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</si>
  <si>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</si>
  <si>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</si>
  <si>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</si>
  <si>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</si>
  <si>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</si>
  <si>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</si>
  <si>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</si>
  <si>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</si>
  <si>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</si>
  <si>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</si>
  <si>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</si>
  <si>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</si>
  <si>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</si>
  <si>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</si>
  <si>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</si>
  <si>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</si>
  <si>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</si>
  <si>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</si>
  <si>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</si>
  <si>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</si>
  <si>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</si>
  <si>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</si>
  <si>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</si>
  <si>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</si>
  <si>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</si>
  <si>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</si>
  <si>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</si>
  <si>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</si>
  <si>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</si>
  <si>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</si>
  <si>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</si>
  <si>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</si>
  <si>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</si>
  <si>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</si>
  <si>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</si>
  <si>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</si>
  <si>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</si>
  <si>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</si>
  <si>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</si>
  <si>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</si>
  <si>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</si>
  <si>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</si>
  <si>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</si>
  <si>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</si>
  <si>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</si>
  <si>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</si>
  <si>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</si>
  <si>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</si>
  <si>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</si>
  <si>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</si>
  <si>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</si>
  <si>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</si>
  <si>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</si>
  <si>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</si>
  <si>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</si>
  <si>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</si>
  <si>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</si>
  <si>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</si>
  <si>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</si>
  <si>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</si>
  <si>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</si>
  <si>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</si>
  <si>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</si>
  <si>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</si>
  <si>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</si>
  <si>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</si>
  <si>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</si>
  <si>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</si>
  <si>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</si>
  <si>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</si>
  <si>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</si>
  <si>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</si>
  <si>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</si>
  <si>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</si>
  <si>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</si>
  <si>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</si>
  <si>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</si>
  <si>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</si>
  <si>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</si>
  <si>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</si>
  <si>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</si>
  <si>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</si>
  <si>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</si>
  <si>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</si>
  <si>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</si>
  <si>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</si>
  <si>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</si>
  <si>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</si>
  <si>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</si>
  <si>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</si>
  <si>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</si>
  <si>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</si>
  <si>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</si>
  <si>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</si>
  <si>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</si>
  <si>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</si>
  <si>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</si>
  <si>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</si>
  <si>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</si>
  <si>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</si>
  <si>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</si>
  <si>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</si>
  <si>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</si>
  <si>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</si>
  <si>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</si>
  <si>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</si>
  <si>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</si>
  <si>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</si>
  <si>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</si>
  <si>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</si>
  <si>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</si>
  <si>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</si>
  <si>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</si>
  <si>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</si>
  <si>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</si>
  <si>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</si>
  <si>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</si>
  <si>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</si>
  <si>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</si>
  <si>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</si>
  <si>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</si>
  <si>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</si>
  <si>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</si>
  <si>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</si>
  <si>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</si>
  <si>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</si>
  <si>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</si>
  <si>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</si>
  <si>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</si>
  <si>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</si>
  <si>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</si>
  <si>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</si>
  <si>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</si>
  <si>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</si>
  <si>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</si>
  <si>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</si>
  <si>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</si>
  <si>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</si>
  <si>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</si>
  <si>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</si>
  <si>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</si>
  <si>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</si>
  <si>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</si>
  <si>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</si>
  <si>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</si>
  <si>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</si>
  <si>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</si>
  <si>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</si>
  <si>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</si>
  <si>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</si>
  <si>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</si>
  <si>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</si>
  <si>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</si>
  <si>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</si>
  <si>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</si>
  <si>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</si>
  <si>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</si>
  <si>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</si>
  <si>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</si>
  <si>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</si>
  <si>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</si>
  <si>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</si>
  <si>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</si>
  <si>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</si>
  <si>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</si>
  <si>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</si>
  <si>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</si>
  <si>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</si>
  <si>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</si>
  <si>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</si>
  <si>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</si>
  <si>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</si>
  <si>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</si>
  <si>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</si>
  <si>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</si>
  <si>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</si>
  <si>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</si>
  <si>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</si>
  <si>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</si>
  <si>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</si>
  <si>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</si>
  <si>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</si>
  <si>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</si>
  <si>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</si>
  <si>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</si>
  <si>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</si>
  <si>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</si>
  <si>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</si>
  <si>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</si>
  <si>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</si>
  <si>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</si>
  <si>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</si>
  <si>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</si>
  <si>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</si>
  <si>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</si>
  <si>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</si>
  <si>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</si>
  <si>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</si>
  <si>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</si>
  <si>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</si>
  <si>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</si>
  <si>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</si>
  <si>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</si>
  <si>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</si>
  <si>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</si>
  <si>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</si>
  <si>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</si>
  <si>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</si>
  <si>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</si>
  <si>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</si>
  <si>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</si>
  <si>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</si>
  <si>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</si>
  <si>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</si>
  <si>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</si>
  <si>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</si>
  <si>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</si>
  <si>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</si>
  <si>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</si>
  <si>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</si>
  <si>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</si>
  <si>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</si>
  <si>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</si>
  <si>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</si>
  <si>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</si>
  <si>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</si>
  <si>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</si>
  <si>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</si>
  <si>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</si>
  <si>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</si>
  <si>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</si>
  <si>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</si>
  <si>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</si>
  <si>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</si>
  <si>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</si>
  <si>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</si>
  <si>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</si>
  <si>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</si>
  <si>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</si>
  <si>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</si>
  <si>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</si>
  <si>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</si>
  <si>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</si>
  <si>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</si>
  <si>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</si>
  <si>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</si>
  <si>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</si>
  <si>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</si>
  <si>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</si>
  <si>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</si>
  <si>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</si>
  <si>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</si>
  <si>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</si>
  <si>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</si>
  <si>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</si>
  <si>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</si>
  <si>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</si>
  <si>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</si>
  <si>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</si>
  <si>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</si>
  <si>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</si>
  <si>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</si>
  <si>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</si>
  <si>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</si>
  <si>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</si>
  <si>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</si>
  <si>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</si>
  <si>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</si>
  <si>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</si>
  <si>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</si>
  <si>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</si>
  <si>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</si>
  <si>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</si>
  <si>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</si>
  <si>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</si>
  <si>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</si>
  <si>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</si>
  <si>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</si>
  <si>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</si>
  <si>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</si>
  <si>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</si>
  <si>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</si>
  <si>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</si>
  <si>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</si>
  <si>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</si>
  <si>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</si>
  <si>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</si>
  <si>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</si>
  <si>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</si>
  <si>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</si>
  <si>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</si>
  <si>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</si>
  <si>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</si>
  <si>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</si>
  <si>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</si>
  <si>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</si>
  <si>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</si>
  <si>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</si>
  <si>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</si>
  <si>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</si>
  <si>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</si>
  <si>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</si>
  <si>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</si>
  <si>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</si>
  <si>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</si>
  <si>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</si>
  <si>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</si>
  <si>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</si>
  <si>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</si>
  <si>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</si>
  <si>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</si>
  <si>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</si>
  <si>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</si>
  <si>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</si>
  <si>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</si>
  <si>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</si>
  <si>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</si>
  <si>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</si>
  <si>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</si>
  <si>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</si>
  <si>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</si>
  <si>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</si>
  <si>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</si>
  <si>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</si>
  <si>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</si>
  <si>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</si>
  <si>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</si>
  <si>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</si>
  <si>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</si>
  <si>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</si>
  <si>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</si>
  <si>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</si>
  <si>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</si>
  <si>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</si>
  <si>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</si>
  <si>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</si>
  <si>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</si>
  <si>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</si>
  <si>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</si>
  <si>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</si>
  <si>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</si>
  <si>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</si>
  <si>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</si>
  <si>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</si>
  <si>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</si>
  <si>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</si>
  <si>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</si>
  <si>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</si>
  <si>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</si>
  <si>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</si>
  <si>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</si>
  <si>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</si>
  <si>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</si>
  <si>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</si>
  <si>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</si>
  <si>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</si>
  <si>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</si>
  <si>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</si>
  <si>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</si>
  <si>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</si>
  <si>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</si>
  <si>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</si>
  <si>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</si>
  <si>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</si>
  <si>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</si>
  <si>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</si>
  <si>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</si>
  <si>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</si>
  <si>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</si>
  <si>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</si>
  <si>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</si>
  <si>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</si>
  <si>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</si>
  <si>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</si>
  <si>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</si>
  <si>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</si>
  <si>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</si>
  <si>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</si>
  <si>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</si>
  <si>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</si>
  <si>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</si>
  <si>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</si>
  <si>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</si>
  <si>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</si>
  <si>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</si>
  <si>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</si>
  <si>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</si>
  <si>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</si>
  <si>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</si>
  <si>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</si>
  <si>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</si>
  <si>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</si>
  <si>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</si>
  <si>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</si>
  <si>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</si>
  <si>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</si>
  <si>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</si>
  <si>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</si>
  <si>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</si>
  <si>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</si>
  <si>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</si>
  <si>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</si>
  <si>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</si>
  <si>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</si>
  <si>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</si>
  <si>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</si>
  <si>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</si>
  <si>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</si>
  <si>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</si>
  <si>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</si>
  <si>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</si>
  <si>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</si>
  <si>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</si>
  <si>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</si>
  <si>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</si>
  <si>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</si>
  <si>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</si>
  <si>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</si>
  <si>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</si>
  <si>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</si>
  <si>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</si>
  <si>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</si>
  <si>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</si>
  <si>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</si>
  <si>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</si>
  <si>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</si>
  <si>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</si>
  <si>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</si>
  <si>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</si>
  <si>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</si>
  <si>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</si>
  <si>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</si>
  <si>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</si>
  <si>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</si>
  <si>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</si>
  <si>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</si>
  <si>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</si>
  <si>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</si>
  <si>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</si>
  <si>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</si>
  <si>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</si>
  <si>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</si>
  <si>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</si>
  <si>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</si>
  <si>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</si>
  <si>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</si>
  <si>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</si>
  <si>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</si>
  <si>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</si>
  <si>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</si>
  <si>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</si>
  <si>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</si>
  <si>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</si>
  <si>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</si>
  <si>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</si>
  <si>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</si>
  <si>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</si>
  <si>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</si>
  <si>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</si>
  <si>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</si>
  <si>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</si>
  <si>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</si>
  <si>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</si>
  <si>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</si>
  <si>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</si>
  <si>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</si>
  <si>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</si>
  <si>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</si>
  <si>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</si>
  <si>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</si>
  <si>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</si>
  <si>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</si>
  <si>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</si>
  <si>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</si>
  <si>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</si>
  <si>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</si>
  <si>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</si>
  <si>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</si>
  <si>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</si>
  <si>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</si>
  <si>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</si>
  <si>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</si>
  <si>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</si>
  <si>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</si>
  <si>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</si>
  <si>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</si>
  <si>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</si>
  <si>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</si>
  <si>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</si>
  <si>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</si>
  <si>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</si>
  <si>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</si>
  <si>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</si>
  <si>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</si>
  <si>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</si>
  <si>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</si>
  <si>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</si>
  <si>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</si>
  <si>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</si>
  <si>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</si>
  <si>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</si>
  <si>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</si>
  <si>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</si>
  <si>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</si>
  <si>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</si>
  <si>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</si>
  <si>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</si>
  <si>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</si>
  <si>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</si>
  <si>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</si>
  <si>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</si>
  <si>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</si>
  <si>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</si>
  <si>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</si>
  <si>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</si>
  <si>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</si>
  <si>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</si>
  <si>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</si>
  <si>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</si>
  <si>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</si>
  <si>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</si>
  <si>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</si>
  <si>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</si>
  <si>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</si>
  <si>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</si>
  <si>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</si>
  <si>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</si>
  <si>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</si>
  <si>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</si>
  <si>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</si>
  <si>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</si>
  <si>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</si>
  <si>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</si>
  <si>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</si>
  <si>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</si>
  <si>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</si>
  <si>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</si>
  <si>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</si>
  <si>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</si>
  <si>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</si>
  <si>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</si>
  <si>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</si>
  <si>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</si>
  <si>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</si>
  <si>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</si>
  <si>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</si>
  <si>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</si>
  <si>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</si>
  <si>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</si>
  <si>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</si>
  <si>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</si>
  <si>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</si>
  <si>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</si>
  <si>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</si>
  <si>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</si>
  <si>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</si>
  <si>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</si>
  <si>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</si>
  <si>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</si>
  <si>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</si>
  <si>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</si>
  <si>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</si>
  <si>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</si>
  <si>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</si>
  <si>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</si>
  <si>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</si>
  <si>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</si>
  <si>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</si>
  <si>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</si>
  <si>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</si>
  <si>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</si>
  <si>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</si>
  <si>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</si>
  <si>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</si>
  <si>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</si>
  <si>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</si>
  <si>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</si>
  <si>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</si>
  <si>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</si>
  <si>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</si>
  <si>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</si>
  <si>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</si>
  <si>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</si>
  <si>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</si>
  <si>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</si>
  <si>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</si>
  <si>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</si>
  <si>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</si>
  <si>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</si>
  <si>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</si>
  <si>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</si>
  <si>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</si>
  <si>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</si>
  <si>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</si>
  <si>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</si>
  <si>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</si>
  <si>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</si>
  <si>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</si>
  <si>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</si>
  <si>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</si>
  <si>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</si>
  <si>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</si>
  <si>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</si>
  <si>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</si>
  <si>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</si>
  <si>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</si>
  <si>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</si>
  <si>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</si>
  <si>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</si>
  <si>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</si>
  <si>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</si>
  <si>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</si>
  <si>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</si>
  <si>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</si>
  <si>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</si>
  <si>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</si>
  <si>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</si>
  <si>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</si>
  <si>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</si>
  <si>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</si>
  <si>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</si>
  <si>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</si>
  <si>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</si>
  <si>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</si>
  <si>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</si>
  <si>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</si>
  <si>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</si>
  <si>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</si>
  <si>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</si>
  <si>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</si>
  <si>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</si>
  <si>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</si>
  <si>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</si>
  <si>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</si>
  <si>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</si>
  <si>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</si>
  <si>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</si>
  <si>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</si>
  <si>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</si>
  <si>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</si>
  <si>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</si>
  <si>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</si>
  <si>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</si>
  <si>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</si>
  <si>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</si>
  <si>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</si>
  <si>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</si>
  <si>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</si>
  <si>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</si>
  <si>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</si>
  <si>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</si>
  <si>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</si>
  <si>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</si>
  <si>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</si>
  <si>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</si>
  <si>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</si>
  <si>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</si>
  <si>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</si>
  <si>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</si>
  <si>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</si>
  <si>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</si>
  <si>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</si>
  <si>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</si>
  <si>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</si>
  <si>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</si>
  <si>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</si>
  <si>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</si>
  <si>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</si>
  <si>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</si>
  <si>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</si>
  <si>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</si>
  <si>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</si>
  <si>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</si>
  <si>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</si>
  <si>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</si>
  <si>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</si>
  <si>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</si>
  <si>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</si>
  <si>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</si>
  <si>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</si>
  <si>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</si>
  <si>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</si>
  <si>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</si>
  <si>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</si>
  <si>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</si>
  <si>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</si>
  <si>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</si>
  <si>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</si>
  <si>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</si>
  <si>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</si>
  <si>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</si>
  <si>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</si>
  <si>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</si>
  <si>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</si>
  <si>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</si>
  <si>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</si>
  <si>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</si>
  <si>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</si>
  <si>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</si>
  <si>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</si>
  <si>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</si>
  <si>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</si>
  <si>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</si>
  <si>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</si>
  <si>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</si>
  <si>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</si>
  <si>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</si>
  <si>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</si>
  <si>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</si>
  <si>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</si>
  <si>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</si>
  <si>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</si>
  <si>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</si>
  <si>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</si>
  <si>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</si>
  <si>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</si>
  <si>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</si>
  <si>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</si>
  <si>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</si>
  <si>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</si>
  <si>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</si>
  <si>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</si>
  <si>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</si>
  <si>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</si>
  <si>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</si>
  <si>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</si>
  <si>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</si>
  <si>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</si>
  <si>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</si>
  <si>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</si>
  <si>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</si>
  <si>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</si>
  <si>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</si>
  <si>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</si>
  <si>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</si>
  <si>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</si>
  <si>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</si>
  <si>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</si>
  <si>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</si>
  <si>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</si>
  <si>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</si>
  <si>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</si>
  <si>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南紀医療福祉センター</t>
    <phoneticPr fontId="3"/>
  </si>
  <si>
    <t>〒649-2102 西牟婁郡上富田町岩田１７７６の１</t>
    <phoneticPr fontId="3"/>
  </si>
  <si>
    <t>〇</t>
  </si>
  <si>
    <t>社会福祉法人</t>
  </si>
  <si>
    <t>複数の診療科で活用</t>
  </si>
  <si>
    <t>内科</t>
  </si>
  <si>
    <t>精神科</t>
  </si>
  <si>
    <t>ＤＰＣ病院ではない</t>
  </si>
  <si>
    <t>-</t>
    <phoneticPr fontId="3"/>
  </si>
  <si>
    <t>A病棟</t>
  </si>
  <si>
    <t>慢性期機能</t>
  </si>
  <si>
    <t>B病棟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</si>
</sst>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akayama.qq-net.jp/qq30/WP1610/RP161001BL.do?kikanDetailSearchInfo.kikanCd=10078000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64</v>
      </c>
      <c r="K99" s="237" t="str">
        <f>IF(OR(COUNTIF(L99:M99,"未確認")&gt;0,COUNTIF(L99:M99,"~*")&gt;0),"※","")</f>
        <v/>
      </c>
      <c r="L99" s="258">
        <v>33</v>
      </c>
      <c r="M99" s="258">
        <v>31</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64</v>
      </c>
      <c r="K101" s="237" t="str">
        <f>IF(OR(COUNTIF(L101:M101,"未確認")&gt;0,COUNTIF(L101:M101,"~*")&gt;0),"※","")</f>
        <v/>
      </c>
      <c r="L101" s="258">
        <v>33</v>
      </c>
      <c r="M101" s="258">
        <v>31</v>
      </c>
    </row>
    <row r="102" spans="1:22" s="83" customFormat="1" ht="34.5" customHeight="1">
      <c r="A102" s="244" t="s">
        <v>610</v>
      </c>
      <c r="B102" s="84"/>
      <c r="C102" s="377"/>
      <c r="D102" s="379"/>
      <c r="E102" s="317" t="s">
        <v>612</v>
      </c>
      <c r="F102" s="318"/>
      <c r="G102" s="318"/>
      <c r="H102" s="319"/>
      <c r="I102" s="420"/>
      <c r="J102" s="256">
        <f t="shared" si="0"/>
        <v>64</v>
      </c>
      <c r="K102" s="237" t="str">
        <f t="shared" ref="K102:K111" si="1">IF(OR(COUNTIF(L101:M101,"未確認")&gt;0,COUNTIF(L101:M101,"~*")&gt;0),"※","")</f>
        <v/>
      </c>
      <c r="L102" s="258">
        <v>33</v>
      </c>
      <c r="M102" s="258">
        <v>31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534</v>
      </c>
      <c r="M122" s="98" t="s">
        <v>534</v>
      </c>
    </row>
    <row r="123" spans="1:22" s="83" customFormat="1" ht="40.5" customHeight="1">
      <c r="A123" s="244" t="s">
        <v>620</v>
      </c>
      <c r="B123" s="1"/>
      <c r="C123" s="289"/>
      <c r="D123" s="290"/>
      <c r="E123" s="377"/>
      <c r="F123" s="378"/>
      <c r="G123" s="378"/>
      <c r="H123" s="379"/>
      <c r="I123" s="341"/>
      <c r="J123" s="105"/>
      <c r="K123" s="106"/>
      <c r="L123" s="98" t="s">
        <v>1043</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row>
    <row r="132" spans="1:22" s="83" customFormat="1" ht="34.5" customHeight="1">
      <c r="A132" s="244" t="s">
        <v>621</v>
      </c>
      <c r="B132" s="84"/>
      <c r="C132" s="295"/>
      <c r="D132" s="297"/>
      <c r="E132" s="320" t="s">
        <v>58</v>
      </c>
      <c r="F132" s="321"/>
      <c r="G132" s="321"/>
      <c r="H132" s="322"/>
      <c r="I132" s="389"/>
      <c r="J132" s="101"/>
      <c r="K132" s="102"/>
      <c r="L132" s="82">
        <v>33</v>
      </c>
      <c r="M132" s="82">
        <v>31</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64</v>
      </c>
      <c r="K167" s="264" t="str">
        <f t="shared" si="3"/>
        <v/>
      </c>
      <c r="L167" s="117">
        <v>33</v>
      </c>
      <c r="M167" s="117">
        <v>31</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0.5</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23</v>
      </c>
      <c r="K269" s="81" t="str">
        <f t="shared" si="8"/>
        <v/>
      </c>
      <c r="L269" s="147">
        <v>13</v>
      </c>
      <c r="M269" s="147">
        <v>10</v>
      </c>
    </row>
    <row r="270" spans="1:22" s="83" customFormat="1" ht="34.5" customHeight="1">
      <c r="A270" s="249" t="s">
        <v>725</v>
      </c>
      <c r="B270" s="120"/>
      <c r="C270" s="371"/>
      <c r="D270" s="371"/>
      <c r="E270" s="371"/>
      <c r="F270" s="371"/>
      <c r="G270" s="371" t="s">
        <v>148</v>
      </c>
      <c r="H270" s="371"/>
      <c r="I270" s="404"/>
      <c r="J270" s="266">
        <f t="shared" si="9"/>
        <v>1.7999999999999998</v>
      </c>
      <c r="K270" s="81" t="str">
        <f t="shared" si="8"/>
        <v/>
      </c>
      <c r="L270" s="148">
        <v>0.6</v>
      </c>
      <c r="M270" s="148">
        <v>1.2</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4</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v>
      </c>
      <c r="K273" s="81" t="str">
        <f t="shared" si="8"/>
        <v/>
      </c>
      <c r="L273" s="147">
        <v>1</v>
      </c>
      <c r="M273" s="147">
        <v>0</v>
      </c>
    </row>
    <row r="274" spans="1:13" s="83" customFormat="1" ht="34.5" customHeight="1">
      <c r="A274" s="249" t="s">
        <v>727</v>
      </c>
      <c r="B274" s="120"/>
      <c r="C274" s="372"/>
      <c r="D274" s="372"/>
      <c r="E274" s="372"/>
      <c r="F274" s="372"/>
      <c r="G274" s="371" t="s">
        <v>148</v>
      </c>
      <c r="H274" s="371"/>
      <c r="I274" s="404"/>
      <c r="J274" s="266">
        <f t="shared" si="9"/>
        <v>1.2</v>
      </c>
      <c r="K274" s="81" t="str">
        <f t="shared" si="8"/>
        <v/>
      </c>
      <c r="L274" s="148">
        <v>0</v>
      </c>
      <c r="M274" s="148">
        <v>1.2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v>
      </c>
      <c r="K392" s="81" t="str">
        <f t="shared" ref="K392:K397" si="12">IF(OR(COUNTIF(L392:M392,"未確認")&gt;0,COUNTIF(L392:M392,"~*")&gt;0),"※","")</f>
        <v/>
      </c>
      <c r="L392" s="147">
        <v>12</v>
      </c>
      <c r="M392" s="147">
        <v>2</v>
      </c>
    </row>
    <row r="393" spans="1:22" s="83" customFormat="1" ht="34.5" customHeight="1">
      <c r="A393" s="249" t="s">
        <v>773</v>
      </c>
      <c r="B393" s="84"/>
      <c r="C393" s="370"/>
      <c r="D393" s="380"/>
      <c r="E393" s="320" t="s">
        <v>224</v>
      </c>
      <c r="F393" s="321"/>
      <c r="G393" s="321"/>
      <c r="H393" s="322"/>
      <c r="I393" s="343"/>
      <c r="J393" s="140">
        <f t="shared" si="11"/>
        <v>14</v>
      </c>
      <c r="K393" s="81" t="str">
        <f t="shared" si="12"/>
        <v/>
      </c>
      <c r="L393" s="147">
        <v>12</v>
      </c>
      <c r="M393" s="147">
        <v>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34232</v>
      </c>
      <c r="K396" s="81" t="str">
        <f t="shared" si="12"/>
        <v/>
      </c>
      <c r="L396" s="147">
        <v>22944</v>
      </c>
      <c r="M396" s="147">
        <v>11288</v>
      </c>
    </row>
    <row r="397" spans="1:22" s="83" customFormat="1" ht="34.5" customHeight="1">
      <c r="A397" s="250" t="s">
        <v>777</v>
      </c>
      <c r="B397" s="119"/>
      <c r="C397" s="370"/>
      <c r="D397" s="320" t="s">
        <v>228</v>
      </c>
      <c r="E397" s="321"/>
      <c r="F397" s="321"/>
      <c r="G397" s="321"/>
      <c r="H397" s="322"/>
      <c r="I397" s="344"/>
      <c r="J397" s="140">
        <f t="shared" si="11"/>
        <v>15</v>
      </c>
      <c r="K397" s="81" t="str">
        <f t="shared" si="12"/>
        <v/>
      </c>
      <c r="L397" s="147">
        <v>13</v>
      </c>
      <c r="M397" s="147">
        <v>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v>
      </c>
      <c r="K405" s="81" t="str">
        <f t="shared" ref="K405:K422" si="14">IF(OR(COUNTIF(L405:M405,"未確認")&gt;0,COUNTIF(L405:M405,"~*")&gt;0),"※","")</f>
        <v/>
      </c>
      <c r="L405" s="147">
        <v>12</v>
      </c>
      <c r="M405" s="147">
        <v>2</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13</v>
      </c>
      <c r="K407" s="81" t="str">
        <f t="shared" si="14"/>
        <v/>
      </c>
      <c r="L407" s="147">
        <v>12</v>
      </c>
      <c r="M407" s="147">
        <v>1</v>
      </c>
    </row>
    <row r="408" spans="1:22" s="83" customFormat="1" ht="34.5" customHeight="1">
      <c r="A408" s="251" t="s">
        <v>781</v>
      </c>
      <c r="B408" s="119"/>
      <c r="C408" s="369"/>
      <c r="D408" s="369"/>
      <c r="E408" s="320" t="s">
        <v>236</v>
      </c>
      <c r="F408" s="321"/>
      <c r="G408" s="321"/>
      <c r="H408" s="322"/>
      <c r="I408" s="361"/>
      <c r="J408" s="140">
        <f t="shared" si="13"/>
        <v>1</v>
      </c>
      <c r="K408" s="81" t="str">
        <f t="shared" si="14"/>
        <v/>
      </c>
      <c r="L408" s="147">
        <v>0</v>
      </c>
      <c r="M408" s="147">
        <v>1</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15</v>
      </c>
      <c r="K413" s="81" t="str">
        <f t="shared" si="14"/>
        <v/>
      </c>
      <c r="L413" s="147">
        <v>13</v>
      </c>
      <c r="M413" s="147">
        <v>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10</v>
      </c>
      <c r="K415" s="81" t="str">
        <f t="shared" si="14"/>
        <v/>
      </c>
      <c r="L415" s="147">
        <v>10</v>
      </c>
      <c r="M415" s="147">
        <v>0</v>
      </c>
    </row>
    <row r="416" spans="1:22" s="83" customFormat="1" ht="34.5" customHeight="1">
      <c r="A416" s="251" t="s">
        <v>789</v>
      </c>
      <c r="B416" s="119"/>
      <c r="C416" s="369"/>
      <c r="D416" s="369"/>
      <c r="E416" s="320" t="s">
        <v>243</v>
      </c>
      <c r="F416" s="321"/>
      <c r="G416" s="321"/>
      <c r="H416" s="322"/>
      <c r="I416" s="361"/>
      <c r="J416" s="140">
        <f t="shared" si="13"/>
        <v>3</v>
      </c>
      <c r="K416" s="81" t="str">
        <f t="shared" si="14"/>
        <v/>
      </c>
      <c r="L416" s="147">
        <v>1</v>
      </c>
      <c r="M416" s="147">
        <v>2</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2</v>
      </c>
      <c r="K421" s="81" t="str">
        <f t="shared" si="14"/>
        <v/>
      </c>
      <c r="L421" s="147">
        <v>2</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15</v>
      </c>
      <c r="K430" s="193" t="str">
        <f>IF(OR(COUNTIF(L430:M430,"未確認")&gt;0,COUNTIF(L430:M430,"~*")&gt;0),"※","")</f>
        <v/>
      </c>
      <c r="L430" s="147">
        <v>13</v>
      </c>
      <c r="M430" s="147">
        <v>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15</v>
      </c>
      <c r="K433" s="193" t="str">
        <f>IF(OR(COUNTIF(L433:M433,"未確認")&gt;0,COUNTIF(L433:M433,"~*")&gt;0),"※","")</f>
        <v/>
      </c>
      <c r="L433" s="147">
        <v>13</v>
      </c>
      <c r="M433" s="147">
        <v>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63</v>
      </c>
      <c r="K646" s="201" t="str">
        <f t="shared" ref="K646:K660" si="33">IF(OR(COUNTIF(L646:M646,"未確認")&gt;0,COUNTIF(L646:M646,"*")&gt;0),"※","")</f>
        <v/>
      </c>
      <c r="L646" s="117">
        <v>33</v>
      </c>
      <c r="M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46</v>
      </c>
      <c r="K648" s="201" t="str">
        <f t="shared" si="33"/>
        <v/>
      </c>
      <c r="L648" s="117">
        <v>26</v>
      </c>
      <c r="M648" s="117">
        <v>20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10</v>
      </c>
      <c r="K652" s="201" t="str">
        <f t="shared" si="33"/>
        <v>※</v>
      </c>
      <c r="L652" s="117" t="s">
        <v>541</v>
      </c>
      <c r="M652" s="117">
        <v>10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50</v>
      </c>
      <c r="K658" s="201" t="str">
        <f t="shared" si="33"/>
        <v/>
      </c>
      <c r="L658" s="117">
        <v>24</v>
      </c>
      <c r="M658" s="117">
        <v>26</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64</v>
      </c>
      <c r="K694" s="201" t="str">
        <f>IF(OR(COUNTIF(L694:M694,"未確認")&gt;0,COUNTIF(L694:M694,"*")&gt;0),"※","")</f>
        <v/>
      </c>
      <c r="L694" s="117">
        <v>33</v>
      </c>
      <c r="M694" s="117">
        <v>31</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10</v>
      </c>
      <c r="K696" s="201" t="str">
        <f>IF(OR(COUNTIF(L696:M696,"未確認")&gt;0,COUNTIF(L696:M696,"*")&gt;0),"※","")</f>
        <v>※</v>
      </c>
      <c r="L696" s="117" t="s">
        <v>541</v>
      </c>
      <c r="M696" s="117">
        <v>10</v>
      </c>
    </row>
    <row r="697" spans="1:22" s="118" customFormat="1" ht="70" customHeight="1">
      <c r="A697" s="252" t="s">
        <v>967</v>
      </c>
      <c r="B697" s="119"/>
      <c r="C697" s="320" t="s">
        <v>511</v>
      </c>
      <c r="D697" s="321"/>
      <c r="E697" s="321"/>
      <c r="F697" s="321"/>
      <c r="G697" s="321"/>
      <c r="H697" s="322"/>
      <c r="I697" s="122" t="s">
        <v>512</v>
      </c>
      <c r="J697" s="116" t="str">
        <f>IF(SUM(L697:M697)=0,IF(COUNTIF(L697:M697,"未確認")&gt;0,"未確認",IF(COUNTIF(L697:M697,"~*")&gt;0,"*",SUM(L697:M697))),SUM(L697:M697))</f>
        <v>*</v>
      </c>
      <c r="K697" s="201" t="str">
        <f>IF(OR(COUNTIF(L697:M697,"未確認")&gt;0,COUNTIF(L697:M697,"*")&gt;0),"※","")</f>
        <v>※</v>
      </c>
      <c r="L697" s="117">
        <v>0</v>
      </c>
      <c r="M697" s="117" t="s">
        <v>541</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D6D34EA-B17D-48F4-BDC2-49E213B3454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2019-12-23T01:02:06Z</dcterms:modified>
</cp:coreProperties>
</file>