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Y:\06_介護保険班\005 予算\令和7年度予算\02_国補正\14_業務委託（交付申請）\02要綱・記載例\"/>
    </mc:Choice>
  </mc:AlternateContent>
  <xr:revisionPtr revIDLastSave="0" documentId="13_ncr:1_{A690B692-B146-4D25-A638-350AA59132A8}" xr6:coauthVersionLast="47" xr6:coauthVersionMax="47" xr10:uidLastSave="{00000000-0000-0000-0000-000000000000}"/>
  <bookViews>
    <workbookView xWindow="-120" yWindow="-120" windowWidth="29040" windowHeight="15720" tabRatio="741" firstSheet="1" activeTab="1" xr2:uid="{00000000-000D-0000-FFFF-FFFF00000000}"/>
  </bookViews>
  <sheets>
    <sheet name="（はじめにお読みください）本申請書の使い方" sheetId="35" state="hidden" r:id="rId1"/>
    <sheet name="申請書" sheetId="20" r:id="rId2"/>
    <sheet name="申請額一覧" sheetId="29" r:id="rId3"/>
    <sheet name="個票1" sheetId="19" r:id="rId4"/>
    <sheet name="個票2" sheetId="38" r:id="rId5"/>
    <sheet name="個票3" sheetId="39" r:id="rId6"/>
    <sheet name="口座振込依頼書" sheetId="33" r:id="rId7"/>
    <sheet name="※編集厳禁※" sheetId="40" state="hidden" r:id="rId8"/>
    <sheet name="通帳写し貼り付け用シート" sheetId="34" state="hidden" r:id="rId9"/>
    <sheet name="リスト" sheetId="31" state="hidden" r:id="rId10"/>
  </sheets>
  <externalReferences>
    <externalReference r:id="rId11"/>
    <externalReference r:id="rId12"/>
  </externalReferences>
  <definedNames>
    <definedName name="_xlnm.Print_Area" localSheetId="7">※編集厳禁※!$A$1</definedName>
    <definedName name="_xlnm.Print_Area" localSheetId="3">個票1!$A$1:$AM$49</definedName>
    <definedName name="_xlnm.Print_Area" localSheetId="4">個票2!$A$1:$AM$49</definedName>
    <definedName name="_xlnm.Print_Area" localSheetId="5">個票3!$A$1:$AM$49</definedName>
    <definedName name="_xlnm.Print_Area" localSheetId="6">口座振込依頼書!$A$1:$AG$42</definedName>
    <definedName name="_xlnm.Print_Area" localSheetId="2">申請額一覧!$A$1:$G$23</definedName>
    <definedName name="_xlnm.Print_Area" localSheetId="1">申請書!$A$1:$AM$42</definedName>
    <definedName name="_xlnm.Print_Area" localSheetId="8">通帳写し貼り付け用シート!$A$1:$Y$45</definedName>
    <definedName name="事業分類">[1]事業分類・区分!$B$2:$H$2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9" i="40" l="1"/>
  <c r="R39" i="40"/>
  <c r="P39" i="40"/>
  <c r="AE34" i="40"/>
  <c r="U34" i="40"/>
  <c r="S34" i="40"/>
  <c r="R34" i="40"/>
  <c r="Q34" i="40"/>
  <c r="AE33" i="40"/>
  <c r="U33" i="40"/>
  <c r="S33" i="40"/>
  <c r="R33" i="40"/>
  <c r="Q33" i="40"/>
  <c r="AE32" i="40"/>
  <c r="U32" i="40"/>
  <c r="S32" i="40"/>
  <c r="R32" i="40"/>
  <c r="Q32" i="40"/>
  <c r="AE31" i="40"/>
  <c r="U31" i="40"/>
  <c r="S31" i="40"/>
  <c r="R31" i="40"/>
  <c r="Q31" i="40"/>
  <c r="AE30" i="40"/>
  <c r="U30" i="40"/>
  <c r="S30" i="40"/>
  <c r="R30" i="40"/>
  <c r="Q30" i="40"/>
  <c r="AE29" i="40"/>
  <c r="U29" i="40"/>
  <c r="S29" i="40"/>
  <c r="R29" i="40"/>
  <c r="Q29" i="40"/>
  <c r="AE28" i="40"/>
  <c r="U28" i="40"/>
  <c r="S28" i="40"/>
  <c r="R28" i="40"/>
  <c r="Q28" i="40"/>
  <c r="AE27" i="40"/>
  <c r="U27" i="40"/>
  <c r="S27" i="40"/>
  <c r="R27" i="40"/>
  <c r="Q27" i="40"/>
  <c r="AE26" i="40"/>
  <c r="U26" i="40"/>
  <c r="S26" i="40"/>
  <c r="R26" i="40"/>
  <c r="Q26" i="40"/>
  <c r="AE25" i="40"/>
  <c r="U25" i="40"/>
  <c r="S25" i="40"/>
  <c r="R25" i="40"/>
  <c r="Q25" i="40"/>
  <c r="AE24" i="40"/>
  <c r="U24" i="40"/>
  <c r="S24" i="40"/>
  <c r="R24" i="40"/>
  <c r="Q24" i="40"/>
  <c r="AE23" i="40"/>
  <c r="U23" i="40"/>
  <c r="S23" i="40"/>
  <c r="R23" i="40"/>
  <c r="Q23" i="40"/>
  <c r="U22" i="40"/>
  <c r="S22" i="40"/>
  <c r="R22" i="40"/>
  <c r="Q22" i="40"/>
  <c r="AE21" i="40"/>
  <c r="U21" i="40"/>
  <c r="S21" i="40"/>
  <c r="R21" i="40"/>
  <c r="Q21" i="40"/>
  <c r="AE20" i="40"/>
  <c r="U20" i="40"/>
  <c r="S20" i="40"/>
  <c r="R20" i="40"/>
  <c r="Q20" i="40"/>
  <c r="N5" i="40"/>
  <c r="M5" i="40"/>
  <c r="L5" i="40"/>
  <c r="K5" i="40"/>
  <c r="J5" i="40"/>
  <c r="I5" i="40"/>
  <c r="H5" i="40"/>
  <c r="G5" i="40"/>
  <c r="F5" i="40"/>
  <c r="E5" i="40"/>
  <c r="B5" i="40"/>
  <c r="O39" i="40"/>
  <c r="L39" i="40"/>
  <c r="K39" i="40"/>
  <c r="J39" i="40"/>
  <c r="I39" i="40"/>
  <c r="H39" i="40"/>
  <c r="G39" i="40"/>
  <c r="F39" i="40"/>
  <c r="B39" i="40"/>
  <c r="A39" i="40"/>
  <c r="Q39" i="40"/>
  <c r="R12" i="33"/>
  <c r="H45" i="39"/>
  <c r="H34" i="39"/>
  <c r="AB47" i="39" s="1"/>
  <c r="AD24" i="39"/>
  <c r="AG1" i="39" a="1"/>
  <c r="AG1" i="39" s="1"/>
  <c r="H45" i="38"/>
  <c r="H34" i="38"/>
  <c r="AD24" i="38"/>
  <c r="AG1" i="38" a="1"/>
  <c r="AG1" i="38" s="1"/>
  <c r="AD24" i="19"/>
  <c r="W7" i="20"/>
  <c r="AA31" i="40"/>
  <c r="AA22" i="40"/>
  <c r="AA13" i="40"/>
  <c r="AA29" i="40"/>
  <c r="AA20" i="40"/>
  <c r="AA30" i="40"/>
  <c r="AA34" i="40"/>
  <c r="AA32" i="40"/>
  <c r="AA16" i="40"/>
  <c r="AA17" i="40"/>
  <c r="AA5" i="40"/>
  <c r="AA10" i="40"/>
  <c r="AA18" i="40"/>
  <c r="AA19" i="40"/>
  <c r="AA12" i="40"/>
  <c r="AA7" i="40"/>
  <c r="AA25" i="40"/>
  <c r="AA33" i="40"/>
  <c r="AA15" i="40"/>
  <c r="AA8" i="40"/>
  <c r="AA26" i="40"/>
  <c r="AA6" i="40"/>
  <c r="AA28" i="40"/>
  <c r="AA27" i="40"/>
  <c r="AA14" i="40"/>
  <c r="AA21" i="40"/>
  <c r="AA23" i="40"/>
  <c r="AA11" i="40"/>
  <c r="AA24" i="40"/>
  <c r="AA9" i="40"/>
  <c r="AI24" i="38" l="1"/>
  <c r="AI24" i="39"/>
  <c r="AB47" i="38"/>
  <c r="W8" i="20"/>
  <c r="Q14" i="33"/>
  <c r="Q19" i="33"/>
  <c r="Q18" i="33" l="1"/>
  <c r="AG1" i="19" l="1" a="1"/>
  <c r="AG1" i="19" s="1"/>
  <c r="Q16" i="33"/>
  <c r="AD6" i="33"/>
  <c r="AA6" i="33"/>
  <c r="X6" i="33"/>
  <c r="H45" i="19" l="1"/>
  <c r="A19" i="29"/>
  <c r="A18" i="29"/>
  <c r="A17" i="29"/>
  <c r="A16" i="29"/>
  <c r="A15" i="29"/>
  <c r="A14" i="29"/>
  <c r="A13" i="29"/>
  <c r="A12" i="29"/>
  <c r="A11" i="29"/>
  <c r="A10" i="29"/>
  <c r="A9" i="29"/>
  <c r="A8" i="29"/>
  <c r="A7" i="29"/>
  <c r="A6" i="29"/>
  <c r="A5" i="29"/>
  <c r="B6" i="29"/>
  <c r="F11" i="29"/>
  <c r="B9" i="29"/>
  <c r="F12" i="29"/>
  <c r="E7" i="29"/>
  <c r="E10" i="29"/>
  <c r="E13" i="29"/>
  <c r="D19" i="29"/>
  <c r="E16" i="29"/>
  <c r="F14" i="29"/>
  <c r="C18" i="29"/>
  <c r="D8" i="29"/>
  <c r="D6" i="29"/>
  <c r="C17" i="29"/>
  <c r="D12" i="29"/>
  <c r="B11" i="29"/>
  <c r="B15" i="29"/>
  <c r="E8" i="29"/>
  <c r="D10" i="29"/>
  <c r="C11" i="29"/>
  <c r="F13" i="29"/>
  <c r="D13" i="29"/>
  <c r="C16" i="29"/>
  <c r="B17" i="29"/>
  <c r="B12" i="29"/>
  <c r="F9" i="29"/>
  <c r="C10" i="29"/>
  <c r="E9" i="29"/>
  <c r="D16" i="29"/>
  <c r="B5" i="29"/>
  <c r="B14" i="29"/>
  <c r="B13" i="29"/>
  <c r="D11" i="29"/>
  <c r="E12" i="29"/>
  <c r="D5" i="29"/>
  <c r="E6" i="29"/>
  <c r="C13" i="29"/>
  <c r="F17" i="29"/>
  <c r="E14" i="29"/>
  <c r="C14" i="29"/>
  <c r="C12" i="29"/>
  <c r="D7" i="29"/>
  <c r="C15" i="29"/>
  <c r="F15" i="29"/>
  <c r="D9" i="29"/>
  <c r="E19" i="29"/>
  <c r="F19" i="29"/>
  <c r="C7" i="29"/>
  <c r="E11" i="29"/>
  <c r="F10" i="29"/>
  <c r="D15" i="29"/>
  <c r="D17" i="29"/>
  <c r="B18" i="29"/>
  <c r="F8" i="29"/>
  <c r="C6" i="29"/>
  <c r="B16" i="29"/>
  <c r="E18" i="29"/>
  <c r="B8" i="29"/>
  <c r="F6" i="29"/>
  <c r="F18" i="29"/>
  <c r="C8" i="29"/>
  <c r="C9" i="29"/>
  <c r="F7" i="29"/>
  <c r="B7" i="29"/>
  <c r="D18" i="29"/>
  <c r="D14" i="29"/>
  <c r="E5" i="29"/>
  <c r="B19" i="29"/>
  <c r="F16" i="29"/>
  <c r="E15" i="29"/>
  <c r="C19" i="29"/>
  <c r="B10" i="29"/>
  <c r="E17" i="29"/>
  <c r="AE6" i="40" l="1"/>
  <c r="R13" i="40"/>
  <c r="U16" i="40"/>
  <c r="S10" i="40"/>
  <c r="S15" i="40"/>
  <c r="AE11" i="40"/>
  <c r="Q8" i="40"/>
  <c r="U17" i="40"/>
  <c r="S5" i="40"/>
  <c r="S12" i="40"/>
  <c r="U15" i="40"/>
  <c r="AE9" i="40"/>
  <c r="U6" i="40"/>
  <c r="R6" i="40"/>
  <c r="R11" i="40"/>
  <c r="R10" i="40"/>
  <c r="AE14" i="40"/>
  <c r="R19" i="40"/>
  <c r="Q11" i="40"/>
  <c r="U10" i="40"/>
  <c r="U9" i="40"/>
  <c r="S17" i="40"/>
  <c r="Q14" i="40"/>
  <c r="U12" i="40"/>
  <c r="Q7" i="40"/>
  <c r="S14" i="40"/>
  <c r="R12" i="40"/>
  <c r="R7" i="40"/>
  <c r="R14" i="40"/>
  <c r="Q13" i="40"/>
  <c r="AE12" i="40"/>
  <c r="S9" i="40"/>
  <c r="R17" i="40"/>
  <c r="Q10" i="40"/>
  <c r="Q6" i="40"/>
  <c r="U5" i="40"/>
  <c r="AE16" i="40"/>
  <c r="R9" i="40"/>
  <c r="R5" i="40"/>
  <c r="U13" i="40"/>
  <c r="S19" i="40"/>
  <c r="Q12" i="40"/>
  <c r="U11" i="40"/>
  <c r="AE18" i="40"/>
  <c r="AE8" i="40"/>
  <c r="AE10" i="40"/>
  <c r="U7" i="40"/>
  <c r="Q9" i="40"/>
  <c r="AE13" i="40"/>
  <c r="AE15" i="40"/>
  <c r="S11" i="40"/>
  <c r="AE7" i="40"/>
  <c r="R18" i="40"/>
  <c r="S16" i="40"/>
  <c r="S7" i="40"/>
  <c r="U19" i="40"/>
  <c r="Q19" i="40"/>
  <c r="R8" i="40"/>
  <c r="AE17" i="40"/>
  <c r="U18" i="40"/>
  <c r="R16" i="40"/>
  <c r="S13" i="40"/>
  <c r="AE19" i="40"/>
  <c r="Q15" i="40"/>
  <c r="S18" i="40"/>
  <c r="U14" i="40"/>
  <c r="Q17" i="40"/>
  <c r="Q16" i="40"/>
  <c r="S8" i="40"/>
  <c r="Q18" i="40"/>
  <c r="U8" i="40"/>
  <c r="R15" i="40"/>
  <c r="S6" i="40"/>
  <c r="H34" i="19"/>
  <c r="AI24" i="19" s="1"/>
  <c r="F5" i="29"/>
  <c r="C5" i="29"/>
  <c r="Q5" i="40" l="1"/>
  <c r="AE5" i="40"/>
  <c r="AB47" i="19"/>
  <c r="K15" i="20"/>
  <c r="F22" i="29"/>
  <c r="J5" i="29" s="1"/>
  <c r="AE22"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140376</author>
  </authors>
  <commentList>
    <comment ref="AN3" authorId="0" shapeId="0" xr:uid="{51AB508B-2BF1-4BBE-803E-2E06F4DD4269}">
      <text>
        <r>
          <rPr>
            <sz val="9"/>
            <color indexed="81"/>
            <rFont val="MS P ゴシック"/>
            <family val="3"/>
            <charset val="128"/>
          </rPr>
          <t>提出日を水色セルに入力してください</t>
        </r>
      </text>
    </comment>
    <comment ref="AN7" authorId="0" shapeId="0" xr:uid="{7613C840-8240-4604-97FC-1BCCB0D9B9C3}">
      <text>
        <r>
          <rPr>
            <sz val="9"/>
            <color indexed="81"/>
            <rFont val="MS P ゴシック"/>
            <family val="3"/>
            <charset val="128"/>
          </rPr>
          <t>法人名及び役職・代表者名については、シート下の【申請内容に関する問い合わせ先】に入力すると自動的に反映されます</t>
        </r>
      </text>
    </comment>
    <comment ref="AN15" authorId="0" shapeId="0" xr:uid="{DB15FBFD-7DAF-4B0A-AA6E-0B70ECE9E033}">
      <text>
        <r>
          <rPr>
            <sz val="9"/>
            <color indexed="81"/>
            <rFont val="MS P ゴシック"/>
            <family val="3"/>
            <charset val="128"/>
          </rPr>
          <t>全事業所分が正しく反映されているか確認してください</t>
        </r>
      </text>
    </comment>
    <comment ref="AN31" authorId="0" shapeId="0" xr:uid="{A0A96F02-7001-4883-BFA3-D6987A65A405}">
      <text>
        <r>
          <rPr>
            <sz val="9"/>
            <color indexed="81"/>
            <rFont val="MS P ゴシック"/>
            <family val="3"/>
            <charset val="128"/>
          </rPr>
          <t>水色セルに入力してください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G3" authorId="0" shapeId="0" xr:uid="{00000000-0006-0000-0200-000001000000}">
      <text>
        <r>
          <rPr>
            <b/>
            <sz val="9"/>
            <color indexed="81"/>
            <rFont val="MS P ゴシック"/>
            <family val="3"/>
            <charset val="128"/>
          </rPr>
          <t xml:space="preserve">「県使用欄」：
</t>
        </r>
        <r>
          <rPr>
            <sz val="9"/>
            <color indexed="81"/>
            <rFont val="MS P ゴシック"/>
            <family val="3"/>
            <charset val="128"/>
          </rPr>
          <t>各事業所における記入は不要です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3CD7FC74-45C8-4D74-B6FF-E9E3FFB228B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5A270521-A6D2-4B0C-B956-98C94B6881F4}">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6F17CDA4-FCCF-4740-A9D9-DF7983D8697A}">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BDE05290-2B0C-4B08-BA6E-31226964004D}">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00000000-0006-0000-0300-000007000000}">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54C57374-B71F-4C75-BA30-648A6A81BF8F}">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63EE989B-363F-4112-8CA4-988FD449E52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B7566417-1470-4E0A-B2F8-C4EE4B99A80E}">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68244CE4-9C1B-4B3C-A9F4-B539C2A8AD65}">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24838E12-4FF4-452E-B860-3ED1B652A39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EAF07007-2409-4691-BD80-332674790ED6}">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2D301974-36D7-49AB-9F41-83A944017398}">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5C74F765-33AF-422E-A40E-F7D14FD73DE7}">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537B64E8-71D1-46BA-AA68-C4A1BAACE28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3A675B35-1CC3-4D21-B2D7-02595577600B}">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3E11F520-6C8D-4C9A-869B-07B8747A3F48}">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8ED8F90D-6128-48C2-B00D-DFC071CE0A8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887B8D74-8AE5-4692-86FE-5E0DFBFF7D7E}">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C776A3B0-D114-4D4F-8E6D-A73AD48C09DB}">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140C3473-65A1-4DE6-B0C6-CFF1859370F2}">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<sst xmlns="http://schemas.openxmlformats.org/spreadsheetml/2006/main" count="390" uniqueCount="239">
  <si>
    <t>　　令和</t>
    <rPh sb="2" eb="4">
      <t>レイワ</t>
    </rPh>
    <phoneticPr fontId="4"/>
  </si>
  <si>
    <t>年</t>
    <rPh sb="0" eb="1">
      <t>ネン</t>
    </rPh>
    <phoneticPr fontId="4"/>
  </si>
  <si>
    <t>月</t>
    <rPh sb="0" eb="1">
      <t>ゲツ</t>
    </rPh>
    <phoneticPr fontId="4"/>
  </si>
  <si>
    <t>日</t>
    <rPh sb="0" eb="1">
      <t>ニチ</t>
    </rPh>
    <phoneticPr fontId="4"/>
  </si>
  <si>
    <t>殿</t>
    <rPh sb="0" eb="1">
      <t>トノ</t>
    </rPh>
    <phoneticPr fontId="4"/>
  </si>
  <si>
    <t>　　申　請　額　：　</t>
    <rPh sb="2" eb="3">
      <t>サル</t>
    </rPh>
    <rPh sb="4" eb="5">
      <t>ショウ</t>
    </rPh>
    <rPh sb="6" eb="7">
      <t>ガク</t>
    </rPh>
    <phoneticPr fontId="4"/>
  </si>
  <si>
    <t>千円</t>
    <rPh sb="0" eb="2">
      <t>センエン</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</si>
  <si>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</si>
  <si>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</si>
  <si>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</si>
  <si>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</si>
  <si>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</si>
  <si>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</si>
  <si>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</si>
  <si>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</si>
  <si>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</si>
  <si>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審査
結果</t>
    <rPh sb="0" eb="2">
      <t>シンサ</t>
    </rPh>
    <rPh sb="3" eb="5">
      <t>ケッカ</t>
    </rPh>
    <phoneticPr fontId="4"/>
  </si>
  <si>
    <t>合計</t>
    <rPh sb="0" eb="2">
      <t>ゴウケイ</t>
    </rPh>
    <phoneticPr fontId="4"/>
  </si>
  <si>
    <t>※この欄に「○」が表示されない場合、本表の事業所数と個票の枚数が一致していません。</t>
    <rPh sb="3" eb="4">
      <t>ラン</t>
    </rPh>
    <rPh sb="9" eb="11">
      <t>ヒョウジ</t>
    </rPh>
    <rPh sb="15" eb="17">
      <t>バアイ</t>
    </rPh>
    <phoneticPr fontId="4"/>
  </si>
  <si>
    <t>　個票のシート名に誤りがないか確認して下さい。</t>
    <rPh sb="1" eb="3">
      <t>コヒョウ</t>
    </rPh>
    <rPh sb="7" eb="8">
      <t>メイ</t>
    </rPh>
    <rPh sb="9" eb="10">
      <t>アヤマ</t>
    </rPh>
    <rPh sb="15" eb="17">
      <t>カクニン</t>
    </rPh>
    <rPh sb="19" eb="20">
      <t>クダ</t>
    </rPh>
    <phoneticPr fontId="4"/>
  </si>
  <si>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</si>
  <si>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</si>
  <si>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</si>
  <si>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</si>
  <si>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</si>
  <si>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</si>
  <si>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</si>
  <si>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</si>
  <si>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</si>
  <si>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</si>
  <si>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</si>
  <si>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</si>
  <si>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</si>
  <si>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</si>
  <si>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</si>
  <si>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所要額（円）</t>
    <rPh sb="0" eb="3">
      <t>ショヨウガク</t>
    </rPh>
    <rPh sb="4" eb="5">
      <t>エン</t>
    </rPh>
    <phoneticPr fontId="4"/>
  </si>
  <si>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</si>
  <si>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</si>
  <si>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</si>
  <si>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</si>
  <si>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</si>
  <si>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</si>
  <si>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</si>
  <si>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</si>
  <si>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</si>
  <si>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</si>
  <si>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</si>
  <si>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</si>
  <si>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</si>
  <si>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</si>
  <si>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</si>
  <si>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</si>
  <si>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</si>
  <si>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和歌山県</t>
    <rPh sb="0" eb="4">
      <t>ワカヤマケン</t>
    </rPh>
    <phoneticPr fontId="5"/>
  </si>
  <si>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</si>
  <si>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</si>
  <si>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</si>
  <si>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</si>
  <si>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</si>
  <si>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</si>
  <si>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</si>
  <si>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</si>
  <si>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</si>
  <si>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</si>
  <si>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</si>
  <si>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</si>
  <si>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</si>
  <si>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</si>
  <si>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</si>
  <si>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</si>
  <si>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申請にあたっての確認事項</t>
    <rPh sb="0" eb="2">
      <t>シンセイ</t>
    </rPh>
    <rPh sb="8" eb="10">
      <t>カクニン</t>
    </rPh>
    <rPh sb="10" eb="12">
      <t>ジコウ</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</si>
  <si>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</si>
  <si>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</si>
  <si>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和歌山県知事</t>
    <rPh sb="0" eb="4">
      <t>ワカヤマケン</t>
    </rPh>
    <rPh sb="4" eb="6">
      <t>トチジ</t>
    </rPh>
    <phoneticPr fontId="4"/>
  </si>
  <si>
    <t>補助予定額（千円）</t>
    <rPh sb="0" eb="5">
      <t>ホジョヨテイガク</t>
    </rPh>
    <rPh sb="6" eb="8">
      <t>センエン</t>
    </rPh>
    <phoneticPr fontId="4"/>
  </si>
  <si>
    <t>（別記第１号様式）</t>
    <rPh sb="1" eb="3">
      <t>ベッキ</t>
    </rPh>
    <rPh sb="3" eb="4">
      <t>ダイ</t>
    </rPh>
    <rPh sb="5" eb="8">
      <t>ゴウヨウシキ</t>
    </rPh>
    <phoneticPr fontId="4"/>
  </si>
  <si>
    <t>（別記第１号様式の１）事業所・施設別申請額一覧</t>
    <rPh sb="11" eb="14">
      <t>ジギョウショ</t>
    </rPh>
    <rPh sb="15" eb="17">
      <t>シセツ</t>
    </rPh>
    <rPh sb="17" eb="18">
      <t>ベツ</t>
    </rPh>
    <rPh sb="18" eb="21">
      <t>シンセイガク</t>
    </rPh>
    <rPh sb="21" eb="23">
      <t>イチラン</t>
    </rPh>
    <phoneticPr fontId="4"/>
  </si>
  <si>
    <t>（別記第１号様式の２）</t>
    <phoneticPr fontId="4"/>
  </si>
  <si>
    <t>支出予定の費用について、他の補助金との重複は生じていない。</t>
    <rPh sb="0" eb="2">
      <t>シシュツ</t>
    </rPh>
    <rPh sb="2" eb="4">
      <t>ヨテイ</t>
    </rPh>
    <rPh sb="5" eb="7">
      <t>ヒヨウ</t>
    </rPh>
    <rPh sb="12" eb="13">
      <t>ホカ</t>
    </rPh>
    <rPh sb="14" eb="17">
      <t>ホジョキン</t>
    </rPh>
    <rPh sb="19" eb="21">
      <t>ジュウフク</t>
    </rPh>
    <rPh sb="22" eb="23">
      <t>ショウ</t>
    </rPh>
    <phoneticPr fontId="4"/>
  </si>
  <si>
    <t>品目</t>
    <rPh sb="0" eb="2">
      <t>ヒンモク</t>
    </rPh>
    <phoneticPr fontId="4"/>
  </si>
  <si>
    <t>数量・用途等</t>
    <rPh sb="0" eb="2">
      <t>スウリョウ</t>
    </rPh>
    <rPh sb="3" eb="5">
      <t>ヨウト</t>
    </rPh>
    <rPh sb="5" eb="6">
      <t>トウ</t>
    </rPh>
    <phoneticPr fontId="4"/>
  </si>
  <si>
    <t>数量・用途等</t>
    <phoneticPr fontId="4"/>
  </si>
  <si>
    <t>（訪問介護事業所・通所介護事業所）
１月あたりの延べ訪問回数、利用者数に誤りはない。
（みなし指定事業所）
令和７年９月以降に介護保険サービスの提供実績がある。</t>
    <rPh sb="1" eb="5">
      <t>ホウモンカイゴ</t>
    </rPh>
    <rPh sb="5" eb="8">
      <t>ジギョウショ</t>
    </rPh>
    <rPh sb="9" eb="16">
      <t>ツウショカイゴジギョウショ</t>
    </rPh>
    <rPh sb="19" eb="20">
      <t>ツキ</t>
    </rPh>
    <rPh sb="24" eb="25">
      <t>ノ</t>
    </rPh>
    <rPh sb="26" eb="30">
      <t>ホウモンカイスウ</t>
    </rPh>
    <rPh sb="31" eb="35">
      <t>リヨウシャスウ</t>
    </rPh>
    <rPh sb="36" eb="37">
      <t>アヤマ</t>
    </rPh>
    <rPh sb="47" eb="52">
      <t>シテイジギョウショ</t>
    </rPh>
    <rPh sb="54" eb="56">
      <t>レイワ</t>
    </rPh>
    <rPh sb="57" eb="58">
      <t>ネン</t>
    </rPh>
    <rPh sb="59" eb="60">
      <t>ガツ</t>
    </rPh>
    <rPh sb="60" eb="62">
      <t>イコウ</t>
    </rPh>
    <rPh sb="63" eb="67">
      <t>カイゴホケン</t>
    </rPh>
    <rPh sb="72" eb="76">
      <t>テイキョウジッセキ</t>
    </rPh>
    <phoneticPr fontId="4"/>
  </si>
  <si>
    <t>和歌山県介護事業所等に対するサービス継続支援事業補助金交付申請書</t>
    <phoneticPr fontId="4"/>
  </si>
  <si>
    <t>和歌山県介護事業所等に対するサービス継続支援事業補助金に関する事業実施計画書（事業所単位）</t>
    <rPh sb="39" eb="42">
      <t>ジギョウショ</t>
    </rPh>
    <rPh sb="42" eb="44">
      <t>タンイ</t>
    </rPh>
    <phoneticPr fontId="4"/>
  </si>
  <si>
    <t>事業所・施設別申請額一覧（別記第１号様式の１）</t>
    <phoneticPr fontId="4"/>
  </si>
  <si>
    <t>和歌山県介護事業所等に対するサービス継続支援事業補助金に関する事業実施計画書（事業所単位）（別記第１号様式の２）</t>
    <phoneticPr fontId="4"/>
  </si>
  <si>
    <t>（法人名）</t>
    <phoneticPr fontId="4"/>
  </si>
  <si>
    <t>（役職・代表者名）</t>
    <phoneticPr fontId="4"/>
  </si>
  <si>
    <t>誓約書（別記第２号様式）</t>
    <phoneticPr fontId="4"/>
  </si>
  <si>
    <t>口 座 振 込 依 頼 書</t>
    <rPh sb="0" eb="1">
      <t>クチ</t>
    </rPh>
    <rPh sb="2" eb="3">
      <t>ザ</t>
    </rPh>
    <rPh sb="4" eb="5">
      <t>オサム</t>
    </rPh>
    <rPh sb="6" eb="7">
      <t>コ</t>
    </rPh>
    <rPh sb="8" eb="9">
      <t>ヤスシ</t>
    </rPh>
    <rPh sb="10" eb="11">
      <t>ヨリ</t>
    </rPh>
    <rPh sb="12" eb="13">
      <t>ショ</t>
    </rPh>
    <phoneticPr fontId="15"/>
  </si>
  <si>
    <t>令和</t>
    <rPh sb="0" eb="2">
      <t>レイワ</t>
    </rPh>
    <phoneticPr fontId="4"/>
  </si>
  <si>
    <t>年</t>
    <rPh sb="0" eb="1">
      <t>ネン</t>
    </rPh>
    <phoneticPr fontId="15"/>
  </si>
  <si>
    <t>月</t>
    <rPh sb="0" eb="1">
      <t>ガツ</t>
    </rPh>
    <phoneticPr fontId="15"/>
  </si>
  <si>
    <t>日</t>
    <rPh sb="0" eb="1">
      <t>ヒ</t>
    </rPh>
    <phoneticPr fontId="15"/>
  </si>
  <si>
    <t>（あて先）</t>
    <rPh sb="3" eb="4">
      <t>サキ</t>
    </rPh>
    <phoneticPr fontId="23"/>
  </si>
  <si>
    <t>和歌山県知事</t>
    <rPh sb="0" eb="3">
      <t>ワカヤマ</t>
    </rPh>
    <rPh sb="3" eb="6">
      <t>ケンチジ</t>
    </rPh>
    <rPh sb="4" eb="6">
      <t>チジ</t>
    </rPh>
    <phoneticPr fontId="23"/>
  </si>
  <si>
    <t>住　　所</t>
    <rPh sb="0" eb="1">
      <t>ジュウ</t>
    </rPh>
    <rPh sb="3" eb="4">
      <t>ショ</t>
    </rPh>
    <phoneticPr fontId="15"/>
  </si>
  <si>
    <t>〒</t>
    <phoneticPr fontId="15"/>
  </si>
  <si>
    <t>電話番号</t>
    <rPh sb="0" eb="2">
      <t>デンワ</t>
    </rPh>
    <rPh sb="2" eb="4">
      <t>バンゴウ</t>
    </rPh>
    <phoneticPr fontId="15"/>
  </si>
  <si>
    <t>法人名</t>
    <rPh sb="0" eb="2">
      <t>ホウジン</t>
    </rPh>
    <rPh sb="2" eb="3">
      <t>メイ</t>
    </rPh>
    <phoneticPr fontId="23"/>
  </si>
  <si>
    <t>代表者職・氏名</t>
    <rPh sb="0" eb="2">
      <t>ダイヒョウ</t>
    </rPh>
    <rPh sb="2" eb="3">
      <t>シャ</t>
    </rPh>
    <rPh sb="3" eb="4">
      <t>ショク</t>
    </rPh>
    <rPh sb="5" eb="7">
      <t>シメイ</t>
    </rPh>
    <phoneticPr fontId="23"/>
  </si>
  <si>
    <t>受領する補助金については、下記の口座に振り込んでください。</t>
    <rPh sb="4" eb="7">
      <t>ホジョキン</t>
    </rPh>
    <phoneticPr fontId="23"/>
  </si>
  <si>
    <t>金融機関名</t>
    <rPh sb="0" eb="2">
      <t>キンユウ</t>
    </rPh>
    <rPh sb="2" eb="4">
      <t>キカン</t>
    </rPh>
    <rPh sb="4" eb="5">
      <t>メイ</t>
    </rPh>
    <phoneticPr fontId="15"/>
  </si>
  <si>
    <t>預金の種類</t>
    <rPh sb="0" eb="2">
      <t>ヨキン</t>
    </rPh>
    <rPh sb="3" eb="5">
      <t>シュルイ</t>
    </rPh>
    <phoneticPr fontId="15"/>
  </si>
  <si>
    <t>口 座 番 号</t>
    <rPh sb="0" eb="1">
      <t>クチ</t>
    </rPh>
    <rPh sb="2" eb="3">
      <t>ザ</t>
    </rPh>
    <rPh sb="4" eb="5">
      <t>バン</t>
    </rPh>
    <rPh sb="6" eb="7">
      <t>ゴウ</t>
    </rPh>
    <phoneticPr fontId="15"/>
  </si>
  <si>
    <t>口 座 名 義</t>
    <rPh sb="0" eb="1">
      <t>クチ</t>
    </rPh>
    <rPh sb="2" eb="3">
      <t>ザ</t>
    </rPh>
    <rPh sb="4" eb="5">
      <t>メイ</t>
    </rPh>
    <rPh sb="6" eb="7">
      <t>ギ</t>
    </rPh>
    <phoneticPr fontId="15"/>
  </si>
  <si>
    <t>フリガナ</t>
    <phoneticPr fontId="15"/>
  </si>
  <si>
    <t>※口座は、申請法人と同一名義に限ります。</t>
    <phoneticPr fontId="4"/>
  </si>
  <si>
    <t>※上記の内容が確認できるように、振込先口座の通帳の写しを添付してください</t>
    <rPh sb="1" eb="3">
      <t>ジョウキ</t>
    </rPh>
    <rPh sb="4" eb="6">
      <t>ナイヨウ</t>
    </rPh>
    <rPh sb="7" eb="9">
      <t>カクニン</t>
    </rPh>
    <rPh sb="16" eb="21">
      <t>フリコミサキコウザ</t>
    </rPh>
    <rPh sb="22" eb="24">
      <t>ツウチョウ</t>
    </rPh>
    <rPh sb="25" eb="26">
      <t>ウツ</t>
    </rPh>
    <rPh sb="28" eb="30">
      <t>テンプ</t>
    </rPh>
    <phoneticPr fontId="4"/>
  </si>
  <si>
    <t>請求書発行責任者氏名</t>
    <phoneticPr fontId="4"/>
  </si>
  <si>
    <t>連絡先電話番号</t>
  </si>
  <si>
    <t>担当者氏名</t>
  </si>
  <si>
    <t>口座情報</t>
    <rPh sb="0" eb="2">
      <t>コウザ</t>
    </rPh>
    <rPh sb="2" eb="4">
      <t>ジョウホウ</t>
    </rPh>
    <phoneticPr fontId="4"/>
  </si>
  <si>
    <t>　</t>
  </si>
  <si>
    <t>口座振込依頼書（別記第１号様式の３）</t>
    <phoneticPr fontId="4"/>
  </si>
  <si>
    <t>口座振込依頼書に本事業の振込に使用する口座情報を記入</t>
    <rPh sb="0" eb="2">
      <t>コウザ</t>
    </rPh>
    <rPh sb="2" eb="4">
      <t>フリコミ</t>
    </rPh>
    <rPh sb="4" eb="7">
      <t>イライショ</t>
    </rPh>
    <rPh sb="8" eb="9">
      <t>ホン</t>
    </rPh>
    <rPh sb="9" eb="11">
      <t>ジギョウ</t>
    </rPh>
    <rPh sb="12" eb="14">
      <t>フリコミ</t>
    </rPh>
    <rPh sb="15" eb="17">
      <t>シヨウ</t>
    </rPh>
    <rPh sb="19" eb="21">
      <t>コウザ</t>
    </rPh>
    <rPh sb="21" eb="23">
      <t>ジョウホウ</t>
    </rPh>
    <rPh sb="24" eb="26">
      <t>キニュウ</t>
    </rPh>
    <phoneticPr fontId="4"/>
  </si>
  <si>
    <t>（注２）消費税及び地方消費税に係る消費税仕入控除税額に充当しないこととしてください。 
※和歌山県介護事業所等に対するサービス継続支援事業費補助金交付要綱第4条により消費税額及び地方消費税額は含めないことと定めています。</t>
    <phoneticPr fontId="4"/>
  </si>
  <si>
    <t>（注１）申請額は、補助上限額と所要額を比較していずれか低い方の額が入力される。</t>
    <rPh sb="1" eb="2">
      <t>チュウ</t>
    </rPh>
    <rPh sb="4" eb="7">
      <t>シンセイガク</t>
    </rPh>
    <rPh sb="9" eb="11">
      <t>ホジョ</t>
    </rPh>
    <rPh sb="11" eb="14">
      <t>ジョウゲンガク</t>
    </rPh>
    <rPh sb="15" eb="17">
      <t>ショヨウ</t>
    </rPh>
    <rPh sb="17" eb="18">
      <t>ガク</t>
    </rPh>
    <rPh sb="19" eb="21">
      <t>ヒカク</t>
    </rPh>
    <rPh sb="27" eb="28">
      <t>ヒク</t>
    </rPh>
    <rPh sb="29" eb="30">
      <t>ホウ</t>
    </rPh>
    <rPh sb="31" eb="32">
      <t>ガク</t>
    </rPh>
    <rPh sb="33" eb="35">
      <t>ニュウリョク</t>
    </rPh>
    <phoneticPr fontId="4"/>
  </si>
  <si>
    <t>（別記第１号様式の３）</t>
    <phoneticPr fontId="4"/>
  </si>
  <si>
    <t xml:space="preserve"> 預金通帳に記載さ
 れているとおりに
 ご記入ください。</t>
    <rPh sb="1" eb="3">
      <t>ヨキン</t>
    </rPh>
    <rPh sb="3" eb="5">
      <t>ツウチョウ</t>
    </rPh>
    <rPh sb="6" eb="8">
      <t>キサイ</t>
    </rPh>
    <rPh sb="22" eb="24">
      <t>キニュウ</t>
    </rPh>
    <phoneticPr fontId="15"/>
  </si>
  <si>
    <t>法人住所</t>
    <rPh sb="0" eb="2">
      <t>ホウジン</t>
    </rPh>
    <rPh sb="2" eb="4">
      <t>ジュウショ</t>
    </rPh>
    <phoneticPr fontId="4"/>
  </si>
  <si>
    <t>法人名</t>
    <rPh sb="0" eb="3">
      <t>ホウジンメイ</t>
    </rPh>
    <phoneticPr fontId="4"/>
  </si>
  <si>
    <t>担当者
連絡先</t>
    <rPh sb="0" eb="3">
      <t>タントウシャ</t>
    </rPh>
    <rPh sb="4" eb="7">
      <t>レンラクサキ</t>
    </rPh>
    <phoneticPr fontId="4"/>
  </si>
  <si>
    <t>〒</t>
    <phoneticPr fontId="4"/>
  </si>
  <si>
    <t>通帳の１ページ目、２ページ目
を添付してください</t>
    <rPh sb="0" eb="2">
      <t>ツウチョウ</t>
    </rPh>
    <rPh sb="7" eb="8">
      <t>メ</t>
    </rPh>
    <rPh sb="13" eb="14">
      <t>メ</t>
    </rPh>
    <rPh sb="16" eb="18">
      <t>テンプ</t>
    </rPh>
    <phoneticPr fontId="4"/>
  </si>
  <si>
    <t>・通帳の１ページ目、２ページ目の写しを添付してください。
・申請者が法人の場合は法人名義の口座、個人事業者の場合は申請者本人名義の口座を添付
　してください。
・インターネットバンキング等で通帳が無い場合は、金融機関名、支店名、口座種別、口座
　名義（漢字、カナ両方）、口座番号のわかるもの（インターネット画面等の写し等）を
　添付してください。</t>
    <rPh sb="1" eb="3">
      <t>ツウチョウ</t>
    </rPh>
    <rPh sb="8" eb="9">
      <t>メ</t>
    </rPh>
    <rPh sb="14" eb="15">
      <t>メ</t>
    </rPh>
    <rPh sb="16" eb="17">
      <t>ウツ</t>
    </rPh>
    <rPh sb="19" eb="21">
      <t>テンプ</t>
    </rPh>
    <rPh sb="30" eb="33">
      <t>シンセイシャ</t>
    </rPh>
    <rPh sb="34" eb="36">
      <t>ホウジン</t>
    </rPh>
    <rPh sb="37" eb="39">
      <t>バアイ</t>
    </rPh>
    <rPh sb="40" eb="44">
      <t>ホウジンメイギ</t>
    </rPh>
    <rPh sb="45" eb="47">
      <t>コウザ</t>
    </rPh>
    <rPh sb="48" eb="53">
      <t>コジンジギョウシャ</t>
    </rPh>
    <rPh sb="54" eb="56">
      <t>バアイ</t>
    </rPh>
    <rPh sb="57" eb="64">
      <t>シンセイシャホンニンメイギ</t>
    </rPh>
    <rPh sb="65" eb="67">
      <t>コウザ</t>
    </rPh>
    <rPh sb="68" eb="70">
      <t>テンプ</t>
    </rPh>
    <rPh sb="93" eb="94">
      <t>トウ</t>
    </rPh>
    <rPh sb="95" eb="97">
      <t>ツウチョウ</t>
    </rPh>
    <rPh sb="104" eb="109">
      <t>キンユウキカンメイ</t>
    </rPh>
    <rPh sb="110" eb="113">
      <t>シテンメイ</t>
    </rPh>
    <phoneticPr fontId="4"/>
  </si>
  <si>
    <t>経費の積算根拠が確認できる書類（見積書、金額の載ったカタログ等）</t>
    <rPh sb="16" eb="19">
      <t>ミツモリショ</t>
    </rPh>
    <rPh sb="20" eb="22">
      <t>キンガク</t>
    </rPh>
    <rPh sb="23" eb="24">
      <t>ノ</t>
    </rPh>
    <rPh sb="30" eb="31">
      <t>トウ</t>
    </rPh>
    <phoneticPr fontId="4"/>
  </si>
  <si>
    <t>振込先口座の通帳写し</t>
    <phoneticPr fontId="4"/>
  </si>
  <si>
    <t>都道府県</t>
    <rPh sb="0" eb="4">
      <t>トドウフケン</t>
    </rPh>
    <phoneticPr fontId="4"/>
  </si>
  <si>
    <t>市区町村</t>
    <phoneticPr fontId="4"/>
  </si>
  <si>
    <t>町丁目</t>
    <phoneticPr fontId="4"/>
  </si>
  <si>
    <t>番地</t>
    <phoneticPr fontId="4"/>
  </si>
  <si>
    <t>フリガナ</t>
    <phoneticPr fontId="4"/>
  </si>
  <si>
    <t>コード</t>
    <phoneticPr fontId="4"/>
  </si>
  <si>
    <t>-</t>
    <phoneticPr fontId="4"/>
  </si>
  <si>
    <t>〈振込先口座の通帳写し貼り付け用シート〉</t>
    <rPh sb="7" eb="9">
      <t>ツウチョウ</t>
    </rPh>
    <rPh sb="9" eb="10">
      <t>ウツ</t>
    </rPh>
    <rPh sb="11" eb="12">
      <t>ハ</t>
    </rPh>
    <rPh sb="13" eb="14">
      <t>ツ</t>
    </rPh>
    <rPh sb="15" eb="16">
      <t>ヨウ</t>
    </rPh>
    <phoneticPr fontId="4"/>
  </si>
  <si>
    <t>方書(建物名・部屋番号等）</t>
    <rPh sb="11" eb="12">
      <t>トウ</t>
    </rPh>
    <phoneticPr fontId="4"/>
  </si>
  <si>
    <t>代表者</t>
    <phoneticPr fontId="4"/>
  </si>
  <si>
    <t>役職名</t>
    <phoneticPr fontId="4"/>
  </si>
  <si>
    <t>氏名</t>
    <rPh sb="0" eb="2">
      <t>シメイ</t>
    </rPh>
    <phoneticPr fontId="4"/>
  </si>
  <si>
    <t>手順</t>
    <rPh sb="0" eb="2">
      <t>テジュン</t>
    </rPh>
    <phoneticPr fontId="4"/>
  </si>
  <si>
    <t>事業者（法人本部）の作業</t>
    <rPh sb="0" eb="3">
      <t>ジギョウシャ</t>
    </rPh>
    <rPh sb="4" eb="6">
      <t>ホウジン</t>
    </rPh>
    <rPh sb="6" eb="8">
      <t>ホンブ</t>
    </rPh>
    <rPh sb="10" eb="12">
      <t>サギョウ</t>
    </rPh>
    <phoneticPr fontId="4"/>
  </si>
  <si>
    <t>各事業所の作業</t>
    <rPh sb="0" eb="1">
      <t>カク</t>
    </rPh>
    <rPh sb="1" eb="4">
      <t>ジギョウショ</t>
    </rPh>
    <rPh sb="5" eb="7">
      <t>サギョウ</t>
    </rPh>
    <phoneticPr fontId="4"/>
  </si>
  <si>
    <t>和歌山県介護事業所等に対するサービス継続支援事業の交付申請について</t>
    <rPh sb="0" eb="4">
      <t>ワカヤマケン</t>
    </rPh>
    <rPh sb="25" eb="27">
      <t>コウフ</t>
    </rPh>
    <rPh sb="27" eb="29">
      <t>シンセイ</t>
    </rPh>
    <phoneticPr fontId="4"/>
  </si>
  <si>
    <t>本Excelを各事業所に配布し、別記第１号様式の２（個票）への記入を依頼</t>
    <rPh sb="0" eb="1">
      <t>ホン</t>
    </rPh>
    <rPh sb="7" eb="8">
      <t>カク</t>
    </rPh>
    <rPh sb="8" eb="11">
      <t>ジギョウショ</t>
    </rPh>
    <rPh sb="12" eb="14">
      <t>ハイフ</t>
    </rPh>
    <rPh sb="16" eb="18">
      <t>ベッキ</t>
    </rPh>
    <rPh sb="18" eb="19">
      <t>ダイ</t>
    </rPh>
    <rPh sb="20" eb="21">
      <t>ゴウ</t>
    </rPh>
    <rPh sb="21" eb="23">
      <t>ヨウシキ</t>
    </rPh>
    <rPh sb="26" eb="28">
      <t>コヒョウ</t>
    </rPh>
    <rPh sb="31" eb="33">
      <t>キニュウ</t>
    </rPh>
    <rPh sb="34" eb="36">
      <t>イライ</t>
    </rPh>
    <phoneticPr fontId="4"/>
  </si>
  <si>
    <r>
      <t>別記第１号様式の１（事業所・施設別申請額一覧）に全事業所分が正しく反映されているか確認
（15事業所以上ある場合には</t>
    </r>
    <r>
      <rPr>
        <u/>
        <sz val="12"/>
        <color rgb="FFFF0000"/>
        <rFont val="ＭＳ 明朝"/>
        <family val="1"/>
        <charset val="128"/>
      </rPr>
      <t>6行目～15行目を行ごとコピーし、16行目に右クリック→「コピーしたセルの挿入」で挿入</t>
    </r>
    <r>
      <rPr>
        <sz val="12"/>
        <color theme="1"/>
        <rFont val="ＭＳ 明朝"/>
        <family val="1"/>
        <charset val="128"/>
      </rPr>
      <t>すること。）</t>
    </r>
    <rPh sb="17" eb="20">
      <t>シンセイガク</t>
    </rPh>
    <rPh sb="20" eb="22">
      <t>イチラン</t>
    </rPh>
    <rPh sb="24" eb="28">
      <t>ゼンジギョウショ</t>
    </rPh>
    <rPh sb="28" eb="29">
      <t>ブン</t>
    </rPh>
    <rPh sb="30" eb="31">
      <t>タダ</t>
    </rPh>
    <rPh sb="33" eb="35">
      <t>ハンエイ</t>
    </rPh>
    <rPh sb="41" eb="43">
      <t>カクニン</t>
    </rPh>
    <rPh sb="67" eb="68">
      <t>ギョウ</t>
    </rPh>
    <rPh sb="80" eb="81">
      <t>ミギ</t>
    </rPh>
    <phoneticPr fontId="4"/>
  </si>
  <si>
    <t>別記第１号様式（交付申請書）の水色セル（申請者の法人名、代表者名、日付等）について入力</t>
    <rPh sb="0" eb="2">
      <t>ベッキ</t>
    </rPh>
    <rPh sb="2" eb="3">
      <t>ダイ</t>
    </rPh>
    <rPh sb="4" eb="5">
      <t>ゴウ</t>
    </rPh>
    <rPh sb="5" eb="7">
      <t>ヨウシキ</t>
    </rPh>
    <rPh sb="8" eb="10">
      <t>コウフ</t>
    </rPh>
    <rPh sb="10" eb="13">
      <t>シンセイショ</t>
    </rPh>
    <rPh sb="15" eb="17">
      <t>ミズイロ</t>
    </rPh>
    <rPh sb="20" eb="23">
      <t>シンセイシャ</t>
    </rPh>
    <rPh sb="24" eb="26">
      <t>ホウジン</t>
    </rPh>
    <rPh sb="26" eb="27">
      <t>メイ</t>
    </rPh>
    <rPh sb="28" eb="31">
      <t>ダイヒョウシャ</t>
    </rPh>
    <rPh sb="31" eb="32">
      <t>メイ</t>
    </rPh>
    <rPh sb="33" eb="36">
      <t>ヒヅケナド</t>
    </rPh>
    <rPh sb="41" eb="43">
      <t>ニュウリョク</t>
    </rPh>
    <phoneticPr fontId="4"/>
  </si>
  <si>
    <t>別記第１号様式の３（口座振込依頼書）の水色セルについて入力
振込先口座の通帳の写しを添付</t>
    <rPh sb="10" eb="12">
      <t>コウザ</t>
    </rPh>
    <rPh sb="11" eb="12">
      <t>スワ</t>
    </rPh>
    <rPh sb="12" eb="13">
      <t>フ</t>
    </rPh>
    <rPh sb="13" eb="14">
      <t>コ</t>
    </rPh>
    <rPh sb="14" eb="17">
      <t>イライショ</t>
    </rPh>
    <rPh sb="19" eb="21">
      <t>ミズイロ</t>
    </rPh>
    <rPh sb="27" eb="29">
      <t>ニュウリョク</t>
    </rPh>
    <rPh sb="43" eb="45">
      <t>テンプ</t>
    </rPh>
    <phoneticPr fontId="4"/>
  </si>
  <si>
    <t>個票及び別記第１号様式の１の内容が別記第２号様式（交付申請書）にも正しく反映されていることを確認し、別記第２号様式とあわせて提出</t>
    <rPh sb="0" eb="2">
      <t>コヒョウ</t>
    </rPh>
    <rPh sb="2" eb="3">
      <t>オヨ</t>
    </rPh>
    <rPh sb="4" eb="6">
      <t>ベッキ</t>
    </rPh>
    <rPh sb="6" eb="7">
      <t>ダイ</t>
    </rPh>
    <rPh sb="8" eb="9">
      <t>ゴウ</t>
    </rPh>
    <rPh sb="9" eb="11">
      <t>ヨウシキ</t>
    </rPh>
    <rPh sb="14" eb="16">
      <t>ナイヨウ</t>
    </rPh>
    <rPh sb="17" eb="19">
      <t>ベッキ</t>
    </rPh>
    <rPh sb="19" eb="20">
      <t>ダイ</t>
    </rPh>
    <rPh sb="21" eb="22">
      <t>ゴウ</t>
    </rPh>
    <rPh sb="22" eb="24">
      <t>ヨウシキ</t>
    </rPh>
    <rPh sb="25" eb="27">
      <t>コウフ</t>
    </rPh>
    <rPh sb="27" eb="30">
      <t>シンセイショ</t>
    </rPh>
    <rPh sb="33" eb="34">
      <t>タダ</t>
    </rPh>
    <rPh sb="36" eb="38">
      <t>ハンエイ</t>
    </rPh>
    <rPh sb="46" eb="48">
      <t>カクニン</t>
    </rPh>
    <rPh sb="62" eb="64">
      <t>テイシュツ</t>
    </rPh>
    <phoneticPr fontId="4"/>
  </si>
  <si>
    <t>〈本申請書の使い方〉</t>
    <rPh sb="1" eb="2">
      <t>ホン</t>
    </rPh>
    <rPh sb="2" eb="5">
      <t>シンセイショ</t>
    </rPh>
    <rPh sb="6" eb="7">
      <t>ツカ</t>
    </rPh>
    <rPh sb="8" eb="9">
      <t>カタ</t>
    </rPh>
    <phoneticPr fontId="4"/>
  </si>
  <si>
    <r>
      <t xml:space="preserve">各事業所の個票を回収し、個票のシートを１つのExcelファイルに集約
</t>
    </r>
    <r>
      <rPr>
        <u/>
        <sz val="12"/>
        <color rgb="FFFF0000"/>
        <rFont val="ＭＳ 明朝"/>
        <family val="1"/>
        <charset val="128"/>
      </rPr>
      <t>個票シート名を「個票●」（●は１からの通し番号）に修正</t>
    </r>
    <rPh sb="5" eb="7">
      <t>コヒョウ</t>
    </rPh>
    <rPh sb="8" eb="10">
      <t>カイシュウ</t>
    </rPh>
    <rPh sb="12" eb="14">
      <t>コヒョウ</t>
    </rPh>
    <phoneticPr fontId="4"/>
  </si>
  <si>
    <t>以下の作業を行った上で、事業者（法人本部）へ返送
別記第１号様式の２（個票）水色セルについて入力及び緑色セルについてプルダウンから選択し、必要情報を入力
※サービス種別ごとに作成すること</t>
    <rPh sb="39" eb="41">
      <t>ミズイロ</t>
    </rPh>
    <rPh sb="47" eb="49">
      <t>ニュウリョク</t>
    </rPh>
    <rPh sb="49" eb="50">
      <t>オヨ</t>
    </rPh>
    <rPh sb="51" eb="53">
      <t>ミドリイロ</t>
    </rPh>
    <rPh sb="66" eb="68">
      <t>センタク</t>
    </rPh>
    <rPh sb="70" eb="72">
      <t>ヒツヨウ</t>
    </rPh>
    <rPh sb="72" eb="74">
      <t>ジョウホウ</t>
    </rPh>
    <rPh sb="75" eb="77">
      <t>ニュウリョク</t>
    </rPh>
    <rPh sb="83" eb="85">
      <t>シュベツ</t>
    </rPh>
    <rPh sb="88" eb="90">
      <t>サクセイ</t>
    </rPh>
    <phoneticPr fontId="4"/>
  </si>
  <si>
    <t>担当者名</t>
    <phoneticPr fontId="4"/>
  </si>
  <si>
    <t>　不要な個票がある場合は、削除してください。</t>
    <rPh sb="9" eb="11">
      <t>バアイ</t>
    </rPh>
    <phoneticPr fontId="4"/>
  </si>
  <si>
    <t>県使用欄↓</t>
    <phoneticPr fontId="4"/>
  </si>
  <si>
    <t>円</t>
    <rPh sb="0" eb="1">
      <t>エン</t>
    </rPh>
    <phoneticPr fontId="4"/>
  </si>
  <si>
    <t>支店コード</t>
    <rPh sb="0" eb="2">
      <t>シテン</t>
    </rPh>
    <phoneticPr fontId="4"/>
  </si>
  <si>
    <t>本・支店名
営業所名等</t>
    <rPh sb="10" eb="11">
      <t>トウ</t>
    </rPh>
    <phoneticPr fontId="4"/>
  </si>
  <si>
    <t>640</t>
    <phoneticPr fontId="4"/>
  </si>
  <si>
    <t>8585</t>
    <phoneticPr fontId="4"/>
  </si>
  <si>
    <t>和歌山県</t>
    <rPh sb="0" eb="4">
      <t>ワカヤマケン</t>
    </rPh>
    <phoneticPr fontId="4"/>
  </si>
  <si>
    <t>和歌山市</t>
    <rPh sb="0" eb="4">
      <t>ワカヤマシ</t>
    </rPh>
    <phoneticPr fontId="4"/>
  </si>
  <si>
    <t>小松原通一丁目</t>
    <phoneticPr fontId="4"/>
  </si>
  <si>
    <t>1番地</t>
    <rPh sb="1" eb="3">
      <t>バンチ</t>
    </rPh>
    <phoneticPr fontId="4"/>
  </si>
  <si>
    <t>シャカイフクシホウジン○○</t>
    <phoneticPr fontId="4"/>
  </si>
  <si>
    <t>社会福祉法人○○</t>
    <rPh sb="0" eb="6">
      <t>シャカイフクシホウジン</t>
    </rPh>
    <phoneticPr fontId="4"/>
  </si>
  <si>
    <t>理事長</t>
    <rPh sb="0" eb="3">
      <t>リジチョウ</t>
    </rPh>
    <phoneticPr fontId="4"/>
  </si>
  <si>
    <t>和歌山　太郎</t>
    <rPh sb="0" eb="3">
      <t>ワカヤマ</t>
    </rPh>
    <rPh sb="4" eb="6">
      <t>タロウ</t>
    </rPh>
    <phoneticPr fontId="4"/>
  </si>
  <si>
    <t>和歌山　花子</t>
    <rPh sb="0" eb="3">
      <t>ワカヤマ</t>
    </rPh>
    <rPh sb="4" eb="6">
      <t>ハナコ</t>
    </rPh>
    <phoneticPr fontId="4"/>
  </si>
  <si>
    <t>ワカヤマ　ハナコ</t>
    <phoneticPr fontId="4"/>
  </si>
  <si>
    <t>０００－０００－００００</t>
    <phoneticPr fontId="4"/>
  </si>
  <si>
    <t>○○@mail.com</t>
    <phoneticPr fontId="4"/>
  </si>
  <si>
    <t>0000000001</t>
    <phoneticPr fontId="4"/>
  </si>
  <si>
    <t>特別養護老人ホーム○○</t>
    <phoneticPr fontId="4"/>
  </si>
  <si>
    <t>○○市○○番地○○</t>
    <phoneticPr fontId="4"/>
  </si>
  <si>
    <t>訪問介護事業所○○</t>
    <phoneticPr fontId="4"/>
  </si>
  <si>
    <t>訪問介護事業所　上記以外であって、1月あたり延べ訪問回数201回以上2,000回以下</t>
  </si>
  <si>
    <t>✔</t>
  </si>
  <si>
    <t>ネッククーラー</t>
    <phoneticPr fontId="4"/>
  </si>
  <si>
    <t>1,650×10個</t>
    <rPh sb="8" eb="9">
      <t>コ</t>
    </rPh>
    <phoneticPr fontId="4"/>
  </si>
  <si>
    <t>燃料費</t>
    <phoneticPr fontId="4"/>
  </si>
  <si>
    <t>ガソリン代3か月分　直近3か月使用分を基に算出</t>
    <rPh sb="4" eb="5">
      <t>ダイ</t>
    </rPh>
    <rPh sb="8" eb="9">
      <t>フン</t>
    </rPh>
    <rPh sb="10" eb="12">
      <t>チョッキン</t>
    </rPh>
    <rPh sb="15" eb="17">
      <t>シヨウ</t>
    </rPh>
    <rPh sb="17" eb="18">
      <t>ブン</t>
    </rPh>
    <rPh sb="19" eb="20">
      <t>モト</t>
    </rPh>
    <rPh sb="21" eb="23">
      <t>サンシュツ</t>
    </rPh>
    <phoneticPr fontId="4"/>
  </si>
  <si>
    <t>スタッドレスタイヤ</t>
    <phoneticPr fontId="4"/>
  </si>
  <si>
    <t>４本×1組　社用車1台分</t>
    <phoneticPr fontId="4"/>
  </si>
  <si>
    <t>手指消毒アルコール</t>
    <phoneticPr fontId="4"/>
  </si>
  <si>
    <t>80個　衛生用品（備蓄）</t>
    <rPh sb="4" eb="8">
      <t>エイセイヨウヒン</t>
    </rPh>
    <rPh sb="9" eb="11">
      <t>ビチク</t>
    </rPh>
    <phoneticPr fontId="4"/>
  </si>
  <si>
    <t>0000000003</t>
    <phoneticPr fontId="4"/>
  </si>
  <si>
    <t>0000000002</t>
    <phoneticPr fontId="4"/>
  </si>
  <si>
    <t>○○デイサービスセンター</t>
    <phoneticPr fontId="4"/>
  </si>
  <si>
    <t>○○町○○番地○○</t>
    <rPh sb="2" eb="3">
      <t>マチ</t>
    </rPh>
    <phoneticPr fontId="4"/>
  </si>
  <si>
    <t>通所介護事業所　1月あたり延べ利用者数301人以上600人以下</t>
    <rPh sb="0" eb="2">
      <t>ツウショ</t>
    </rPh>
    <phoneticPr fontId="1"/>
  </si>
  <si>
    <t>スポットクーラー</t>
    <phoneticPr fontId="4"/>
  </si>
  <si>
    <t>80,000×2台</t>
    <phoneticPr fontId="4"/>
  </si>
  <si>
    <t>ガソリン代3か月分　昨年9月～11月使用分を基に算出</t>
    <rPh sb="10" eb="12">
      <t>サクネン</t>
    </rPh>
    <rPh sb="18" eb="20">
      <t>シヨウ</t>
    </rPh>
    <rPh sb="20" eb="21">
      <t>ブン</t>
    </rPh>
    <phoneticPr fontId="4"/>
  </si>
  <si>
    <t>アルファ米</t>
    <rPh sb="4" eb="5">
      <t>マイ</t>
    </rPh>
    <phoneticPr fontId="4"/>
  </si>
  <si>
    <t>3ケース　備蓄食料品</t>
    <rPh sb="5" eb="7">
      <t>ビチク</t>
    </rPh>
    <rPh sb="7" eb="10">
      <t>ショクリョウヒン</t>
    </rPh>
    <phoneticPr fontId="4"/>
  </si>
  <si>
    <t>業務用スポットクーラー</t>
    <phoneticPr fontId="4"/>
  </si>
  <si>
    <t>110,000×2台</t>
    <phoneticPr fontId="4"/>
  </si>
  <si>
    <t>ポータブル発電機</t>
    <phoneticPr fontId="4"/>
  </si>
  <si>
    <t>1台</t>
    <phoneticPr fontId="4"/>
  </si>
  <si>
    <t>飲料水</t>
    <phoneticPr fontId="4"/>
  </si>
  <si>
    <t>50箱 災害備蓄用</t>
    <rPh sb="4" eb="9">
      <t>サイガイビチクヨウ</t>
    </rPh>
    <phoneticPr fontId="4"/>
  </si>
  <si>
    <t>０１６３</t>
    <phoneticPr fontId="4"/>
  </si>
  <si>
    <t>紀陽</t>
    <phoneticPr fontId="4"/>
  </si>
  <si>
    <t>３２３</t>
    <phoneticPr fontId="4"/>
  </si>
  <si>
    <t>県庁</t>
    <phoneticPr fontId="4"/>
  </si>
  <si>
    <t>１２３４５６７</t>
    <phoneticPr fontId="4"/>
  </si>
  <si>
    <t>社会福祉法人○○</t>
    <phoneticPr fontId="4"/>
  </si>
  <si>
    <t>※基本台帳用</t>
    <rPh sb="1" eb="6">
      <t>キホンダイチョウヨウ</t>
    </rPh>
    <phoneticPr fontId="4"/>
  </si>
  <si>
    <t>NO.</t>
  </si>
  <si>
    <t>提出日</t>
    <rPh sb="0" eb="3">
      <t>テイシュツビ</t>
    </rPh>
    <phoneticPr fontId="4"/>
  </si>
  <si>
    <t>法人郵便番号</t>
    <rPh sb="0" eb="2">
      <t>ホウジン</t>
    </rPh>
    <rPh sb="2" eb="6">
      <t>ユウビンバンゴウ</t>
    </rPh>
    <phoneticPr fontId="4"/>
  </si>
  <si>
    <t>法人名(カナ)</t>
    <rPh sb="0" eb="2">
      <t>ホウジン</t>
    </rPh>
    <rPh sb="2" eb="3">
      <t>メイ</t>
    </rPh>
    <phoneticPr fontId="4"/>
  </si>
  <si>
    <t>代表者職名</t>
    <rPh sb="0" eb="3">
      <t>ダイヒョウシャ</t>
    </rPh>
    <rPh sb="3" eb="5">
      <t>ショクメイ</t>
    </rPh>
    <phoneticPr fontId="4"/>
  </si>
  <si>
    <t>代表者氏名</t>
    <rPh sb="0" eb="5">
      <t>ダイヒョウシャシメイ</t>
    </rPh>
    <phoneticPr fontId="4"/>
  </si>
  <si>
    <t>担当者カナ</t>
    <rPh sb="0" eb="3">
      <t>タントウシャ</t>
    </rPh>
    <phoneticPr fontId="4"/>
  </si>
  <si>
    <t>担当者名</t>
    <rPh sb="0" eb="4">
      <t>タントウシャメイ</t>
    </rPh>
    <phoneticPr fontId="4"/>
  </si>
  <si>
    <t>電話番号</t>
  </si>
  <si>
    <t>メール</t>
    <phoneticPr fontId="4"/>
  </si>
  <si>
    <t>介護事業所番号</t>
    <rPh sb="0" eb="7">
      <t>カイゴジギョウショバンゴウ</t>
    </rPh>
    <phoneticPr fontId="4"/>
  </si>
  <si>
    <t>事業所住所</t>
    <rPh sb="0" eb="5">
      <t>ジギョウショジュウショ</t>
    </rPh>
    <phoneticPr fontId="4"/>
  </si>
  <si>
    <t>事業所名</t>
    <rPh sb="0" eb="4">
      <t>ジギョウショメイ</t>
    </rPh>
    <phoneticPr fontId="4"/>
  </si>
  <si>
    <t>定員数</t>
    <rPh sb="0" eb="2">
      <t>テイイン</t>
    </rPh>
    <rPh sb="2" eb="3">
      <t>スウ</t>
    </rPh>
    <phoneticPr fontId="4"/>
  </si>
  <si>
    <t>申請金額</t>
    <rPh sb="0" eb="4">
      <t>シンセイキンガク</t>
    </rPh>
    <phoneticPr fontId="4"/>
  </si>
  <si>
    <t>※債権債務者登録用</t>
    <rPh sb="1" eb="8">
      <t>サイケンサイムシャトウロク</t>
    </rPh>
    <rPh sb="8" eb="9">
      <t>ヨウ</t>
    </rPh>
    <phoneticPr fontId="4"/>
  </si>
  <si>
    <t>ー</t>
    <phoneticPr fontId="4"/>
  </si>
  <si>
    <t>市区町村</t>
    <rPh sb="0" eb="4">
      <t>シクチョウソン</t>
    </rPh>
    <phoneticPr fontId="4"/>
  </si>
  <si>
    <t>町丁名</t>
    <rPh sb="0" eb="1">
      <t>チョウ</t>
    </rPh>
    <rPh sb="1" eb="2">
      <t>チョウ</t>
    </rPh>
    <rPh sb="2" eb="3">
      <t>メイ</t>
    </rPh>
    <phoneticPr fontId="4"/>
  </si>
  <si>
    <t>番地</t>
    <rPh sb="0" eb="2">
      <t>バンチ</t>
    </rPh>
    <phoneticPr fontId="4"/>
  </si>
  <si>
    <t>方書</t>
    <rPh sb="0" eb="1">
      <t>ホウ</t>
    </rPh>
    <rPh sb="1" eb="2">
      <t>ショ</t>
    </rPh>
    <phoneticPr fontId="4"/>
  </si>
  <si>
    <t>電話番号</t>
    <rPh sb="0" eb="4">
      <t>デンワバンゴウ</t>
    </rPh>
    <phoneticPr fontId="4"/>
  </si>
  <si>
    <t>金融機関コード</t>
  </si>
  <si>
    <t>支店コード</t>
  </si>
  <si>
    <t>預金種目</t>
    <phoneticPr fontId="4"/>
  </si>
  <si>
    <t>口座番号</t>
  </si>
  <si>
    <t>口座名義人</t>
    <phoneticPr fontId="4"/>
  </si>
  <si>
    <t>1：普通</t>
    <phoneticPr fontId="4"/>
  </si>
  <si>
    <t>2：当座</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</si>
</sst>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Red]\-#,##0\ "/>
    <numFmt numFmtId="178" formatCode="#,##0;\-#,##0;&quot;&quot;"/>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6"/>
      <name val="ＭＳ Ｐゴシック"/>
      <family val="2"/>
      <charset val="128"/>
      <scheme val="minor"/>
    </font>
    <font>
      <b/>
      <sz val="11"/>
      <name val="ＭＳ Ｐ明朝"/>
      <family val="1"/>
      <charset val="128"/>
    </font>
    <font>
      <b/>
      <sz val="9"/>
      <color indexed="81"/>
      <name val="MS P ゴシック"/>
      <family val="3"/>
      <charset val="128"/>
    </font>
    <font>
      <b/>
      <sz val="12"/>
      <name val="ＭＳ Ｐ明朝"/>
      <family val="1"/>
      <charset val="128"/>
    </font>
    <font>
      <sz val="9"/>
      <name val="MS UI Gothic"/>
      <family val="3"/>
      <charset val="128"/>
    </font>
    <font>
      <sz val="10.5"/>
      <color theme="1"/>
      <name val="ＭＳ 明朝"/>
      <family val="1"/>
      <charset val="128"/>
    </font>
    <font>
      <sz val="12"/>
      <color theme="1"/>
      <name val="ＭＳ 明朝"/>
      <family val="1"/>
      <charset val="128"/>
    </font>
    <font>
      <sz val="18"/>
      <color theme="1"/>
      <name val="ＭＳ 明朝"/>
      <family val="1"/>
      <charset val="128"/>
    </font>
    <font>
      <sz val="6"/>
      <name val="MS UI Gothic"/>
      <family val="3"/>
      <charset val="128"/>
    </font>
    <font>
      <sz val="9"/>
      <color theme="1"/>
      <name val="ＭＳ 明朝"/>
      <family val="1"/>
      <charset val="128"/>
    </font>
    <font>
      <sz val="9"/>
      <color rgb="FFFF0000"/>
      <name val="ＭＳ 明朝"/>
      <family val="1"/>
      <charset val="128"/>
    </font>
    <font>
      <sz val="10.5"/>
      <color rgb="FFFF0000"/>
      <name val="ＭＳ 明朝"/>
      <family val="1"/>
      <charset val="128"/>
    </font>
    <font>
      <b/>
      <sz val="14"/>
      <color theme="1"/>
      <name val="ＭＳ 明朝"/>
      <family val="1"/>
      <charset val="128"/>
    </font>
    <font>
      <b/>
      <sz val="10.5"/>
      <color theme="1"/>
      <name val="ＭＳ 明朝"/>
      <family val="1"/>
      <charset val="128"/>
    </font>
    <font>
      <b/>
      <sz val="26"/>
      <color theme="0" tint="-0.249977111117893"/>
      <name val="ＭＳ Ｐゴシック"/>
      <family val="3"/>
      <charset val="128"/>
      <scheme val="minor"/>
    </font>
    <font>
      <b/>
      <sz val="11"/>
      <color theme="1"/>
      <name val="ＭＳ 明朝"/>
      <family val="1"/>
      <charset val="128"/>
    </font>
    <font>
      <b/>
      <sz val="16"/>
      <color rgb="FFFF0000"/>
      <name val="ＭＳ Ｐゴシック"/>
      <family val="3"/>
      <charset val="128"/>
      <scheme val="minor"/>
    </font>
    <font>
      <sz val="9"/>
      <name val="ＭＳ 明朝"/>
      <family val="1"/>
      <charset val="128"/>
    </font>
    <font>
      <sz val="7"/>
      <name val="ＭＳ 明朝"/>
      <family val="1"/>
      <charset val="128"/>
    </font>
    <font>
      <sz val="8"/>
      <color theme="1"/>
      <name val="ＭＳ 明朝"/>
      <family val="1"/>
      <charset val="128"/>
    </font>
    <font>
      <sz val="11"/>
      <color theme="1"/>
      <name val="ＭＳ 明朝"/>
      <family val="1"/>
      <charset val="128"/>
    </font>
    <font>
      <u/>
      <sz val="12"/>
      <color rgb="FFFF0000"/>
      <name val="ＭＳ 明朝"/>
      <family val="1"/>
      <charset val="128"/>
    </font>
    <font>
      <sz val="9"/>
      <color rgb="FF000000"/>
      <name val="Meiryo UI"/>
      <family val="3"/>
      <charset val="128"/>
    </font>
    <font>
      <sz val="10"/>
      <color rgb="FFFF0000"/>
      <name val="ＭＳ 明朝"/>
      <family val="1"/>
      <charset val="128"/>
    </font>
    <font>
      <sz val="10"/>
      <color rgb="FFFF0000"/>
      <name val="ＭＳ Ｐ明朝"/>
      <family val="1"/>
      <charset val="128"/>
    </font>
    <font>
      <sz val="9"/>
      <color rgb="FFFF0000"/>
      <name val="ＭＳ Ｐ明朝"/>
      <family val="1"/>
      <charset val="128"/>
    </font>
    <font>
      <sz val="8"/>
      <color rgb="FFFF0000"/>
      <name val="ＭＳ Ｐ明朝"/>
      <family val="1"/>
      <charset val="128"/>
    </font>
    <font>
      <sz val="11"/>
      <color rgb="FFFF0000"/>
      <name val="ＭＳ 明朝"/>
      <family val="1"/>
      <charset val="128"/>
    </font>
    <font>
      <b/>
      <sz val="8"/>
      <color theme="1"/>
      <name val="Meiryo"/>
      <charset val="134"/>
    </font>
    <font>
      <sz val="8"/>
      <name val="ＭＳ Ｐゴシック"/>
      <family val="3"/>
      <charset val="128"/>
    </font>
  </fonts>
  <fills count="17">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6"/>
        <bgColor indexed="64"/>
      </patternFill>
    </fill>
    <fill>
      <patternFill patternType="solid">
        <fgColor theme="8" tint="0.79995117038483843"/>
        <bgColor theme="8" tint="0.79995117038483843"/>
      </patternFill>
    </fill>
    <fill>
      <patternFill patternType="solid">
        <fgColor rgb="FFFF99CC"/>
        <bgColor indexed="64"/>
      </patternFill>
    </fill>
    <fill>
      <patternFill patternType="solid">
        <fgColor theme="5" tint="0.79998168889431442"/>
        <bgColor theme="8" tint="0.79995117038483843"/>
      </patternFill>
    </fill>
    <fill>
      <patternFill patternType="solid">
        <fgColor theme="5" tint="0.79998168889431442"/>
        <bgColor indexed="64"/>
      </patternFill>
    </fill>
  </fills>
  <borders count="7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diagonalDown="1">
      <left/>
      <right style="thin">
        <color indexed="64"/>
      </right>
      <top style="thin">
        <color indexed="64"/>
      </top>
      <bottom/>
      <diagonal style="thin">
        <color indexed="64"/>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indexed="64"/>
      </top>
      <bottom style="hair">
        <color theme="1"/>
      </bottom>
      <diagonal/>
    </border>
    <border>
      <left/>
      <right/>
      <top style="thin">
        <color indexed="64"/>
      </top>
      <bottom style="hair">
        <color theme="1"/>
      </bottom>
      <diagonal/>
    </border>
    <border>
      <left/>
      <right style="thin">
        <color indexed="64"/>
      </right>
      <top style="thin">
        <color indexed="64"/>
      </top>
      <bottom style="hair">
        <color theme="1"/>
      </bottom>
      <diagonal/>
    </border>
    <border>
      <left/>
      <right/>
      <top style="hair">
        <color theme="1"/>
      </top>
      <bottom/>
      <diagonal/>
    </border>
    <border>
      <left style="thin">
        <color indexed="64"/>
      </left>
      <right/>
      <top style="hair">
        <color theme="1"/>
      </top>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theme="1"/>
      </top>
      <bottom style="thin">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right style="thin">
        <color indexed="64"/>
      </right>
      <top style="hair">
        <color theme="1"/>
      </top>
      <bottom/>
      <diagonal/>
    </border>
    <border>
      <left style="thin">
        <color indexed="64"/>
      </left>
      <right/>
      <top style="thin">
        <color indexed="64"/>
      </top>
      <bottom style="hair">
        <color theme="1"/>
      </bottom>
      <diagonal/>
    </border>
  </borders>
  <cellStyleXfs count="9">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9" fillId="0" borderId="0">
      <alignment vertical="center"/>
    </xf>
    <xf numFmtId="0" fontId="5" fillId="0" borderId="0"/>
  </cellStyleXfs>
  <cellXfs count="411">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9" fillId="0" borderId="0" xfId="0" applyFont="1" applyAlignment="1">
      <alignment horizontal="center" vertical="center"/>
    </xf>
    <xf numFmtId="0" fontId="6" fillId="4" borderId="0" xfId="0" applyFont="1" applyFill="1">
      <alignment vertical="center"/>
    </xf>
    <xf numFmtId="49" fontId="11" fillId="4" borderId="1" xfId="0" applyNumberFormat="1" applyFont="1" applyFill="1" applyBorder="1">
      <alignment vertical="center"/>
    </xf>
    <xf numFmtId="49" fontId="11" fillId="4" borderId="2" xfId="0" applyNumberFormat="1" applyFont="1" applyFill="1" applyBorder="1" applyAlignment="1">
      <alignment vertical="center" wrapText="1"/>
    </xf>
    <xf numFmtId="49" fontId="11" fillId="4" borderId="3" xfId="0" applyNumberFormat="1" applyFont="1" applyFill="1" applyBorder="1" applyAlignment="1">
      <alignment vertical="center" wrapText="1"/>
    </xf>
    <xf numFmtId="0" fontId="7" fillId="0" borderId="0" xfId="0" applyFont="1" applyAlignment="1">
      <alignment horizontal="left" vertical="center"/>
    </xf>
    <xf numFmtId="178" fontId="8" fillId="0" borderId="20"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0" xfId="4" applyNumberFormat="1" applyFont="1" applyBorder="1" applyAlignment="1">
      <alignment horizontal="right" vertical="center" shrinkToFit="1"/>
    </xf>
    <xf numFmtId="0" fontId="13" fillId="0" borderId="0" xfId="0" applyFont="1">
      <alignment vertical="center"/>
    </xf>
    <xf numFmtId="0" fontId="8" fillId="0" borderId="23" xfId="0" applyFont="1" applyBorder="1">
      <alignment vertical="center"/>
    </xf>
    <xf numFmtId="178" fontId="11" fillId="2" borderId="3" xfId="4" applyNumberFormat="1" applyFont="1" applyFill="1" applyBorder="1" applyAlignment="1">
      <alignment horizontal="center" vertical="center" shrinkToFit="1"/>
    </xf>
    <xf numFmtId="0" fontId="18" fillId="0" borderId="0" xfId="0" applyFont="1">
      <alignment vertical="center"/>
    </xf>
    <xf numFmtId="0" fontId="16" fillId="6" borderId="21" xfId="0" applyFont="1" applyFill="1" applyBorder="1">
      <alignment vertical="center"/>
    </xf>
    <xf numFmtId="0" fontId="8" fillId="6" borderId="22" xfId="0" applyFont="1" applyFill="1" applyBorder="1">
      <alignment vertical="center"/>
    </xf>
    <xf numFmtId="49" fontId="8" fillId="0" borderId="20" xfId="0" applyNumberFormat="1" applyFont="1" applyBorder="1" applyAlignment="1">
      <alignment vertical="center" shrinkToFit="1"/>
    </xf>
    <xf numFmtId="0" fontId="11" fillId="0" borderId="0" xfId="0" applyFont="1">
      <alignment vertical="center"/>
    </xf>
    <xf numFmtId="0" fontId="11" fillId="0" borderId="0" xfId="0" applyFont="1" applyAlignment="1">
      <alignment vertical="center" wrapText="1"/>
    </xf>
    <xf numFmtId="0" fontId="11" fillId="0" borderId="0" xfId="0" applyFont="1" applyAlignment="1">
      <alignment horizontal="center"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11" fillId="0" borderId="2" xfId="0" applyFont="1" applyBorder="1">
      <alignment vertical="center"/>
    </xf>
    <xf numFmtId="0" fontId="9" fillId="0" borderId="2" xfId="0" applyFont="1" applyBorder="1">
      <alignment vertical="center"/>
    </xf>
    <xf numFmtId="0" fontId="9" fillId="0" borderId="2" xfId="0" applyFont="1" applyBorder="1" applyAlignment="1">
      <alignment horizontal="left" vertical="center"/>
    </xf>
    <xf numFmtId="0" fontId="9" fillId="0" borderId="2" xfId="0" applyFont="1" applyBorder="1" applyProtection="1">
      <alignment vertical="center"/>
      <protection locked="0"/>
    </xf>
    <xf numFmtId="0" fontId="9" fillId="0" borderId="0" xfId="0" applyFont="1" applyProtection="1">
      <alignment vertical="center"/>
      <protection locked="0"/>
    </xf>
    <xf numFmtId="0" fontId="7" fillId="0" borderId="0" xfId="0" applyFont="1">
      <alignment vertical="center"/>
    </xf>
    <xf numFmtId="0" fontId="10" fillId="0" borderId="0" xfId="0" applyFont="1">
      <alignment vertical="center"/>
    </xf>
    <xf numFmtId="0" fontId="9" fillId="0" borderId="0" xfId="0" applyFont="1" applyAlignment="1" applyProtection="1">
      <alignment vertical="center" shrinkToFit="1"/>
      <protection locked="0"/>
    </xf>
    <xf numFmtId="0" fontId="9" fillId="0" borderId="0" xfId="0" applyFont="1" applyAlignment="1">
      <alignment vertical="center" textRotation="255"/>
    </xf>
    <xf numFmtId="49" fontId="11" fillId="0" borderId="0" xfId="0" applyNumberFormat="1" applyFont="1" applyAlignment="1">
      <alignment horizontal="center" vertical="center" wrapText="1"/>
    </xf>
    <xf numFmtId="49" fontId="11" fillId="0" borderId="0" xfId="0" applyNumberFormat="1" applyFont="1" applyAlignment="1">
      <alignment vertical="center" wrapText="1"/>
    </xf>
    <xf numFmtId="177" fontId="8" fillId="0" borderId="0" xfId="4" applyNumberFormat="1" applyFont="1" applyFill="1" applyBorder="1" applyAlignment="1">
      <alignment vertical="center" shrinkToFit="1"/>
    </xf>
    <xf numFmtId="0" fontId="10" fillId="0" borderId="0" xfId="0" applyFont="1" applyAlignment="1">
      <alignment vertical="center" shrinkToFit="1"/>
    </xf>
    <xf numFmtId="177" fontId="10" fillId="0" borderId="0" xfId="4" applyNumberFormat="1" applyFont="1" applyFill="1" applyBorder="1" applyAlignment="1">
      <alignment vertical="center" shrinkToFit="1"/>
    </xf>
    <xf numFmtId="0" fontId="8" fillId="0" borderId="5" xfId="0" applyFont="1" applyBorder="1">
      <alignment vertical="center"/>
    </xf>
    <xf numFmtId="0" fontId="11" fillId="0" borderId="0" xfId="0" applyFont="1" applyAlignment="1">
      <alignment vertical="center" shrinkToFit="1"/>
    </xf>
    <xf numFmtId="0" fontId="13" fillId="0" borderId="0" xfId="0" applyFont="1" applyAlignment="1">
      <alignment horizontal="right" vertical="center"/>
    </xf>
    <xf numFmtId="0" fontId="13" fillId="0" borderId="0" xfId="0" applyFont="1" applyAlignment="1">
      <alignment horizontal="center" vertical="center"/>
    </xf>
    <xf numFmtId="0" fontId="6" fillId="0" borderId="0" xfId="0" applyFont="1" applyAlignment="1">
      <alignment horizontal="right" vertical="center"/>
    </xf>
    <xf numFmtId="0" fontId="8" fillId="0" borderId="20" xfId="0" applyFont="1" applyBorder="1" applyAlignment="1">
      <alignment vertical="center" shrinkToFit="1"/>
    </xf>
    <xf numFmtId="0" fontId="20" fillId="0" borderId="0" xfId="7" applyFont="1">
      <alignment vertical="center"/>
    </xf>
    <xf numFmtId="0" fontId="21" fillId="0" borderId="0" xfId="7" applyFont="1">
      <alignment vertical="center"/>
    </xf>
    <xf numFmtId="0" fontId="20" fillId="0" borderId="0" xfId="7" applyFont="1" applyAlignment="1">
      <alignment horizontal="center" vertical="center"/>
    </xf>
    <xf numFmtId="0" fontId="25" fillId="0" borderId="0" xfId="7" applyFont="1">
      <alignment vertical="center"/>
    </xf>
    <xf numFmtId="0" fontId="26" fillId="0" borderId="0" xfId="7" applyFont="1">
      <alignment vertical="center"/>
    </xf>
    <xf numFmtId="0" fontId="27" fillId="0" borderId="0" xfId="7" applyFont="1">
      <alignment vertical="center"/>
    </xf>
    <xf numFmtId="0" fontId="20" fillId="0" borderId="39" xfId="7" applyFont="1" applyBorder="1">
      <alignment vertical="center"/>
    </xf>
    <xf numFmtId="0" fontId="20" fillId="0" borderId="40" xfId="7" applyFont="1" applyBorder="1">
      <alignment vertical="center"/>
    </xf>
    <xf numFmtId="0" fontId="20" fillId="0" borderId="41" xfId="7" applyFont="1" applyBorder="1">
      <alignment vertical="center"/>
    </xf>
    <xf numFmtId="0" fontId="20" fillId="0" borderId="42" xfId="7" applyFont="1" applyBorder="1">
      <alignment vertical="center"/>
    </xf>
    <xf numFmtId="0" fontId="20" fillId="0" borderId="43" xfId="7" applyFont="1" applyBorder="1">
      <alignment vertical="center"/>
    </xf>
    <xf numFmtId="0" fontId="28" fillId="0" borderId="0" xfId="7" applyFont="1">
      <alignment vertical="center"/>
    </xf>
    <xf numFmtId="0" fontId="28" fillId="0" borderId="0" xfId="7" applyFont="1" applyAlignment="1">
      <alignment vertical="center" wrapText="1"/>
    </xf>
    <xf numFmtId="0" fontId="20" fillId="0" borderId="0" xfId="7" applyFont="1" applyAlignment="1">
      <alignment vertical="center" wrapText="1"/>
    </xf>
    <xf numFmtId="0" fontId="20" fillId="0" borderId="38" xfId="7" applyFont="1" applyBorder="1">
      <alignment vertical="center"/>
    </xf>
    <xf numFmtId="0" fontId="20" fillId="0" borderId="42" xfId="7" applyFont="1" applyBorder="1" applyAlignment="1">
      <alignment vertical="center" wrapText="1"/>
    </xf>
    <xf numFmtId="0" fontId="30" fillId="0" borderId="0" xfId="7" applyFont="1">
      <alignment vertical="center"/>
    </xf>
    <xf numFmtId="49" fontId="20" fillId="0" borderId="0" xfId="7" applyNumberFormat="1" applyFont="1">
      <alignment vertical="center"/>
    </xf>
    <xf numFmtId="49" fontId="20" fillId="0" borderId="0" xfId="7" applyNumberFormat="1" applyFont="1" applyAlignment="1">
      <alignment horizontal="center" vertical="center"/>
    </xf>
    <xf numFmtId="0" fontId="9" fillId="0" borderId="7" xfId="0" applyFont="1" applyBorder="1" applyAlignment="1">
      <alignment horizontal="center" vertical="center"/>
    </xf>
    <xf numFmtId="0" fontId="6" fillId="0" borderId="32" xfId="0" applyFont="1" applyBorder="1">
      <alignment vertical="center"/>
    </xf>
    <xf numFmtId="0" fontId="6" fillId="0" borderId="0" xfId="0" applyFont="1" applyAlignment="1">
      <alignment horizontal="center" vertical="center"/>
    </xf>
    <xf numFmtId="178" fontId="8" fillId="0" borderId="0" xfId="0" applyNumberFormat="1" applyFont="1" applyAlignment="1">
      <alignment horizontal="center" vertical="center" shrinkToFit="1"/>
    </xf>
    <xf numFmtId="0" fontId="8" fillId="0" borderId="0" xfId="0" applyFont="1" applyAlignment="1">
      <alignment vertical="center" shrinkToFit="1"/>
    </xf>
    <xf numFmtId="49" fontId="8" fillId="0" borderId="0" xfId="0" applyNumberFormat="1" applyFont="1" applyAlignment="1">
      <alignment vertical="center" shrinkToFit="1"/>
    </xf>
    <xf numFmtId="178" fontId="8" fillId="0" borderId="0" xfId="4" applyNumberFormat="1" applyFont="1" applyBorder="1" applyAlignment="1" applyProtection="1">
      <alignment horizontal="right" vertical="center" shrinkToFit="1"/>
    </xf>
    <xf numFmtId="178" fontId="11" fillId="0" borderId="0" xfId="4" applyNumberFormat="1" applyFont="1" applyFill="1" applyBorder="1" applyAlignment="1" applyProtection="1">
      <alignment horizontal="center" vertical="center" shrinkToFit="1"/>
    </xf>
    <xf numFmtId="0" fontId="8" fillId="0" borderId="0" xfId="0" applyFont="1" applyProtection="1">
      <alignment vertical="center"/>
      <protection locked="0"/>
    </xf>
    <xf numFmtId="178" fontId="8" fillId="0" borderId="20" xfId="4" applyNumberFormat="1" applyFont="1" applyBorder="1" applyAlignment="1" applyProtection="1">
      <alignment horizontal="right" vertical="center" shrinkToFit="1"/>
    </xf>
    <xf numFmtId="178" fontId="11" fillId="2" borderId="3" xfId="4" applyNumberFormat="1" applyFont="1" applyFill="1" applyBorder="1" applyAlignment="1" applyProtection="1">
      <alignment horizontal="center" vertical="center" shrinkToFit="1"/>
    </xf>
    <xf numFmtId="0" fontId="27" fillId="0" borderId="0" xfId="0" applyFont="1">
      <alignment vertical="center"/>
    </xf>
    <xf numFmtId="0" fontId="35" fillId="0" borderId="0" xfId="0" applyFont="1" applyAlignment="1">
      <alignment horizontal="left" vertical="top"/>
    </xf>
    <xf numFmtId="0" fontId="21" fillId="0" borderId="0" xfId="0" applyFont="1" applyAlignment="1">
      <alignment horizontal="left" vertical="top"/>
    </xf>
    <xf numFmtId="0" fontId="35" fillId="0" borderId="0" xfId="0" applyFont="1">
      <alignment vertical="center"/>
    </xf>
    <xf numFmtId="0" fontId="35" fillId="0" borderId="20" xfId="0" applyFont="1" applyBorder="1" applyAlignment="1">
      <alignment horizontal="center" vertical="center"/>
    </xf>
    <xf numFmtId="0" fontId="21" fillId="0" borderId="20" xfId="0" applyFont="1" applyBorder="1" applyAlignment="1">
      <alignment horizontal="center" vertical="top"/>
    </xf>
    <xf numFmtId="0" fontId="21" fillId="0" borderId="20" xfId="0" applyFont="1" applyBorder="1" applyAlignment="1">
      <alignment horizontal="left" vertical="center" wrapText="1"/>
    </xf>
    <xf numFmtId="0" fontId="21" fillId="0" borderId="12" xfId="0" applyFont="1" applyBorder="1" applyAlignment="1">
      <alignment horizontal="left" vertical="center" wrapText="1"/>
    </xf>
    <xf numFmtId="0" fontId="21" fillId="0" borderId="12" xfId="0" applyFont="1" applyBorder="1" applyAlignment="1">
      <alignment vertical="center" wrapText="1"/>
    </xf>
    <xf numFmtId="0" fontId="8" fillId="0" borderId="0" xfId="0" applyFont="1" applyAlignment="1">
      <alignment horizontal="right" vertical="center"/>
    </xf>
    <xf numFmtId="178" fontId="8" fillId="8" borderId="52" xfId="0" applyNumberFormat="1" applyFont="1" applyFill="1" applyBorder="1" applyAlignment="1">
      <alignment horizontal="right" vertical="center"/>
    </xf>
    <xf numFmtId="0" fontId="11" fillId="0" borderId="0" xfId="0" applyFont="1" applyAlignment="1">
      <alignment horizontal="right" vertical="center"/>
    </xf>
    <xf numFmtId="0" fontId="6" fillId="4" borderId="65" xfId="0" applyFont="1" applyFill="1" applyBorder="1" applyAlignment="1">
      <alignment horizontal="center" vertical="center"/>
    </xf>
    <xf numFmtId="49" fontId="6" fillId="0" borderId="69" xfId="0" applyNumberFormat="1" applyFont="1" applyBorder="1" applyAlignment="1">
      <alignment horizontal="center" vertical="center"/>
    </xf>
    <xf numFmtId="0" fontId="26" fillId="3" borderId="5" xfId="7" applyFont="1" applyFill="1" applyBorder="1" applyAlignment="1">
      <alignment vertical="center" wrapText="1"/>
    </xf>
    <xf numFmtId="0" fontId="26" fillId="3" borderId="5" xfId="7" applyFont="1" applyFill="1" applyBorder="1">
      <alignment vertical="center"/>
    </xf>
    <xf numFmtId="0" fontId="26" fillId="3" borderId="6" xfId="7" applyFont="1" applyFill="1" applyBorder="1">
      <alignment vertical="center"/>
    </xf>
    <xf numFmtId="0" fontId="26" fillId="3" borderId="0" xfId="7" applyFont="1" applyFill="1">
      <alignment vertical="center"/>
    </xf>
    <xf numFmtId="0" fontId="26" fillId="3" borderId="32" xfId="7" applyFont="1" applyFill="1" applyBorder="1">
      <alignment vertical="center"/>
    </xf>
    <xf numFmtId="0" fontId="26" fillId="3" borderId="7" xfId="7" applyFont="1" applyFill="1" applyBorder="1">
      <alignment vertical="center"/>
    </xf>
    <xf numFmtId="0" fontId="26" fillId="3" borderId="10" xfId="7" applyFont="1" applyFill="1" applyBorder="1">
      <alignment vertical="center"/>
    </xf>
    <xf numFmtId="49" fontId="43" fillId="9" borderId="20" xfId="0" applyNumberFormat="1" applyFont="1" applyFill="1" applyBorder="1" applyAlignment="1">
      <alignment horizontal="center" vertical="center"/>
    </xf>
    <xf numFmtId="0" fontId="44" fillId="10" borderId="20" xfId="0" applyFont="1" applyFill="1" applyBorder="1" applyAlignment="1">
      <alignment horizontal="center" vertical="center"/>
    </xf>
    <xf numFmtId="0" fontId="44" fillId="11" borderId="20" xfId="0" applyFont="1" applyFill="1" applyBorder="1" applyAlignment="1">
      <alignment horizontal="center" vertical="center"/>
    </xf>
    <xf numFmtId="49" fontId="43" fillId="11" borderId="20" xfId="0" applyNumberFormat="1" applyFont="1" applyFill="1" applyBorder="1" applyAlignment="1"/>
    <xf numFmtId="49" fontId="43" fillId="10" borderId="20" xfId="0" applyNumberFormat="1" applyFont="1" applyFill="1" applyBorder="1" applyAlignment="1"/>
    <xf numFmtId="49" fontId="43" fillId="12" borderId="20" xfId="0" applyNumberFormat="1" applyFont="1" applyFill="1" applyBorder="1" applyAlignment="1"/>
    <xf numFmtId="49" fontId="43" fillId="0" borderId="0" xfId="0" applyNumberFormat="1" applyFont="1" applyAlignment="1"/>
    <xf numFmtId="0" fontId="44" fillId="0" borderId="0" xfId="0" applyFont="1">
      <alignment vertical="center"/>
    </xf>
    <xf numFmtId="0" fontId="0" fillId="13" borderId="20" xfId="0" applyFill="1" applyBorder="1" applyAlignment="1">
      <alignment horizontal="left"/>
    </xf>
    <xf numFmtId="0" fontId="5" fillId="13" borderId="20" xfId="0" applyFont="1" applyFill="1" applyBorder="1" applyAlignment="1">
      <alignment horizontal="left"/>
    </xf>
    <xf numFmtId="49" fontId="0" fillId="13" borderId="20" xfId="0" applyNumberFormat="1" applyFill="1" applyBorder="1" applyAlignment="1">
      <alignment horizontal="left"/>
    </xf>
    <xf numFmtId="0" fontId="5" fillId="13" borderId="20" xfId="0" applyFont="1" applyFill="1" applyBorder="1" applyAlignment="1"/>
    <xf numFmtId="0" fontId="5" fillId="0" borderId="0" xfId="0" applyFont="1" applyAlignment="1"/>
    <xf numFmtId="49" fontId="43" fillId="14" borderId="20" xfId="0" applyNumberFormat="1" applyFont="1" applyFill="1" applyBorder="1" applyAlignment="1">
      <alignment horizontal="center" vertical="center"/>
    </xf>
    <xf numFmtId="49" fontId="43" fillId="0" borderId="0" xfId="0" applyNumberFormat="1" applyFont="1" applyAlignment="1">
      <alignment horizontal="center" vertical="center"/>
    </xf>
    <xf numFmtId="49" fontId="0" fillId="15" borderId="20" xfId="0" applyNumberFormat="1" applyFill="1" applyBorder="1" applyAlignment="1">
      <alignment horizontal="left"/>
    </xf>
    <xf numFmtId="49" fontId="5" fillId="15" borderId="20" xfId="0" applyNumberFormat="1" applyFont="1" applyFill="1" applyBorder="1" applyAlignment="1">
      <alignment horizontal="left"/>
    </xf>
    <xf numFmtId="0" fontId="0" fillId="15" borderId="20" xfId="0" applyFill="1" applyBorder="1" applyAlignment="1">
      <alignment horizontal="left"/>
    </xf>
    <xf numFmtId="0" fontId="5" fillId="15" borderId="20" xfId="0" applyFont="1" applyFill="1" applyBorder="1" applyAlignment="1">
      <alignment horizontal="left"/>
    </xf>
    <xf numFmtId="0" fontId="0" fillId="16" borderId="20" xfId="0" applyFill="1" applyBorder="1">
      <alignment vertical="center"/>
    </xf>
    <xf numFmtId="0" fontId="5" fillId="0" borderId="0" xfId="0" applyFont="1" applyAlignment="1">
      <alignment horizontal="left"/>
    </xf>
    <xf numFmtId="0" fontId="0" fillId="0" borderId="0" xfId="0" applyAlignment="1">
      <alignment horizontal="left"/>
    </xf>
    <xf numFmtId="49" fontId="5" fillId="13" borderId="20" xfId="0" applyNumberFormat="1" applyFont="1" applyFill="1" applyBorder="1" applyAlignment="1">
      <alignment horizontal="left"/>
    </xf>
    <xf numFmtId="0" fontId="32" fillId="2" borderId="9" xfId="0" applyFont="1" applyFill="1" applyBorder="1" applyAlignment="1">
      <alignment horizontal="center" vertical="center"/>
    </xf>
    <xf numFmtId="0" fontId="32" fillId="2" borderId="7"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36"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37" xfId="0" applyFont="1" applyFill="1" applyBorder="1" applyAlignment="1">
      <alignment horizontal="center" vertical="center"/>
    </xf>
    <xf numFmtId="49" fontId="38" fillId="3" borderId="36" xfId="0" applyNumberFormat="1" applyFont="1" applyFill="1" applyBorder="1" applyAlignment="1">
      <alignment horizontal="left" vertical="center" shrinkToFit="1"/>
    </xf>
    <xf numFmtId="49" fontId="38" fillId="3" borderId="11" xfId="0" applyNumberFormat="1" applyFont="1" applyFill="1" applyBorder="1" applyAlignment="1">
      <alignment horizontal="left" vertical="center" shrinkToFit="1"/>
    </xf>
    <xf numFmtId="49" fontId="38" fillId="3" borderId="37" xfId="0" applyNumberFormat="1" applyFont="1" applyFill="1" applyBorder="1" applyAlignment="1">
      <alignment horizontal="left" vertical="center" shrinkToFit="1"/>
    </xf>
    <xf numFmtId="49" fontId="38" fillId="3" borderId="70" xfId="0" applyNumberFormat="1" applyFont="1" applyFill="1" applyBorder="1" applyAlignment="1">
      <alignment horizontal="center" vertical="center"/>
    </xf>
    <xf numFmtId="49" fontId="38" fillId="3" borderId="71" xfId="0" applyNumberFormat="1" applyFont="1" applyFill="1" applyBorder="1" applyAlignment="1">
      <alignment horizontal="center" vertical="center"/>
    </xf>
    <xf numFmtId="49" fontId="38" fillId="3" borderId="69" xfId="0" applyNumberFormat="1" applyFont="1" applyFill="1" applyBorder="1" applyAlignment="1">
      <alignment horizontal="center" vertical="center"/>
    </xf>
    <xf numFmtId="49" fontId="38" fillId="3" borderId="72" xfId="0" applyNumberFormat="1" applyFont="1" applyFill="1" applyBorder="1" applyAlignment="1">
      <alignment horizontal="center" vertical="center"/>
    </xf>
    <xf numFmtId="49" fontId="38" fillId="3" borderId="1" xfId="0" applyNumberFormat="1" applyFont="1" applyFill="1" applyBorder="1" applyAlignment="1">
      <alignment horizontal="left" vertical="center" shrinkToFit="1"/>
    </xf>
    <xf numFmtId="49" fontId="38" fillId="3" borderId="2" xfId="0" applyNumberFormat="1" applyFont="1" applyFill="1" applyBorder="1" applyAlignment="1">
      <alignment horizontal="left" vertical="center" shrinkToFit="1"/>
    </xf>
    <xf numFmtId="49" fontId="38" fillId="3" borderId="3" xfId="0" applyNumberFormat="1" applyFont="1" applyFill="1" applyBorder="1" applyAlignment="1">
      <alignment horizontal="left" vertical="center" shrinkToFit="1"/>
    </xf>
    <xf numFmtId="49" fontId="38" fillId="3" borderId="33" xfId="0" applyNumberFormat="1" applyFont="1" applyFill="1" applyBorder="1" applyAlignment="1">
      <alignment horizontal="left" vertical="center" shrinkToFit="1"/>
    </xf>
    <xf numFmtId="49" fontId="38" fillId="3" borderId="34" xfId="0" applyNumberFormat="1" applyFont="1" applyFill="1" applyBorder="1" applyAlignment="1">
      <alignment horizontal="left" vertical="center" shrinkToFit="1"/>
    </xf>
    <xf numFmtId="49" fontId="38" fillId="3" borderId="35" xfId="0" applyNumberFormat="1" applyFont="1" applyFill="1" applyBorder="1" applyAlignment="1">
      <alignment horizontal="left" vertical="center" shrinkToFit="1"/>
    </xf>
    <xf numFmtId="49" fontId="38" fillId="3" borderId="67" xfId="0" applyNumberFormat="1" applyFont="1" applyFill="1" applyBorder="1" applyAlignment="1">
      <alignment horizontal="left" vertical="center" shrinkToFit="1"/>
    </xf>
    <xf numFmtId="49" fontId="38" fillId="3" borderId="20" xfId="0" applyNumberFormat="1" applyFont="1" applyFill="1" applyBorder="1" applyAlignment="1">
      <alignment horizontal="left" vertical="center" shrinkToFit="1"/>
    </xf>
    <xf numFmtId="49" fontId="38" fillId="3" borderId="68" xfId="0" applyNumberFormat="1" applyFont="1" applyFill="1" applyBorder="1" applyAlignment="1">
      <alignment horizontal="left" vertical="center" shrinkToFit="1"/>
    </xf>
    <xf numFmtId="0" fontId="32" fillId="0" borderId="20" xfId="0" applyFont="1" applyBorder="1" applyAlignment="1">
      <alignment horizontal="center" vertical="center"/>
    </xf>
    <xf numFmtId="0" fontId="32" fillId="0" borderId="68" xfId="0" applyFont="1" applyBorder="1" applyAlignment="1">
      <alignment horizontal="center" vertical="center"/>
    </xf>
    <xf numFmtId="49" fontId="32" fillId="0" borderId="3" xfId="0" applyNumberFormat="1" applyFont="1" applyBorder="1" applyAlignment="1">
      <alignment horizontal="center" vertical="center"/>
    </xf>
    <xf numFmtId="49" fontId="32" fillId="0" borderId="20" xfId="0" applyNumberFormat="1" applyFont="1" applyBorder="1" applyAlignment="1">
      <alignment horizontal="center" vertical="center"/>
    </xf>
    <xf numFmtId="49" fontId="32" fillId="0" borderId="1" xfId="0" applyNumberFormat="1" applyFont="1" applyBorder="1" applyAlignment="1">
      <alignment horizontal="center" vertical="center"/>
    </xf>
    <xf numFmtId="49" fontId="33" fillId="0" borderId="67" xfId="0" applyNumberFormat="1" applyFont="1" applyBorder="1" applyAlignment="1">
      <alignment horizontal="center" vertical="center"/>
    </xf>
    <xf numFmtId="49" fontId="33" fillId="0" borderId="20" xfId="0" applyNumberFormat="1" applyFont="1" applyBorder="1" applyAlignment="1">
      <alignment horizontal="center" vertical="center"/>
    </xf>
    <xf numFmtId="49" fontId="6" fillId="3" borderId="3" xfId="0" applyNumberFormat="1" applyFont="1" applyFill="1" applyBorder="1" applyAlignment="1">
      <alignment horizontal="left" vertical="center" shrinkToFit="1"/>
    </xf>
    <xf numFmtId="49" fontId="6" fillId="3" borderId="20" xfId="0" applyNumberFormat="1" applyFont="1" applyFill="1" applyBorder="1" applyAlignment="1">
      <alignment horizontal="left" vertical="center" shrinkToFit="1"/>
    </xf>
    <xf numFmtId="49" fontId="32" fillId="0" borderId="68" xfId="0" applyNumberFormat="1" applyFont="1" applyBorder="1" applyAlignment="1">
      <alignment horizontal="center" vertical="center"/>
    </xf>
    <xf numFmtId="176" fontId="13" fillId="0" borderId="0" xfId="0" applyNumberFormat="1" applyFont="1">
      <alignment vertical="center"/>
    </xf>
    <xf numFmtId="0" fontId="13" fillId="0" borderId="0" xfId="0" applyFont="1">
      <alignment vertical="center"/>
    </xf>
    <xf numFmtId="176" fontId="13" fillId="8" borderId="0" xfId="0" applyNumberFormat="1" applyFont="1" applyFill="1">
      <alignment vertical="center"/>
    </xf>
    <xf numFmtId="0" fontId="13" fillId="8" borderId="0" xfId="0" applyFont="1" applyFill="1">
      <alignment vertical="center"/>
    </xf>
    <xf numFmtId="0" fontId="13" fillId="0" borderId="0" xfId="0" applyFont="1" applyAlignment="1">
      <alignment horizontal="left" vertical="center" wrapText="1"/>
    </xf>
    <xf numFmtId="0" fontId="42" fillId="3" borderId="0" xfId="0" applyFont="1" applyFill="1" applyAlignment="1">
      <alignment horizontal="center"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8" borderId="0" xfId="0" applyFont="1" applyFill="1" applyAlignment="1">
      <alignment horizontal="left" vertical="center"/>
    </xf>
    <xf numFmtId="0" fontId="32" fillId="2" borderId="4" xfId="0" applyFont="1" applyFill="1" applyBorder="1" applyAlignment="1">
      <alignment horizontal="center" vertical="center" wrapText="1"/>
    </xf>
    <xf numFmtId="0" fontId="32" fillId="2" borderId="5"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2" fillId="2" borderId="4" xfId="0" applyFont="1" applyFill="1" applyBorder="1" applyAlignment="1">
      <alignment horizontal="center" vertical="center"/>
    </xf>
    <xf numFmtId="0" fontId="32" fillId="2" borderId="5"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0" xfId="0" applyFont="1" applyFill="1" applyAlignment="1">
      <alignment horizontal="center" vertical="center"/>
    </xf>
    <xf numFmtId="0" fontId="32" fillId="2" borderId="33" xfId="0" applyFont="1" applyFill="1" applyBorder="1" applyAlignment="1">
      <alignment horizontal="center" vertical="center"/>
    </xf>
    <xf numFmtId="0" fontId="32" fillId="2" borderId="34" xfId="0" applyFont="1" applyFill="1" applyBorder="1" applyAlignment="1">
      <alignment horizontal="center" vertical="center"/>
    </xf>
    <xf numFmtId="0" fontId="32" fillId="2" borderId="35" xfId="0" applyFont="1" applyFill="1" applyBorder="1" applyAlignment="1">
      <alignment horizontal="center" vertical="center"/>
    </xf>
    <xf numFmtId="0" fontId="32" fillId="2" borderId="1" xfId="0" applyFont="1" applyFill="1" applyBorder="1" applyAlignment="1">
      <alignment horizontal="center" vertical="center"/>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6" xfId="0" applyFont="1" applyFill="1" applyBorder="1" applyAlignment="1">
      <alignment horizontal="center" vertical="center"/>
    </xf>
    <xf numFmtId="0" fontId="32" fillId="2" borderId="33" xfId="0" applyFont="1" applyFill="1" applyBorder="1" applyAlignment="1">
      <alignment horizontal="center" vertical="center" wrapText="1"/>
    </xf>
    <xf numFmtId="0" fontId="32" fillId="2" borderId="34" xfId="0" applyFont="1" applyFill="1" applyBorder="1" applyAlignment="1">
      <alignment horizontal="center" vertical="center" wrapText="1"/>
    </xf>
    <xf numFmtId="0" fontId="32" fillId="2" borderId="35" xfId="0" applyFont="1" applyFill="1" applyBorder="1" applyAlignment="1">
      <alignment horizontal="center" vertical="center" wrapText="1"/>
    </xf>
    <xf numFmtId="49" fontId="6" fillId="0" borderId="66" xfId="0" applyNumberFormat="1" applyFont="1" applyBorder="1" applyAlignment="1">
      <alignment horizontal="center" vertical="center"/>
    </xf>
    <xf numFmtId="49" fontId="38" fillId="3" borderId="13" xfId="0" applyNumberFormat="1" applyFont="1" applyFill="1" applyBorder="1" applyAlignment="1">
      <alignment horizontal="left" vertical="center" shrinkToFit="1"/>
    </xf>
    <xf numFmtId="0" fontId="10" fillId="0" borderId="0" xfId="0" applyFont="1" applyAlignment="1">
      <alignment horizontal="center" vertical="center" wrapText="1"/>
    </xf>
    <xf numFmtId="0" fontId="10" fillId="0" borderId="7" xfId="0" applyFont="1" applyBorder="1" applyAlignment="1">
      <alignment horizontal="center" vertical="center" wrapText="1"/>
    </xf>
    <xf numFmtId="0" fontId="11" fillId="2" borderId="6" xfId="0" applyFont="1" applyFill="1" applyBorder="1" applyAlignment="1">
      <alignment horizontal="center" vertical="center" wrapText="1"/>
    </xf>
    <xf numFmtId="0" fontId="11" fillId="2" borderId="10" xfId="0" applyFont="1" applyFill="1" applyBorder="1" applyAlignment="1">
      <alignment horizontal="center" vertical="center"/>
    </xf>
    <xf numFmtId="0" fontId="8" fillId="2" borderId="20" xfId="0" applyFont="1" applyFill="1" applyBorder="1" applyAlignment="1">
      <alignment horizontal="center" vertical="center" shrinkToFit="1"/>
    </xf>
    <xf numFmtId="0" fontId="9" fillId="2" borderId="20" xfId="0" applyFont="1" applyFill="1" applyBorder="1" applyAlignment="1">
      <alignment horizontal="center" vertical="center" wrapText="1"/>
    </xf>
    <xf numFmtId="0" fontId="9" fillId="2" borderId="2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0" xfId="0" applyFont="1" applyFill="1" applyBorder="1" applyAlignment="1">
      <alignment horizontal="center" vertical="center"/>
    </xf>
    <xf numFmtId="0" fontId="11" fillId="2" borderId="12"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177" fontId="8" fillId="8" borderId="1" xfId="0" applyNumberFormat="1" applyFont="1" applyFill="1" applyBorder="1" applyAlignment="1">
      <alignment horizontal="center" vertical="center" shrinkToFit="1"/>
    </xf>
    <xf numFmtId="0" fontId="8" fillId="8" borderId="2" xfId="0" applyFont="1" applyFill="1" applyBorder="1" applyAlignment="1">
      <alignment horizontal="center" vertical="center" shrinkToFit="1"/>
    </xf>
    <xf numFmtId="0" fontId="8" fillId="8" borderId="3" xfId="0" applyFont="1" applyFill="1" applyBorder="1" applyAlignment="1">
      <alignment horizontal="center" vertical="center" shrinkToFit="1"/>
    </xf>
    <xf numFmtId="0" fontId="8" fillId="0" borderId="0" xfId="0" applyFont="1" applyAlignment="1">
      <alignment horizontal="center" vertical="center" shrinkToFit="1"/>
    </xf>
    <xf numFmtId="0" fontId="8" fillId="0" borderId="32" xfId="0" applyFont="1" applyBorder="1" applyAlignment="1">
      <alignment horizontal="center" vertical="center" shrinkToFit="1"/>
    </xf>
    <xf numFmtId="0" fontId="31" fillId="0" borderId="44"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0" fontId="11" fillId="2" borderId="53" xfId="0" applyFont="1" applyFill="1" applyBorder="1" applyAlignment="1">
      <alignment horizontal="center" vertical="center" wrapText="1" shrinkToFit="1"/>
    </xf>
    <xf numFmtId="0" fontId="11" fillId="2" borderId="54" xfId="0" applyFont="1" applyFill="1" applyBorder="1" applyAlignment="1">
      <alignment horizontal="center" vertical="center" wrapText="1" shrinkToFit="1"/>
    </xf>
    <xf numFmtId="0" fontId="11" fillId="3" borderId="2" xfId="0" applyFont="1" applyFill="1" applyBorder="1" applyAlignment="1">
      <alignment horizontal="center" vertical="center" shrinkToFit="1"/>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0" borderId="9"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0" borderId="50" xfId="0" applyFont="1" applyBorder="1" applyAlignment="1">
      <alignment horizontal="center" vertical="center" shrinkToFit="1"/>
    </xf>
    <xf numFmtId="0" fontId="11" fillId="0" borderId="51" xfId="0" applyFont="1" applyBorder="1" applyAlignment="1">
      <alignment horizontal="center" vertical="center" shrinkToFit="1"/>
    </xf>
    <xf numFmtId="0" fontId="11" fillId="0" borderId="56" xfId="0" applyFont="1" applyBorder="1" applyAlignment="1">
      <alignment horizontal="center" vertical="center" shrinkToFit="1"/>
    </xf>
    <xf numFmtId="177" fontId="40" fillId="3" borderId="14" xfId="4" applyNumberFormat="1" applyFont="1" applyFill="1" applyBorder="1" applyAlignment="1" applyProtection="1">
      <alignment horizontal="right" vertical="center" shrinkToFit="1"/>
    </xf>
    <xf numFmtId="177" fontId="40" fillId="3" borderId="15" xfId="4" applyNumberFormat="1" applyFont="1" applyFill="1" applyBorder="1" applyAlignment="1" applyProtection="1">
      <alignment horizontal="right" vertical="center" shrinkToFit="1"/>
    </xf>
    <xf numFmtId="177" fontId="40" fillId="3" borderId="16" xfId="4" applyNumberFormat="1" applyFont="1" applyFill="1" applyBorder="1" applyAlignment="1" applyProtection="1">
      <alignment horizontal="right" vertical="center" shrinkToFit="1"/>
    </xf>
    <xf numFmtId="177" fontId="11" fillId="3" borderId="15" xfId="4" applyNumberFormat="1" applyFont="1" applyFill="1" applyBorder="1" applyAlignment="1" applyProtection="1">
      <alignment horizontal="right" vertical="center" shrinkToFit="1"/>
    </xf>
    <xf numFmtId="177" fontId="11" fillId="3" borderId="14" xfId="4" applyNumberFormat="1" applyFont="1" applyFill="1" applyBorder="1" applyAlignment="1" applyProtection="1">
      <alignment horizontal="right" vertical="center" shrinkToFit="1"/>
    </xf>
    <xf numFmtId="177" fontId="11" fillId="3" borderId="16" xfId="4" applyNumberFormat="1" applyFont="1" applyFill="1" applyBorder="1" applyAlignment="1" applyProtection="1">
      <alignment horizontal="right" vertical="center" shrinkToFit="1"/>
    </xf>
    <xf numFmtId="0" fontId="11" fillId="2" borderId="53" xfId="0" applyFont="1" applyFill="1" applyBorder="1" applyAlignment="1">
      <alignment horizontal="center" vertical="center"/>
    </xf>
    <xf numFmtId="0" fontId="11" fillId="2" borderId="55" xfId="0" applyFont="1" applyFill="1" applyBorder="1" applyAlignment="1">
      <alignment horizontal="center" vertical="center"/>
    </xf>
    <xf numFmtId="0" fontId="11" fillId="2" borderId="54" xfId="0" applyFont="1" applyFill="1" applyBorder="1" applyAlignment="1">
      <alignment horizontal="center" vertical="center"/>
    </xf>
    <xf numFmtId="0" fontId="40" fillId="3" borderId="9"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10" xfId="0" applyFont="1" applyFill="1" applyBorder="1" applyAlignment="1">
      <alignment horizontal="center" vertical="center"/>
    </xf>
    <xf numFmtId="0" fontId="11" fillId="2" borderId="3" xfId="0" applyFont="1" applyFill="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9" fillId="0" borderId="47" xfId="0" applyFont="1" applyBorder="1" applyAlignment="1">
      <alignment horizontal="center" vertical="center"/>
      <extLst>
        <ext xmlns:xfpb="http://schemas.microsoft.com/office/spreadsheetml/2022/featurepropertybag" uri="{C7286773-470A-42A8-94C5-96B5CB345126}">
          <xfpb:xfComplement i="0"/>
        </ext>
      </extLst>
    </xf>
    <xf numFmtId="0" fontId="9" fillId="0" borderId="48" xfId="0" applyFont="1" applyBorder="1" applyAlignment="1">
      <alignment horizontal="center" vertical="center"/>
      <extLst>
        <ext xmlns:xfpb="http://schemas.microsoft.com/office/spreadsheetml/2022/featurepropertybag" uri="{C7286773-470A-42A8-94C5-96B5CB345126}">
          <xfpb:xfComplement i="0"/>
        </ext>
      </extLst>
    </xf>
    <xf numFmtId="0" fontId="9" fillId="0" borderId="49" xfId="0" applyFont="1" applyBorder="1" applyAlignment="1">
      <alignment horizontal="center" vertical="center"/>
      <extLst>
        <ext xmlns:xfpb="http://schemas.microsoft.com/office/spreadsheetml/2022/featurepropertybag" uri="{C7286773-470A-42A8-94C5-96B5CB345126}">
          <xfpb:xfComplement i="0"/>
        </ext>
      </extLst>
    </xf>
    <xf numFmtId="0" fontId="41" fillId="3" borderId="14" xfId="0" applyFont="1" applyFill="1" applyBorder="1" applyAlignment="1">
      <alignment horizontal="left" vertical="center" shrinkToFit="1"/>
    </xf>
    <xf numFmtId="0" fontId="41" fillId="3" borderId="15" xfId="0" applyFont="1" applyFill="1" applyBorder="1" applyAlignment="1">
      <alignment horizontal="left" vertical="center" shrinkToFit="1"/>
    </xf>
    <xf numFmtId="0" fontId="41" fillId="3" borderId="16" xfId="0" applyFont="1" applyFill="1" applyBorder="1" applyAlignment="1">
      <alignment horizontal="left" vertical="center" shrinkToFit="1"/>
    </xf>
    <xf numFmtId="0" fontId="11" fillId="3" borderId="14" xfId="0" applyFont="1" applyFill="1" applyBorder="1" applyAlignment="1">
      <alignment horizontal="left" vertical="center" shrinkToFit="1"/>
    </xf>
    <xf numFmtId="0" fontId="11" fillId="3" borderId="15" xfId="0" applyFont="1" applyFill="1" applyBorder="1" applyAlignment="1">
      <alignment horizontal="left" vertical="center" shrinkToFit="1"/>
    </xf>
    <xf numFmtId="0" fontId="11" fillId="3" borderId="16" xfId="0" applyFont="1" applyFill="1" applyBorder="1" applyAlignment="1">
      <alignment horizontal="left" vertical="center" shrinkToFit="1"/>
    </xf>
    <xf numFmtId="0" fontId="11" fillId="2" borderId="1" xfId="0" applyFont="1" applyFill="1" applyBorder="1">
      <alignment vertical="center"/>
    </xf>
    <xf numFmtId="0" fontId="11" fillId="2" borderId="2" xfId="0" applyFont="1" applyFill="1" applyBorder="1">
      <alignment vertical="center"/>
    </xf>
    <xf numFmtId="0" fontId="11" fillId="2" borderId="3" xfId="0" applyFont="1" applyFill="1" applyBorder="1">
      <alignment vertical="center"/>
    </xf>
    <xf numFmtId="49" fontId="11" fillId="3" borderId="14" xfId="0" applyNumberFormat="1" applyFont="1" applyFill="1" applyBorder="1" applyAlignment="1">
      <alignment horizontal="left" vertical="center"/>
    </xf>
    <xf numFmtId="49" fontId="11" fillId="3" borderId="15" xfId="0" applyNumberFormat="1" applyFont="1" applyFill="1" applyBorder="1" applyAlignment="1">
      <alignment horizontal="left" vertical="center"/>
    </xf>
    <xf numFmtId="49" fontId="11" fillId="3" borderId="16" xfId="0" applyNumberFormat="1" applyFont="1" applyFill="1" applyBorder="1" applyAlignment="1">
      <alignment horizontal="left" vertical="center"/>
    </xf>
    <xf numFmtId="49" fontId="40" fillId="3" borderId="36" xfId="0" applyNumberFormat="1" applyFont="1" applyFill="1" applyBorder="1" applyAlignment="1">
      <alignment horizontal="left" vertical="center"/>
    </xf>
    <xf numFmtId="49" fontId="40" fillId="3" borderId="11" xfId="0" applyNumberFormat="1" applyFont="1" applyFill="1" applyBorder="1" applyAlignment="1">
      <alignment horizontal="left" vertical="center"/>
    </xf>
    <xf numFmtId="49" fontId="40" fillId="3" borderId="37" xfId="0" applyNumberFormat="1" applyFont="1" applyFill="1" applyBorder="1" applyAlignment="1">
      <alignment horizontal="left" vertical="center"/>
    </xf>
    <xf numFmtId="49" fontId="40" fillId="3" borderId="14" xfId="0" applyNumberFormat="1" applyFont="1" applyFill="1" applyBorder="1" applyAlignment="1">
      <alignment horizontal="left" vertical="center"/>
    </xf>
    <xf numFmtId="49" fontId="40" fillId="3" borderId="15" xfId="0" applyNumberFormat="1" applyFont="1" applyFill="1" applyBorder="1" applyAlignment="1">
      <alignment horizontal="left" vertical="center"/>
    </xf>
    <xf numFmtId="49" fontId="40" fillId="3" borderId="16" xfId="0" applyNumberFormat="1" applyFont="1" applyFill="1" applyBorder="1" applyAlignment="1">
      <alignment horizontal="left" vertical="center"/>
    </xf>
    <xf numFmtId="49" fontId="11" fillId="3" borderId="33" xfId="0" applyNumberFormat="1" applyFont="1" applyFill="1" applyBorder="1" applyAlignment="1">
      <alignment horizontal="left" vertical="center"/>
    </xf>
    <xf numFmtId="49" fontId="11" fillId="3" borderId="34" xfId="0" applyNumberFormat="1" applyFont="1" applyFill="1" applyBorder="1" applyAlignment="1">
      <alignment horizontal="left" vertical="center"/>
    </xf>
    <xf numFmtId="49" fontId="11" fillId="3" borderId="35" xfId="0" applyNumberFormat="1" applyFont="1" applyFill="1" applyBorder="1" applyAlignment="1">
      <alignment horizontal="left" vertical="center"/>
    </xf>
    <xf numFmtId="0" fontId="41" fillId="3" borderId="17" xfId="0" applyFont="1" applyFill="1" applyBorder="1" applyAlignment="1">
      <alignment horizontal="left" vertical="center" shrinkToFit="1"/>
    </xf>
    <xf numFmtId="0" fontId="41" fillId="3" borderId="18" xfId="0" applyFont="1" applyFill="1" applyBorder="1" applyAlignment="1">
      <alignment horizontal="left" vertical="center" shrinkToFit="1"/>
    </xf>
    <xf numFmtId="0" fontId="41" fillId="3" borderId="19" xfId="0" applyFont="1" applyFill="1" applyBorder="1" applyAlignment="1">
      <alignment horizontal="left" vertical="center" shrinkToFit="1"/>
    </xf>
    <xf numFmtId="177" fontId="11" fillId="8" borderId="2" xfId="4" applyNumberFormat="1" applyFont="1" applyFill="1" applyBorder="1" applyAlignment="1">
      <alignment vertical="center" shrinkToFit="1"/>
    </xf>
    <xf numFmtId="177" fontId="11" fillId="8" borderId="3" xfId="4" applyNumberFormat="1" applyFont="1" applyFill="1" applyBorder="1" applyAlignment="1">
      <alignment vertical="center" shrinkToFit="1"/>
    </xf>
    <xf numFmtId="177" fontId="11" fillId="3" borderId="33" xfId="4" applyNumberFormat="1" applyFont="1" applyFill="1" applyBorder="1" applyAlignment="1" applyProtection="1">
      <alignment horizontal="right" vertical="center" shrinkToFit="1"/>
    </xf>
    <xf numFmtId="177" fontId="11" fillId="3" borderId="34" xfId="4" applyNumberFormat="1" applyFont="1" applyFill="1" applyBorder="1" applyAlignment="1" applyProtection="1">
      <alignment horizontal="right" vertical="center" shrinkToFit="1"/>
    </xf>
    <xf numFmtId="177" fontId="11" fillId="3" borderId="35" xfId="4" applyNumberFormat="1" applyFont="1" applyFill="1" applyBorder="1" applyAlignment="1" applyProtection="1">
      <alignment horizontal="right" vertical="center" shrinkToFit="1"/>
    </xf>
    <xf numFmtId="177" fontId="40" fillId="3" borderId="11" xfId="4" applyNumberFormat="1" applyFont="1" applyFill="1" applyBorder="1" applyAlignment="1" applyProtection="1">
      <alignment horizontal="right" vertical="center" shrinkToFit="1"/>
    </xf>
    <xf numFmtId="0" fontId="11" fillId="0" borderId="0" xfId="0" applyFont="1" applyAlignment="1">
      <alignment horizontal="center" vertical="center"/>
    </xf>
    <xf numFmtId="49" fontId="38" fillId="3" borderId="8" xfId="0" applyNumberFormat="1" applyFont="1" applyFill="1" applyBorder="1" applyAlignment="1">
      <alignment horizontal="center" vertical="center" shrinkToFit="1"/>
    </xf>
    <xf numFmtId="49" fontId="38" fillId="3" borderId="0" xfId="0" applyNumberFormat="1" applyFont="1" applyFill="1" applyAlignment="1">
      <alignment horizontal="center" vertical="center" shrinkToFit="1"/>
    </xf>
    <xf numFmtId="49" fontId="38" fillId="3" borderId="32" xfId="0" applyNumberFormat="1" applyFont="1" applyFill="1" applyBorder="1" applyAlignment="1">
      <alignment horizontal="center" vertical="center" shrinkToFit="1"/>
    </xf>
    <xf numFmtId="0" fontId="39" fillId="3" borderId="4" xfId="0" applyFont="1" applyFill="1" applyBorder="1" applyAlignment="1">
      <alignment vertical="center" shrinkToFit="1"/>
    </xf>
    <xf numFmtId="0" fontId="39" fillId="3" borderId="5" xfId="0" applyFont="1" applyFill="1" applyBorder="1" applyAlignment="1">
      <alignment vertical="center" shrinkToFit="1"/>
    </xf>
    <xf numFmtId="0" fontId="39" fillId="3" borderId="2" xfId="0" applyFont="1" applyFill="1" applyBorder="1" applyAlignment="1">
      <alignment vertical="center" shrinkToFit="1"/>
    </xf>
    <xf numFmtId="0" fontId="39" fillId="3" borderId="3" xfId="0" applyFont="1" applyFill="1" applyBorder="1" applyAlignment="1">
      <alignment vertical="center" shrinkToFit="1"/>
    </xf>
    <xf numFmtId="0" fontId="40" fillId="7" borderId="1" xfId="0" applyFont="1" applyFill="1" applyBorder="1" applyAlignment="1">
      <alignment vertical="center" shrinkToFit="1"/>
    </xf>
    <xf numFmtId="0" fontId="40" fillId="7" borderId="2" xfId="0" applyFont="1" applyFill="1" applyBorder="1" applyAlignment="1">
      <alignment vertical="center" shrinkToFit="1"/>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39" fillId="7" borderId="1" xfId="0" applyFont="1" applyFill="1" applyBorder="1" applyAlignment="1">
      <alignment horizontal="center" vertical="center"/>
    </xf>
    <xf numFmtId="0" fontId="39" fillId="7" borderId="2" xfId="0" applyFont="1" applyFill="1" applyBorder="1" applyAlignment="1">
      <alignment horizontal="center" vertical="center"/>
    </xf>
    <xf numFmtId="0" fontId="39" fillId="7" borderId="3" xfId="0" applyFont="1" applyFill="1" applyBorder="1" applyAlignment="1">
      <alignment horizontal="center" vertical="center"/>
    </xf>
    <xf numFmtId="0" fontId="11" fillId="4" borderId="2" xfId="0" applyFont="1" applyFill="1" applyBorder="1">
      <alignment vertical="center"/>
    </xf>
    <xf numFmtId="0" fontId="11" fillId="4" borderId="29" xfId="0" applyFont="1" applyFill="1" applyBorder="1">
      <alignment vertical="center"/>
    </xf>
    <xf numFmtId="0" fontId="11" fillId="4" borderId="25" xfId="0" applyFont="1" applyFill="1" applyBorder="1">
      <alignment vertical="center"/>
    </xf>
    <xf numFmtId="0" fontId="11" fillId="4" borderId="31" xfId="0" applyFont="1" applyFill="1" applyBorder="1">
      <alignment vertical="center"/>
    </xf>
    <xf numFmtId="178" fontId="11" fillId="8" borderId="28" xfId="0" applyNumberFormat="1" applyFont="1" applyFill="1" applyBorder="1" applyAlignment="1">
      <alignment vertical="center" shrinkToFit="1"/>
    </xf>
    <xf numFmtId="178" fontId="11" fillId="8" borderId="2" xfId="0" applyNumberFormat="1" applyFont="1" applyFill="1" applyBorder="1" applyAlignment="1">
      <alignment vertical="center" shrinkToFit="1"/>
    </xf>
    <xf numFmtId="178" fontId="11" fillId="8" borderId="30" xfId="0" applyNumberFormat="1" applyFont="1" applyFill="1" applyBorder="1" applyAlignment="1">
      <alignment vertical="center" shrinkToFit="1"/>
    </xf>
    <xf numFmtId="178" fontId="11" fillId="8" borderId="25" xfId="0" applyNumberFormat="1" applyFont="1" applyFill="1" applyBorder="1" applyAlignment="1">
      <alignment vertical="center" shrinkToFit="1"/>
    </xf>
    <xf numFmtId="0" fontId="11" fillId="2" borderId="26"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7" xfId="0" applyFont="1" applyFill="1" applyBorder="1" applyAlignment="1">
      <alignment horizontal="center" vertical="center"/>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11" fillId="2" borderId="3" xfId="0" applyFont="1" applyFill="1" applyBorder="1" applyAlignment="1">
      <alignment vertical="center" wrapText="1" shrinkToFit="1"/>
    </xf>
    <xf numFmtId="49" fontId="11" fillId="0" borderId="1" xfId="0"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178" fontId="11" fillId="0" borderId="0" xfId="0" applyNumberFormat="1" applyFont="1" applyAlignment="1">
      <alignment vertical="center" shrinkToFit="1"/>
    </xf>
    <xf numFmtId="0" fontId="11" fillId="0" borderId="0" xfId="0" applyFont="1" applyAlignment="1">
      <alignment horizontal="left" vertical="center" wrapText="1"/>
    </xf>
    <xf numFmtId="0" fontId="10" fillId="0" borderId="0" xfId="0" applyFont="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1" fillId="0" borderId="0" xfId="0" applyFont="1" applyAlignment="1">
      <alignment horizontal="center" vertical="center" textRotation="255"/>
    </xf>
    <xf numFmtId="0" fontId="11" fillId="8" borderId="8" xfId="0" applyFont="1" applyFill="1" applyBorder="1" applyAlignment="1">
      <alignment vertical="center" wrapText="1"/>
    </xf>
    <xf numFmtId="0" fontId="11" fillId="8" borderId="0" xfId="0" applyFont="1" applyFill="1" applyAlignment="1">
      <alignment vertical="center" wrapText="1"/>
    </xf>
    <xf numFmtId="0" fontId="11" fillId="0" borderId="0" xfId="0" applyFont="1">
      <alignment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177" fontId="40" fillId="3" borderId="36" xfId="4" applyNumberFormat="1" applyFont="1" applyFill="1" applyBorder="1" applyAlignment="1" applyProtection="1">
      <alignment horizontal="right" vertical="center" shrinkToFit="1"/>
    </xf>
    <xf numFmtId="177" fontId="40" fillId="3" borderId="37" xfId="4" applyNumberFormat="1" applyFont="1" applyFill="1" applyBorder="1" applyAlignment="1" applyProtection="1">
      <alignment horizontal="right" vertical="center" shrinkToFit="1"/>
    </xf>
    <xf numFmtId="0" fontId="9" fillId="7"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40" fillId="3" borderId="2" xfId="0" applyFont="1" applyFill="1" applyBorder="1" applyAlignment="1">
      <alignment horizontal="center" vertical="center" shrinkToFit="1"/>
    </xf>
    <xf numFmtId="0" fontId="26" fillId="0" borderId="5" xfId="7" applyFont="1" applyBorder="1" applyAlignment="1">
      <alignment horizontal="center" vertical="center"/>
    </xf>
    <xf numFmtId="0" fontId="26" fillId="0" borderId="6" xfId="7" applyFont="1" applyBorder="1" applyAlignment="1">
      <alignment horizontal="center" vertical="center"/>
    </xf>
    <xf numFmtId="0" fontId="26" fillId="0" borderId="0" xfId="7" applyFont="1" applyAlignment="1">
      <alignment horizontal="center" vertical="center"/>
    </xf>
    <xf numFmtId="0" fontId="26" fillId="0" borderId="32" xfId="7" applyFont="1" applyBorder="1" applyAlignment="1">
      <alignment horizontal="center" vertical="center"/>
    </xf>
    <xf numFmtId="0" fontId="26" fillId="0" borderId="7" xfId="7" applyFont="1" applyBorder="1" applyAlignment="1">
      <alignment horizontal="center" vertical="center"/>
    </xf>
    <xf numFmtId="0" fontId="26" fillId="0" borderId="10" xfId="7" applyFont="1" applyBorder="1" applyAlignment="1">
      <alignment horizontal="center" vertical="center"/>
    </xf>
    <xf numFmtId="0" fontId="20" fillId="0" borderId="0" xfId="7" applyFont="1" applyAlignment="1">
      <alignment horizontal="left" vertical="center" wrapText="1"/>
    </xf>
    <xf numFmtId="0" fontId="21" fillId="3" borderId="20" xfId="8" applyFont="1" applyFill="1" applyBorder="1" applyAlignment="1">
      <alignment horizontal="left" vertical="center"/>
    </xf>
    <xf numFmtId="0" fontId="24" fillId="0" borderId="1" xfId="8" applyFont="1" applyBorder="1" applyAlignment="1">
      <alignment horizontal="center" vertical="center"/>
    </xf>
    <xf numFmtId="0" fontId="24" fillId="0" borderId="2" xfId="8" applyFont="1" applyBorder="1" applyAlignment="1">
      <alignment horizontal="center" vertical="center"/>
    </xf>
    <xf numFmtId="0" fontId="24" fillId="0" borderId="3" xfId="8" applyFont="1" applyBorder="1" applyAlignment="1">
      <alignment horizontal="center" vertical="center"/>
    </xf>
    <xf numFmtId="0" fontId="22" fillId="0" borderId="0" xfId="7" applyFont="1" applyAlignment="1">
      <alignment horizontal="center" vertical="center"/>
    </xf>
    <xf numFmtId="0" fontId="20" fillId="0" borderId="20" xfId="7" applyFont="1" applyBorder="1" applyAlignment="1">
      <alignment horizontal="center" vertical="center"/>
    </xf>
    <xf numFmtId="0" fontId="20" fillId="0" borderId="8" xfId="7" applyFont="1" applyBorder="1" applyAlignment="1">
      <alignment horizontal="center" vertical="center"/>
    </xf>
    <xf numFmtId="0" fontId="25" fillId="0" borderId="4" xfId="7" applyFont="1" applyBorder="1" applyAlignment="1">
      <alignment horizontal="left" vertical="center" wrapText="1"/>
    </xf>
    <xf numFmtId="0" fontId="25" fillId="0" borderId="5" xfId="7" applyFont="1" applyBorder="1" applyAlignment="1">
      <alignment horizontal="left" vertical="center" wrapText="1"/>
    </xf>
    <xf numFmtId="0" fontId="25" fillId="0" borderId="6" xfId="7" applyFont="1" applyBorder="1" applyAlignment="1">
      <alignment horizontal="left" vertical="center" wrapText="1"/>
    </xf>
    <xf numFmtId="0" fontId="25" fillId="0" borderId="9" xfId="7" applyFont="1" applyBorder="1" applyAlignment="1">
      <alignment horizontal="left" vertical="center" wrapText="1"/>
    </xf>
    <xf numFmtId="0" fontId="25" fillId="0" borderId="7" xfId="7" applyFont="1" applyBorder="1" applyAlignment="1">
      <alignment horizontal="left" vertical="center" wrapText="1"/>
    </xf>
    <xf numFmtId="0" fontId="25" fillId="0" borderId="10" xfId="7" applyFont="1" applyBorder="1" applyAlignment="1">
      <alignment horizontal="left" vertical="center" wrapText="1"/>
    </xf>
    <xf numFmtId="0" fontId="20" fillId="8" borderId="0" xfId="7" applyFont="1" applyFill="1" applyAlignment="1">
      <alignment horizontal="center" vertical="center"/>
    </xf>
    <xf numFmtId="0" fontId="20" fillId="0" borderId="0" xfId="7" applyFont="1" applyAlignment="1">
      <alignment horizontal="left" vertical="center"/>
    </xf>
    <xf numFmtId="0" fontId="38" fillId="0" borderId="4" xfId="7" applyFont="1" applyBorder="1" applyAlignment="1">
      <alignment horizontal="center" vertical="center"/>
    </xf>
    <xf numFmtId="0" fontId="38" fillId="0" borderId="5" xfId="7" applyFont="1" applyBorder="1" applyAlignment="1">
      <alignment horizontal="center" vertical="center"/>
    </xf>
    <xf numFmtId="0" fontId="38" fillId="0" borderId="6" xfId="7" applyFont="1" applyBorder="1" applyAlignment="1">
      <alignment horizontal="center" vertical="center"/>
    </xf>
    <xf numFmtId="0" fontId="38" fillId="0" borderId="9" xfId="7" applyFont="1" applyBorder="1" applyAlignment="1">
      <alignment horizontal="center" vertical="center"/>
    </xf>
    <xf numFmtId="0" fontId="38" fillId="0" borderId="7" xfId="7" applyFont="1" applyBorder="1" applyAlignment="1">
      <alignment horizontal="center" vertical="center"/>
    </xf>
    <xf numFmtId="0" fontId="38" fillId="0" borderId="10" xfId="7" applyFont="1" applyBorder="1" applyAlignment="1">
      <alignment horizontal="center" vertical="center"/>
    </xf>
    <xf numFmtId="49" fontId="26" fillId="3" borderId="4" xfId="7" applyNumberFormat="1" applyFont="1" applyFill="1" applyBorder="1" applyAlignment="1">
      <alignment horizontal="center" vertical="center" wrapText="1"/>
    </xf>
    <xf numFmtId="49" fontId="26" fillId="3" borderId="5" xfId="7" applyNumberFormat="1" applyFont="1" applyFill="1" applyBorder="1" applyAlignment="1">
      <alignment horizontal="center" vertical="center" wrapText="1"/>
    </xf>
    <xf numFmtId="49" fontId="26" fillId="3" borderId="6" xfId="7" applyNumberFormat="1" applyFont="1" applyFill="1" applyBorder="1" applyAlignment="1">
      <alignment horizontal="center" vertical="center" wrapText="1"/>
    </xf>
    <xf numFmtId="49" fontId="26" fillId="3" borderId="9" xfId="7" applyNumberFormat="1" applyFont="1" applyFill="1" applyBorder="1" applyAlignment="1">
      <alignment horizontal="center" vertical="center" wrapText="1"/>
    </xf>
    <xf numFmtId="49" fontId="26" fillId="3" borderId="7" xfId="7" applyNumberFormat="1" applyFont="1" applyFill="1" applyBorder="1" applyAlignment="1">
      <alignment horizontal="center" vertical="center" wrapText="1"/>
    </xf>
    <xf numFmtId="49" fontId="26" fillId="3" borderId="10" xfId="7" applyNumberFormat="1" applyFont="1" applyFill="1" applyBorder="1" applyAlignment="1">
      <alignment horizontal="center" vertical="center" wrapText="1"/>
    </xf>
    <xf numFmtId="0" fontId="20" fillId="8" borderId="20" xfId="7" applyFont="1" applyFill="1" applyBorder="1" applyAlignment="1">
      <alignment horizontal="left" vertical="center" shrinkToFit="1"/>
    </xf>
    <xf numFmtId="0" fontId="20" fillId="8" borderId="1" xfId="7" applyFont="1" applyFill="1" applyBorder="1" applyAlignment="1">
      <alignment horizontal="center" vertical="center" shrinkToFit="1"/>
    </xf>
    <xf numFmtId="0" fontId="20" fillId="8" borderId="2" xfId="7" applyFont="1" applyFill="1" applyBorder="1" applyAlignment="1">
      <alignment horizontal="center" vertical="center" shrinkToFit="1"/>
    </xf>
    <xf numFmtId="0" fontId="20" fillId="8" borderId="3" xfId="7" applyFont="1" applyFill="1" applyBorder="1" applyAlignment="1">
      <alignment horizontal="center" vertical="center" shrinkToFit="1"/>
    </xf>
    <xf numFmtId="49" fontId="26" fillId="3" borderId="4" xfId="7" applyNumberFormat="1" applyFont="1" applyFill="1" applyBorder="1" applyAlignment="1">
      <alignment horizontal="center" vertical="center"/>
    </xf>
    <xf numFmtId="49" fontId="26" fillId="3" borderId="5" xfId="7" applyNumberFormat="1" applyFont="1" applyFill="1" applyBorder="1" applyAlignment="1">
      <alignment horizontal="center" vertical="center"/>
    </xf>
    <xf numFmtId="49" fontId="26" fillId="3" borderId="6" xfId="7" applyNumberFormat="1" applyFont="1" applyFill="1" applyBorder="1" applyAlignment="1">
      <alignment horizontal="center" vertical="center"/>
    </xf>
    <xf numFmtId="49" fontId="26" fillId="3" borderId="9" xfId="7" applyNumberFormat="1" applyFont="1" applyFill="1" applyBorder="1" applyAlignment="1">
      <alignment horizontal="center" vertical="center"/>
    </xf>
    <xf numFmtId="49" fontId="26" fillId="3" borderId="7" xfId="7" applyNumberFormat="1" applyFont="1" applyFill="1" applyBorder="1" applyAlignment="1">
      <alignment horizontal="center" vertical="center"/>
    </xf>
    <xf numFmtId="49" fontId="26" fillId="3" borderId="10" xfId="7" applyNumberFormat="1" applyFont="1" applyFill="1" applyBorder="1" applyAlignment="1">
      <alignment horizontal="center" vertical="center"/>
    </xf>
    <xf numFmtId="49" fontId="26" fillId="3" borderId="64" xfId="7" applyNumberFormat="1" applyFont="1" applyFill="1" applyBorder="1" applyAlignment="1">
      <alignment horizontal="center" vertical="center"/>
    </xf>
    <xf numFmtId="49" fontId="26" fillId="3" borderId="63" xfId="7" applyNumberFormat="1" applyFont="1" applyFill="1" applyBorder="1" applyAlignment="1">
      <alignment horizontal="center" vertical="center"/>
    </xf>
    <xf numFmtId="49" fontId="26" fillId="3" borderId="8" xfId="7" applyNumberFormat="1" applyFont="1" applyFill="1" applyBorder="1" applyAlignment="1">
      <alignment horizontal="center" vertical="center"/>
    </xf>
    <xf numFmtId="49" fontId="26" fillId="3" borderId="0" xfId="7" applyNumberFormat="1" applyFont="1" applyFill="1" applyAlignment="1">
      <alignment horizontal="center" vertical="center"/>
    </xf>
    <xf numFmtId="49" fontId="26" fillId="3" borderId="60" xfId="7" applyNumberFormat="1" applyFont="1" applyFill="1" applyBorder="1" applyAlignment="1">
      <alignment horizontal="center" vertical="center"/>
    </xf>
    <xf numFmtId="49" fontId="26" fillId="3" borderId="61" xfId="7" applyNumberFormat="1" applyFont="1" applyFill="1" applyBorder="1" applyAlignment="1">
      <alignment horizontal="center" vertical="center"/>
    </xf>
    <xf numFmtId="0" fontId="38" fillId="0" borderId="64" xfId="7" applyFont="1" applyBorder="1" applyAlignment="1">
      <alignment horizontal="center" vertical="center" wrapText="1"/>
    </xf>
    <xf numFmtId="0" fontId="38" fillId="0" borderId="63" xfId="7" applyFont="1" applyBorder="1" applyAlignment="1">
      <alignment horizontal="center" vertical="center"/>
    </xf>
    <xf numFmtId="0" fontId="38" fillId="0" borderId="73" xfId="7" applyFont="1" applyBorder="1" applyAlignment="1">
      <alignment horizontal="center" vertical="center"/>
    </xf>
    <xf numFmtId="0" fontId="38" fillId="0" borderId="8" xfId="7" applyFont="1" applyBorder="1" applyAlignment="1">
      <alignment horizontal="center" vertical="center"/>
    </xf>
    <xf numFmtId="0" fontId="38" fillId="0" borderId="0" xfId="7" applyFont="1" applyAlignment="1">
      <alignment horizontal="center" vertical="center"/>
    </xf>
    <xf numFmtId="0" fontId="38" fillId="0" borderId="32" xfId="7" applyFont="1" applyBorder="1" applyAlignment="1">
      <alignment horizontal="center" vertical="center"/>
    </xf>
    <xf numFmtId="0" fontId="26" fillId="0" borderId="74" xfId="7" applyFont="1" applyBorder="1" applyAlignment="1">
      <alignment horizontal="center" vertical="center"/>
    </xf>
    <xf numFmtId="0" fontId="26" fillId="0" borderId="61" xfId="7" applyFont="1" applyBorder="1" applyAlignment="1">
      <alignment horizontal="center" vertical="center"/>
    </xf>
    <xf numFmtId="0" fontId="26" fillId="0" borderId="62" xfId="7" applyFont="1" applyBorder="1" applyAlignment="1">
      <alignment horizontal="center" vertical="center"/>
    </xf>
    <xf numFmtId="49" fontId="26" fillId="0" borderId="5" xfId="7" applyNumberFormat="1" applyFont="1" applyBorder="1" applyAlignment="1">
      <alignment horizontal="center" vertical="center"/>
    </xf>
    <xf numFmtId="49" fontId="26" fillId="0" borderId="6" xfId="7" applyNumberFormat="1" applyFont="1" applyBorder="1" applyAlignment="1">
      <alignment horizontal="center" vertical="center"/>
    </xf>
    <xf numFmtId="49" fontId="26" fillId="0" borderId="0" xfId="7" applyNumberFormat="1" applyFont="1" applyAlignment="1">
      <alignment horizontal="center" vertical="center"/>
    </xf>
    <xf numFmtId="49" fontId="26" fillId="0" borderId="32" xfId="7" applyNumberFormat="1" applyFont="1" applyBorder="1" applyAlignment="1">
      <alignment horizontal="center" vertical="center"/>
    </xf>
    <xf numFmtId="49" fontId="26" fillId="0" borderId="7" xfId="7" applyNumberFormat="1" applyFont="1" applyBorder="1" applyAlignment="1">
      <alignment horizontal="center" vertical="center"/>
    </xf>
    <xf numFmtId="49" fontId="26" fillId="0" borderId="10" xfId="7" applyNumberFormat="1" applyFont="1" applyBorder="1" applyAlignment="1">
      <alignment horizontal="center" vertical="center"/>
    </xf>
    <xf numFmtId="0" fontId="20" fillId="0" borderId="0" xfId="7" applyFont="1" applyAlignment="1">
      <alignment horizontal="center" vertical="center"/>
    </xf>
    <xf numFmtId="0" fontId="34" fillId="0" borderId="0" xfId="7" applyFont="1" applyAlignment="1">
      <alignment horizontal="left" vertical="center"/>
    </xf>
    <xf numFmtId="0" fontId="34" fillId="0" borderId="32" xfId="7" applyFont="1" applyBorder="1" applyAlignment="1">
      <alignment horizontal="left" vertical="center"/>
    </xf>
    <xf numFmtId="0" fontId="20" fillId="0" borderId="32" xfId="7" applyFont="1" applyBorder="1" applyAlignment="1">
      <alignment horizontal="center" vertical="center"/>
    </xf>
    <xf numFmtId="0" fontId="20" fillId="0" borderId="9" xfId="7" applyFont="1" applyBorder="1" applyAlignment="1">
      <alignment horizontal="center" vertical="center"/>
    </xf>
    <xf numFmtId="0" fontId="20" fillId="0" borderId="7" xfId="7" applyFont="1" applyBorder="1" applyAlignment="1">
      <alignment horizontal="center" vertical="center"/>
    </xf>
    <xf numFmtId="0" fontId="20" fillId="0" borderId="10" xfId="7" applyFont="1" applyBorder="1" applyAlignment="1">
      <alignment horizontal="center" vertical="center"/>
    </xf>
    <xf numFmtId="0" fontId="20" fillId="0" borderId="57" xfId="7" applyFont="1" applyBorder="1" applyAlignment="1">
      <alignment horizontal="center" vertical="center"/>
    </xf>
    <xf numFmtId="0" fontId="20" fillId="0" borderId="58" xfId="7" applyFont="1" applyBorder="1" applyAlignment="1">
      <alignment horizontal="center" vertical="center"/>
    </xf>
    <xf numFmtId="0" fontId="20" fillId="0" borderId="59" xfId="7" applyFont="1" applyBorder="1" applyAlignment="1">
      <alignment horizontal="center" vertical="center"/>
    </xf>
    <xf numFmtId="0" fontId="29" fillId="0" borderId="0" xfId="7" applyFont="1" applyAlignment="1">
      <alignment horizontal="center" vertical="center" wrapText="1"/>
    </xf>
    <xf numFmtId="0" fontId="32" fillId="0" borderId="4" xfId="7" applyFont="1" applyBorder="1" applyAlignment="1">
      <alignment horizontal="left" vertical="center" wrapText="1"/>
    </xf>
    <xf numFmtId="0" fontId="32" fillId="0" borderId="5" xfId="7" applyFont="1" applyBorder="1" applyAlignment="1">
      <alignment horizontal="left" vertical="center"/>
    </xf>
    <xf numFmtId="0" fontId="32" fillId="0" borderId="6" xfId="7" applyFont="1" applyBorder="1" applyAlignment="1">
      <alignment horizontal="left" vertical="center"/>
    </xf>
    <xf numFmtId="0" fontId="32" fillId="0" borderId="8" xfId="7" applyFont="1" applyBorder="1" applyAlignment="1">
      <alignment horizontal="left" vertical="center"/>
    </xf>
    <xf numFmtId="0" fontId="32" fillId="0" borderId="0" xfId="7" applyFont="1" applyAlignment="1">
      <alignment horizontal="left" vertical="center"/>
    </xf>
    <xf numFmtId="0" fontId="32" fillId="0" borderId="32" xfId="7" applyFont="1" applyBorder="1" applyAlignment="1">
      <alignment horizontal="left" vertical="center"/>
    </xf>
    <xf numFmtId="0" fontId="32" fillId="0" borderId="9" xfId="7" applyFont="1" applyBorder="1" applyAlignment="1">
      <alignment horizontal="left" vertical="center"/>
    </xf>
    <xf numFmtId="0" fontId="32" fillId="0" borderId="7" xfId="7" applyFont="1" applyBorder="1" applyAlignment="1">
      <alignment horizontal="left" vertical="center"/>
    </xf>
    <xf numFmtId="0" fontId="32" fillId="0" borderId="10" xfId="7" applyFont="1" applyBorder="1" applyAlignment="1">
      <alignment horizontal="left" vertical="center"/>
    </xf>
  </cellXfs>
  <cellStyles count="9">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2 2" xfId="8" xr:uid="{724295F4-626F-4A8B-852D-D096117611C1}"/>
    <cellStyle name="標準 3" xfId="5" xr:uid="{00000000-0005-0000-0000-000006000000}"/>
    <cellStyle name="標準 4" xfId="7" xr:uid="{4CF7EEA3-92C9-4BB4-B433-5341B850595D}"/>
  </cellStyles>
  <dxfs count="0"/>
  <tableStyles count="0" defaultTableStyle="TableStyleMedium2" defaultPivotStyle="PivotStyleLight16"/>
  <colors>
    <mruColors>
      <color rgb="FFCCFFCC"/>
      <color rgb="FFCDFFFF"/>
      <color rgb="FFFF99CC"/>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fmlaLink="[2]※編集厳禁※!$P$42" lockText="1" noThreeD="1"/>
</file>

<file path=xl/ctrlProps/ctrlProp11.xml><?xml version="1.0" encoding="utf-8"?>
<formControlPr xmlns="http://schemas.microsoft.com/office/spreadsheetml/2009/9/main" objectType="CheckBox" fmlaLink="[2]※編集厳禁※!$P$43" lockText="1" noThreeD="1"/>
</file>

<file path=xl/ctrlProps/ctrlProp12.xml><?xml version="1.0" encoding="utf-8"?>
<formControlPr xmlns="http://schemas.microsoft.com/office/spreadsheetml/2009/9/main" objectType="CheckBox" fmlaLink="[2]※編集厳禁※!$P$44"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173936</xdr:colOff>
      <xdr:row>1</xdr:row>
      <xdr:rowOff>91108</xdr:rowOff>
    </xdr:from>
    <xdr:to>
      <xdr:col>10</xdr:col>
      <xdr:colOff>155299</xdr:colOff>
      <xdr:row>3</xdr:row>
      <xdr:rowOff>262558</xdr:rowOff>
    </xdr:to>
    <xdr:sp macro="" textlink="">
      <xdr:nvSpPr>
        <xdr:cNvPr id="2" name="テキスト ボックス 1">
          <a:extLst>
            <a:ext uri="{FF2B5EF4-FFF2-40B4-BE49-F238E27FC236}">
              <a16:creationId xmlns:a16="http://schemas.microsoft.com/office/drawing/2014/main" id="{5589C296-FC35-489D-85F1-2CCCDFD60F2B}"/>
            </a:ext>
          </a:extLst>
        </xdr:cNvPr>
        <xdr:cNvSpPr txBox="1"/>
      </xdr:nvSpPr>
      <xdr:spPr>
        <a:xfrm>
          <a:off x="173936" y="265043"/>
          <a:ext cx="1762124" cy="5524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9525</xdr:colOff>
      <xdr:row>8</xdr:row>
      <xdr:rowOff>95249</xdr:rowOff>
    </xdr:from>
    <xdr:to>
      <xdr:col>35</xdr:col>
      <xdr:colOff>133350</xdr:colOff>
      <xdr:row>15</xdr:row>
      <xdr:rowOff>38100</xdr:rowOff>
    </xdr:to>
    <xdr:sp macro="" textlink="">
      <xdr:nvSpPr>
        <xdr:cNvPr id="2" name="テキスト ボックス 1">
          <a:extLst>
            <a:ext uri="{FF2B5EF4-FFF2-40B4-BE49-F238E27FC236}">
              <a16:creationId xmlns:a16="http://schemas.microsoft.com/office/drawing/2014/main" id="{1C15FCBF-BD4C-48EF-A481-8BAC68E45672}"/>
            </a:ext>
          </a:extLst>
        </xdr:cNvPr>
        <xdr:cNvSpPr txBox="1"/>
      </xdr:nvSpPr>
      <xdr:spPr>
        <a:xfrm>
          <a:off x="11449050" y="2114549"/>
          <a:ext cx="4914900" cy="194310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当該様式については、個票に入力された情報が自動表示されますので、入力作業は不要です。</a:t>
          </a:r>
          <a:r>
            <a:rPr kumimoji="1" lang="ja-JP" altLang="en-US" sz="1400" b="1" u="sng">
              <a:solidFill>
                <a:srgbClr val="FF0000"/>
              </a:solidFill>
            </a:rPr>
            <a:t>（提出は必要です）</a:t>
          </a:r>
        </a:p>
        <a:p>
          <a:endParaRPr kumimoji="1" lang="ja-JP" altLang="en-US" sz="1400" b="1">
            <a:solidFill>
              <a:srgbClr val="FF0000"/>
            </a:solidFill>
          </a:endParaRPr>
        </a:p>
        <a:p>
          <a:r>
            <a:rPr kumimoji="1" lang="ja-JP" altLang="en-US" sz="1400" b="1">
              <a:solidFill>
                <a:srgbClr val="FF0000"/>
              </a:solidFill>
            </a:rPr>
            <a:t>個票のシート名を個票</a:t>
          </a:r>
          <a:r>
            <a:rPr kumimoji="1" lang="en-US" altLang="ja-JP" sz="1400" b="1">
              <a:solidFill>
                <a:srgbClr val="FF0000"/>
              </a:solidFill>
            </a:rPr>
            <a:t>1,</a:t>
          </a:r>
          <a:r>
            <a:rPr kumimoji="1" lang="ja-JP" altLang="en-US" sz="1400" b="1">
              <a:solidFill>
                <a:srgbClr val="FF0000"/>
              </a:solidFill>
            </a:rPr>
            <a:t>個票</a:t>
          </a:r>
          <a:r>
            <a:rPr kumimoji="1" lang="en-US" altLang="ja-JP" sz="1400" b="1">
              <a:solidFill>
                <a:srgbClr val="FF0000"/>
              </a:solidFill>
            </a:rPr>
            <a:t>2,</a:t>
          </a:r>
          <a:r>
            <a:rPr kumimoji="1" lang="ja-JP" altLang="en-US" sz="1400" b="1">
              <a:solidFill>
                <a:srgbClr val="FF0000"/>
              </a:solidFill>
            </a:rPr>
            <a:t>個票</a:t>
          </a:r>
          <a:r>
            <a:rPr kumimoji="1" lang="en-US" altLang="ja-JP" sz="1400" b="1">
              <a:solidFill>
                <a:srgbClr val="FF0000"/>
              </a:solidFill>
            </a:rPr>
            <a:t>3</a:t>
          </a:r>
          <a:r>
            <a:rPr kumimoji="1" lang="ja-JP" altLang="en-US" sz="1400" b="1">
              <a:solidFill>
                <a:srgbClr val="FF0000"/>
              </a:solidFill>
            </a:rPr>
            <a:t>、･･･と通し番号にしていないと当様式に反映されませんので、お気をつけ下さい。</a:t>
          </a:r>
          <a:endParaRPr kumimoji="1" lang="en-US" altLang="ja-JP" sz="1400" b="1">
            <a:solidFill>
              <a:srgbClr val="FF0000"/>
            </a:solidFill>
          </a:endParaRPr>
        </a:p>
      </xdr:txBody>
    </xdr:sp>
    <xdr:clientData/>
  </xdr:twoCellAnchor>
  <xdr:twoCellAnchor>
    <xdr:from>
      <xdr:col>4</xdr:col>
      <xdr:colOff>1876425</xdr:colOff>
      <xdr:row>0</xdr:row>
      <xdr:rowOff>28575</xdr:rowOff>
    </xdr:from>
    <xdr:to>
      <xdr:col>5</xdr:col>
      <xdr:colOff>733425</xdr:colOff>
      <xdr:row>1</xdr:row>
      <xdr:rowOff>171450</xdr:rowOff>
    </xdr:to>
    <xdr:sp macro="" textlink="">
      <xdr:nvSpPr>
        <xdr:cNvPr id="3" name="テキスト ボックス 2">
          <a:extLst>
            <a:ext uri="{FF2B5EF4-FFF2-40B4-BE49-F238E27FC236}">
              <a16:creationId xmlns:a16="http://schemas.microsoft.com/office/drawing/2014/main" id="{6D5C2A66-42F1-4FBB-A2BF-2F7FB63C2A23}"/>
            </a:ext>
          </a:extLst>
        </xdr:cNvPr>
        <xdr:cNvSpPr txBox="1"/>
      </xdr:nvSpPr>
      <xdr:spPr>
        <a:xfrm>
          <a:off x="8372475" y="28575"/>
          <a:ext cx="1809750" cy="3429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3" name="テキスト ボックス 2">
          <a:extLst>
            <a:ext uri="{FF2B5EF4-FFF2-40B4-BE49-F238E27FC236}">
              <a16:creationId xmlns:a16="http://schemas.microsoft.com/office/drawing/2014/main" id="{B96F1668-997F-5B82-9843-F2ADE5CBD48A}"/>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14</xdr:col>
      <xdr:colOff>38101</xdr:colOff>
      <xdr:row>0</xdr:row>
      <xdr:rowOff>28575</xdr:rowOff>
    </xdr:from>
    <xdr:to>
      <xdr:col>31</xdr:col>
      <xdr:colOff>161926</xdr:colOff>
      <xdr:row>1</xdr:row>
      <xdr:rowOff>57150</xdr:rowOff>
    </xdr:to>
    <xdr:sp macro="" textlink="">
      <xdr:nvSpPr>
        <xdr:cNvPr id="2" name="テキスト ボックス 1">
          <a:extLst>
            <a:ext uri="{FF2B5EF4-FFF2-40B4-BE49-F238E27FC236}">
              <a16:creationId xmlns:a16="http://schemas.microsoft.com/office/drawing/2014/main" id="{EC4FD1A9-B7F7-5D55-148C-A64DAD80FF6F}"/>
            </a:ext>
          </a:extLst>
        </xdr:cNvPr>
        <xdr:cNvSpPr txBox="1"/>
      </xdr:nvSpPr>
      <xdr:spPr>
        <a:xfrm>
          <a:off x="2505076" y="28575"/>
          <a:ext cx="30861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ja-JP" sz="1100" b="1">
              <a:solidFill>
                <a:schemeClr val="dk1"/>
              </a:solidFill>
              <a:effectLst/>
              <a:latin typeface="+mn-lt"/>
              <a:ea typeface="+mn-ea"/>
              <a:cs typeface="+mn-cs"/>
            </a:rPr>
            <a:t>事業所・</a:t>
          </a:r>
          <a:r>
            <a:rPr kumimoji="1" lang="ja-JP" altLang="en-US" sz="1100" b="1"/>
            <a:t>サービス種別ごとに作成してください。→</a:t>
          </a: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BB9BAE6D-F49E-6922-7F89-FE8203451A1E}"/>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4E7180A3-3749-6C53-6A10-D48B7DBB95EF}"/>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twoCellAnchor>
    <xdr:from>
      <xdr:col>7</xdr:col>
      <xdr:colOff>161925</xdr:colOff>
      <xdr:row>0</xdr:row>
      <xdr:rowOff>28575</xdr:rowOff>
    </xdr:from>
    <xdr:to>
      <xdr:col>17</xdr:col>
      <xdr:colOff>114299</xdr:colOff>
      <xdr:row>1</xdr:row>
      <xdr:rowOff>85725</xdr:rowOff>
    </xdr:to>
    <xdr:sp macro="" textlink="">
      <xdr:nvSpPr>
        <xdr:cNvPr id="6" name="テキスト ボックス 5">
          <a:extLst>
            <a:ext uri="{FF2B5EF4-FFF2-40B4-BE49-F238E27FC236}">
              <a16:creationId xmlns:a16="http://schemas.microsoft.com/office/drawing/2014/main" id="{A7DD5852-93D0-46C0-BA3B-042A3AF98678}"/>
            </a:ext>
          </a:extLst>
        </xdr:cNvPr>
        <xdr:cNvSpPr txBox="1"/>
      </xdr:nvSpPr>
      <xdr:spPr>
        <a:xfrm>
          <a:off x="1362075" y="28575"/>
          <a:ext cx="1762124" cy="3619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2" name="テキスト ボックス 1">
          <a:extLst>
            <a:ext uri="{FF2B5EF4-FFF2-40B4-BE49-F238E27FC236}">
              <a16:creationId xmlns:a16="http://schemas.microsoft.com/office/drawing/2014/main" id="{DF734B36-E6A9-4E25-B895-A547C4E3ADA3}"/>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14</xdr:col>
      <xdr:colOff>38101</xdr:colOff>
      <xdr:row>0</xdr:row>
      <xdr:rowOff>28575</xdr:rowOff>
    </xdr:from>
    <xdr:to>
      <xdr:col>31</xdr:col>
      <xdr:colOff>161926</xdr:colOff>
      <xdr:row>1</xdr:row>
      <xdr:rowOff>57150</xdr:rowOff>
    </xdr:to>
    <xdr:sp macro="" textlink="">
      <xdr:nvSpPr>
        <xdr:cNvPr id="3" name="テキスト ボックス 2">
          <a:extLst>
            <a:ext uri="{FF2B5EF4-FFF2-40B4-BE49-F238E27FC236}">
              <a16:creationId xmlns:a16="http://schemas.microsoft.com/office/drawing/2014/main" id="{3A95C08F-1A40-455D-BA03-14472EC9AF41}"/>
            </a:ext>
          </a:extLst>
        </xdr:cNvPr>
        <xdr:cNvSpPr txBox="1"/>
      </xdr:nvSpPr>
      <xdr:spPr>
        <a:xfrm>
          <a:off x="2505076" y="28575"/>
          <a:ext cx="30861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ja-JP" sz="1100" b="1">
              <a:solidFill>
                <a:schemeClr val="dk1"/>
              </a:solidFill>
              <a:effectLst/>
              <a:latin typeface="+mn-lt"/>
              <a:ea typeface="+mn-ea"/>
              <a:cs typeface="+mn-cs"/>
            </a:rPr>
            <a:t>事業所・</a:t>
          </a:r>
          <a:r>
            <a:rPr kumimoji="1" lang="ja-JP" altLang="en-US" sz="1100" b="1"/>
            <a:t>サービス種別ごとに作成してください。→</a:t>
          </a: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A3383B5D-6E0B-4014-AC8B-F7D5E5AA6921}"/>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A6E54A85-6189-404C-AD20-FA84253F467F}"/>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twoCellAnchor>
    <xdr:from>
      <xdr:col>7</xdr:col>
      <xdr:colOff>152401</xdr:colOff>
      <xdr:row>0</xdr:row>
      <xdr:rowOff>19050</xdr:rowOff>
    </xdr:from>
    <xdr:to>
      <xdr:col>17</xdr:col>
      <xdr:colOff>104775</xdr:colOff>
      <xdr:row>1</xdr:row>
      <xdr:rowOff>76200</xdr:rowOff>
    </xdr:to>
    <xdr:sp macro="" textlink="">
      <xdr:nvSpPr>
        <xdr:cNvPr id="6" name="テキスト ボックス 5">
          <a:extLst>
            <a:ext uri="{FF2B5EF4-FFF2-40B4-BE49-F238E27FC236}">
              <a16:creationId xmlns:a16="http://schemas.microsoft.com/office/drawing/2014/main" id="{74843DD4-53DB-4ABD-ADF3-04C227A1E094}"/>
            </a:ext>
          </a:extLst>
        </xdr:cNvPr>
        <xdr:cNvSpPr txBox="1"/>
      </xdr:nvSpPr>
      <xdr:spPr>
        <a:xfrm>
          <a:off x="1352551" y="19050"/>
          <a:ext cx="1762124" cy="3619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2" name="テキスト ボックス 1">
          <a:extLst>
            <a:ext uri="{FF2B5EF4-FFF2-40B4-BE49-F238E27FC236}">
              <a16:creationId xmlns:a16="http://schemas.microsoft.com/office/drawing/2014/main" id="{8101D37B-9891-4334-9C27-4E8FC257CE43}"/>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14</xdr:col>
      <xdr:colOff>38101</xdr:colOff>
      <xdr:row>0</xdr:row>
      <xdr:rowOff>28575</xdr:rowOff>
    </xdr:from>
    <xdr:to>
      <xdr:col>31</xdr:col>
      <xdr:colOff>161926</xdr:colOff>
      <xdr:row>1</xdr:row>
      <xdr:rowOff>57150</xdr:rowOff>
    </xdr:to>
    <xdr:sp macro="" textlink="">
      <xdr:nvSpPr>
        <xdr:cNvPr id="3" name="テキスト ボックス 2">
          <a:extLst>
            <a:ext uri="{FF2B5EF4-FFF2-40B4-BE49-F238E27FC236}">
              <a16:creationId xmlns:a16="http://schemas.microsoft.com/office/drawing/2014/main" id="{3E1DC4C6-E6AD-43C0-8C82-C84B013C182A}"/>
            </a:ext>
          </a:extLst>
        </xdr:cNvPr>
        <xdr:cNvSpPr txBox="1"/>
      </xdr:nvSpPr>
      <xdr:spPr>
        <a:xfrm>
          <a:off x="2505076" y="28575"/>
          <a:ext cx="30861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ja-JP" sz="1100" b="1">
              <a:solidFill>
                <a:schemeClr val="dk1"/>
              </a:solidFill>
              <a:effectLst/>
              <a:latin typeface="+mn-lt"/>
              <a:ea typeface="+mn-ea"/>
              <a:cs typeface="+mn-cs"/>
            </a:rPr>
            <a:t>事業所・</a:t>
          </a:r>
          <a:r>
            <a:rPr kumimoji="1" lang="ja-JP" altLang="en-US" sz="1100" b="1"/>
            <a:t>サービス種別ごとに作成してください。→</a:t>
          </a: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4A122B5A-E2F3-4C1F-B215-1F9448EC89B0}"/>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810C90F0-30FF-4C73-9EAC-0AB071DC6C1B}"/>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twoCellAnchor>
    <xdr:from>
      <xdr:col>7</xdr:col>
      <xdr:colOff>161925</xdr:colOff>
      <xdr:row>0</xdr:row>
      <xdr:rowOff>19050</xdr:rowOff>
    </xdr:from>
    <xdr:to>
      <xdr:col>17</xdr:col>
      <xdr:colOff>114299</xdr:colOff>
      <xdr:row>1</xdr:row>
      <xdr:rowOff>76200</xdr:rowOff>
    </xdr:to>
    <xdr:sp macro="" textlink="">
      <xdr:nvSpPr>
        <xdr:cNvPr id="6" name="テキスト ボックス 5">
          <a:extLst>
            <a:ext uri="{FF2B5EF4-FFF2-40B4-BE49-F238E27FC236}">
              <a16:creationId xmlns:a16="http://schemas.microsoft.com/office/drawing/2014/main" id="{7ADF7131-0D53-49F6-91BF-E390B15E4BE1}"/>
            </a:ext>
          </a:extLst>
        </xdr:cNvPr>
        <xdr:cNvSpPr txBox="1"/>
      </xdr:nvSpPr>
      <xdr:spPr>
        <a:xfrm>
          <a:off x="1362075" y="19050"/>
          <a:ext cx="1762124" cy="3619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115767</xdr:colOff>
          <xdr:row>23</xdr:row>
          <xdr:rowOff>43962</xdr:rowOff>
        </xdr:from>
        <xdr:to>
          <xdr:col>15</xdr:col>
          <xdr:colOff>73270</xdr:colOff>
          <xdr:row>26</xdr:row>
          <xdr:rowOff>388327</xdr:rowOff>
        </xdr:to>
        <xdr:grpSp>
          <xdr:nvGrpSpPr>
            <xdr:cNvPr id="7" name="グループ化 6">
              <a:extLst>
                <a:ext uri="{FF2B5EF4-FFF2-40B4-BE49-F238E27FC236}">
                  <a16:creationId xmlns:a16="http://schemas.microsoft.com/office/drawing/2014/main" id="{A5707809-C766-508B-D319-13B836EB827E}"/>
                </a:ext>
              </a:extLst>
            </xdr:cNvPr>
            <xdr:cNvGrpSpPr/>
          </xdr:nvGrpSpPr>
          <xdr:grpSpPr>
            <a:xfrm>
              <a:off x="2211267" y="4549701"/>
              <a:ext cx="719503" cy="915865"/>
              <a:chOff x="6490190" y="3925024"/>
              <a:chExt cx="612000" cy="788146"/>
            </a:xfrm>
          </xdr:grpSpPr>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600-000012940000}"/>
                  </a:ext>
                </a:extLst>
              </xdr:cNvPr>
              <xdr:cNvSpPr/>
            </xdr:nvSpPr>
            <xdr:spPr bwMode="auto">
              <a:xfrm>
                <a:off x="6490190" y="3925024"/>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600-000013940000}"/>
                  </a:ext>
                </a:extLst>
              </xdr:cNvPr>
              <xdr:cNvSpPr/>
            </xdr:nvSpPr>
            <xdr:spPr bwMode="auto">
              <a:xfrm>
                <a:off x="6490190" y="4127744"/>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信用銀行</a:t>
                </a:r>
              </a:p>
            </xdr:txBody>
          </xdr:sp>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600-000014940000}"/>
                  </a:ext>
                </a:extLst>
              </xdr:cNvPr>
              <xdr:cNvSpPr/>
            </xdr:nvSpPr>
            <xdr:spPr bwMode="auto">
              <a:xfrm>
                <a:off x="6490190" y="4330456"/>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信用組合</a:t>
                </a:r>
              </a:p>
            </xdr:txBody>
          </xdr:sp>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600-000015940000}"/>
                  </a:ext>
                </a:extLst>
              </xdr:cNvPr>
              <xdr:cNvSpPr/>
            </xdr:nvSpPr>
            <xdr:spPr bwMode="auto">
              <a:xfrm>
                <a:off x="6490190" y="4533170"/>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51289</xdr:colOff>
          <xdr:row>23</xdr:row>
          <xdr:rowOff>29308</xdr:rowOff>
        </xdr:from>
        <xdr:to>
          <xdr:col>31</xdr:col>
          <xdr:colOff>183173</xdr:colOff>
          <xdr:row>26</xdr:row>
          <xdr:rowOff>402981</xdr:rowOff>
        </xdr:to>
        <xdr:grpSp>
          <xdr:nvGrpSpPr>
            <xdr:cNvPr id="10" name="グループ化 9">
              <a:extLst>
                <a:ext uri="{FF2B5EF4-FFF2-40B4-BE49-F238E27FC236}">
                  <a16:creationId xmlns:a16="http://schemas.microsoft.com/office/drawing/2014/main" id="{EBF84F59-A27D-908E-1BC3-56C0A6CE8764}"/>
                </a:ext>
              </a:extLst>
            </xdr:cNvPr>
            <xdr:cNvGrpSpPr/>
          </xdr:nvGrpSpPr>
          <xdr:grpSpPr>
            <a:xfrm>
              <a:off x="5194789" y="4535047"/>
              <a:ext cx="893884" cy="945173"/>
              <a:chOff x="5194789" y="4484083"/>
              <a:chExt cx="893884" cy="952500"/>
            </a:xfrm>
          </xdr:grpSpPr>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600-000016940000}"/>
                  </a:ext>
                </a:extLst>
              </xdr:cNvPr>
              <xdr:cNvSpPr/>
            </xdr:nvSpPr>
            <xdr:spPr bwMode="auto">
              <a:xfrm>
                <a:off x="5194789" y="4484083"/>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本店</a:t>
                </a:r>
              </a:p>
            </xdr:txBody>
          </xdr:sp>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600-000017940000}"/>
                  </a:ext>
                </a:extLst>
              </xdr:cNvPr>
              <xdr:cNvSpPr/>
            </xdr:nvSpPr>
            <xdr:spPr bwMode="auto">
              <a:xfrm>
                <a:off x="5194790" y="4676888"/>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支店</a:t>
                </a:r>
              </a:p>
            </xdr:txBody>
          </xdr:sp>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600-000018940000}"/>
                  </a:ext>
                </a:extLst>
              </xdr:cNvPr>
              <xdr:cNvSpPr/>
            </xdr:nvSpPr>
            <xdr:spPr bwMode="auto">
              <a:xfrm>
                <a:off x="5194790" y="4869699"/>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本店営業部</a:t>
                </a:r>
              </a:p>
            </xdr:txBody>
          </xdr:sp>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600-000019940000}"/>
                  </a:ext>
                </a:extLst>
              </xdr:cNvPr>
              <xdr:cNvSpPr/>
            </xdr:nvSpPr>
            <xdr:spPr bwMode="auto">
              <a:xfrm>
                <a:off x="5194790" y="5062512"/>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支所</a:t>
                </a:r>
              </a:p>
            </xdr:txBody>
          </xdr:sp>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600-00001A940000}"/>
                  </a:ext>
                </a:extLst>
              </xdr:cNvPr>
              <xdr:cNvSpPr/>
            </xdr:nvSpPr>
            <xdr:spPr bwMode="auto">
              <a:xfrm>
                <a:off x="5194789" y="5255328"/>
                <a:ext cx="893884" cy="1812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出張所</a:t>
                </a:r>
              </a:p>
            </xdr:txBody>
          </xdr:sp>
        </xdr:grpSp>
        <xdr:clientData/>
      </xdr:twoCellAnchor>
    </mc:Choice>
    <mc:Fallback/>
  </mc:AlternateContent>
  <xdr:twoCellAnchor>
    <xdr:from>
      <xdr:col>0</xdr:col>
      <xdr:colOff>91109</xdr:colOff>
      <xdr:row>1</xdr:row>
      <xdr:rowOff>66261</xdr:rowOff>
    </xdr:from>
    <xdr:to>
      <xdr:col>9</xdr:col>
      <xdr:colOff>83782</xdr:colOff>
      <xdr:row>3</xdr:row>
      <xdr:rowOff>141123</xdr:rowOff>
    </xdr:to>
    <xdr:sp macro="" textlink="">
      <xdr:nvSpPr>
        <xdr:cNvPr id="2" name="テキスト ボックス 1">
          <a:extLst>
            <a:ext uri="{FF2B5EF4-FFF2-40B4-BE49-F238E27FC236}">
              <a16:creationId xmlns:a16="http://schemas.microsoft.com/office/drawing/2014/main" id="{6C80CA7F-4C4C-4C68-B5BA-329B716F8DD9}"/>
            </a:ext>
          </a:extLst>
        </xdr:cNvPr>
        <xdr:cNvSpPr txBox="1"/>
      </xdr:nvSpPr>
      <xdr:spPr>
        <a:xfrm>
          <a:off x="91109" y="248478"/>
          <a:ext cx="1707173" cy="505558"/>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mc:AlternateContent xmlns:mc="http://schemas.openxmlformats.org/markup-compatibility/2006">
    <mc:Choice xmlns:a14="http://schemas.microsoft.com/office/drawing/2010/main" Requires="a14">
      <xdr:twoCellAnchor>
        <xdr:from>
          <xdr:col>8</xdr:col>
          <xdr:colOff>24848</xdr:colOff>
          <xdr:row>27</xdr:row>
          <xdr:rowOff>91109</xdr:rowOff>
        </xdr:from>
        <xdr:to>
          <xdr:col>30</xdr:col>
          <xdr:colOff>48044</xdr:colOff>
          <xdr:row>30</xdr:row>
          <xdr:rowOff>53964</xdr:rowOff>
        </xdr:to>
        <xdr:grpSp>
          <xdr:nvGrpSpPr>
            <xdr:cNvPr id="3" name="グループ化 2">
              <a:extLst>
                <a:ext uri="{FF2B5EF4-FFF2-40B4-BE49-F238E27FC236}">
                  <a16:creationId xmlns:a16="http://schemas.microsoft.com/office/drawing/2014/main" id="{53C17852-6177-48D1-9B7E-9B747B5DCBA2}"/>
                </a:ext>
              </a:extLst>
            </xdr:cNvPr>
            <xdr:cNvGrpSpPr/>
          </xdr:nvGrpSpPr>
          <xdr:grpSpPr>
            <a:xfrm>
              <a:off x="1548848" y="5607326"/>
              <a:ext cx="4214196" cy="335573"/>
              <a:chOff x="1255959" y="5550877"/>
              <a:chExt cx="4214196" cy="335573"/>
            </a:xfrm>
          </xdr:grpSpPr>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600-00001B940000}"/>
                  </a:ext>
                </a:extLst>
              </xdr:cNvPr>
              <xdr:cNvSpPr/>
            </xdr:nvSpPr>
            <xdr:spPr bwMode="auto">
              <a:xfrm>
                <a:off x="1255959" y="5550877"/>
                <a:ext cx="1368000" cy="3355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　通（総合口座）</a:t>
                </a:r>
              </a:p>
            </xdr:txBody>
          </xdr:sp>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600-00001C940000}"/>
                  </a:ext>
                </a:extLst>
              </xdr:cNvPr>
              <xdr:cNvSpPr/>
            </xdr:nvSpPr>
            <xdr:spPr bwMode="auto">
              <a:xfrm>
                <a:off x="2791557" y="5556254"/>
                <a:ext cx="1304193" cy="324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　座</a:t>
                </a:r>
              </a:p>
            </xdr:txBody>
          </xdr:sp>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600-00001D940000}"/>
                  </a:ext>
                </a:extLst>
              </xdr:cNvPr>
              <xdr:cNvSpPr/>
            </xdr:nvSpPr>
            <xdr:spPr bwMode="auto">
              <a:xfrm>
                <a:off x="4102155" y="5556006"/>
                <a:ext cx="1368000" cy="3253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　の　他</a:t>
                </a:r>
              </a:p>
            </xdr:txBody>
          </xdr:sp>
        </xdr:grp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pkgws003.office.pref.shiga.jp/&#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06_&#20171;&#35703;&#20445;&#38522;&#29677;\005%20&#20104;&#31639;\&#20196;&#21644;7&#24180;&#24230;&#20104;&#31639;\02_&#22269;&#35036;&#27491;\14_&#26989;&#21209;&#22996;&#35351;&#65288;&#20132;&#20184;&#30003;&#35531;&#65289;\02&#35201;&#32177;&#12539;&#35352;&#36617;&#20363;\&#21029;&#35352;&#31532;&#65297;&#21495;&#27096;&#24335;&#65288;&#20132;&#20184;&#30003;&#35531;&#26360;&#65289;.xlsx" TargetMode="External"/><Relationship Id="rId1" Type="http://schemas.openxmlformats.org/officeDocument/2006/relationships/externalLinkPath" Target="&#21029;&#35352;&#31532;&#65297;&#21495;&#27096;&#24335;&#65288;&#20132;&#20184;&#30003;&#35531;&#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本申請書の使い方"/>
      <sheetName val="申請書"/>
      <sheetName val="申請額一覧"/>
      <sheetName val="個票1"/>
      <sheetName val="個票2"/>
      <sheetName val="個票3"/>
      <sheetName val="口座振込依頼書"/>
      <sheetName val="通帳写し貼り付け用シート"/>
      <sheetName val="※編集厳禁※"/>
      <sheetName val="リスト"/>
    </sheetNames>
    <sheetDataSet>
      <sheetData sheetId="0"/>
      <sheetData sheetId="1"/>
      <sheetData sheetId="2"/>
      <sheetData sheetId="3"/>
      <sheetData sheetId="4"/>
      <sheetData sheetId="5"/>
      <sheetData sheetId="6"/>
      <sheetData sheetId="7"/>
      <sheetData sheetId="8"/>
      <sheetData sheetId="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C7F6-DFD8-4E72-9A55-38362B835A22}">
  <dimension ref="A2:D13"/>
  <sheetViews>
    <sheetView view="pageBreakPreview" zoomScaleNormal="100" zoomScaleSheetLayoutView="100" workbookViewId="0">
      <selection activeCell="H7" sqref="H7"/>
    </sheetView>
  </sheetViews>
  <sheetFormatPr defaultColWidth="9" defaultRowHeight="13.5"/>
  <cols>
    <col min="1" max="1" width="3.125" style="79" customWidth="1"/>
    <col min="2" max="2" width="7.75" style="79" customWidth="1"/>
    <col min="3" max="4" width="40.375" style="77" customWidth="1"/>
    <col min="5" max="5" width="4.25" style="79" customWidth="1"/>
    <col min="6" max="16384" width="9" style="79"/>
  </cols>
  <sheetData>
    <row r="2" spans="1:4" ht="17.25">
      <c r="A2" s="76" t="s">
        <v>150</v>
      </c>
      <c r="C2" s="78"/>
    </row>
    <row r="3" spans="1:4" ht="17.25">
      <c r="B3" s="76" t="s">
        <v>144</v>
      </c>
      <c r="C3" s="78"/>
    </row>
    <row r="4" spans="1:4" ht="14.25">
      <c r="C4" s="78"/>
    </row>
    <row r="5" spans="1:4" ht="14.25">
      <c r="B5" s="80" t="s">
        <v>141</v>
      </c>
      <c r="C5" s="81" t="s">
        <v>142</v>
      </c>
      <c r="D5" s="81" t="s">
        <v>143</v>
      </c>
    </row>
    <row r="6" spans="1:4" ht="48" customHeight="1">
      <c r="B6" s="80">
        <v>1</v>
      </c>
      <c r="C6" s="82" t="s">
        <v>145</v>
      </c>
      <c r="D6" s="82"/>
    </row>
    <row r="7" spans="1:4" ht="118.5" customHeight="1">
      <c r="B7" s="80">
        <v>2</v>
      </c>
      <c r="C7" s="82"/>
      <c r="D7" s="82" t="s">
        <v>152</v>
      </c>
    </row>
    <row r="8" spans="1:4" ht="81" customHeight="1">
      <c r="B8" s="80">
        <v>3</v>
      </c>
      <c r="C8" s="82" t="s">
        <v>151</v>
      </c>
      <c r="D8" s="82"/>
    </row>
    <row r="9" spans="1:4" ht="118.5" customHeight="1">
      <c r="B9" s="80">
        <v>4</v>
      </c>
      <c r="C9" s="83" t="s">
        <v>146</v>
      </c>
      <c r="D9" s="84"/>
    </row>
    <row r="10" spans="1:4" ht="66.75" customHeight="1">
      <c r="B10" s="80">
        <v>5</v>
      </c>
      <c r="C10" s="82" t="s">
        <v>147</v>
      </c>
      <c r="D10" s="82"/>
    </row>
    <row r="11" spans="1:4" ht="66.75" customHeight="1">
      <c r="B11" s="80">
        <v>6</v>
      </c>
      <c r="C11" s="82" t="s">
        <v>148</v>
      </c>
      <c r="D11" s="82"/>
    </row>
    <row r="12" spans="1:4" ht="82.5" customHeight="1">
      <c r="B12" s="80">
        <v>7</v>
      </c>
      <c r="C12" s="82" t="s">
        <v>149</v>
      </c>
      <c r="D12" s="82"/>
    </row>
    <row r="13" spans="1:4" ht="54" customHeight="1"/>
  </sheetData>
  <phoneticPr fontId="4"/>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D30"/>
  <sheetViews>
    <sheetView topLeftCell="A7" workbookViewId="0">
      <selection activeCell="D27" sqref="D27"/>
    </sheetView>
  </sheetViews>
  <sheetFormatPr defaultRowHeight="13.5"/>
  <cols>
    <col min="2" max="2" width="39.125" bestFit="1" customWidth="1"/>
  </cols>
  <sheetData>
    <row r="1" spans="1:4">
      <c r="B1" t="s">
        <v>54</v>
      </c>
    </row>
    <row r="2" spans="1:4">
      <c r="A2">
        <v>1</v>
      </c>
      <c r="B2" t="s">
        <v>55</v>
      </c>
      <c r="C2">
        <v>200</v>
      </c>
      <c r="D2" t="s">
        <v>36</v>
      </c>
    </row>
    <row r="3" spans="1:4">
      <c r="A3">
        <v>2</v>
      </c>
      <c r="B3" t="s">
        <v>56</v>
      </c>
      <c r="C3">
        <v>300</v>
      </c>
      <c r="D3" t="s">
        <v>36</v>
      </c>
    </row>
    <row r="4" spans="1:4">
      <c r="A4">
        <v>3</v>
      </c>
      <c r="B4" t="s">
        <v>57</v>
      </c>
      <c r="C4">
        <v>400</v>
      </c>
      <c r="D4" t="s">
        <v>36</v>
      </c>
    </row>
    <row r="5" spans="1:4">
      <c r="A5">
        <v>4</v>
      </c>
      <c r="B5" t="s">
        <v>58</v>
      </c>
      <c r="C5">
        <v>500</v>
      </c>
      <c r="D5" t="s">
        <v>36</v>
      </c>
    </row>
    <row r="6" spans="1:4">
      <c r="A6">
        <v>5</v>
      </c>
      <c r="B6" t="s">
        <v>40</v>
      </c>
      <c r="C6">
        <v>200</v>
      </c>
      <c r="D6" t="s">
        <v>36</v>
      </c>
    </row>
    <row r="7" spans="1:4">
      <c r="A7">
        <v>6</v>
      </c>
      <c r="B7" t="s">
        <v>41</v>
      </c>
      <c r="C7">
        <v>200</v>
      </c>
      <c r="D7" t="s">
        <v>36</v>
      </c>
    </row>
    <row r="8" spans="1:4">
      <c r="A8">
        <v>7</v>
      </c>
      <c r="B8" t="s">
        <v>42</v>
      </c>
      <c r="C8">
        <v>200</v>
      </c>
      <c r="D8" t="s">
        <v>36</v>
      </c>
    </row>
    <row r="9" spans="1:4">
      <c r="A9">
        <v>8</v>
      </c>
      <c r="B9" t="s">
        <v>59</v>
      </c>
      <c r="C9">
        <v>200</v>
      </c>
      <c r="D9" t="s">
        <v>36</v>
      </c>
    </row>
    <row r="10" spans="1:4">
      <c r="A10">
        <v>9</v>
      </c>
      <c r="B10" t="s">
        <v>60</v>
      </c>
      <c r="C10">
        <v>300</v>
      </c>
      <c r="D10" t="s">
        <v>36</v>
      </c>
    </row>
    <row r="11" spans="1:4">
      <c r="A11">
        <v>10</v>
      </c>
      <c r="B11" t="s">
        <v>61</v>
      </c>
      <c r="C11">
        <v>400</v>
      </c>
      <c r="D11" t="s">
        <v>36</v>
      </c>
    </row>
    <row r="12" spans="1:4">
      <c r="A12">
        <v>11</v>
      </c>
      <c r="B12" t="s">
        <v>62</v>
      </c>
      <c r="C12">
        <v>200</v>
      </c>
      <c r="D12" t="s">
        <v>36</v>
      </c>
    </row>
    <row r="13" spans="1:4">
      <c r="A13">
        <v>12</v>
      </c>
      <c r="B13" t="s">
        <v>71</v>
      </c>
      <c r="C13">
        <v>200</v>
      </c>
      <c r="D13" t="s">
        <v>36</v>
      </c>
    </row>
    <row r="14" spans="1:4">
      <c r="A14">
        <v>13</v>
      </c>
      <c r="B14" t="s">
        <v>46</v>
      </c>
      <c r="C14">
        <v>200</v>
      </c>
      <c r="D14" t="s">
        <v>36</v>
      </c>
    </row>
    <row r="15" spans="1:4">
      <c r="A15">
        <v>14</v>
      </c>
      <c r="B15" t="s">
        <v>43</v>
      </c>
      <c r="C15">
        <v>200</v>
      </c>
      <c r="D15" t="s">
        <v>36</v>
      </c>
    </row>
    <row r="16" spans="1:4">
      <c r="A16">
        <v>15</v>
      </c>
      <c r="B16" t="s">
        <v>44</v>
      </c>
      <c r="C16">
        <v>200</v>
      </c>
      <c r="D16" t="s">
        <v>36</v>
      </c>
    </row>
    <row r="17" spans="1:4">
      <c r="A17">
        <v>16</v>
      </c>
      <c r="B17" t="s">
        <v>63</v>
      </c>
      <c r="C17">
        <v>200</v>
      </c>
      <c r="D17" t="s">
        <v>36</v>
      </c>
    </row>
    <row r="18" spans="1:4">
      <c r="A18">
        <v>17</v>
      </c>
      <c r="B18" t="s">
        <v>37</v>
      </c>
      <c r="C18">
        <v>200</v>
      </c>
      <c r="D18" t="s">
        <v>36</v>
      </c>
    </row>
    <row r="19" spans="1:4">
      <c r="A19">
        <v>18</v>
      </c>
      <c r="B19" t="s">
        <v>47</v>
      </c>
      <c r="C19">
        <v>200</v>
      </c>
      <c r="D19" t="s">
        <v>36</v>
      </c>
    </row>
    <row r="20" spans="1:4">
      <c r="A20">
        <v>19</v>
      </c>
      <c r="B20" t="s">
        <v>64</v>
      </c>
      <c r="C20">
        <v>200</v>
      </c>
      <c r="D20" t="s">
        <v>36</v>
      </c>
    </row>
    <row r="21" spans="1:4">
      <c r="A21">
        <v>20</v>
      </c>
      <c r="B21" t="s">
        <v>72</v>
      </c>
      <c r="C21">
        <v>200</v>
      </c>
      <c r="D21" t="s">
        <v>36</v>
      </c>
    </row>
    <row r="22" spans="1:4">
      <c r="A22">
        <v>21</v>
      </c>
      <c r="B22" t="s">
        <v>48</v>
      </c>
      <c r="C22">
        <v>200</v>
      </c>
      <c r="D22" t="s">
        <v>36</v>
      </c>
    </row>
    <row r="23" spans="1:4">
      <c r="A23">
        <v>22</v>
      </c>
      <c r="B23" t="s">
        <v>45</v>
      </c>
      <c r="C23">
        <v>200</v>
      </c>
      <c r="D23" t="s">
        <v>36</v>
      </c>
    </row>
    <row r="24" spans="1:4">
      <c r="A24">
        <v>23</v>
      </c>
      <c r="B24" t="s">
        <v>49</v>
      </c>
      <c r="C24">
        <v>6</v>
      </c>
      <c r="D24" t="s">
        <v>39</v>
      </c>
    </row>
    <row r="25" spans="1:4">
      <c r="A25">
        <v>24</v>
      </c>
      <c r="B25" t="s">
        <v>51</v>
      </c>
      <c r="C25">
        <v>6</v>
      </c>
      <c r="D25" t="s">
        <v>39</v>
      </c>
    </row>
    <row r="26" spans="1:4">
      <c r="A26">
        <v>25</v>
      </c>
      <c r="B26" t="s">
        <v>52</v>
      </c>
      <c r="C26">
        <v>6</v>
      </c>
      <c r="D26" t="s">
        <v>39</v>
      </c>
    </row>
    <row r="27" spans="1:4">
      <c r="A27">
        <v>26</v>
      </c>
      <c r="B27" t="s">
        <v>50</v>
      </c>
      <c r="C27">
        <v>6</v>
      </c>
      <c r="D27" t="s">
        <v>39</v>
      </c>
    </row>
    <row r="28" spans="1:4">
      <c r="A28">
        <v>27</v>
      </c>
      <c r="B28" t="s">
        <v>38</v>
      </c>
      <c r="C28">
        <v>6</v>
      </c>
      <c r="D28" t="s">
        <v>39</v>
      </c>
    </row>
    <row r="29" spans="1:4">
      <c r="A29">
        <v>28</v>
      </c>
      <c r="B29" t="s">
        <v>65</v>
      </c>
      <c r="C29">
        <v>6</v>
      </c>
      <c r="D29" t="s">
        <v>39</v>
      </c>
    </row>
    <row r="30" spans="1:4">
      <c r="A30">
        <v>29</v>
      </c>
      <c r="B30" t="s">
        <v>66</v>
      </c>
      <c r="C30">
        <v>6</v>
      </c>
      <c r="D30" t="s">
        <v>39</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N45"/>
  <sheetViews>
    <sheetView showGridLines="0" showZeros="0" tabSelected="1" view="pageBreakPreview" zoomScale="115" zoomScaleNormal="100" zoomScaleSheetLayoutView="115" workbookViewId="0">
      <selection activeCell="AW5" sqref="AW5"/>
    </sheetView>
  </sheetViews>
  <sheetFormatPr defaultColWidth="2.25" defaultRowHeight="12"/>
  <cols>
    <col min="1" max="1" width="2.625" style="1" customWidth="1"/>
    <col min="2" max="2" width="2.5" style="1" bestFit="1" customWidth="1"/>
    <col min="3" max="38" width="2.25" style="1"/>
    <col min="39" max="39" width="1.25" style="1" customWidth="1"/>
    <col min="40" max="16384" width="2.25" style="1"/>
  </cols>
  <sheetData>
    <row r="1" spans="1:40" ht="13.5">
      <c r="A1" s="1" t="s">
        <v>75</v>
      </c>
      <c r="AM1" s="42"/>
    </row>
    <row r="2" spans="1:40" ht="16.5" customHeight="1">
      <c r="A2" s="43"/>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row>
    <row r="3" spans="1:40" ht="13.5">
      <c r="A3" s="14"/>
      <c r="B3" s="14"/>
      <c r="C3" s="43"/>
      <c r="D3" s="43"/>
      <c r="E3" s="14"/>
      <c r="F3" s="14"/>
      <c r="G3" s="14"/>
      <c r="H3" s="14"/>
      <c r="I3" s="14"/>
      <c r="J3" s="14"/>
      <c r="K3" s="14"/>
      <c r="L3" s="14"/>
      <c r="M3" s="14"/>
      <c r="N3" s="14"/>
      <c r="O3" s="14"/>
      <c r="P3" s="14"/>
      <c r="Q3" s="14"/>
      <c r="R3" s="14"/>
      <c r="S3" s="14"/>
      <c r="T3" s="14"/>
      <c r="U3" s="14"/>
      <c r="V3" s="14"/>
      <c r="W3" s="14"/>
      <c r="X3" s="14"/>
      <c r="Y3" s="14"/>
      <c r="Z3" s="14"/>
      <c r="AA3" s="14"/>
      <c r="AB3" s="14"/>
      <c r="AC3" s="42" t="s">
        <v>0</v>
      </c>
      <c r="AD3" s="157">
        <v>8</v>
      </c>
      <c r="AE3" s="157"/>
      <c r="AF3" s="43" t="s">
        <v>1</v>
      </c>
      <c r="AG3" s="157">
        <v>5</v>
      </c>
      <c r="AH3" s="157"/>
      <c r="AI3" s="43" t="s">
        <v>2</v>
      </c>
      <c r="AJ3" s="157">
        <v>7</v>
      </c>
      <c r="AK3" s="157"/>
      <c r="AL3" s="43" t="s">
        <v>3</v>
      </c>
      <c r="AM3" s="43"/>
    </row>
    <row r="4" spans="1:40" ht="37.5" customHeight="1">
      <c r="A4" s="14"/>
      <c r="B4" s="14"/>
      <c r="C4" s="43"/>
      <c r="D4" s="43"/>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row>
    <row r="5" spans="1:40" ht="18" customHeight="1">
      <c r="A5" s="158" t="s">
        <v>73</v>
      </c>
      <c r="B5" s="158"/>
      <c r="C5" s="158"/>
      <c r="D5" s="158"/>
      <c r="E5" s="158"/>
      <c r="F5" s="158"/>
      <c r="G5" s="158"/>
      <c r="H5" s="14"/>
      <c r="I5" s="14" t="s">
        <v>4</v>
      </c>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40" ht="30.75" customHeight="1">
      <c r="A6" s="42"/>
      <c r="B6" s="42"/>
      <c r="C6" s="42"/>
      <c r="D6" s="42"/>
      <c r="E6" s="42"/>
      <c r="F6" s="42"/>
      <c r="G6" s="42"/>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row>
    <row r="7" spans="1:40" ht="23.1" customHeight="1">
      <c r="A7" s="42"/>
      <c r="B7" s="42"/>
      <c r="C7" s="42"/>
      <c r="D7" s="42"/>
      <c r="E7" s="42"/>
      <c r="F7" s="42"/>
      <c r="G7" s="42"/>
      <c r="H7" s="14"/>
      <c r="I7" s="14"/>
      <c r="J7" s="14"/>
      <c r="K7" s="14"/>
      <c r="L7" s="14"/>
      <c r="M7" s="14"/>
      <c r="N7" s="14"/>
      <c r="O7" s="14"/>
      <c r="P7" s="1" t="s">
        <v>87</v>
      </c>
      <c r="R7" s="14"/>
      <c r="V7" s="14"/>
      <c r="W7" s="160" t="str">
        <f>IF(申請書!I35="","",申請書!I35)</f>
        <v>社会福祉法人○○</v>
      </c>
      <c r="X7" s="160"/>
      <c r="Y7" s="160"/>
      <c r="Z7" s="160"/>
      <c r="AA7" s="160"/>
      <c r="AB7" s="160"/>
      <c r="AC7" s="160"/>
      <c r="AD7" s="160"/>
      <c r="AE7" s="160"/>
      <c r="AF7" s="160"/>
      <c r="AG7" s="160"/>
      <c r="AH7" s="160"/>
      <c r="AI7" s="160"/>
      <c r="AJ7" s="160"/>
      <c r="AK7" s="160"/>
      <c r="AL7" s="42"/>
      <c r="AM7" s="14"/>
    </row>
    <row r="8" spans="1:40" ht="23.1" customHeight="1">
      <c r="A8" s="42"/>
      <c r="B8" s="42"/>
      <c r="C8" s="42"/>
      <c r="D8" s="42"/>
      <c r="E8" s="42"/>
      <c r="F8" s="42"/>
      <c r="G8" s="42"/>
      <c r="H8" s="14"/>
      <c r="I8" s="14"/>
      <c r="J8" s="14"/>
      <c r="K8" s="14"/>
      <c r="L8" s="14"/>
      <c r="M8" s="14"/>
      <c r="N8" s="14"/>
      <c r="O8" s="14"/>
      <c r="P8" s="1" t="s">
        <v>88</v>
      </c>
      <c r="T8" s="14"/>
      <c r="U8" s="14"/>
      <c r="V8" s="14"/>
      <c r="W8" s="160" t="str">
        <f>IF(申請書!I36="","",申請書!I36)&amp;"  "&amp;IF(申請書!I37="","",申請書!I37)</f>
        <v>理事長  和歌山　太郎</v>
      </c>
      <c r="X8" s="160"/>
      <c r="Y8" s="160"/>
      <c r="Z8" s="160"/>
      <c r="AA8" s="160"/>
      <c r="AB8" s="160"/>
      <c r="AC8" s="160"/>
      <c r="AD8" s="160"/>
      <c r="AE8" s="160"/>
      <c r="AF8" s="160"/>
      <c r="AG8" s="160"/>
      <c r="AH8" s="160"/>
      <c r="AI8" s="160"/>
      <c r="AJ8" s="160"/>
      <c r="AK8" s="160"/>
      <c r="AL8" s="44"/>
      <c r="AM8" s="14"/>
    </row>
    <row r="9" spans="1:40" ht="47.25" customHeight="1">
      <c r="A9" s="42"/>
      <c r="B9" s="42"/>
      <c r="C9" s="42"/>
      <c r="D9" s="42"/>
      <c r="E9" s="42"/>
      <c r="F9" s="42"/>
      <c r="G9" s="42"/>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40" ht="18" customHeight="1">
      <c r="A10" s="159" t="s">
        <v>83</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row>
    <row r="11" spans="1:40" ht="18" customHeight="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row>
    <row r="12" spans="1:40" ht="29.25" customHeight="1">
      <c r="A12" s="14"/>
      <c r="B12" s="14"/>
      <c r="C12" s="43"/>
      <c r="D12" s="43"/>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row>
    <row r="13" spans="1:40" ht="13.5">
      <c r="A13" s="14" t="s">
        <v>67</v>
      </c>
      <c r="B13" s="14"/>
      <c r="C13" s="43"/>
      <c r="D13" s="43"/>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row>
    <row r="14" spans="1:40" ht="39"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row>
    <row r="15" spans="1:40" ht="22.5" customHeight="1">
      <c r="A15" s="14"/>
      <c r="B15" s="153" t="s">
        <v>5</v>
      </c>
      <c r="C15" s="153"/>
      <c r="D15" s="153"/>
      <c r="E15" s="153"/>
      <c r="F15" s="153"/>
      <c r="G15" s="153"/>
      <c r="H15" s="153"/>
      <c r="I15" s="153"/>
      <c r="J15" s="153"/>
      <c r="K15" s="154">
        <f ca="1">SUM(申請額一覧!F5:F19)</f>
        <v>1150</v>
      </c>
      <c r="L15" s="155"/>
      <c r="M15" s="155"/>
      <c r="N15" s="155"/>
      <c r="O15" s="155"/>
      <c r="P15" s="155"/>
      <c r="Q15" s="155"/>
      <c r="R15" s="155"/>
      <c r="S15" s="14" t="s">
        <v>6</v>
      </c>
      <c r="T15" s="14"/>
      <c r="U15" s="14"/>
      <c r="V15" s="14"/>
      <c r="W15" s="14"/>
      <c r="X15" s="14"/>
      <c r="Y15" s="14"/>
      <c r="Z15" s="14"/>
      <c r="AA15" s="14"/>
      <c r="AB15" s="14"/>
      <c r="AC15" s="14"/>
      <c r="AD15" s="14"/>
      <c r="AE15" s="14"/>
      <c r="AF15" s="14"/>
      <c r="AG15" s="14"/>
      <c r="AH15" s="14"/>
      <c r="AI15" s="14"/>
      <c r="AJ15" s="14"/>
      <c r="AK15" s="14"/>
      <c r="AL15" s="14"/>
      <c r="AM15" s="14"/>
    </row>
    <row r="16" spans="1:40" ht="14.25" customHeight="1">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row>
    <row r="17" spans="1:40" ht="15" customHeight="1">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row>
    <row r="18" spans="1:40" ht="11.25" customHeight="1">
      <c r="A18" s="14"/>
      <c r="B18" s="14"/>
      <c r="C18" s="153"/>
      <c r="D18" s="153"/>
      <c r="E18" s="153"/>
      <c r="F18" s="153"/>
      <c r="G18" s="153"/>
      <c r="H18" s="153"/>
      <c r="I18" s="153"/>
      <c r="J18" s="153"/>
      <c r="K18" s="153"/>
      <c r="L18" s="153"/>
      <c r="M18" s="153"/>
      <c r="N18" s="153"/>
      <c r="O18" s="153"/>
      <c r="P18" s="153"/>
      <c r="Q18" s="153"/>
      <c r="R18" s="153"/>
      <c r="S18" s="153"/>
      <c r="T18" s="153"/>
      <c r="U18" s="153"/>
      <c r="V18" s="153"/>
      <c r="W18" s="153"/>
      <c r="X18" s="152"/>
      <c r="Y18" s="152"/>
      <c r="Z18" s="152"/>
      <c r="AA18" s="152"/>
      <c r="AB18" s="152"/>
      <c r="AC18" s="14"/>
      <c r="AD18" s="14"/>
      <c r="AE18" s="14"/>
      <c r="AF18" s="14"/>
      <c r="AG18" s="14"/>
      <c r="AH18" s="14"/>
      <c r="AI18" s="14"/>
      <c r="AJ18" s="14"/>
      <c r="AK18" s="14"/>
      <c r="AL18" s="14"/>
      <c r="AM18" s="14"/>
    </row>
    <row r="19" spans="1:40" ht="11.25" customHeight="1">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spans="1:40" ht="15.75" customHeight="1">
      <c r="B20" s="14" t="s">
        <v>7</v>
      </c>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spans="1:40" ht="15.75" customHeight="1">
      <c r="B21" s="43">
        <v>1</v>
      </c>
      <c r="C21" s="14" t="s">
        <v>85</v>
      </c>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40" ht="15.75" customHeight="1">
      <c r="B22" s="43">
        <v>2</v>
      </c>
      <c r="C22" s="156" t="s">
        <v>86</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row>
    <row r="23" spans="1:40" ht="15.75" customHeight="1">
      <c r="B23" s="43"/>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row>
    <row r="24" spans="1:40" ht="15.75" customHeight="1">
      <c r="B24" s="43">
        <v>3</v>
      </c>
      <c r="C24" s="14" t="s">
        <v>127</v>
      </c>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1:40" ht="15.75" customHeight="1">
      <c r="B25" s="43">
        <v>4</v>
      </c>
      <c r="C25" s="14" t="s">
        <v>115</v>
      </c>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spans="1:40" ht="15.75" customHeight="1">
      <c r="A26" s="67"/>
      <c r="B26" s="43">
        <v>5</v>
      </c>
      <c r="C26" s="14" t="s">
        <v>89</v>
      </c>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40" ht="15.75" customHeight="1">
      <c r="B27" s="43">
        <v>6</v>
      </c>
      <c r="C27" s="14" t="s">
        <v>128</v>
      </c>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spans="1:40" ht="9" customHeight="1"/>
    <row r="29" spans="1:40" ht="13.5" customHeight="1">
      <c r="B29" s="1" t="s">
        <v>8</v>
      </c>
    </row>
    <row r="30" spans="1:40" ht="5.25" customHeight="1"/>
    <row r="31" spans="1:40" ht="21" customHeight="1">
      <c r="C31" s="167" t="s">
        <v>121</v>
      </c>
      <c r="D31" s="168"/>
      <c r="E31" s="168"/>
      <c r="F31" s="168"/>
      <c r="G31" s="168"/>
      <c r="H31" s="168"/>
      <c r="I31" s="88" t="s">
        <v>124</v>
      </c>
      <c r="J31" s="129" t="s">
        <v>159</v>
      </c>
      <c r="K31" s="130"/>
      <c r="L31" s="130"/>
      <c r="M31" s="89" t="s">
        <v>135</v>
      </c>
      <c r="N31" s="131" t="s">
        <v>160</v>
      </c>
      <c r="O31" s="130"/>
      <c r="P31" s="130"/>
      <c r="Q31" s="132"/>
      <c r="R31" s="181"/>
      <c r="S31" s="181"/>
      <c r="T31" s="181"/>
      <c r="U31" s="181"/>
      <c r="V31" s="181"/>
      <c r="W31" s="181"/>
      <c r="X31" s="181"/>
      <c r="Y31" s="181"/>
      <c r="Z31" s="181"/>
      <c r="AA31" s="181"/>
      <c r="AB31" s="181"/>
      <c r="AC31" s="181"/>
      <c r="AD31" s="181"/>
      <c r="AE31" s="181"/>
      <c r="AF31" s="181"/>
      <c r="AG31" s="181"/>
      <c r="AH31" s="181"/>
      <c r="AI31" s="181"/>
      <c r="AJ31" s="181"/>
      <c r="AK31" s="181"/>
      <c r="AL31" s="181"/>
    </row>
    <row r="32" spans="1:40" ht="15" customHeight="1">
      <c r="C32" s="169"/>
      <c r="D32" s="170"/>
      <c r="E32" s="170"/>
      <c r="F32" s="170"/>
      <c r="G32" s="170"/>
      <c r="H32" s="170"/>
      <c r="I32" s="142" t="s">
        <v>129</v>
      </c>
      <c r="J32" s="142"/>
      <c r="K32" s="142"/>
      <c r="L32" s="143"/>
      <c r="M32" s="144" t="s">
        <v>130</v>
      </c>
      <c r="N32" s="145"/>
      <c r="O32" s="145"/>
      <c r="P32" s="145"/>
      <c r="Q32" s="145"/>
      <c r="R32" s="151"/>
      <c r="S32" s="144" t="s">
        <v>131</v>
      </c>
      <c r="T32" s="145"/>
      <c r="U32" s="145"/>
      <c r="V32" s="145"/>
      <c r="W32" s="145"/>
      <c r="X32" s="151"/>
      <c r="Y32" s="144" t="s">
        <v>132</v>
      </c>
      <c r="Z32" s="145"/>
      <c r="AA32" s="145"/>
      <c r="AB32" s="145"/>
      <c r="AC32" s="145"/>
      <c r="AD32" s="146"/>
      <c r="AE32" s="147" t="s">
        <v>137</v>
      </c>
      <c r="AF32" s="148"/>
      <c r="AG32" s="148"/>
      <c r="AH32" s="148"/>
      <c r="AI32" s="148"/>
      <c r="AJ32" s="148"/>
      <c r="AK32" s="148"/>
      <c r="AL32" s="148"/>
    </row>
    <row r="33" spans="1:38" ht="24" customHeight="1">
      <c r="C33" s="120"/>
      <c r="D33" s="121"/>
      <c r="E33" s="121"/>
      <c r="F33" s="121"/>
      <c r="G33" s="121"/>
      <c r="H33" s="121"/>
      <c r="I33" s="133" t="s">
        <v>161</v>
      </c>
      <c r="J33" s="134"/>
      <c r="K33" s="134"/>
      <c r="L33" s="134"/>
      <c r="M33" s="139" t="s">
        <v>162</v>
      </c>
      <c r="N33" s="140"/>
      <c r="O33" s="140"/>
      <c r="P33" s="140"/>
      <c r="Q33" s="140"/>
      <c r="R33" s="141"/>
      <c r="S33" s="135" t="s">
        <v>163</v>
      </c>
      <c r="T33" s="140"/>
      <c r="U33" s="140"/>
      <c r="V33" s="140"/>
      <c r="W33" s="140"/>
      <c r="X33" s="133"/>
      <c r="Y33" s="139" t="s">
        <v>164</v>
      </c>
      <c r="Z33" s="140"/>
      <c r="AA33" s="140"/>
      <c r="AB33" s="140"/>
      <c r="AC33" s="140"/>
      <c r="AD33" s="141"/>
      <c r="AE33" s="149"/>
      <c r="AF33" s="150"/>
      <c r="AG33" s="150"/>
      <c r="AH33" s="150"/>
      <c r="AI33" s="150"/>
      <c r="AJ33" s="150"/>
      <c r="AK33" s="150"/>
      <c r="AL33" s="150"/>
    </row>
    <row r="34" spans="1:38" ht="15" customHeight="1">
      <c r="C34" s="123" t="s">
        <v>133</v>
      </c>
      <c r="D34" s="124"/>
      <c r="E34" s="124"/>
      <c r="F34" s="124"/>
      <c r="G34" s="124"/>
      <c r="H34" s="125"/>
      <c r="I34" s="126" t="s">
        <v>165</v>
      </c>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8"/>
    </row>
    <row r="35" spans="1:38" ht="24" customHeight="1">
      <c r="C35" s="171" t="s">
        <v>122</v>
      </c>
      <c r="D35" s="172"/>
      <c r="E35" s="172"/>
      <c r="F35" s="172"/>
      <c r="G35" s="172"/>
      <c r="H35" s="173"/>
      <c r="I35" s="182" t="s">
        <v>166</v>
      </c>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row>
    <row r="36" spans="1:38" ht="24" customHeight="1">
      <c r="B36" s="66"/>
      <c r="C36" s="167" t="s">
        <v>138</v>
      </c>
      <c r="D36" s="168"/>
      <c r="E36" s="177"/>
      <c r="F36" s="174" t="s">
        <v>139</v>
      </c>
      <c r="G36" s="175"/>
      <c r="H36" s="176"/>
      <c r="I36" s="133" t="s">
        <v>167</v>
      </c>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5"/>
    </row>
    <row r="37" spans="1:38" ht="24" customHeight="1">
      <c r="B37" s="66"/>
      <c r="C37" s="120"/>
      <c r="D37" s="121"/>
      <c r="E37" s="122"/>
      <c r="F37" s="178" t="s">
        <v>140</v>
      </c>
      <c r="G37" s="179"/>
      <c r="H37" s="180"/>
      <c r="I37" s="136" t="s">
        <v>168</v>
      </c>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8"/>
    </row>
    <row r="38" spans="1:38" ht="15" customHeight="1">
      <c r="C38" s="123" t="s">
        <v>133</v>
      </c>
      <c r="D38" s="124"/>
      <c r="E38" s="124"/>
      <c r="F38" s="124"/>
      <c r="G38" s="124"/>
      <c r="H38" s="125"/>
      <c r="I38" s="126" t="s">
        <v>170</v>
      </c>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8"/>
    </row>
    <row r="39" spans="1:38" ht="24" customHeight="1">
      <c r="C39" s="120" t="s">
        <v>153</v>
      </c>
      <c r="D39" s="121"/>
      <c r="E39" s="121"/>
      <c r="F39" s="121"/>
      <c r="G39" s="121"/>
      <c r="H39" s="122"/>
      <c r="I39" s="136" t="s">
        <v>169</v>
      </c>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8"/>
    </row>
    <row r="40" spans="1:38" ht="24" customHeight="1">
      <c r="A40" s="5"/>
      <c r="B40" s="5"/>
      <c r="C40" s="161" t="s">
        <v>123</v>
      </c>
      <c r="D40" s="162"/>
      <c r="E40" s="163"/>
      <c r="F40" s="174" t="s">
        <v>9</v>
      </c>
      <c r="G40" s="175"/>
      <c r="H40" s="176"/>
      <c r="I40" s="140" t="s">
        <v>171</v>
      </c>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row>
    <row r="41" spans="1:38" ht="24" customHeight="1">
      <c r="A41" s="5"/>
      <c r="B41" s="5"/>
      <c r="C41" s="164"/>
      <c r="D41" s="165"/>
      <c r="E41" s="166"/>
      <c r="F41" s="174" t="s">
        <v>10</v>
      </c>
      <c r="G41" s="175"/>
      <c r="H41" s="176"/>
      <c r="I41" s="140" t="s">
        <v>172</v>
      </c>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row>
    <row r="42" spans="1:38" ht="4.5"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row>
    <row r="43" spans="1:38">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row>
    <row r="44" spans="1:38">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row>
    <row r="45" spans="1:38">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row>
  </sheetData>
  <sheetProtection sheet="1" objects="1" scenarios="1"/>
  <mergeCells count="44">
    <mergeCell ref="I41:AL41"/>
    <mergeCell ref="I40:AL40"/>
    <mergeCell ref="C40:E41"/>
    <mergeCell ref="C31:H33"/>
    <mergeCell ref="C34:H34"/>
    <mergeCell ref="C35:H35"/>
    <mergeCell ref="F40:H40"/>
    <mergeCell ref="F41:H41"/>
    <mergeCell ref="C36:E37"/>
    <mergeCell ref="F36:H36"/>
    <mergeCell ref="F37:H37"/>
    <mergeCell ref="R31:AL31"/>
    <mergeCell ref="I33:L33"/>
    <mergeCell ref="I35:AL35"/>
    <mergeCell ref="I34:AL34"/>
    <mergeCell ref="I39:AL39"/>
    <mergeCell ref="AJ3:AK3"/>
    <mergeCell ref="AG3:AH3"/>
    <mergeCell ref="AD3:AE3"/>
    <mergeCell ref="A5:G5"/>
    <mergeCell ref="A10:AM10"/>
    <mergeCell ref="W7:AK7"/>
    <mergeCell ref="W8:AK8"/>
    <mergeCell ref="X18:AB18"/>
    <mergeCell ref="B15:J15"/>
    <mergeCell ref="K15:R15"/>
    <mergeCell ref="C18:W18"/>
    <mergeCell ref="C22:AK23"/>
    <mergeCell ref="C39:H39"/>
    <mergeCell ref="C38:H38"/>
    <mergeCell ref="I38:AL38"/>
    <mergeCell ref="J31:L31"/>
    <mergeCell ref="N31:Q31"/>
    <mergeCell ref="I36:AL36"/>
    <mergeCell ref="I37:AL37"/>
    <mergeCell ref="M33:R33"/>
    <mergeCell ref="I32:L32"/>
    <mergeCell ref="Y32:AD32"/>
    <mergeCell ref="AE32:AL32"/>
    <mergeCell ref="AE33:AL33"/>
    <mergeCell ref="S33:X33"/>
    <mergeCell ref="S32:X32"/>
    <mergeCell ref="Y33:AD33"/>
    <mergeCell ref="M32:R32"/>
  </mergeCells>
  <phoneticPr fontId="4"/>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C37"/>
  <sheetViews>
    <sheetView showGridLines="0" showZeros="0" view="pageBreakPreview" zoomScaleNormal="100" zoomScaleSheetLayoutView="100" workbookViewId="0">
      <selection activeCell="K5" sqref="K5"/>
    </sheetView>
  </sheetViews>
  <sheetFormatPr defaultColWidth="2.25" defaultRowHeight="13.5"/>
  <cols>
    <col min="1" max="1" width="3.125" style="2" customWidth="1"/>
    <col min="2" max="2" width="30.25" style="2" customWidth="1"/>
    <col min="3" max="3" width="12.875" style="2" customWidth="1"/>
    <col min="4" max="4" width="39" style="2" customWidth="1"/>
    <col min="5" max="5" width="38.75" style="2" customWidth="1"/>
    <col min="6" max="6" width="19.5" style="2" customWidth="1"/>
    <col min="7" max="7" width="4.375" style="2" bestFit="1" customWidth="1"/>
    <col min="8" max="9" width="2.25" style="2"/>
    <col min="10" max="10" width="4.375" style="2" bestFit="1" customWidth="1"/>
    <col min="11" max="16384" width="2.25" style="2"/>
  </cols>
  <sheetData>
    <row r="1" spans="1:29" ht="15.75" customHeight="1">
      <c r="A1" s="2" t="s">
        <v>76</v>
      </c>
      <c r="F1" s="21"/>
      <c r="G1" s="183" t="s">
        <v>155</v>
      </c>
    </row>
    <row r="2" spans="1:29" ht="15.75" customHeight="1">
      <c r="A2" s="9"/>
      <c r="G2" s="184"/>
    </row>
    <row r="3" spans="1:29" ht="18" customHeight="1">
      <c r="A3" s="187" t="s">
        <v>11</v>
      </c>
      <c r="B3" s="189" t="s">
        <v>12</v>
      </c>
      <c r="C3" s="188" t="s">
        <v>13</v>
      </c>
      <c r="D3" s="189" t="s">
        <v>14</v>
      </c>
      <c r="E3" s="190" t="s">
        <v>15</v>
      </c>
      <c r="F3" s="192" t="s">
        <v>74</v>
      </c>
      <c r="G3" s="185" t="s">
        <v>16</v>
      </c>
    </row>
    <row r="4" spans="1:29" ht="24" customHeight="1" thickBot="1">
      <c r="A4" s="187"/>
      <c r="B4" s="189"/>
      <c r="C4" s="188"/>
      <c r="D4" s="189"/>
      <c r="E4" s="191"/>
      <c r="F4" s="193"/>
      <c r="G4" s="186"/>
    </row>
    <row r="5" spans="1:29" ht="22.5" customHeight="1" thickBot="1">
      <c r="A5" s="10">
        <f>ROW()-4</f>
        <v>1</v>
      </c>
      <c r="B5" s="45" t="str">
        <f ca="1">IFERROR(INDIRECT("個票"&amp;$A5&amp;"！$t$7"),"")</f>
        <v>訪問介護事業所○○</v>
      </c>
      <c r="C5" s="20" t="str">
        <f ca="1">IFERROR(INDIRECT("個票"&amp;$A5&amp;"！$h$7"),"")</f>
        <v>0000000001</v>
      </c>
      <c r="D5" s="20" t="str">
        <f ca="1">IFERROR(INDIRECT("個票"&amp;$A5&amp;"！$l$10"),"")</f>
        <v>訪問介護事業所　上記以外であって、1月あたり延べ訪問回数201回以上2,000回以下</v>
      </c>
      <c r="E5" s="45" t="str">
        <f ca="1">IFERROR(INDIRECT("個票"&amp;$A5&amp;"！$d$9")&amp;INDIRECT("個票"&amp;$A5&amp;"！$h$9"),"")</f>
        <v>和歌山県○○市○○番地○○</v>
      </c>
      <c r="F5" s="13">
        <f ca="1">IFERROR(INDIRECT("個票"&amp;$A5&amp;"！$ai$24"),"")</f>
        <v>400</v>
      </c>
      <c r="G5" s="16"/>
      <c r="J5" s="18" t="str">
        <f ca="1">IF(_xlfn.SHEETS()-6=COUNTIF(F5:F23,"&gt;0"),"○","！（本表の事業所数と個票の枚数が一致しません）")</f>
        <v>○</v>
      </c>
      <c r="K5" s="19"/>
      <c r="L5" s="19"/>
      <c r="M5" s="19"/>
      <c r="N5" s="19"/>
      <c r="O5" s="19"/>
      <c r="P5" s="19"/>
      <c r="Q5" s="19"/>
      <c r="R5" s="19"/>
      <c r="S5" s="19"/>
      <c r="T5" s="19"/>
      <c r="U5" s="19"/>
      <c r="V5" s="19"/>
      <c r="W5" s="19"/>
      <c r="X5" s="19"/>
      <c r="Y5" s="19"/>
      <c r="Z5" s="19"/>
      <c r="AA5" s="19"/>
      <c r="AB5" s="19"/>
      <c r="AC5" s="15"/>
    </row>
    <row r="6" spans="1:29" ht="22.5" customHeight="1">
      <c r="A6" s="10">
        <f t="shared" ref="A6:A19" si="0">ROW()-4</f>
        <v>2</v>
      </c>
      <c r="B6" s="45" t="str">
        <f t="shared" ref="B6:B19" ca="1" si="1">IFERROR(INDIRECT("個票"&amp;$A6&amp;"！$t$7"),"")</f>
        <v>○○デイサービスセンター</v>
      </c>
      <c r="C6" s="20" t="str">
        <f t="shared" ref="C6:C19" ca="1" si="2">IFERROR(INDIRECT("個票"&amp;$A6&amp;"！$h$7"),"")</f>
        <v>0000000002</v>
      </c>
      <c r="D6" s="20" t="str">
        <f t="shared" ref="D6:D19" ca="1" si="3">IFERROR(INDIRECT("個票"&amp;$A6&amp;"！$l$10"),"")</f>
        <v>通所介護事業所　1月あたり延べ利用者数301人以上600人以下</v>
      </c>
      <c r="E6" s="45" t="str">
        <f t="shared" ref="E6:E19" ca="1" si="4">IFERROR(INDIRECT("個票"&amp;$A6&amp;"！$d$9")&amp;INDIRECT("個票"&amp;$A6&amp;"！$h$9"),"")</f>
        <v>和歌山県○○町○○番地○○</v>
      </c>
      <c r="F6" s="13">
        <f t="shared" ref="F6:F19" ca="1" si="5">IFERROR(INDIRECT("個票"&amp;$A6&amp;"！$ai$24"),"")</f>
        <v>270</v>
      </c>
      <c r="G6" s="16"/>
      <c r="J6" s="17" t="s">
        <v>18</v>
      </c>
    </row>
    <row r="7" spans="1:29" ht="22.5" customHeight="1">
      <c r="A7" s="10">
        <f t="shared" si="0"/>
        <v>3</v>
      </c>
      <c r="B7" s="45" t="str">
        <f t="shared" ca="1" si="1"/>
        <v>特別養護老人ホーム○○</v>
      </c>
      <c r="C7" s="20" t="str">
        <f t="shared" ca="1" si="2"/>
        <v>0000000003</v>
      </c>
      <c r="D7" s="20" t="str">
        <f t="shared" ca="1" si="3"/>
        <v>介護老人福祉施設</v>
      </c>
      <c r="E7" s="45" t="str">
        <f t="shared" ca="1" si="4"/>
        <v>和歌山県○○市○○番地○○</v>
      </c>
      <c r="F7" s="13">
        <f t="shared" ca="1" si="5"/>
        <v>480</v>
      </c>
      <c r="G7" s="16"/>
      <c r="J7" s="17" t="s">
        <v>19</v>
      </c>
    </row>
    <row r="8" spans="1:29" ht="22.5" customHeight="1">
      <c r="A8" s="10">
        <f t="shared" si="0"/>
        <v>4</v>
      </c>
      <c r="B8" s="45" t="str">
        <f t="shared" ca="1" si="1"/>
        <v/>
      </c>
      <c r="C8" s="20" t="str">
        <f t="shared" ca="1" si="2"/>
        <v/>
      </c>
      <c r="D8" s="20" t="str">
        <f t="shared" ca="1" si="3"/>
        <v/>
      </c>
      <c r="E8" s="45" t="str">
        <f t="shared" ca="1" si="4"/>
        <v/>
      </c>
      <c r="F8" s="13" t="str">
        <f t="shared" ca="1" si="5"/>
        <v/>
      </c>
      <c r="G8" s="16"/>
      <c r="J8" s="17" t="s">
        <v>154</v>
      </c>
    </row>
    <row r="9" spans="1:29" ht="22.5" customHeight="1">
      <c r="A9" s="10">
        <f t="shared" si="0"/>
        <v>5</v>
      </c>
      <c r="B9" s="45" t="str">
        <f t="shared" ca="1" si="1"/>
        <v/>
      </c>
      <c r="C9" s="20" t="str">
        <f t="shared" ca="1" si="2"/>
        <v/>
      </c>
      <c r="D9" s="20" t="str">
        <f t="shared" ca="1" si="3"/>
        <v/>
      </c>
      <c r="E9" s="45" t="str">
        <f t="shared" ca="1" si="4"/>
        <v/>
      </c>
      <c r="F9" s="13" t="str">
        <f t="shared" ca="1" si="5"/>
        <v/>
      </c>
      <c r="G9" s="16"/>
    </row>
    <row r="10" spans="1:29" ht="22.5" customHeight="1">
      <c r="A10" s="10">
        <f t="shared" si="0"/>
        <v>6</v>
      </c>
      <c r="B10" s="45" t="str">
        <f t="shared" ca="1" si="1"/>
        <v/>
      </c>
      <c r="C10" s="20" t="str">
        <f t="shared" ca="1" si="2"/>
        <v/>
      </c>
      <c r="D10" s="20" t="str">
        <f t="shared" ca="1" si="3"/>
        <v/>
      </c>
      <c r="E10" s="45" t="str">
        <f t="shared" ca="1" si="4"/>
        <v/>
      </c>
      <c r="F10" s="13" t="str">
        <f t="shared" ca="1" si="5"/>
        <v/>
      </c>
      <c r="G10" s="16"/>
    </row>
    <row r="11" spans="1:29" ht="22.5" customHeight="1">
      <c r="A11" s="10">
        <f t="shared" si="0"/>
        <v>7</v>
      </c>
      <c r="B11" s="45" t="str">
        <f t="shared" ca="1" si="1"/>
        <v/>
      </c>
      <c r="C11" s="20" t="str">
        <f t="shared" ca="1" si="2"/>
        <v/>
      </c>
      <c r="D11" s="20" t="str">
        <f t="shared" ca="1" si="3"/>
        <v/>
      </c>
      <c r="E11" s="45" t="str">
        <f t="shared" ca="1" si="4"/>
        <v/>
      </c>
      <c r="F11" s="13" t="str">
        <f t="shared" ca="1" si="5"/>
        <v/>
      </c>
      <c r="G11" s="16"/>
    </row>
    <row r="12" spans="1:29" ht="22.5" customHeight="1">
      <c r="A12" s="10">
        <f t="shared" si="0"/>
        <v>8</v>
      </c>
      <c r="B12" s="45" t="str">
        <f t="shared" ca="1" si="1"/>
        <v/>
      </c>
      <c r="C12" s="20" t="str">
        <f t="shared" ca="1" si="2"/>
        <v/>
      </c>
      <c r="D12" s="20" t="str">
        <f t="shared" ca="1" si="3"/>
        <v/>
      </c>
      <c r="E12" s="45" t="str">
        <f t="shared" ca="1" si="4"/>
        <v/>
      </c>
      <c r="F12" s="13" t="str">
        <f t="shared" ca="1" si="5"/>
        <v/>
      </c>
      <c r="G12" s="16"/>
    </row>
    <row r="13" spans="1:29" ht="22.5" customHeight="1">
      <c r="A13" s="10">
        <f t="shared" si="0"/>
        <v>9</v>
      </c>
      <c r="B13" s="45" t="str">
        <f t="shared" ca="1" si="1"/>
        <v/>
      </c>
      <c r="C13" s="20" t="str">
        <f t="shared" ca="1" si="2"/>
        <v/>
      </c>
      <c r="D13" s="20" t="str">
        <f t="shared" ca="1" si="3"/>
        <v/>
      </c>
      <c r="E13" s="45" t="str">
        <f t="shared" ca="1" si="4"/>
        <v/>
      </c>
      <c r="F13" s="13" t="str">
        <f t="shared" ca="1" si="5"/>
        <v/>
      </c>
      <c r="G13" s="16"/>
    </row>
    <row r="14" spans="1:29" ht="22.5" customHeight="1">
      <c r="A14" s="10">
        <f t="shared" si="0"/>
        <v>10</v>
      </c>
      <c r="B14" s="45" t="str">
        <f t="shared" ca="1" si="1"/>
        <v/>
      </c>
      <c r="C14" s="20" t="str">
        <f t="shared" ca="1" si="2"/>
        <v/>
      </c>
      <c r="D14" s="20" t="str">
        <f t="shared" ca="1" si="3"/>
        <v/>
      </c>
      <c r="E14" s="45" t="str">
        <f t="shared" ca="1" si="4"/>
        <v/>
      </c>
      <c r="F14" s="13" t="str">
        <f t="shared" ca="1" si="5"/>
        <v/>
      </c>
      <c r="G14" s="16"/>
    </row>
    <row r="15" spans="1:29" ht="22.5" customHeight="1">
      <c r="A15" s="10">
        <f t="shared" si="0"/>
        <v>11</v>
      </c>
      <c r="B15" s="45" t="str">
        <f t="shared" ca="1" si="1"/>
        <v/>
      </c>
      <c r="C15" s="20" t="str">
        <f t="shared" ca="1" si="2"/>
        <v/>
      </c>
      <c r="D15" s="20" t="str">
        <f t="shared" ca="1" si="3"/>
        <v/>
      </c>
      <c r="E15" s="45" t="str">
        <f t="shared" ca="1" si="4"/>
        <v/>
      </c>
      <c r="F15" s="13" t="str">
        <f t="shared" ca="1" si="5"/>
        <v/>
      </c>
      <c r="G15" s="16"/>
    </row>
    <row r="16" spans="1:29" ht="22.5" customHeight="1">
      <c r="A16" s="10">
        <f t="shared" si="0"/>
        <v>12</v>
      </c>
      <c r="B16" s="45" t="str">
        <f t="shared" ca="1" si="1"/>
        <v/>
      </c>
      <c r="C16" s="20" t="str">
        <f t="shared" ca="1" si="2"/>
        <v/>
      </c>
      <c r="D16" s="20" t="str">
        <f t="shared" ca="1" si="3"/>
        <v/>
      </c>
      <c r="E16" s="45" t="str">
        <f t="shared" ca="1" si="4"/>
        <v/>
      </c>
      <c r="F16" s="13" t="str">
        <f t="shared" ca="1" si="5"/>
        <v/>
      </c>
      <c r="G16" s="16"/>
    </row>
    <row r="17" spans="1:7" ht="22.5" customHeight="1">
      <c r="A17" s="10">
        <f t="shared" si="0"/>
        <v>13</v>
      </c>
      <c r="B17" s="45" t="str">
        <f t="shared" ca="1" si="1"/>
        <v/>
      </c>
      <c r="C17" s="20" t="str">
        <f t="shared" ca="1" si="2"/>
        <v/>
      </c>
      <c r="D17" s="20" t="str">
        <f t="shared" ca="1" si="3"/>
        <v/>
      </c>
      <c r="E17" s="45" t="str">
        <f t="shared" ca="1" si="4"/>
        <v/>
      </c>
      <c r="F17" s="13" t="str">
        <f ca="1">IFERROR(INDIRECT("個票"&amp;$A17&amp;"！$ai$24"),"")</f>
        <v/>
      </c>
      <c r="G17" s="16"/>
    </row>
    <row r="18" spans="1:7" ht="22.5" customHeight="1">
      <c r="A18" s="10">
        <f t="shared" si="0"/>
        <v>14</v>
      </c>
      <c r="B18" s="45" t="str">
        <f t="shared" ca="1" si="1"/>
        <v/>
      </c>
      <c r="C18" s="20" t="str">
        <f t="shared" ca="1" si="2"/>
        <v/>
      </c>
      <c r="D18" s="20" t="str">
        <f t="shared" ca="1" si="3"/>
        <v/>
      </c>
      <c r="E18" s="45" t="str">
        <f t="shared" ca="1" si="4"/>
        <v/>
      </c>
      <c r="F18" s="13" t="str">
        <f t="shared" ca="1" si="5"/>
        <v/>
      </c>
      <c r="G18" s="16"/>
    </row>
    <row r="19" spans="1:7" ht="22.5" customHeight="1">
      <c r="A19" s="10">
        <f t="shared" si="0"/>
        <v>15</v>
      </c>
      <c r="B19" s="45" t="str">
        <f t="shared" ca="1" si="1"/>
        <v/>
      </c>
      <c r="C19" s="20" t="str">
        <f t="shared" ca="1" si="2"/>
        <v/>
      </c>
      <c r="D19" s="20" t="str">
        <f t="shared" ca="1" si="3"/>
        <v/>
      </c>
      <c r="E19" s="45" t="str">
        <f t="shared" ca="1" si="4"/>
        <v/>
      </c>
      <c r="F19" s="74" t="str">
        <f t="shared" ca="1" si="5"/>
        <v/>
      </c>
      <c r="G19" s="75"/>
    </row>
    <row r="20" spans="1:7" s="73" customFormat="1" ht="22.5" customHeight="1">
      <c r="A20" s="68"/>
      <c r="B20" s="69"/>
      <c r="C20" s="70"/>
      <c r="D20" s="70"/>
      <c r="E20" s="69"/>
      <c r="F20" s="71"/>
      <c r="G20" s="72"/>
    </row>
    <row r="21" spans="1:7" ht="12.75" customHeight="1"/>
    <row r="22" spans="1:7" customFormat="1" ht="24.75" customHeight="1">
      <c r="A22" s="3" t="s">
        <v>20</v>
      </c>
      <c r="B22" s="2"/>
      <c r="C22" s="2"/>
      <c r="E22" s="85" t="s">
        <v>17</v>
      </c>
      <c r="F22" s="86">
        <f ca="1">SUM(F5:F21)</f>
        <v>1150</v>
      </c>
      <c r="G22" s="87" t="s">
        <v>6</v>
      </c>
    </row>
    <row r="23" spans="1:7" customFormat="1" ht="9" customHeight="1">
      <c r="A23" s="11"/>
      <c r="B23" s="3" t="s">
        <v>21</v>
      </c>
      <c r="C23" s="2"/>
    </row>
    <row r="24" spans="1:7" customFormat="1" ht="16.5" customHeight="1">
      <c r="A24" s="11"/>
      <c r="B24" s="3"/>
      <c r="C24" s="2"/>
    </row>
    <row r="25" spans="1:7" customFormat="1" ht="16.5" customHeight="1">
      <c r="A25" s="4"/>
      <c r="B25" s="12"/>
      <c r="C25" s="2"/>
    </row>
    <row r="26" spans="1:7" customFormat="1" ht="16.5" customHeight="1">
      <c r="A26" s="4"/>
      <c r="B26" s="12"/>
      <c r="C26" s="2"/>
    </row>
    <row r="27" spans="1:7" customFormat="1" ht="22.5" customHeight="1"/>
    <row r="28" spans="1:7" customFormat="1" ht="22.5" customHeight="1"/>
    <row r="29" spans="1:7" customFormat="1" ht="22.5" customHeight="1"/>
    <row r="30" spans="1:7" customFormat="1" ht="22.5" customHeight="1"/>
    <row r="31" spans="1:7" customFormat="1" ht="22.5" customHeight="1"/>
    <row r="32" spans="1:7" customFormat="1" ht="22.5" customHeight="1"/>
    <row r="33" customFormat="1" ht="22.5" customHeight="1"/>
    <row r="34" customFormat="1" ht="22.5" customHeight="1"/>
    <row r="35" customFormat="1" ht="22.5" customHeight="1"/>
    <row r="36" customFormat="1" ht="22.5" customHeight="1"/>
    <row r="37" customFormat="1" ht="22.5" customHeight="1"/>
  </sheetData>
  <sheetProtection sheet="1" objects="1" scenarios="1"/>
  <mergeCells count="8">
    <mergeCell ref="G1:G2"/>
    <mergeCell ref="G3:G4"/>
    <mergeCell ref="A3:A4"/>
    <mergeCell ref="C3:C4"/>
    <mergeCell ref="B3:B4"/>
    <mergeCell ref="D3:D4"/>
    <mergeCell ref="E3:E4"/>
    <mergeCell ref="F3:F4"/>
  </mergeCells>
  <phoneticPr fontId="4"/>
  <dataValidations count="1">
    <dataValidation type="list" allowBlank="1" showInputMessage="1" showErrorMessage="1" sqref="G5:G20" xr:uid="{00000000-0002-0000-0200-000000000000}">
      <formula1>"可"</formula1>
    </dataValidation>
  </dataValidations>
  <printOptions horizontalCentered="1"/>
  <pageMargins left="0.19685039370078741" right="0.19685039370078741" top="0.59055118110236227" bottom="0.39370078740157483" header="0" footer="0"/>
  <pageSetup paperSize="9" scale="9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V50"/>
  <sheetViews>
    <sheetView showGridLines="0" showZeros="0" view="pageBreakPreview" zoomScaleNormal="100" zoomScaleSheetLayoutView="100" workbookViewId="0">
      <selection activeCell="A5" sqref="A5:AM5"/>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99" t="str" cm="1">
        <f t="array" aca="1" ref="AG1" ca="1">RIGHT(CELL("filename", A1), LEN(CELL("filename", A1)) - FIND("]", CELL("filename", A1)))</f>
        <v>個票1</v>
      </c>
      <c r="AH1" s="200"/>
      <c r="AI1" s="200"/>
      <c r="AJ1" s="200"/>
      <c r="AK1" s="200"/>
      <c r="AL1" s="200"/>
      <c r="AM1" s="201"/>
    </row>
    <row r="2" spans="1:47" ht="7.5" customHeight="1"/>
    <row r="3" spans="1:47" ht="15" customHeight="1">
      <c r="A3" s="205" t="s">
        <v>84</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208" t="s">
        <v>22</v>
      </c>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1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16" t="s">
        <v>23</v>
      </c>
      <c r="B7" s="217"/>
      <c r="C7" s="217"/>
      <c r="D7" s="217"/>
      <c r="E7" s="217"/>
      <c r="F7" s="217"/>
      <c r="G7" s="239"/>
      <c r="H7" s="277" t="s">
        <v>173</v>
      </c>
      <c r="I7" s="278"/>
      <c r="J7" s="278"/>
      <c r="K7" s="278"/>
      <c r="L7" s="278"/>
      <c r="M7" s="278"/>
      <c r="N7" s="279"/>
      <c r="O7" s="211" t="s">
        <v>24</v>
      </c>
      <c r="P7" s="212"/>
      <c r="Q7" s="212"/>
      <c r="R7" s="212"/>
      <c r="S7" s="213"/>
      <c r="T7" s="280" t="s">
        <v>176</v>
      </c>
      <c r="U7" s="281"/>
      <c r="V7" s="282"/>
      <c r="W7" s="282"/>
      <c r="X7" s="282"/>
      <c r="Y7" s="282"/>
      <c r="Z7" s="282"/>
      <c r="AA7" s="282"/>
      <c r="AB7" s="282"/>
      <c r="AC7" s="282"/>
      <c r="AD7" s="282"/>
      <c r="AE7" s="282"/>
      <c r="AF7" s="282"/>
      <c r="AG7" s="282"/>
      <c r="AH7" s="282"/>
      <c r="AI7" s="282"/>
      <c r="AJ7" s="282"/>
      <c r="AK7" s="282"/>
      <c r="AL7" s="282"/>
      <c r="AM7" s="283"/>
    </row>
    <row r="8" spans="1:47">
      <c r="A8" s="211" t="s">
        <v>25</v>
      </c>
      <c r="B8" s="212"/>
      <c r="C8" s="213"/>
      <c r="D8" s="216" t="s">
        <v>26</v>
      </c>
      <c r="E8" s="217"/>
      <c r="F8" s="217"/>
      <c r="G8" s="217"/>
      <c r="H8" s="233" t="s">
        <v>15</v>
      </c>
      <c r="I8" s="234"/>
      <c r="J8" s="234"/>
      <c r="K8" s="234"/>
      <c r="L8" s="234"/>
      <c r="M8" s="234"/>
      <c r="N8" s="234"/>
      <c r="O8" s="234"/>
      <c r="P8" s="234"/>
      <c r="Q8" s="234"/>
      <c r="R8" s="234"/>
      <c r="S8" s="234"/>
      <c r="T8" s="234"/>
      <c r="U8" s="235"/>
      <c r="V8" s="212" t="s">
        <v>27</v>
      </c>
      <c r="W8" s="212"/>
      <c r="X8" s="213"/>
      <c r="Y8" s="216" t="s">
        <v>9</v>
      </c>
      <c r="Z8" s="217"/>
      <c r="AA8" s="217"/>
      <c r="AB8" s="217"/>
      <c r="AC8" s="217"/>
      <c r="AD8" s="217"/>
      <c r="AE8" s="217"/>
      <c r="AF8" s="239"/>
      <c r="AG8" s="221" t="s">
        <v>28</v>
      </c>
      <c r="AH8" s="222"/>
      <c r="AI8" s="222"/>
      <c r="AJ8" s="222"/>
      <c r="AK8" s="222"/>
      <c r="AL8" s="222"/>
      <c r="AM8" s="223"/>
    </row>
    <row r="9" spans="1:47" ht="33.75" customHeight="1">
      <c r="A9" s="214"/>
      <c r="B9" s="215"/>
      <c r="C9" s="186"/>
      <c r="D9" s="218" t="s">
        <v>53</v>
      </c>
      <c r="E9" s="219"/>
      <c r="F9" s="219"/>
      <c r="G9" s="220"/>
      <c r="H9" s="236" t="s">
        <v>175</v>
      </c>
      <c r="I9" s="237"/>
      <c r="J9" s="237"/>
      <c r="K9" s="237"/>
      <c r="L9" s="237"/>
      <c r="M9" s="237"/>
      <c r="N9" s="237"/>
      <c r="O9" s="237"/>
      <c r="P9" s="237"/>
      <c r="Q9" s="237"/>
      <c r="R9" s="237"/>
      <c r="S9" s="237"/>
      <c r="T9" s="237"/>
      <c r="U9" s="238"/>
      <c r="V9" s="215"/>
      <c r="W9" s="215"/>
      <c r="X9" s="186"/>
      <c r="Y9" s="240"/>
      <c r="Z9" s="241"/>
      <c r="AA9" s="241"/>
      <c r="AB9" s="241"/>
      <c r="AC9" s="241"/>
      <c r="AD9" s="241"/>
      <c r="AE9" s="241"/>
      <c r="AF9" s="242"/>
      <c r="AG9" s="224"/>
      <c r="AH9" s="225"/>
      <c r="AI9" s="225"/>
      <c r="AJ9" s="225"/>
      <c r="AK9" s="225"/>
      <c r="AL9" s="225"/>
      <c r="AM9" s="226"/>
    </row>
    <row r="10" spans="1:47" s="3" customFormat="1" ht="23.1" customHeight="1">
      <c r="A10" s="216" t="s">
        <v>29</v>
      </c>
      <c r="B10" s="217"/>
      <c r="C10" s="217"/>
      <c r="D10" s="217"/>
      <c r="E10" s="217"/>
      <c r="F10" s="217"/>
      <c r="G10" s="217"/>
      <c r="H10" s="217"/>
      <c r="I10" s="217"/>
      <c r="J10" s="217"/>
      <c r="K10" s="239"/>
      <c r="L10" s="284" t="s">
        <v>177</v>
      </c>
      <c r="M10" s="285"/>
      <c r="N10" s="285"/>
      <c r="O10" s="285"/>
      <c r="P10" s="285"/>
      <c r="Q10" s="285"/>
      <c r="R10" s="285"/>
      <c r="S10" s="285"/>
      <c r="T10" s="285"/>
      <c r="U10" s="285"/>
      <c r="V10" s="285"/>
      <c r="W10" s="285"/>
      <c r="X10" s="285"/>
      <c r="Y10" s="285"/>
      <c r="Z10" s="285"/>
      <c r="AA10" s="285"/>
      <c r="AB10" s="285"/>
      <c r="AC10" s="285"/>
      <c r="AD10" s="285"/>
      <c r="AE10" s="285"/>
      <c r="AF10" s="285"/>
      <c r="AG10" s="202" t="s">
        <v>30</v>
      </c>
      <c r="AH10" s="203"/>
      <c r="AI10" s="204"/>
      <c r="AJ10" s="204"/>
      <c r="AK10" s="204"/>
      <c r="AL10" s="312" t="s">
        <v>31</v>
      </c>
      <c r="AM10" s="313"/>
      <c r="AP10" s="311"/>
      <c r="AQ10" s="311"/>
      <c r="AR10" s="311"/>
      <c r="AS10" s="311"/>
      <c r="AT10" s="311"/>
      <c r="AU10" s="311"/>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208" t="s">
        <v>113</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1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52" t="s">
        <v>116</v>
      </c>
      <c r="B14" s="253"/>
      <c r="C14" s="253"/>
      <c r="D14" s="253"/>
      <c r="E14" s="253"/>
      <c r="F14" s="253"/>
      <c r="G14" s="253"/>
      <c r="H14" s="253"/>
      <c r="I14" s="253"/>
      <c r="J14" s="253"/>
      <c r="K14" s="253"/>
      <c r="L14" s="253"/>
      <c r="M14" s="253"/>
      <c r="N14" s="253"/>
      <c r="O14" s="253"/>
      <c r="P14" s="253"/>
      <c r="Q14" s="253"/>
      <c r="R14" s="253"/>
      <c r="S14" s="253"/>
      <c r="T14" s="253"/>
      <c r="U14" s="253"/>
      <c r="V14" s="253"/>
      <c r="W14" s="254"/>
      <c r="X14" s="243" t="s">
        <v>114</v>
      </c>
      <c r="Y14" s="244"/>
      <c r="Z14" s="245"/>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208" t="s">
        <v>70</v>
      </c>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1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303" t="s">
        <v>82</v>
      </c>
      <c r="B18" s="304"/>
      <c r="C18" s="304"/>
      <c r="D18" s="304"/>
      <c r="E18" s="304"/>
      <c r="F18" s="304"/>
      <c r="G18" s="304"/>
      <c r="H18" s="304"/>
      <c r="I18" s="304"/>
      <c r="J18" s="304"/>
      <c r="K18" s="304"/>
      <c r="L18" s="304"/>
      <c r="M18" s="304"/>
      <c r="N18" s="304"/>
      <c r="O18" s="304"/>
      <c r="P18" s="304"/>
      <c r="Q18" s="304"/>
      <c r="R18" s="304"/>
      <c r="S18" s="304"/>
      <c r="T18" s="304"/>
      <c r="U18" s="304"/>
      <c r="V18" s="304"/>
      <c r="W18" s="305"/>
      <c r="X18" s="289" t="s">
        <v>178</v>
      </c>
      <c r="Y18" s="290"/>
      <c r="Z18" s="291"/>
      <c r="AA18" s="41"/>
      <c r="AB18" s="41"/>
      <c r="AC18" s="41"/>
      <c r="AD18" s="41"/>
      <c r="AE18" s="41"/>
      <c r="AF18" s="41"/>
      <c r="AG18" s="41"/>
    </row>
    <row r="19" spans="1:48" s="3" customFormat="1" ht="18" customHeight="1">
      <c r="A19" s="286" t="s">
        <v>78</v>
      </c>
      <c r="B19" s="287"/>
      <c r="C19" s="287"/>
      <c r="D19" s="287"/>
      <c r="E19" s="287"/>
      <c r="F19" s="287"/>
      <c r="G19" s="287"/>
      <c r="H19" s="287"/>
      <c r="I19" s="287"/>
      <c r="J19" s="287"/>
      <c r="K19" s="287"/>
      <c r="L19" s="287"/>
      <c r="M19" s="287"/>
      <c r="N19" s="287"/>
      <c r="O19" s="287"/>
      <c r="P19" s="287"/>
      <c r="Q19" s="287"/>
      <c r="R19" s="287"/>
      <c r="S19" s="287"/>
      <c r="T19" s="287"/>
      <c r="U19" s="287"/>
      <c r="V19" s="287"/>
      <c r="W19" s="288"/>
      <c r="X19" s="289" t="s">
        <v>178</v>
      </c>
      <c r="Y19" s="290"/>
      <c r="Z19" s="291"/>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208" t="s">
        <v>32</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1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14"/>
      <c r="AD23" s="318" t="s">
        <v>33</v>
      </c>
      <c r="AE23" s="319"/>
      <c r="AF23" s="319"/>
      <c r="AG23" s="319"/>
      <c r="AH23" s="319"/>
      <c r="AI23" s="300" t="s">
        <v>34</v>
      </c>
      <c r="AJ23" s="301"/>
      <c r="AK23" s="301"/>
      <c r="AL23" s="301"/>
      <c r="AM23" s="302"/>
    </row>
    <row r="24" spans="1:48">
      <c r="A24" s="31"/>
      <c r="B24" s="3"/>
      <c r="C24" s="21"/>
      <c r="D24" s="3"/>
      <c r="E24" s="32"/>
      <c r="F24" s="3"/>
      <c r="G24" s="3"/>
      <c r="H24" s="3"/>
      <c r="I24" s="3"/>
      <c r="J24" s="33"/>
      <c r="K24" s="33"/>
      <c r="L24" s="33"/>
      <c r="M24" s="33"/>
      <c r="N24" s="33"/>
      <c r="O24" s="34"/>
      <c r="P24" s="21"/>
      <c r="S24" s="33"/>
      <c r="T24" s="30"/>
      <c r="U24" s="33"/>
      <c r="V24" s="33"/>
      <c r="W24" s="23"/>
      <c r="AC24" s="314"/>
      <c r="AD24" s="315">
        <f>IFERROR(VLOOKUP(L10,リスト!B2:D23,2,FALSE),IFERROR(VLOOKUP(L10,リスト!B24:D30,2,FALSE)*AI10,""))</f>
        <v>400</v>
      </c>
      <c r="AE24" s="316"/>
      <c r="AF24" s="316"/>
      <c r="AG24" s="317" t="s">
        <v>6</v>
      </c>
      <c r="AH24" s="317"/>
      <c r="AI24" s="296">
        <f>MIN(AD24,ROUNDDOWN((H34+H45)/1000,0))</f>
        <v>400</v>
      </c>
      <c r="AJ24" s="297"/>
      <c r="AK24" s="297"/>
      <c r="AL24" s="292" t="s">
        <v>6</v>
      </c>
      <c r="AM24" s="293"/>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14"/>
      <c r="AD25" s="315"/>
      <c r="AE25" s="316"/>
      <c r="AF25" s="316"/>
      <c r="AG25" s="317"/>
      <c r="AH25" s="317"/>
      <c r="AI25" s="298"/>
      <c r="AJ25" s="299"/>
      <c r="AK25" s="299"/>
      <c r="AL25" s="294"/>
      <c r="AM25" s="295"/>
    </row>
    <row r="26" spans="1:48" ht="15" customHeight="1">
      <c r="A26" s="216" t="s">
        <v>79</v>
      </c>
      <c r="B26" s="217"/>
      <c r="C26" s="217"/>
      <c r="D26" s="217"/>
      <c r="E26" s="217"/>
      <c r="F26" s="217"/>
      <c r="G26" s="239"/>
      <c r="H26" s="217" t="s">
        <v>35</v>
      </c>
      <c r="I26" s="217"/>
      <c r="J26" s="217"/>
      <c r="K26" s="217"/>
      <c r="L26" s="217"/>
      <c r="M26" s="216" t="s">
        <v>80</v>
      </c>
      <c r="N26" s="217"/>
      <c r="O26" s="217"/>
      <c r="P26" s="217"/>
      <c r="Q26" s="217"/>
      <c r="R26" s="217"/>
      <c r="S26" s="217"/>
      <c r="T26" s="217"/>
      <c r="U26" s="217"/>
      <c r="V26" s="217"/>
      <c r="W26" s="217"/>
      <c r="X26" s="217"/>
      <c r="Y26" s="217"/>
      <c r="Z26" s="217"/>
      <c r="AA26" s="217"/>
      <c r="AB26" s="217"/>
      <c r="AC26" s="217"/>
      <c r="AD26" s="217"/>
      <c r="AE26" s="217"/>
      <c r="AF26" s="217"/>
      <c r="AG26" s="217"/>
      <c r="AH26" s="217"/>
      <c r="AI26" s="215"/>
      <c r="AJ26" s="215"/>
      <c r="AK26" s="215"/>
      <c r="AL26" s="215"/>
      <c r="AM26" s="186"/>
    </row>
    <row r="27" spans="1:48" ht="23.1" customHeight="1">
      <c r="A27" s="258" t="s">
        <v>179</v>
      </c>
      <c r="B27" s="259"/>
      <c r="C27" s="259"/>
      <c r="D27" s="259"/>
      <c r="E27" s="259"/>
      <c r="F27" s="259"/>
      <c r="G27" s="260"/>
      <c r="H27" s="275">
        <v>16500</v>
      </c>
      <c r="I27" s="275"/>
      <c r="J27" s="275"/>
      <c r="K27" s="275"/>
      <c r="L27" s="275"/>
      <c r="M27" s="267" t="s">
        <v>180</v>
      </c>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9"/>
      <c r="AN27" s="3"/>
    </row>
    <row r="28" spans="1:48" ht="23.1" customHeight="1">
      <c r="A28" s="261" t="s">
        <v>181</v>
      </c>
      <c r="B28" s="262"/>
      <c r="C28" s="262"/>
      <c r="D28" s="262"/>
      <c r="E28" s="262"/>
      <c r="F28" s="262"/>
      <c r="G28" s="263"/>
      <c r="H28" s="228">
        <v>200000</v>
      </c>
      <c r="I28" s="228"/>
      <c r="J28" s="228"/>
      <c r="K28" s="228"/>
      <c r="L28" s="228"/>
      <c r="M28" s="246" t="s">
        <v>182</v>
      </c>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8"/>
    </row>
    <row r="29" spans="1:48" ht="23.1" customHeight="1">
      <c r="A29" s="261" t="s">
        <v>183</v>
      </c>
      <c r="B29" s="262"/>
      <c r="C29" s="262"/>
      <c r="D29" s="262"/>
      <c r="E29" s="262"/>
      <c r="F29" s="262"/>
      <c r="G29" s="263"/>
      <c r="H29" s="227">
        <v>150000</v>
      </c>
      <c r="I29" s="228"/>
      <c r="J29" s="228"/>
      <c r="K29" s="228"/>
      <c r="L29" s="229"/>
      <c r="M29" s="246" t="s">
        <v>184</v>
      </c>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8"/>
    </row>
    <row r="30" spans="1:48" ht="23.1" customHeight="1">
      <c r="A30" s="255"/>
      <c r="B30" s="256"/>
      <c r="C30" s="256"/>
      <c r="D30" s="256"/>
      <c r="E30" s="256"/>
      <c r="F30" s="256"/>
      <c r="G30" s="257"/>
      <c r="H30" s="231"/>
      <c r="I30" s="230"/>
      <c r="J30" s="230"/>
      <c r="K30" s="230"/>
      <c r="L30" s="232"/>
      <c r="M30" s="249"/>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1"/>
    </row>
    <row r="31" spans="1:48" ht="23.1" customHeight="1">
      <c r="A31" s="255"/>
      <c r="B31" s="256"/>
      <c r="C31" s="256"/>
      <c r="D31" s="256"/>
      <c r="E31" s="256"/>
      <c r="F31" s="256"/>
      <c r="G31" s="257"/>
      <c r="H31" s="231"/>
      <c r="I31" s="230"/>
      <c r="J31" s="230"/>
      <c r="K31" s="230"/>
      <c r="L31" s="232"/>
      <c r="M31" s="249"/>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1"/>
    </row>
    <row r="32" spans="1:48" ht="23.1" customHeight="1">
      <c r="A32" s="255"/>
      <c r="B32" s="256"/>
      <c r="C32" s="256"/>
      <c r="D32" s="256"/>
      <c r="E32" s="256"/>
      <c r="F32" s="256"/>
      <c r="G32" s="257"/>
      <c r="H32" s="231"/>
      <c r="I32" s="230"/>
      <c r="J32" s="230"/>
      <c r="K32" s="230"/>
      <c r="L32" s="232"/>
      <c r="M32" s="249"/>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1"/>
    </row>
    <row r="33" spans="1:40" ht="23.1" customHeight="1">
      <c r="A33" s="264"/>
      <c r="B33" s="265"/>
      <c r="C33" s="265"/>
      <c r="D33" s="265"/>
      <c r="E33" s="265"/>
      <c r="F33" s="265"/>
      <c r="G33" s="266"/>
      <c r="H33" s="272"/>
      <c r="I33" s="273"/>
      <c r="J33" s="273"/>
      <c r="K33" s="273"/>
      <c r="L33" s="274"/>
      <c r="M33" s="249"/>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1"/>
    </row>
    <row r="34" spans="1:40" ht="23.1" customHeight="1">
      <c r="A34" s="6" t="s">
        <v>17</v>
      </c>
      <c r="B34" s="7"/>
      <c r="C34" s="7"/>
      <c r="D34" s="7"/>
      <c r="E34" s="7"/>
      <c r="F34" s="7"/>
      <c r="G34" s="8"/>
      <c r="H34" s="270">
        <f>SUM(H27:L33)</f>
        <v>366500</v>
      </c>
      <c r="I34" s="270"/>
      <c r="J34" s="270"/>
      <c r="K34" s="270"/>
      <c r="L34" s="271"/>
      <c r="M34" s="306"/>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8"/>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309"/>
      <c r="AJ35" s="309"/>
      <c r="AK35" s="309"/>
      <c r="AL35" s="276"/>
      <c r="AM35" s="276"/>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309"/>
      <c r="AJ36" s="309"/>
      <c r="AK36" s="309"/>
      <c r="AL36" s="276"/>
      <c r="AM36" s="276"/>
    </row>
    <row r="37" spans="1:40" ht="15" customHeight="1">
      <c r="A37" s="216" t="s">
        <v>79</v>
      </c>
      <c r="B37" s="217"/>
      <c r="C37" s="217"/>
      <c r="D37" s="217"/>
      <c r="E37" s="217"/>
      <c r="F37" s="217"/>
      <c r="G37" s="239"/>
      <c r="H37" s="217" t="s">
        <v>35</v>
      </c>
      <c r="I37" s="217"/>
      <c r="J37" s="217"/>
      <c r="K37" s="217"/>
      <c r="L37" s="217"/>
      <c r="M37" s="216" t="s">
        <v>81</v>
      </c>
      <c r="N37" s="217"/>
      <c r="O37" s="217"/>
      <c r="P37" s="217"/>
      <c r="Q37" s="217"/>
      <c r="R37" s="217"/>
      <c r="S37" s="217"/>
      <c r="T37" s="217"/>
      <c r="U37" s="217"/>
      <c r="V37" s="217"/>
      <c r="W37" s="217"/>
      <c r="X37" s="217"/>
      <c r="Y37" s="217"/>
      <c r="Z37" s="217"/>
      <c r="AA37" s="217"/>
      <c r="AB37" s="217"/>
      <c r="AC37" s="217"/>
      <c r="AD37" s="217"/>
      <c r="AE37" s="217"/>
      <c r="AF37" s="217"/>
      <c r="AG37" s="217"/>
      <c r="AH37" s="217"/>
      <c r="AI37" s="217"/>
      <c r="AJ37" s="217"/>
      <c r="AK37" s="217"/>
      <c r="AL37" s="217"/>
      <c r="AM37" s="239"/>
    </row>
    <row r="38" spans="1:40" ht="23.1" customHeight="1">
      <c r="A38" s="258" t="s">
        <v>185</v>
      </c>
      <c r="B38" s="259"/>
      <c r="C38" s="259"/>
      <c r="D38" s="259"/>
      <c r="E38" s="259"/>
      <c r="F38" s="259"/>
      <c r="G38" s="260"/>
      <c r="H38" s="275">
        <v>64000</v>
      </c>
      <c r="I38" s="275"/>
      <c r="J38" s="275"/>
      <c r="K38" s="275"/>
      <c r="L38" s="275"/>
      <c r="M38" s="267" t="s">
        <v>186</v>
      </c>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9"/>
      <c r="AN38" s="3"/>
    </row>
    <row r="39" spans="1:40" ht="23.1" customHeight="1">
      <c r="A39" s="255"/>
      <c r="B39" s="256"/>
      <c r="C39" s="256"/>
      <c r="D39" s="256"/>
      <c r="E39" s="256"/>
      <c r="F39" s="256"/>
      <c r="G39" s="257"/>
      <c r="H39" s="230"/>
      <c r="I39" s="230"/>
      <c r="J39" s="230"/>
      <c r="K39" s="230"/>
      <c r="L39" s="230"/>
      <c r="M39" s="249"/>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250"/>
      <c r="AL39" s="250"/>
      <c r="AM39" s="251"/>
    </row>
    <row r="40" spans="1:40" ht="23.1" customHeight="1">
      <c r="A40" s="255"/>
      <c r="B40" s="256"/>
      <c r="C40" s="256"/>
      <c r="D40" s="256"/>
      <c r="E40" s="256"/>
      <c r="F40" s="256"/>
      <c r="G40" s="257"/>
      <c r="H40" s="231"/>
      <c r="I40" s="230"/>
      <c r="J40" s="230"/>
      <c r="K40" s="230"/>
      <c r="L40" s="232"/>
      <c r="M40" s="249"/>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250"/>
      <c r="AL40" s="250"/>
      <c r="AM40" s="251"/>
    </row>
    <row r="41" spans="1:40" ht="23.1" customHeight="1">
      <c r="A41" s="255"/>
      <c r="B41" s="256"/>
      <c r="C41" s="256"/>
      <c r="D41" s="256"/>
      <c r="E41" s="256"/>
      <c r="F41" s="256"/>
      <c r="G41" s="257"/>
      <c r="H41" s="231"/>
      <c r="I41" s="230"/>
      <c r="J41" s="230"/>
      <c r="K41" s="230"/>
      <c r="L41" s="232"/>
      <c r="M41" s="249"/>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1"/>
    </row>
    <row r="42" spans="1:40" ht="23.1" customHeight="1">
      <c r="A42" s="255"/>
      <c r="B42" s="256"/>
      <c r="C42" s="256"/>
      <c r="D42" s="256"/>
      <c r="E42" s="256"/>
      <c r="F42" s="256"/>
      <c r="G42" s="257"/>
      <c r="H42" s="231"/>
      <c r="I42" s="230"/>
      <c r="J42" s="230"/>
      <c r="K42" s="230"/>
      <c r="L42" s="232"/>
      <c r="M42" s="249"/>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1"/>
    </row>
    <row r="43" spans="1:40" ht="23.1" customHeight="1">
      <c r="A43" s="255"/>
      <c r="B43" s="256"/>
      <c r="C43" s="256"/>
      <c r="D43" s="256"/>
      <c r="E43" s="256"/>
      <c r="F43" s="256"/>
      <c r="G43" s="257"/>
      <c r="H43" s="231"/>
      <c r="I43" s="230"/>
      <c r="J43" s="230"/>
      <c r="K43" s="230"/>
      <c r="L43" s="232"/>
      <c r="M43" s="249"/>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1"/>
    </row>
    <row r="44" spans="1:40" ht="23.1" customHeight="1">
      <c r="A44" s="264"/>
      <c r="B44" s="265"/>
      <c r="C44" s="265"/>
      <c r="D44" s="265"/>
      <c r="E44" s="265"/>
      <c r="F44" s="265"/>
      <c r="G44" s="266"/>
      <c r="H44" s="272"/>
      <c r="I44" s="273"/>
      <c r="J44" s="273"/>
      <c r="K44" s="273"/>
      <c r="L44" s="274"/>
      <c r="M44" s="249"/>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1"/>
    </row>
    <row r="45" spans="1:40" ht="23.1" customHeight="1">
      <c r="A45" s="6" t="s">
        <v>17</v>
      </c>
      <c r="B45" s="7"/>
      <c r="C45" s="7"/>
      <c r="D45" s="7"/>
      <c r="E45" s="7"/>
      <c r="F45" s="7"/>
      <c r="G45" s="8"/>
      <c r="H45" s="270">
        <f>SUM(H38:L44)</f>
        <v>64000</v>
      </c>
      <c r="I45" s="270"/>
      <c r="J45" s="270"/>
      <c r="K45" s="270"/>
      <c r="L45" s="271"/>
      <c r="M45" s="306"/>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8"/>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97" t="s">
        <v>17</v>
      </c>
      <c r="AA47" s="198"/>
      <c r="AB47" s="194">
        <f>H34+H45</f>
        <v>430500</v>
      </c>
      <c r="AC47" s="195"/>
      <c r="AD47" s="195"/>
      <c r="AE47" s="195"/>
      <c r="AF47" s="195"/>
      <c r="AG47" s="195"/>
      <c r="AH47" s="195"/>
      <c r="AI47" s="195"/>
      <c r="AJ47" s="195"/>
      <c r="AK47" s="196"/>
      <c r="AL47" s="69" t="s">
        <v>156</v>
      </c>
      <c r="AM47" s="38"/>
    </row>
    <row r="48" spans="1:40">
      <c r="A48" s="21" t="s">
        <v>118</v>
      </c>
    </row>
    <row r="49" spans="1:39" ht="37.5" customHeight="1">
      <c r="A49" s="310" t="s">
        <v>117</v>
      </c>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row>
    <row r="50" spans="1:39">
      <c r="AI50" s="276"/>
      <c r="AJ50" s="276"/>
      <c r="AK50" s="276"/>
      <c r="AL50" s="276"/>
      <c r="AM50" s="276"/>
    </row>
  </sheetData>
  <sheetProtection sheet="1" objects="1" scenarios="1"/>
  <mergeCells count="99">
    <mergeCell ref="A44:G44"/>
    <mergeCell ref="A43:G43"/>
    <mergeCell ref="A42:G42"/>
    <mergeCell ref="A41:G41"/>
    <mergeCell ref="A40:G40"/>
    <mergeCell ref="M45:AM45"/>
    <mergeCell ref="AI35:AK35"/>
    <mergeCell ref="A49:AM49"/>
    <mergeCell ref="AP10:AU10"/>
    <mergeCell ref="AL10:AM10"/>
    <mergeCell ref="AI36:AK36"/>
    <mergeCell ref="M34:AM34"/>
    <mergeCell ref="M28:AM28"/>
    <mergeCell ref="M30:AM30"/>
    <mergeCell ref="M32:AM32"/>
    <mergeCell ref="AC23:AC25"/>
    <mergeCell ref="AD24:AF25"/>
    <mergeCell ref="AG24:AH25"/>
    <mergeCell ref="A21:AM21"/>
    <mergeCell ref="A26:G26"/>
    <mergeCell ref="AD23:AH23"/>
    <mergeCell ref="H7:N7"/>
    <mergeCell ref="T7:AM7"/>
    <mergeCell ref="A7:G7"/>
    <mergeCell ref="AI50:AM50"/>
    <mergeCell ref="L10:AF10"/>
    <mergeCell ref="A16:AM16"/>
    <mergeCell ref="A19:W19"/>
    <mergeCell ref="X18:Z18"/>
    <mergeCell ref="X19:Z19"/>
    <mergeCell ref="A10:K10"/>
    <mergeCell ref="H26:L26"/>
    <mergeCell ref="AL24:AM25"/>
    <mergeCell ref="AI24:AK25"/>
    <mergeCell ref="AI23:AM23"/>
    <mergeCell ref="A18:W18"/>
    <mergeCell ref="H45:L45"/>
    <mergeCell ref="H43:L43"/>
    <mergeCell ref="M43:AM43"/>
    <mergeCell ref="H44:L44"/>
    <mergeCell ref="M44:AM44"/>
    <mergeCell ref="H38:L38"/>
    <mergeCell ref="M38:AM38"/>
    <mergeCell ref="H41:L41"/>
    <mergeCell ref="M41:AM41"/>
    <mergeCell ref="H42:L42"/>
    <mergeCell ref="M42:AM42"/>
    <mergeCell ref="A12:AM12"/>
    <mergeCell ref="A37:G37"/>
    <mergeCell ref="H37:L37"/>
    <mergeCell ref="M37:AM37"/>
    <mergeCell ref="M27:AM27"/>
    <mergeCell ref="M26:AM26"/>
    <mergeCell ref="H34:L34"/>
    <mergeCell ref="H33:L33"/>
    <mergeCell ref="M33:AM33"/>
    <mergeCell ref="H28:L28"/>
    <mergeCell ref="H30:L30"/>
    <mergeCell ref="H32:L32"/>
    <mergeCell ref="H27:L27"/>
    <mergeCell ref="AL35:AM35"/>
    <mergeCell ref="AL36:AM36"/>
    <mergeCell ref="H31:L31"/>
    <mergeCell ref="X14:Z14"/>
    <mergeCell ref="M29:AM29"/>
    <mergeCell ref="M31:AM31"/>
    <mergeCell ref="M39:AM39"/>
    <mergeCell ref="M40:AM40"/>
    <mergeCell ref="A14:W14"/>
    <mergeCell ref="A39:G39"/>
    <mergeCell ref="A38:G38"/>
    <mergeCell ref="A27:G27"/>
    <mergeCell ref="A28:G28"/>
    <mergeCell ref="A29:G29"/>
    <mergeCell ref="A30:G30"/>
    <mergeCell ref="A31:G31"/>
    <mergeCell ref="A32:G32"/>
    <mergeCell ref="A33:G33"/>
    <mergeCell ref="H8:U8"/>
    <mergeCell ref="H9:U9"/>
    <mergeCell ref="V8:X9"/>
    <mergeCell ref="Y8:AF8"/>
    <mergeCell ref="Y9:AF9"/>
    <mergeCell ref="AB47:AK47"/>
    <mergeCell ref="Z47:AA47"/>
    <mergeCell ref="AG1:AM1"/>
    <mergeCell ref="AG10:AH10"/>
    <mergeCell ref="AI10:AK10"/>
    <mergeCell ref="A3:AM3"/>
    <mergeCell ref="A5:AM5"/>
    <mergeCell ref="O7:S7"/>
    <mergeCell ref="A8:C9"/>
    <mergeCell ref="D8:G8"/>
    <mergeCell ref="D9:G9"/>
    <mergeCell ref="AG8:AM8"/>
    <mergeCell ref="AG9:AM9"/>
    <mergeCell ref="H29:L29"/>
    <mergeCell ref="H39:L39"/>
    <mergeCell ref="H40:L40"/>
  </mergeCells>
  <phoneticPr fontId="4"/>
  <dataValidations count="4">
    <dataValidation imeMode="halfAlpha" allowBlank="1" showInputMessage="1" showErrorMessage="1" sqref="S23:V25 J23:N25 S36:V36 J36:N36" xr:uid="{00000000-0002-0000-0300-000000000000}"/>
    <dataValidation type="list" allowBlank="1" showInputMessage="1" showErrorMessage="1" sqref="X18:Z19" xr:uid="{F7B757CF-9E7E-4373-A5CB-BD4301FF435E}">
      <formula1>"✔"</formula1>
    </dataValidation>
    <dataValidation showInputMessage="1" showErrorMessage="1" sqref="X14:Z14" xr:uid="{FAF88972-3C48-4B35-B792-1CD5A15EA14C}"/>
    <dataValidation allowBlank="1" sqref="D9:G9" xr:uid="{00000000-0002-0000-0300-000003000000}"/>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85762360-DB52-4AF9-9CF5-A3799B62ED02}">
          <x14:formula1>
            <xm:f>リスト!$B$2:$B$30</xm:f>
          </x14:formula1>
          <xm:sqref>L10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553A0-1B45-4CAC-BB14-138D1AF8B7CB}">
  <sheetPr>
    <tabColor rgb="FFFF0000"/>
    <pageSetUpPr fitToPage="1"/>
  </sheetPr>
  <dimension ref="A1:AV50"/>
  <sheetViews>
    <sheetView showGridLines="0" showZeros="0" view="pageBreakPreview" zoomScaleNormal="100" zoomScaleSheetLayoutView="100" workbookViewId="0">
      <selection activeCell="H7" sqref="H7:N7"/>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99" t="str" cm="1">
        <f t="array" aca="1" ref="AG1" ca="1">RIGHT(CELL("filename", A1), LEN(CELL("filename", A1)) - FIND("]", CELL("filename", A1)))</f>
        <v>個票2</v>
      </c>
      <c r="AH1" s="200"/>
      <c r="AI1" s="200"/>
      <c r="AJ1" s="200"/>
      <c r="AK1" s="200"/>
      <c r="AL1" s="200"/>
      <c r="AM1" s="201"/>
    </row>
    <row r="2" spans="1:47" ht="7.5" customHeight="1"/>
    <row r="3" spans="1:47" ht="15" customHeight="1">
      <c r="A3" s="205" t="s">
        <v>84</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208" t="s">
        <v>22</v>
      </c>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1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16" t="s">
        <v>23</v>
      </c>
      <c r="B7" s="217"/>
      <c r="C7" s="217"/>
      <c r="D7" s="217"/>
      <c r="E7" s="217"/>
      <c r="F7" s="217"/>
      <c r="G7" s="239"/>
      <c r="H7" s="277" t="s">
        <v>188</v>
      </c>
      <c r="I7" s="278"/>
      <c r="J7" s="278"/>
      <c r="K7" s="278"/>
      <c r="L7" s="278"/>
      <c r="M7" s="278"/>
      <c r="N7" s="279"/>
      <c r="O7" s="211" t="s">
        <v>24</v>
      </c>
      <c r="P7" s="212"/>
      <c r="Q7" s="212"/>
      <c r="R7" s="212"/>
      <c r="S7" s="213"/>
      <c r="T7" s="280" t="s">
        <v>189</v>
      </c>
      <c r="U7" s="281"/>
      <c r="V7" s="282"/>
      <c r="W7" s="282"/>
      <c r="X7" s="282"/>
      <c r="Y7" s="282"/>
      <c r="Z7" s="282"/>
      <c r="AA7" s="282"/>
      <c r="AB7" s="282"/>
      <c r="AC7" s="282"/>
      <c r="AD7" s="282"/>
      <c r="AE7" s="282"/>
      <c r="AF7" s="282"/>
      <c r="AG7" s="282"/>
      <c r="AH7" s="282"/>
      <c r="AI7" s="282"/>
      <c r="AJ7" s="282"/>
      <c r="AK7" s="282"/>
      <c r="AL7" s="282"/>
      <c r="AM7" s="283"/>
    </row>
    <row r="8" spans="1:47">
      <c r="A8" s="211" t="s">
        <v>25</v>
      </c>
      <c r="B8" s="212"/>
      <c r="C8" s="213"/>
      <c r="D8" s="216" t="s">
        <v>26</v>
      </c>
      <c r="E8" s="217"/>
      <c r="F8" s="217"/>
      <c r="G8" s="217"/>
      <c r="H8" s="233" t="s">
        <v>15</v>
      </c>
      <c r="I8" s="234"/>
      <c r="J8" s="234"/>
      <c r="K8" s="234"/>
      <c r="L8" s="234"/>
      <c r="M8" s="234"/>
      <c r="N8" s="234"/>
      <c r="O8" s="234"/>
      <c r="P8" s="234"/>
      <c r="Q8" s="234"/>
      <c r="R8" s="234"/>
      <c r="S8" s="234"/>
      <c r="T8" s="234"/>
      <c r="U8" s="235"/>
      <c r="V8" s="212" t="s">
        <v>27</v>
      </c>
      <c r="W8" s="212"/>
      <c r="X8" s="213"/>
      <c r="Y8" s="216" t="s">
        <v>9</v>
      </c>
      <c r="Z8" s="217"/>
      <c r="AA8" s="217"/>
      <c r="AB8" s="217"/>
      <c r="AC8" s="217"/>
      <c r="AD8" s="217"/>
      <c r="AE8" s="217"/>
      <c r="AF8" s="239"/>
      <c r="AG8" s="221" t="s">
        <v>28</v>
      </c>
      <c r="AH8" s="222"/>
      <c r="AI8" s="222"/>
      <c r="AJ8" s="222"/>
      <c r="AK8" s="222"/>
      <c r="AL8" s="222"/>
      <c r="AM8" s="223"/>
    </row>
    <row r="9" spans="1:47" ht="33.75" customHeight="1">
      <c r="A9" s="214"/>
      <c r="B9" s="215"/>
      <c r="C9" s="186"/>
      <c r="D9" s="218" t="s">
        <v>53</v>
      </c>
      <c r="E9" s="219"/>
      <c r="F9" s="219"/>
      <c r="G9" s="220"/>
      <c r="H9" s="236" t="s">
        <v>190</v>
      </c>
      <c r="I9" s="237"/>
      <c r="J9" s="237"/>
      <c r="K9" s="237"/>
      <c r="L9" s="237"/>
      <c r="M9" s="237"/>
      <c r="N9" s="237"/>
      <c r="O9" s="237"/>
      <c r="P9" s="237"/>
      <c r="Q9" s="237"/>
      <c r="R9" s="237"/>
      <c r="S9" s="237"/>
      <c r="T9" s="237"/>
      <c r="U9" s="238"/>
      <c r="V9" s="215"/>
      <c r="W9" s="215"/>
      <c r="X9" s="186"/>
      <c r="Y9" s="240"/>
      <c r="Z9" s="241"/>
      <c r="AA9" s="241"/>
      <c r="AB9" s="241"/>
      <c r="AC9" s="241"/>
      <c r="AD9" s="241"/>
      <c r="AE9" s="241"/>
      <c r="AF9" s="242"/>
      <c r="AG9" s="224"/>
      <c r="AH9" s="225"/>
      <c r="AI9" s="225"/>
      <c r="AJ9" s="225"/>
      <c r="AK9" s="225"/>
      <c r="AL9" s="225"/>
      <c r="AM9" s="226"/>
    </row>
    <row r="10" spans="1:47" s="3" customFormat="1" ht="23.1" customHeight="1">
      <c r="A10" s="216" t="s">
        <v>29</v>
      </c>
      <c r="B10" s="217"/>
      <c r="C10" s="217"/>
      <c r="D10" s="217"/>
      <c r="E10" s="217"/>
      <c r="F10" s="217"/>
      <c r="G10" s="217"/>
      <c r="H10" s="217"/>
      <c r="I10" s="217"/>
      <c r="J10" s="217"/>
      <c r="K10" s="239"/>
      <c r="L10" s="284" t="s">
        <v>191</v>
      </c>
      <c r="M10" s="285"/>
      <c r="N10" s="285"/>
      <c r="O10" s="285"/>
      <c r="P10" s="285"/>
      <c r="Q10" s="285"/>
      <c r="R10" s="285"/>
      <c r="S10" s="285"/>
      <c r="T10" s="285"/>
      <c r="U10" s="285"/>
      <c r="V10" s="285"/>
      <c r="W10" s="285"/>
      <c r="X10" s="285"/>
      <c r="Y10" s="285"/>
      <c r="Z10" s="285"/>
      <c r="AA10" s="285"/>
      <c r="AB10" s="285"/>
      <c r="AC10" s="285"/>
      <c r="AD10" s="285"/>
      <c r="AE10" s="285"/>
      <c r="AF10" s="285"/>
      <c r="AG10" s="202" t="s">
        <v>30</v>
      </c>
      <c r="AH10" s="203"/>
      <c r="AI10" s="204"/>
      <c r="AJ10" s="204"/>
      <c r="AK10" s="204"/>
      <c r="AL10" s="312" t="s">
        <v>31</v>
      </c>
      <c r="AM10" s="313"/>
      <c r="AP10" s="311"/>
      <c r="AQ10" s="311"/>
      <c r="AR10" s="311"/>
      <c r="AS10" s="311"/>
      <c r="AT10" s="311"/>
      <c r="AU10" s="311"/>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208" t="s">
        <v>113</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1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52" t="s">
        <v>116</v>
      </c>
      <c r="B14" s="253"/>
      <c r="C14" s="253"/>
      <c r="D14" s="253"/>
      <c r="E14" s="253"/>
      <c r="F14" s="253"/>
      <c r="G14" s="253"/>
      <c r="H14" s="253"/>
      <c r="I14" s="253"/>
      <c r="J14" s="253"/>
      <c r="K14" s="253"/>
      <c r="L14" s="253"/>
      <c r="M14" s="253"/>
      <c r="N14" s="253"/>
      <c r="O14" s="253"/>
      <c r="P14" s="253"/>
      <c r="Q14" s="253"/>
      <c r="R14" s="253"/>
      <c r="S14" s="253"/>
      <c r="T14" s="253"/>
      <c r="U14" s="253"/>
      <c r="V14" s="253"/>
      <c r="W14" s="254"/>
      <c r="X14" s="243" t="s">
        <v>114</v>
      </c>
      <c r="Y14" s="244"/>
      <c r="Z14" s="245"/>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208" t="s">
        <v>70</v>
      </c>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1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303" t="s">
        <v>82</v>
      </c>
      <c r="B18" s="304"/>
      <c r="C18" s="304"/>
      <c r="D18" s="304"/>
      <c r="E18" s="304"/>
      <c r="F18" s="304"/>
      <c r="G18" s="304"/>
      <c r="H18" s="304"/>
      <c r="I18" s="304"/>
      <c r="J18" s="304"/>
      <c r="K18" s="304"/>
      <c r="L18" s="304"/>
      <c r="M18" s="304"/>
      <c r="N18" s="304"/>
      <c r="O18" s="304"/>
      <c r="P18" s="304"/>
      <c r="Q18" s="304"/>
      <c r="R18" s="304"/>
      <c r="S18" s="304"/>
      <c r="T18" s="304"/>
      <c r="U18" s="304"/>
      <c r="V18" s="304"/>
      <c r="W18" s="305"/>
      <c r="X18" s="289" t="s">
        <v>178</v>
      </c>
      <c r="Y18" s="290"/>
      <c r="Z18" s="291"/>
      <c r="AA18" s="41"/>
      <c r="AB18" s="41"/>
      <c r="AC18" s="41"/>
      <c r="AD18" s="41"/>
      <c r="AE18" s="41"/>
      <c r="AF18" s="41"/>
      <c r="AG18" s="41"/>
    </row>
    <row r="19" spans="1:48" s="3" customFormat="1" ht="18" customHeight="1">
      <c r="A19" s="286" t="s">
        <v>78</v>
      </c>
      <c r="B19" s="287"/>
      <c r="C19" s="287"/>
      <c r="D19" s="287"/>
      <c r="E19" s="287"/>
      <c r="F19" s="287"/>
      <c r="G19" s="287"/>
      <c r="H19" s="287"/>
      <c r="I19" s="287"/>
      <c r="J19" s="287"/>
      <c r="K19" s="287"/>
      <c r="L19" s="287"/>
      <c r="M19" s="287"/>
      <c r="N19" s="287"/>
      <c r="O19" s="287"/>
      <c r="P19" s="287"/>
      <c r="Q19" s="287"/>
      <c r="R19" s="287"/>
      <c r="S19" s="287"/>
      <c r="T19" s="287"/>
      <c r="U19" s="287"/>
      <c r="V19" s="287"/>
      <c r="W19" s="288"/>
      <c r="X19" s="289" t="s">
        <v>178</v>
      </c>
      <c r="Y19" s="290"/>
      <c r="Z19" s="291"/>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208" t="s">
        <v>32</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1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14"/>
      <c r="AD23" s="318" t="s">
        <v>33</v>
      </c>
      <c r="AE23" s="319"/>
      <c r="AF23" s="319"/>
      <c r="AG23" s="319"/>
      <c r="AH23" s="319"/>
      <c r="AI23" s="300" t="s">
        <v>34</v>
      </c>
      <c r="AJ23" s="301"/>
      <c r="AK23" s="301"/>
      <c r="AL23" s="301"/>
      <c r="AM23" s="302"/>
    </row>
    <row r="24" spans="1:48">
      <c r="A24" s="31"/>
      <c r="B24" s="3"/>
      <c r="C24" s="21"/>
      <c r="D24" s="3"/>
      <c r="E24" s="32"/>
      <c r="F24" s="3"/>
      <c r="G24" s="3"/>
      <c r="H24" s="3"/>
      <c r="I24" s="3"/>
      <c r="J24" s="33"/>
      <c r="K24" s="33"/>
      <c r="L24" s="33"/>
      <c r="M24" s="33"/>
      <c r="N24" s="33"/>
      <c r="O24" s="34"/>
      <c r="P24" s="21"/>
      <c r="S24" s="33"/>
      <c r="T24" s="30"/>
      <c r="U24" s="33"/>
      <c r="V24" s="33"/>
      <c r="W24" s="23"/>
      <c r="AC24" s="314"/>
      <c r="AD24" s="315">
        <f>IFERROR(VLOOKUP(L10,リスト!B2:D23,2,FALSE),IFERROR(VLOOKUP(L10,リスト!B24:D30,2,FALSE)*AI10,""))</f>
        <v>300</v>
      </c>
      <c r="AE24" s="316"/>
      <c r="AF24" s="316"/>
      <c r="AG24" s="317" t="s">
        <v>6</v>
      </c>
      <c r="AH24" s="317"/>
      <c r="AI24" s="296">
        <f>MIN(AD24,ROUNDDOWN((H34+H45)/1000,0))</f>
        <v>270</v>
      </c>
      <c r="AJ24" s="297"/>
      <c r="AK24" s="297"/>
      <c r="AL24" s="292" t="s">
        <v>6</v>
      </c>
      <c r="AM24" s="293"/>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14"/>
      <c r="AD25" s="315"/>
      <c r="AE25" s="316"/>
      <c r="AF25" s="316"/>
      <c r="AG25" s="317"/>
      <c r="AH25" s="317"/>
      <c r="AI25" s="298"/>
      <c r="AJ25" s="299"/>
      <c r="AK25" s="299"/>
      <c r="AL25" s="294"/>
      <c r="AM25" s="295"/>
    </row>
    <row r="26" spans="1:48" ht="15" customHeight="1">
      <c r="A26" s="216" t="s">
        <v>79</v>
      </c>
      <c r="B26" s="217"/>
      <c r="C26" s="217"/>
      <c r="D26" s="217"/>
      <c r="E26" s="217"/>
      <c r="F26" s="217"/>
      <c r="G26" s="239"/>
      <c r="H26" s="217" t="s">
        <v>35</v>
      </c>
      <c r="I26" s="217"/>
      <c r="J26" s="217"/>
      <c r="K26" s="217"/>
      <c r="L26" s="217"/>
      <c r="M26" s="216" t="s">
        <v>80</v>
      </c>
      <c r="N26" s="217"/>
      <c r="O26" s="217"/>
      <c r="P26" s="217"/>
      <c r="Q26" s="217"/>
      <c r="R26" s="217"/>
      <c r="S26" s="217"/>
      <c r="T26" s="217"/>
      <c r="U26" s="217"/>
      <c r="V26" s="217"/>
      <c r="W26" s="217"/>
      <c r="X26" s="217"/>
      <c r="Y26" s="217"/>
      <c r="Z26" s="217"/>
      <c r="AA26" s="217"/>
      <c r="AB26" s="217"/>
      <c r="AC26" s="217"/>
      <c r="AD26" s="217"/>
      <c r="AE26" s="217"/>
      <c r="AF26" s="217"/>
      <c r="AG26" s="217"/>
      <c r="AH26" s="217"/>
      <c r="AI26" s="215"/>
      <c r="AJ26" s="215"/>
      <c r="AK26" s="215"/>
      <c r="AL26" s="215"/>
      <c r="AM26" s="186"/>
    </row>
    <row r="27" spans="1:48" ht="23.1" customHeight="1">
      <c r="A27" s="258" t="s">
        <v>192</v>
      </c>
      <c r="B27" s="259"/>
      <c r="C27" s="259"/>
      <c r="D27" s="259"/>
      <c r="E27" s="259"/>
      <c r="F27" s="259"/>
      <c r="G27" s="260"/>
      <c r="H27" s="275">
        <v>160000</v>
      </c>
      <c r="I27" s="275"/>
      <c r="J27" s="275"/>
      <c r="K27" s="275"/>
      <c r="L27" s="275"/>
      <c r="M27" s="267" t="s">
        <v>193</v>
      </c>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9"/>
      <c r="AN27" s="3"/>
    </row>
    <row r="28" spans="1:48" ht="23.1" customHeight="1">
      <c r="A28" s="261" t="s">
        <v>181</v>
      </c>
      <c r="B28" s="262"/>
      <c r="C28" s="262"/>
      <c r="D28" s="262"/>
      <c r="E28" s="262"/>
      <c r="F28" s="262"/>
      <c r="G28" s="263"/>
      <c r="H28" s="228">
        <v>50000</v>
      </c>
      <c r="I28" s="228"/>
      <c r="J28" s="228"/>
      <c r="K28" s="228"/>
      <c r="L28" s="228"/>
      <c r="M28" s="246" t="s">
        <v>194</v>
      </c>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8"/>
    </row>
    <row r="29" spans="1:48" ht="23.1" customHeight="1">
      <c r="A29" s="255"/>
      <c r="B29" s="256"/>
      <c r="C29" s="256"/>
      <c r="D29" s="256"/>
      <c r="E29" s="256"/>
      <c r="F29" s="256"/>
      <c r="G29" s="257"/>
      <c r="H29" s="231"/>
      <c r="I29" s="230"/>
      <c r="J29" s="230"/>
      <c r="K29" s="230"/>
      <c r="L29" s="232"/>
      <c r="M29" s="249"/>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1"/>
    </row>
    <row r="30" spans="1:48" ht="23.1" customHeight="1">
      <c r="A30" s="255"/>
      <c r="B30" s="256"/>
      <c r="C30" s="256"/>
      <c r="D30" s="256"/>
      <c r="E30" s="256"/>
      <c r="F30" s="256"/>
      <c r="G30" s="257"/>
      <c r="H30" s="231"/>
      <c r="I30" s="230"/>
      <c r="J30" s="230"/>
      <c r="K30" s="230"/>
      <c r="L30" s="232"/>
      <c r="M30" s="249"/>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1"/>
    </row>
    <row r="31" spans="1:48" ht="23.1" customHeight="1">
      <c r="A31" s="255"/>
      <c r="B31" s="256"/>
      <c r="C31" s="256"/>
      <c r="D31" s="256"/>
      <c r="E31" s="256"/>
      <c r="F31" s="256"/>
      <c r="G31" s="257"/>
      <c r="H31" s="231"/>
      <c r="I31" s="230"/>
      <c r="J31" s="230"/>
      <c r="K31" s="230"/>
      <c r="L31" s="232"/>
      <c r="M31" s="249"/>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1"/>
    </row>
    <row r="32" spans="1:48" ht="23.1" customHeight="1">
      <c r="A32" s="255"/>
      <c r="B32" s="256"/>
      <c r="C32" s="256"/>
      <c r="D32" s="256"/>
      <c r="E32" s="256"/>
      <c r="F32" s="256"/>
      <c r="G32" s="257"/>
      <c r="H32" s="231"/>
      <c r="I32" s="230"/>
      <c r="J32" s="230"/>
      <c r="K32" s="230"/>
      <c r="L32" s="232"/>
      <c r="M32" s="249"/>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1"/>
    </row>
    <row r="33" spans="1:40" ht="23.1" customHeight="1">
      <c r="A33" s="264"/>
      <c r="B33" s="265"/>
      <c r="C33" s="265"/>
      <c r="D33" s="265"/>
      <c r="E33" s="265"/>
      <c r="F33" s="265"/>
      <c r="G33" s="266"/>
      <c r="H33" s="272"/>
      <c r="I33" s="273"/>
      <c r="J33" s="273"/>
      <c r="K33" s="273"/>
      <c r="L33" s="274"/>
      <c r="M33" s="249"/>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1"/>
    </row>
    <row r="34" spans="1:40" ht="23.1" customHeight="1">
      <c r="A34" s="6" t="s">
        <v>17</v>
      </c>
      <c r="B34" s="7"/>
      <c r="C34" s="7"/>
      <c r="D34" s="7"/>
      <c r="E34" s="7"/>
      <c r="F34" s="7"/>
      <c r="G34" s="8"/>
      <c r="H34" s="270">
        <f>SUM(H27:L33)</f>
        <v>210000</v>
      </c>
      <c r="I34" s="270"/>
      <c r="J34" s="270"/>
      <c r="K34" s="270"/>
      <c r="L34" s="271"/>
      <c r="M34" s="306"/>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8"/>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309"/>
      <c r="AJ35" s="309"/>
      <c r="AK35" s="309"/>
      <c r="AL35" s="276"/>
      <c r="AM35" s="276"/>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309"/>
      <c r="AJ36" s="309"/>
      <c r="AK36" s="309"/>
      <c r="AL36" s="276"/>
      <c r="AM36" s="276"/>
    </row>
    <row r="37" spans="1:40" ht="15" customHeight="1">
      <c r="A37" s="216" t="s">
        <v>79</v>
      </c>
      <c r="B37" s="217"/>
      <c r="C37" s="217"/>
      <c r="D37" s="217"/>
      <c r="E37" s="217"/>
      <c r="F37" s="217"/>
      <c r="G37" s="239"/>
      <c r="H37" s="217" t="s">
        <v>35</v>
      </c>
      <c r="I37" s="217"/>
      <c r="J37" s="217"/>
      <c r="K37" s="217"/>
      <c r="L37" s="217"/>
      <c r="M37" s="216" t="s">
        <v>81</v>
      </c>
      <c r="N37" s="217"/>
      <c r="O37" s="217"/>
      <c r="P37" s="217"/>
      <c r="Q37" s="217"/>
      <c r="R37" s="217"/>
      <c r="S37" s="217"/>
      <c r="T37" s="217"/>
      <c r="U37" s="217"/>
      <c r="V37" s="217"/>
      <c r="W37" s="217"/>
      <c r="X37" s="217"/>
      <c r="Y37" s="217"/>
      <c r="Z37" s="217"/>
      <c r="AA37" s="217"/>
      <c r="AB37" s="217"/>
      <c r="AC37" s="217"/>
      <c r="AD37" s="217"/>
      <c r="AE37" s="217"/>
      <c r="AF37" s="217"/>
      <c r="AG37" s="217"/>
      <c r="AH37" s="217"/>
      <c r="AI37" s="217"/>
      <c r="AJ37" s="217"/>
      <c r="AK37" s="217"/>
      <c r="AL37" s="217"/>
      <c r="AM37" s="239"/>
    </row>
    <row r="38" spans="1:40" ht="23.1" customHeight="1">
      <c r="A38" s="258" t="s">
        <v>195</v>
      </c>
      <c r="B38" s="259"/>
      <c r="C38" s="259"/>
      <c r="D38" s="259"/>
      <c r="E38" s="259"/>
      <c r="F38" s="259"/>
      <c r="G38" s="260"/>
      <c r="H38" s="275">
        <v>60000</v>
      </c>
      <c r="I38" s="275"/>
      <c r="J38" s="275"/>
      <c r="K38" s="275"/>
      <c r="L38" s="275"/>
      <c r="M38" s="267" t="s">
        <v>196</v>
      </c>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9"/>
      <c r="AN38" s="3"/>
    </row>
    <row r="39" spans="1:40" ht="23.1" customHeight="1">
      <c r="A39" s="255"/>
      <c r="B39" s="256"/>
      <c r="C39" s="256"/>
      <c r="D39" s="256"/>
      <c r="E39" s="256"/>
      <c r="F39" s="256"/>
      <c r="G39" s="257"/>
      <c r="H39" s="230"/>
      <c r="I39" s="230"/>
      <c r="J39" s="230"/>
      <c r="K39" s="230"/>
      <c r="L39" s="230"/>
      <c r="M39" s="249"/>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250"/>
      <c r="AL39" s="250"/>
      <c r="AM39" s="251"/>
    </row>
    <row r="40" spans="1:40" ht="23.1" customHeight="1">
      <c r="A40" s="255"/>
      <c r="B40" s="256"/>
      <c r="C40" s="256"/>
      <c r="D40" s="256"/>
      <c r="E40" s="256"/>
      <c r="F40" s="256"/>
      <c r="G40" s="257"/>
      <c r="H40" s="231"/>
      <c r="I40" s="230"/>
      <c r="J40" s="230"/>
      <c r="K40" s="230"/>
      <c r="L40" s="232"/>
      <c r="M40" s="249"/>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250"/>
      <c r="AL40" s="250"/>
      <c r="AM40" s="251"/>
    </row>
    <row r="41" spans="1:40" ht="23.1" customHeight="1">
      <c r="A41" s="255"/>
      <c r="B41" s="256"/>
      <c r="C41" s="256"/>
      <c r="D41" s="256"/>
      <c r="E41" s="256"/>
      <c r="F41" s="256"/>
      <c r="G41" s="257"/>
      <c r="H41" s="231"/>
      <c r="I41" s="230"/>
      <c r="J41" s="230"/>
      <c r="K41" s="230"/>
      <c r="L41" s="232"/>
      <c r="M41" s="249"/>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1"/>
    </row>
    <row r="42" spans="1:40" ht="23.1" customHeight="1">
      <c r="A42" s="255"/>
      <c r="B42" s="256"/>
      <c r="C42" s="256"/>
      <c r="D42" s="256"/>
      <c r="E42" s="256"/>
      <c r="F42" s="256"/>
      <c r="G42" s="257"/>
      <c r="H42" s="231"/>
      <c r="I42" s="230"/>
      <c r="J42" s="230"/>
      <c r="K42" s="230"/>
      <c r="L42" s="232"/>
      <c r="M42" s="249"/>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1"/>
    </row>
    <row r="43" spans="1:40" ht="23.1" customHeight="1">
      <c r="A43" s="255"/>
      <c r="B43" s="256"/>
      <c r="C43" s="256"/>
      <c r="D43" s="256"/>
      <c r="E43" s="256"/>
      <c r="F43" s="256"/>
      <c r="G43" s="257"/>
      <c r="H43" s="231"/>
      <c r="I43" s="230"/>
      <c r="J43" s="230"/>
      <c r="K43" s="230"/>
      <c r="L43" s="232"/>
      <c r="M43" s="249"/>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1"/>
    </row>
    <row r="44" spans="1:40" ht="23.1" customHeight="1">
      <c r="A44" s="264"/>
      <c r="B44" s="265"/>
      <c r="C44" s="265"/>
      <c r="D44" s="265"/>
      <c r="E44" s="265"/>
      <c r="F44" s="265"/>
      <c r="G44" s="266"/>
      <c r="H44" s="272"/>
      <c r="I44" s="273"/>
      <c r="J44" s="273"/>
      <c r="K44" s="273"/>
      <c r="L44" s="274"/>
      <c r="M44" s="249"/>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1"/>
    </row>
    <row r="45" spans="1:40" ht="23.1" customHeight="1">
      <c r="A45" s="6" t="s">
        <v>17</v>
      </c>
      <c r="B45" s="7"/>
      <c r="C45" s="7"/>
      <c r="D45" s="7"/>
      <c r="E45" s="7"/>
      <c r="F45" s="7"/>
      <c r="G45" s="8"/>
      <c r="H45" s="270">
        <f>SUM(H38:L44)</f>
        <v>60000</v>
      </c>
      <c r="I45" s="270"/>
      <c r="J45" s="270"/>
      <c r="K45" s="270"/>
      <c r="L45" s="271"/>
      <c r="M45" s="306"/>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8"/>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97" t="s">
        <v>17</v>
      </c>
      <c r="AA47" s="198"/>
      <c r="AB47" s="194">
        <f>H34+H45</f>
        <v>270000</v>
      </c>
      <c r="AC47" s="195"/>
      <c r="AD47" s="195"/>
      <c r="AE47" s="195"/>
      <c r="AF47" s="195"/>
      <c r="AG47" s="195"/>
      <c r="AH47" s="195"/>
      <c r="AI47" s="195"/>
      <c r="AJ47" s="195"/>
      <c r="AK47" s="196"/>
      <c r="AL47" s="69" t="s">
        <v>156</v>
      </c>
      <c r="AM47" s="38"/>
    </row>
    <row r="48" spans="1:40">
      <c r="A48" s="21" t="s">
        <v>118</v>
      </c>
    </row>
    <row r="49" spans="1:39" ht="37.5" customHeight="1">
      <c r="A49" s="310" t="s">
        <v>117</v>
      </c>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row>
    <row r="50" spans="1:39">
      <c r="AI50" s="276"/>
      <c r="AJ50" s="276"/>
      <c r="AK50" s="276"/>
      <c r="AL50" s="276"/>
      <c r="AM50" s="276"/>
    </row>
  </sheetData>
  <sheetProtection sheet="1" objects="1" scenarios="1"/>
  <mergeCells count="99">
    <mergeCell ref="AG1:AM1"/>
    <mergeCell ref="A3:AM3"/>
    <mergeCell ref="A5:AM5"/>
    <mergeCell ref="A7:G7"/>
    <mergeCell ref="H7:N7"/>
    <mergeCell ref="O7:S7"/>
    <mergeCell ref="T7:AM7"/>
    <mergeCell ref="AP10:AU10"/>
    <mergeCell ref="A8:C9"/>
    <mergeCell ref="D8:G8"/>
    <mergeCell ref="H8:U8"/>
    <mergeCell ref="V8:X9"/>
    <mergeCell ref="Y8:AF8"/>
    <mergeCell ref="AG8:AM8"/>
    <mergeCell ref="D9:G9"/>
    <mergeCell ref="H9:U9"/>
    <mergeCell ref="Y9:AF9"/>
    <mergeCell ref="AG9:AM9"/>
    <mergeCell ref="A10:K10"/>
    <mergeCell ref="L10:AF10"/>
    <mergeCell ref="AG10:AH10"/>
    <mergeCell ref="AI10:AK10"/>
    <mergeCell ref="AL10:AM10"/>
    <mergeCell ref="A12:AM12"/>
    <mergeCell ref="A14:W14"/>
    <mergeCell ref="X14:Z14"/>
    <mergeCell ref="A16:AM16"/>
    <mergeCell ref="A18:W18"/>
    <mergeCell ref="X18:Z18"/>
    <mergeCell ref="A19:W19"/>
    <mergeCell ref="X19:Z19"/>
    <mergeCell ref="A21:AM21"/>
    <mergeCell ref="AC23:AC25"/>
    <mergeCell ref="AD23:AH23"/>
    <mergeCell ref="AI23:AM23"/>
    <mergeCell ref="AD24:AF25"/>
    <mergeCell ref="AG24:AH25"/>
    <mergeCell ref="AI24:AK25"/>
    <mergeCell ref="AL24:AM25"/>
    <mergeCell ref="A26:G26"/>
    <mergeCell ref="H26:L26"/>
    <mergeCell ref="M26:AM26"/>
    <mergeCell ref="A27:G27"/>
    <mergeCell ref="H27:L27"/>
    <mergeCell ref="M27:AM27"/>
    <mergeCell ref="A28:G28"/>
    <mergeCell ref="H28:L28"/>
    <mergeCell ref="M28:AM28"/>
    <mergeCell ref="A29:G29"/>
    <mergeCell ref="H29:L29"/>
    <mergeCell ref="M29:AM29"/>
    <mergeCell ref="A30:G30"/>
    <mergeCell ref="H30:L30"/>
    <mergeCell ref="M30:AM30"/>
    <mergeCell ref="A31:G31"/>
    <mergeCell ref="H31:L31"/>
    <mergeCell ref="M31:AM31"/>
    <mergeCell ref="A32:G32"/>
    <mergeCell ref="H32:L32"/>
    <mergeCell ref="M32:AM32"/>
    <mergeCell ref="A33:G33"/>
    <mergeCell ref="H33:L33"/>
    <mergeCell ref="M33:AM33"/>
    <mergeCell ref="H34:L34"/>
    <mergeCell ref="M34:AM34"/>
    <mergeCell ref="AI35:AK35"/>
    <mergeCell ref="AL35:AM35"/>
    <mergeCell ref="AI36:AK36"/>
    <mergeCell ref="AL36:AM36"/>
    <mergeCell ref="A37:G37"/>
    <mergeCell ref="H37:L37"/>
    <mergeCell ref="M37:AM37"/>
    <mergeCell ref="A38:G38"/>
    <mergeCell ref="H38:L38"/>
    <mergeCell ref="M38:AM38"/>
    <mergeCell ref="A39:G39"/>
    <mergeCell ref="H39:L39"/>
    <mergeCell ref="M39:AM39"/>
    <mergeCell ref="A40:G40"/>
    <mergeCell ref="H40:L40"/>
    <mergeCell ref="M40:AM40"/>
    <mergeCell ref="A41:G41"/>
    <mergeCell ref="H41:L41"/>
    <mergeCell ref="M41:AM41"/>
    <mergeCell ref="A42:G42"/>
    <mergeCell ref="H42:L42"/>
    <mergeCell ref="M42:AM42"/>
    <mergeCell ref="AI50:AM50"/>
    <mergeCell ref="A43:G43"/>
    <mergeCell ref="H43:L43"/>
    <mergeCell ref="M43:AM43"/>
    <mergeCell ref="A44:G44"/>
    <mergeCell ref="H44:L44"/>
    <mergeCell ref="M44:AM44"/>
    <mergeCell ref="H45:L45"/>
    <mergeCell ref="M45:AM45"/>
    <mergeCell ref="Z47:AA47"/>
    <mergeCell ref="AB47:AK47"/>
    <mergeCell ref="A49:AM49"/>
  </mergeCells>
  <phoneticPr fontId="4"/>
  <dataValidations count="4">
    <dataValidation allowBlank="1" sqref="D9:G9" xr:uid="{6578958B-081B-45A4-BEF4-43C263274703}"/>
    <dataValidation showInputMessage="1" showErrorMessage="1" sqref="X14:Z14" xr:uid="{F22C50D5-DF75-465E-BDB0-38872785CE12}"/>
    <dataValidation type="list" allowBlank="1" showInputMessage="1" showErrorMessage="1" sqref="X18:Z19" xr:uid="{4E07D6C5-E4BF-4509-B7D4-2671DFDC6E1E}">
      <formula1>"✔"</formula1>
    </dataValidation>
    <dataValidation imeMode="halfAlpha" allowBlank="1" showInputMessage="1" showErrorMessage="1" sqref="S23:V25 J23:N25 S36:V36 J36:N36" xr:uid="{9C14265C-1C74-4101-A0DB-5D78ABBB2F1F}"/>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102891C0-E697-4744-A46A-5EA401266E3B}">
          <x14:formula1>
            <xm:f>リスト!$B$2:$B$30</xm:f>
          </x14:formula1>
          <xm:sqref>L10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4A7F6-6DB3-4A90-BBDB-4E6328C30832}">
  <sheetPr>
    <tabColor rgb="FFFF0000"/>
    <pageSetUpPr fitToPage="1"/>
  </sheetPr>
  <dimension ref="A1:AV50"/>
  <sheetViews>
    <sheetView showGridLines="0" showZeros="0" view="pageBreakPreview" zoomScaleNormal="100" zoomScaleSheetLayoutView="100" workbookViewId="0">
      <selection activeCell="H7" sqref="H7:N7"/>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99" t="str" cm="1">
        <f t="array" aca="1" ref="AG1" ca="1">RIGHT(CELL("filename", A1), LEN(CELL("filename", A1)) - FIND("]", CELL("filename", A1)))</f>
        <v>個票3</v>
      </c>
      <c r="AH1" s="200"/>
      <c r="AI1" s="200"/>
      <c r="AJ1" s="200"/>
      <c r="AK1" s="200"/>
      <c r="AL1" s="200"/>
      <c r="AM1" s="201"/>
    </row>
    <row r="2" spans="1:47" ht="7.5" customHeight="1"/>
    <row r="3" spans="1:47" ht="15" customHeight="1">
      <c r="A3" s="205" t="s">
        <v>84</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208" t="s">
        <v>22</v>
      </c>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1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16" t="s">
        <v>23</v>
      </c>
      <c r="B7" s="217"/>
      <c r="C7" s="217"/>
      <c r="D7" s="217"/>
      <c r="E7" s="217"/>
      <c r="F7" s="217"/>
      <c r="G7" s="239"/>
      <c r="H7" s="277" t="s">
        <v>187</v>
      </c>
      <c r="I7" s="278"/>
      <c r="J7" s="278"/>
      <c r="K7" s="278"/>
      <c r="L7" s="278"/>
      <c r="M7" s="278"/>
      <c r="N7" s="279"/>
      <c r="O7" s="211" t="s">
        <v>24</v>
      </c>
      <c r="P7" s="212"/>
      <c r="Q7" s="212"/>
      <c r="R7" s="212"/>
      <c r="S7" s="213"/>
      <c r="T7" s="280" t="s">
        <v>174</v>
      </c>
      <c r="U7" s="281"/>
      <c r="V7" s="282"/>
      <c r="W7" s="282"/>
      <c r="X7" s="282"/>
      <c r="Y7" s="282"/>
      <c r="Z7" s="282"/>
      <c r="AA7" s="282"/>
      <c r="AB7" s="282"/>
      <c r="AC7" s="282"/>
      <c r="AD7" s="282"/>
      <c r="AE7" s="282"/>
      <c r="AF7" s="282"/>
      <c r="AG7" s="282"/>
      <c r="AH7" s="282"/>
      <c r="AI7" s="282"/>
      <c r="AJ7" s="282"/>
      <c r="AK7" s="282"/>
      <c r="AL7" s="282"/>
      <c r="AM7" s="283"/>
    </row>
    <row r="8" spans="1:47">
      <c r="A8" s="211" t="s">
        <v>25</v>
      </c>
      <c r="B8" s="212"/>
      <c r="C8" s="213"/>
      <c r="D8" s="216" t="s">
        <v>26</v>
      </c>
      <c r="E8" s="217"/>
      <c r="F8" s="217"/>
      <c r="G8" s="217"/>
      <c r="H8" s="233" t="s">
        <v>15</v>
      </c>
      <c r="I8" s="234"/>
      <c r="J8" s="234"/>
      <c r="K8" s="234"/>
      <c r="L8" s="234"/>
      <c r="M8" s="234"/>
      <c r="N8" s="234"/>
      <c r="O8" s="234"/>
      <c r="P8" s="234"/>
      <c r="Q8" s="234"/>
      <c r="R8" s="234"/>
      <c r="S8" s="234"/>
      <c r="T8" s="234"/>
      <c r="U8" s="235"/>
      <c r="V8" s="212" t="s">
        <v>27</v>
      </c>
      <c r="W8" s="212"/>
      <c r="X8" s="213"/>
      <c r="Y8" s="216" t="s">
        <v>9</v>
      </c>
      <c r="Z8" s="217"/>
      <c r="AA8" s="217"/>
      <c r="AB8" s="217"/>
      <c r="AC8" s="217"/>
      <c r="AD8" s="217"/>
      <c r="AE8" s="217"/>
      <c r="AF8" s="239"/>
      <c r="AG8" s="221" t="s">
        <v>28</v>
      </c>
      <c r="AH8" s="222"/>
      <c r="AI8" s="222"/>
      <c r="AJ8" s="222"/>
      <c r="AK8" s="222"/>
      <c r="AL8" s="222"/>
      <c r="AM8" s="223"/>
    </row>
    <row r="9" spans="1:47" ht="33.75" customHeight="1">
      <c r="A9" s="214"/>
      <c r="B9" s="215"/>
      <c r="C9" s="186"/>
      <c r="D9" s="218" t="s">
        <v>53</v>
      </c>
      <c r="E9" s="219"/>
      <c r="F9" s="219"/>
      <c r="G9" s="220"/>
      <c r="H9" s="236" t="s">
        <v>175</v>
      </c>
      <c r="I9" s="237"/>
      <c r="J9" s="237"/>
      <c r="K9" s="237"/>
      <c r="L9" s="237"/>
      <c r="M9" s="237"/>
      <c r="N9" s="237"/>
      <c r="O9" s="237"/>
      <c r="P9" s="237"/>
      <c r="Q9" s="237"/>
      <c r="R9" s="237"/>
      <c r="S9" s="237"/>
      <c r="T9" s="237"/>
      <c r="U9" s="238"/>
      <c r="V9" s="215"/>
      <c r="W9" s="215"/>
      <c r="X9" s="186"/>
      <c r="Y9" s="240"/>
      <c r="Z9" s="241"/>
      <c r="AA9" s="241"/>
      <c r="AB9" s="241"/>
      <c r="AC9" s="241"/>
      <c r="AD9" s="241"/>
      <c r="AE9" s="241"/>
      <c r="AF9" s="242"/>
      <c r="AG9" s="224"/>
      <c r="AH9" s="225"/>
      <c r="AI9" s="225"/>
      <c r="AJ9" s="225"/>
      <c r="AK9" s="225"/>
      <c r="AL9" s="225"/>
      <c r="AM9" s="226"/>
    </row>
    <row r="10" spans="1:47" s="3" customFormat="1" ht="23.1" customHeight="1">
      <c r="A10" s="216" t="s">
        <v>29</v>
      </c>
      <c r="B10" s="217"/>
      <c r="C10" s="217"/>
      <c r="D10" s="217"/>
      <c r="E10" s="217"/>
      <c r="F10" s="217"/>
      <c r="G10" s="217"/>
      <c r="H10" s="217"/>
      <c r="I10" s="217"/>
      <c r="J10" s="217"/>
      <c r="K10" s="239"/>
      <c r="L10" s="284" t="s">
        <v>49</v>
      </c>
      <c r="M10" s="285"/>
      <c r="N10" s="285"/>
      <c r="O10" s="285"/>
      <c r="P10" s="285"/>
      <c r="Q10" s="285"/>
      <c r="R10" s="285"/>
      <c r="S10" s="285"/>
      <c r="T10" s="285"/>
      <c r="U10" s="285"/>
      <c r="V10" s="285"/>
      <c r="W10" s="285"/>
      <c r="X10" s="285"/>
      <c r="Y10" s="285"/>
      <c r="Z10" s="285"/>
      <c r="AA10" s="285"/>
      <c r="AB10" s="285"/>
      <c r="AC10" s="285"/>
      <c r="AD10" s="285"/>
      <c r="AE10" s="285"/>
      <c r="AF10" s="285"/>
      <c r="AG10" s="202" t="s">
        <v>30</v>
      </c>
      <c r="AH10" s="203"/>
      <c r="AI10" s="325">
        <v>80</v>
      </c>
      <c r="AJ10" s="325"/>
      <c r="AK10" s="325"/>
      <c r="AL10" s="312" t="s">
        <v>31</v>
      </c>
      <c r="AM10" s="313"/>
      <c r="AP10" s="311"/>
      <c r="AQ10" s="311"/>
      <c r="AR10" s="311"/>
      <c r="AS10" s="311"/>
      <c r="AT10" s="311"/>
      <c r="AU10" s="311"/>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208" t="s">
        <v>113</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1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52" t="s">
        <v>116</v>
      </c>
      <c r="B14" s="253"/>
      <c r="C14" s="253"/>
      <c r="D14" s="253"/>
      <c r="E14" s="253"/>
      <c r="F14" s="253"/>
      <c r="G14" s="253"/>
      <c r="H14" s="253"/>
      <c r="I14" s="253"/>
      <c r="J14" s="253"/>
      <c r="K14" s="253"/>
      <c r="L14" s="253"/>
      <c r="M14" s="253"/>
      <c r="N14" s="253"/>
      <c r="O14" s="253"/>
      <c r="P14" s="253"/>
      <c r="Q14" s="253"/>
      <c r="R14" s="253"/>
      <c r="S14" s="253"/>
      <c r="T14" s="253"/>
      <c r="U14" s="253"/>
      <c r="V14" s="253"/>
      <c r="W14" s="254"/>
      <c r="X14" s="243" t="s">
        <v>114</v>
      </c>
      <c r="Y14" s="244"/>
      <c r="Z14" s="245"/>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208" t="s">
        <v>70</v>
      </c>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1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303" t="s">
        <v>82</v>
      </c>
      <c r="B18" s="304"/>
      <c r="C18" s="304"/>
      <c r="D18" s="304"/>
      <c r="E18" s="304"/>
      <c r="F18" s="304"/>
      <c r="G18" s="304"/>
      <c r="H18" s="304"/>
      <c r="I18" s="304"/>
      <c r="J18" s="304"/>
      <c r="K18" s="304"/>
      <c r="L18" s="304"/>
      <c r="M18" s="304"/>
      <c r="N18" s="304"/>
      <c r="O18" s="304"/>
      <c r="P18" s="304"/>
      <c r="Q18" s="304"/>
      <c r="R18" s="304"/>
      <c r="S18" s="304"/>
      <c r="T18" s="304"/>
      <c r="U18" s="304"/>
      <c r="V18" s="304"/>
      <c r="W18" s="305"/>
      <c r="X18" s="322"/>
      <c r="Y18" s="323"/>
      <c r="Z18" s="324"/>
      <c r="AA18" s="41"/>
      <c r="AB18" s="41"/>
      <c r="AC18" s="41"/>
      <c r="AD18" s="41"/>
      <c r="AE18" s="41"/>
      <c r="AF18" s="41"/>
      <c r="AG18" s="41"/>
    </row>
    <row r="19" spans="1:48" s="3" customFormat="1" ht="18" customHeight="1">
      <c r="A19" s="286" t="s">
        <v>78</v>
      </c>
      <c r="B19" s="287"/>
      <c r="C19" s="287"/>
      <c r="D19" s="287"/>
      <c r="E19" s="287"/>
      <c r="F19" s="287"/>
      <c r="G19" s="287"/>
      <c r="H19" s="287"/>
      <c r="I19" s="287"/>
      <c r="J19" s="287"/>
      <c r="K19" s="287"/>
      <c r="L19" s="287"/>
      <c r="M19" s="287"/>
      <c r="N19" s="287"/>
      <c r="O19" s="287"/>
      <c r="P19" s="287"/>
      <c r="Q19" s="287"/>
      <c r="R19" s="287"/>
      <c r="S19" s="287"/>
      <c r="T19" s="287"/>
      <c r="U19" s="287"/>
      <c r="V19" s="287"/>
      <c r="W19" s="288"/>
      <c r="X19" s="289" t="s">
        <v>178</v>
      </c>
      <c r="Y19" s="290"/>
      <c r="Z19" s="291"/>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208" t="s">
        <v>32</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1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14"/>
      <c r="AD23" s="318" t="s">
        <v>33</v>
      </c>
      <c r="AE23" s="319"/>
      <c r="AF23" s="319"/>
      <c r="AG23" s="319"/>
      <c r="AH23" s="319"/>
      <c r="AI23" s="300" t="s">
        <v>34</v>
      </c>
      <c r="AJ23" s="301"/>
      <c r="AK23" s="301"/>
      <c r="AL23" s="301"/>
      <c r="AM23" s="302"/>
    </row>
    <row r="24" spans="1:48">
      <c r="A24" s="31"/>
      <c r="B24" s="3"/>
      <c r="C24" s="21"/>
      <c r="D24" s="3"/>
      <c r="E24" s="32"/>
      <c r="F24" s="3"/>
      <c r="G24" s="3"/>
      <c r="H24" s="3"/>
      <c r="I24" s="3"/>
      <c r="J24" s="33"/>
      <c r="K24" s="33"/>
      <c r="L24" s="33"/>
      <c r="M24" s="33"/>
      <c r="N24" s="33"/>
      <c r="O24" s="34"/>
      <c r="P24" s="21"/>
      <c r="S24" s="33"/>
      <c r="T24" s="30"/>
      <c r="U24" s="33"/>
      <c r="V24" s="33"/>
      <c r="W24" s="23"/>
      <c r="AC24" s="314"/>
      <c r="AD24" s="315">
        <f>IFERROR(VLOOKUP(L10,リスト!B2:D23,2,FALSE),IFERROR(VLOOKUP(L10,リスト!B24:D30,2,FALSE)*AI10,""))</f>
        <v>480</v>
      </c>
      <c r="AE24" s="316"/>
      <c r="AF24" s="316"/>
      <c r="AG24" s="317" t="s">
        <v>6</v>
      </c>
      <c r="AH24" s="317"/>
      <c r="AI24" s="296">
        <f>MIN(AD24,ROUNDDOWN((H34+H45)/1000,0))</f>
        <v>480</v>
      </c>
      <c r="AJ24" s="297"/>
      <c r="AK24" s="297"/>
      <c r="AL24" s="292" t="s">
        <v>6</v>
      </c>
      <c r="AM24" s="293"/>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14"/>
      <c r="AD25" s="315"/>
      <c r="AE25" s="316"/>
      <c r="AF25" s="316"/>
      <c r="AG25" s="317"/>
      <c r="AH25" s="317"/>
      <c r="AI25" s="298"/>
      <c r="AJ25" s="299"/>
      <c r="AK25" s="299"/>
      <c r="AL25" s="294"/>
      <c r="AM25" s="295"/>
    </row>
    <row r="26" spans="1:48" ht="15" customHeight="1">
      <c r="A26" s="216" t="s">
        <v>79</v>
      </c>
      <c r="B26" s="217"/>
      <c r="C26" s="217"/>
      <c r="D26" s="217"/>
      <c r="E26" s="217"/>
      <c r="F26" s="217"/>
      <c r="G26" s="239"/>
      <c r="H26" s="217" t="s">
        <v>35</v>
      </c>
      <c r="I26" s="217"/>
      <c r="J26" s="217"/>
      <c r="K26" s="217"/>
      <c r="L26" s="217"/>
      <c r="M26" s="216" t="s">
        <v>80</v>
      </c>
      <c r="N26" s="217"/>
      <c r="O26" s="217"/>
      <c r="P26" s="217"/>
      <c r="Q26" s="217"/>
      <c r="R26" s="217"/>
      <c r="S26" s="217"/>
      <c r="T26" s="217"/>
      <c r="U26" s="217"/>
      <c r="V26" s="217"/>
      <c r="W26" s="217"/>
      <c r="X26" s="217"/>
      <c r="Y26" s="217"/>
      <c r="Z26" s="217"/>
      <c r="AA26" s="217"/>
      <c r="AB26" s="217"/>
      <c r="AC26" s="217"/>
      <c r="AD26" s="217"/>
      <c r="AE26" s="217"/>
      <c r="AF26" s="217"/>
      <c r="AG26" s="217"/>
      <c r="AH26" s="217"/>
      <c r="AI26" s="215"/>
      <c r="AJ26" s="215"/>
      <c r="AK26" s="215"/>
      <c r="AL26" s="215"/>
      <c r="AM26" s="186"/>
    </row>
    <row r="27" spans="1:48" ht="23.1" customHeight="1">
      <c r="A27" s="258" t="s">
        <v>197</v>
      </c>
      <c r="B27" s="259"/>
      <c r="C27" s="259"/>
      <c r="D27" s="259"/>
      <c r="E27" s="259"/>
      <c r="F27" s="259"/>
      <c r="G27" s="260"/>
      <c r="H27" s="275">
        <v>220000</v>
      </c>
      <c r="I27" s="275"/>
      <c r="J27" s="275"/>
      <c r="K27" s="275"/>
      <c r="L27" s="275"/>
      <c r="M27" s="267" t="s">
        <v>198</v>
      </c>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9"/>
      <c r="AN27" s="3"/>
    </row>
    <row r="28" spans="1:48" ht="23.1" customHeight="1">
      <c r="A28" s="255"/>
      <c r="B28" s="256"/>
      <c r="C28" s="256"/>
      <c r="D28" s="256"/>
      <c r="E28" s="256"/>
      <c r="F28" s="256"/>
      <c r="G28" s="257"/>
      <c r="H28" s="230"/>
      <c r="I28" s="230"/>
      <c r="J28" s="230"/>
      <c r="K28" s="230"/>
      <c r="L28" s="230"/>
      <c r="M28" s="249"/>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1"/>
    </row>
    <row r="29" spans="1:48" ht="23.1" customHeight="1">
      <c r="A29" s="255"/>
      <c r="B29" s="256"/>
      <c r="C29" s="256"/>
      <c r="D29" s="256"/>
      <c r="E29" s="256"/>
      <c r="F29" s="256"/>
      <c r="G29" s="257"/>
      <c r="H29" s="231"/>
      <c r="I29" s="230"/>
      <c r="J29" s="230"/>
      <c r="K29" s="230"/>
      <c r="L29" s="232"/>
      <c r="M29" s="249"/>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1"/>
    </row>
    <row r="30" spans="1:48" ht="23.1" customHeight="1">
      <c r="A30" s="255"/>
      <c r="B30" s="256"/>
      <c r="C30" s="256"/>
      <c r="D30" s="256"/>
      <c r="E30" s="256"/>
      <c r="F30" s="256"/>
      <c r="G30" s="257"/>
      <c r="H30" s="231"/>
      <c r="I30" s="230"/>
      <c r="J30" s="230"/>
      <c r="K30" s="230"/>
      <c r="L30" s="232"/>
      <c r="M30" s="249"/>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1"/>
    </row>
    <row r="31" spans="1:48" ht="23.1" customHeight="1">
      <c r="A31" s="255"/>
      <c r="B31" s="256"/>
      <c r="C31" s="256"/>
      <c r="D31" s="256"/>
      <c r="E31" s="256"/>
      <c r="F31" s="256"/>
      <c r="G31" s="257"/>
      <c r="H31" s="231"/>
      <c r="I31" s="230"/>
      <c r="J31" s="230"/>
      <c r="K31" s="230"/>
      <c r="L31" s="232"/>
      <c r="M31" s="249"/>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1"/>
    </row>
    <row r="32" spans="1:48" ht="23.1" customHeight="1">
      <c r="A32" s="255"/>
      <c r="B32" s="256"/>
      <c r="C32" s="256"/>
      <c r="D32" s="256"/>
      <c r="E32" s="256"/>
      <c r="F32" s="256"/>
      <c r="G32" s="257"/>
      <c r="H32" s="231"/>
      <c r="I32" s="230"/>
      <c r="J32" s="230"/>
      <c r="K32" s="230"/>
      <c r="L32" s="232"/>
      <c r="M32" s="249"/>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1"/>
    </row>
    <row r="33" spans="1:40" ht="23.1" customHeight="1">
      <c r="A33" s="264"/>
      <c r="B33" s="265"/>
      <c r="C33" s="265"/>
      <c r="D33" s="265"/>
      <c r="E33" s="265"/>
      <c r="F33" s="265"/>
      <c r="G33" s="266"/>
      <c r="H33" s="272"/>
      <c r="I33" s="273"/>
      <c r="J33" s="273"/>
      <c r="K33" s="273"/>
      <c r="L33" s="274"/>
      <c r="M33" s="249"/>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1"/>
    </row>
    <row r="34" spans="1:40" ht="23.1" customHeight="1">
      <c r="A34" s="6" t="s">
        <v>17</v>
      </c>
      <c r="B34" s="7"/>
      <c r="C34" s="7"/>
      <c r="D34" s="7"/>
      <c r="E34" s="7"/>
      <c r="F34" s="7"/>
      <c r="G34" s="8"/>
      <c r="H34" s="270">
        <f>SUM(H27:L33)</f>
        <v>220000</v>
      </c>
      <c r="I34" s="270"/>
      <c r="J34" s="270"/>
      <c r="K34" s="270"/>
      <c r="L34" s="271"/>
      <c r="M34" s="306"/>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8"/>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309"/>
      <c r="AJ35" s="309"/>
      <c r="AK35" s="309"/>
      <c r="AL35" s="276"/>
      <c r="AM35" s="276"/>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309"/>
      <c r="AJ36" s="309"/>
      <c r="AK36" s="309"/>
      <c r="AL36" s="276"/>
      <c r="AM36" s="276"/>
    </row>
    <row r="37" spans="1:40" ht="15" customHeight="1">
      <c r="A37" s="216" t="s">
        <v>79</v>
      </c>
      <c r="B37" s="217"/>
      <c r="C37" s="217"/>
      <c r="D37" s="217"/>
      <c r="E37" s="217"/>
      <c r="F37" s="217"/>
      <c r="G37" s="239"/>
      <c r="H37" s="217" t="s">
        <v>35</v>
      </c>
      <c r="I37" s="217"/>
      <c r="J37" s="217"/>
      <c r="K37" s="217"/>
      <c r="L37" s="217"/>
      <c r="M37" s="216" t="s">
        <v>81</v>
      </c>
      <c r="N37" s="217"/>
      <c r="O37" s="217"/>
      <c r="P37" s="217"/>
      <c r="Q37" s="217"/>
      <c r="R37" s="217"/>
      <c r="S37" s="217"/>
      <c r="T37" s="217"/>
      <c r="U37" s="217"/>
      <c r="V37" s="217"/>
      <c r="W37" s="217"/>
      <c r="X37" s="217"/>
      <c r="Y37" s="217"/>
      <c r="Z37" s="217"/>
      <c r="AA37" s="217"/>
      <c r="AB37" s="217"/>
      <c r="AC37" s="217"/>
      <c r="AD37" s="217"/>
      <c r="AE37" s="217"/>
      <c r="AF37" s="217"/>
      <c r="AG37" s="217"/>
      <c r="AH37" s="217"/>
      <c r="AI37" s="217"/>
      <c r="AJ37" s="217"/>
      <c r="AK37" s="217"/>
      <c r="AL37" s="217"/>
      <c r="AM37" s="239"/>
    </row>
    <row r="38" spans="1:40" ht="23.1" customHeight="1">
      <c r="A38" s="258" t="s">
        <v>199</v>
      </c>
      <c r="B38" s="259"/>
      <c r="C38" s="259"/>
      <c r="D38" s="259"/>
      <c r="E38" s="259"/>
      <c r="F38" s="259"/>
      <c r="G38" s="260"/>
      <c r="H38" s="320">
        <v>253000</v>
      </c>
      <c r="I38" s="275"/>
      <c r="J38" s="275"/>
      <c r="K38" s="275"/>
      <c r="L38" s="321"/>
      <c r="M38" s="267" t="s">
        <v>200</v>
      </c>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9"/>
      <c r="AN38" s="3"/>
    </row>
    <row r="39" spans="1:40" ht="23.1" customHeight="1">
      <c r="A39" s="261" t="s">
        <v>201</v>
      </c>
      <c r="B39" s="262"/>
      <c r="C39" s="262"/>
      <c r="D39" s="262"/>
      <c r="E39" s="262"/>
      <c r="F39" s="262"/>
      <c r="G39" s="263"/>
      <c r="H39" s="227">
        <v>55000</v>
      </c>
      <c r="I39" s="228"/>
      <c r="J39" s="228"/>
      <c r="K39" s="228"/>
      <c r="L39" s="229"/>
      <c r="M39" s="246" t="s">
        <v>202</v>
      </c>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8"/>
    </row>
    <row r="40" spans="1:40" ht="23.1" customHeight="1">
      <c r="A40" s="255"/>
      <c r="B40" s="256"/>
      <c r="C40" s="256"/>
      <c r="D40" s="256"/>
      <c r="E40" s="256"/>
      <c r="F40" s="256"/>
      <c r="G40" s="257"/>
      <c r="H40" s="231"/>
      <c r="I40" s="230"/>
      <c r="J40" s="230"/>
      <c r="K40" s="230"/>
      <c r="L40" s="232"/>
      <c r="M40" s="249"/>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250"/>
      <c r="AL40" s="250"/>
      <c r="AM40" s="251"/>
    </row>
    <row r="41" spans="1:40" ht="23.1" customHeight="1">
      <c r="A41" s="255"/>
      <c r="B41" s="256"/>
      <c r="C41" s="256"/>
      <c r="D41" s="256"/>
      <c r="E41" s="256"/>
      <c r="F41" s="256"/>
      <c r="G41" s="257"/>
      <c r="H41" s="231"/>
      <c r="I41" s="230"/>
      <c r="J41" s="230"/>
      <c r="K41" s="230"/>
      <c r="L41" s="232"/>
      <c r="M41" s="249"/>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1"/>
    </row>
    <row r="42" spans="1:40" ht="23.1" customHeight="1">
      <c r="A42" s="255"/>
      <c r="B42" s="256"/>
      <c r="C42" s="256"/>
      <c r="D42" s="256"/>
      <c r="E42" s="256"/>
      <c r="F42" s="256"/>
      <c r="G42" s="257"/>
      <c r="H42" s="231"/>
      <c r="I42" s="230"/>
      <c r="J42" s="230"/>
      <c r="K42" s="230"/>
      <c r="L42" s="232"/>
      <c r="M42" s="249"/>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1"/>
    </row>
    <row r="43" spans="1:40" ht="23.1" customHeight="1">
      <c r="A43" s="255"/>
      <c r="B43" s="256"/>
      <c r="C43" s="256"/>
      <c r="D43" s="256"/>
      <c r="E43" s="256"/>
      <c r="F43" s="256"/>
      <c r="G43" s="257"/>
      <c r="H43" s="231"/>
      <c r="I43" s="230"/>
      <c r="J43" s="230"/>
      <c r="K43" s="230"/>
      <c r="L43" s="232"/>
      <c r="M43" s="249"/>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1"/>
    </row>
    <row r="44" spans="1:40" ht="23.1" customHeight="1">
      <c r="A44" s="264"/>
      <c r="B44" s="265"/>
      <c r="C44" s="265"/>
      <c r="D44" s="265"/>
      <c r="E44" s="265"/>
      <c r="F44" s="265"/>
      <c r="G44" s="266"/>
      <c r="H44" s="272"/>
      <c r="I44" s="273"/>
      <c r="J44" s="273"/>
      <c r="K44" s="273"/>
      <c r="L44" s="274"/>
      <c r="M44" s="249"/>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1"/>
    </row>
    <row r="45" spans="1:40" ht="23.1" customHeight="1">
      <c r="A45" s="6" t="s">
        <v>17</v>
      </c>
      <c r="B45" s="7"/>
      <c r="C45" s="7"/>
      <c r="D45" s="7"/>
      <c r="E45" s="7"/>
      <c r="F45" s="7"/>
      <c r="G45" s="8"/>
      <c r="H45" s="270">
        <f>SUM(H38:L44)</f>
        <v>308000</v>
      </c>
      <c r="I45" s="270"/>
      <c r="J45" s="270"/>
      <c r="K45" s="270"/>
      <c r="L45" s="271"/>
      <c r="M45" s="306"/>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8"/>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97" t="s">
        <v>17</v>
      </c>
      <c r="AA47" s="198"/>
      <c r="AB47" s="194">
        <f>H34+H45</f>
        <v>528000</v>
      </c>
      <c r="AC47" s="195"/>
      <c r="AD47" s="195"/>
      <c r="AE47" s="195"/>
      <c r="AF47" s="195"/>
      <c r="AG47" s="195"/>
      <c r="AH47" s="195"/>
      <c r="AI47" s="195"/>
      <c r="AJ47" s="195"/>
      <c r="AK47" s="196"/>
      <c r="AL47" s="69" t="s">
        <v>156</v>
      </c>
      <c r="AM47" s="38"/>
    </row>
    <row r="48" spans="1:40">
      <c r="A48" s="21" t="s">
        <v>118</v>
      </c>
    </row>
    <row r="49" spans="1:39" ht="37.5" customHeight="1">
      <c r="A49" s="310" t="s">
        <v>117</v>
      </c>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row>
    <row r="50" spans="1:39">
      <c r="AI50" s="276"/>
      <c r="AJ50" s="276"/>
      <c r="AK50" s="276"/>
      <c r="AL50" s="276"/>
      <c r="AM50" s="276"/>
    </row>
  </sheetData>
  <sheetProtection sheet="1" objects="1" scenarios="1"/>
  <mergeCells count="99">
    <mergeCell ref="AG1:AM1"/>
    <mergeCell ref="A3:AM3"/>
    <mergeCell ref="A5:AM5"/>
    <mergeCell ref="A7:G7"/>
    <mergeCell ref="H7:N7"/>
    <mergeCell ref="O7:S7"/>
    <mergeCell ref="T7:AM7"/>
    <mergeCell ref="AP10:AU10"/>
    <mergeCell ref="A8:C9"/>
    <mergeCell ref="D8:G8"/>
    <mergeCell ref="H8:U8"/>
    <mergeCell ref="V8:X9"/>
    <mergeCell ref="Y8:AF8"/>
    <mergeCell ref="AG8:AM8"/>
    <mergeCell ref="D9:G9"/>
    <mergeCell ref="H9:U9"/>
    <mergeCell ref="Y9:AF9"/>
    <mergeCell ref="AG9:AM9"/>
    <mergeCell ref="A10:K10"/>
    <mergeCell ref="L10:AF10"/>
    <mergeCell ref="AG10:AH10"/>
    <mergeCell ref="AI10:AK10"/>
    <mergeCell ref="AL10:AM10"/>
    <mergeCell ref="A12:AM12"/>
    <mergeCell ref="A14:W14"/>
    <mergeCell ref="X14:Z14"/>
    <mergeCell ref="A16:AM16"/>
    <mergeCell ref="A18:W18"/>
    <mergeCell ref="X18:Z18"/>
    <mergeCell ref="A19:W19"/>
    <mergeCell ref="X19:Z19"/>
    <mergeCell ref="A21:AM21"/>
    <mergeCell ref="AC23:AC25"/>
    <mergeCell ref="AD23:AH23"/>
    <mergeCell ref="AI23:AM23"/>
    <mergeCell ref="AD24:AF25"/>
    <mergeCell ref="AG24:AH25"/>
    <mergeCell ref="AI24:AK25"/>
    <mergeCell ref="AL24:AM25"/>
    <mergeCell ref="A26:G26"/>
    <mergeCell ref="H26:L26"/>
    <mergeCell ref="M26:AM26"/>
    <mergeCell ref="A27:G27"/>
    <mergeCell ref="H27:L27"/>
    <mergeCell ref="M27:AM27"/>
    <mergeCell ref="A28:G28"/>
    <mergeCell ref="H28:L28"/>
    <mergeCell ref="M28:AM28"/>
    <mergeCell ref="A29:G29"/>
    <mergeCell ref="H29:L29"/>
    <mergeCell ref="M29:AM29"/>
    <mergeCell ref="A30:G30"/>
    <mergeCell ref="H30:L30"/>
    <mergeCell ref="M30:AM30"/>
    <mergeCell ref="A31:G31"/>
    <mergeCell ref="H31:L31"/>
    <mergeCell ref="M31:AM31"/>
    <mergeCell ref="A32:G32"/>
    <mergeCell ref="H32:L32"/>
    <mergeCell ref="M32:AM32"/>
    <mergeCell ref="A33:G33"/>
    <mergeCell ref="H33:L33"/>
    <mergeCell ref="M33:AM33"/>
    <mergeCell ref="H34:L34"/>
    <mergeCell ref="M34:AM34"/>
    <mergeCell ref="AI35:AK35"/>
    <mergeCell ref="AL35:AM35"/>
    <mergeCell ref="AI36:AK36"/>
    <mergeCell ref="AL36:AM36"/>
    <mergeCell ref="A37:G37"/>
    <mergeCell ref="H37:L37"/>
    <mergeCell ref="M37:AM37"/>
    <mergeCell ref="A38:G38"/>
    <mergeCell ref="H38:L38"/>
    <mergeCell ref="M38:AM38"/>
    <mergeCell ref="A39:G39"/>
    <mergeCell ref="H39:L39"/>
    <mergeCell ref="M39:AM39"/>
    <mergeCell ref="A40:G40"/>
    <mergeCell ref="H40:L40"/>
    <mergeCell ref="M40:AM40"/>
    <mergeCell ref="A41:G41"/>
    <mergeCell ref="H41:L41"/>
    <mergeCell ref="M41:AM41"/>
    <mergeCell ref="A42:G42"/>
    <mergeCell ref="H42:L42"/>
    <mergeCell ref="M42:AM42"/>
    <mergeCell ref="AI50:AM50"/>
    <mergeCell ref="A43:G43"/>
    <mergeCell ref="H43:L43"/>
    <mergeCell ref="M43:AM43"/>
    <mergeCell ref="A44:G44"/>
    <mergeCell ref="H44:L44"/>
    <mergeCell ref="M44:AM44"/>
    <mergeCell ref="H45:L45"/>
    <mergeCell ref="M45:AM45"/>
    <mergeCell ref="Z47:AA47"/>
    <mergeCell ref="AB47:AK47"/>
    <mergeCell ref="A49:AM49"/>
  </mergeCells>
  <phoneticPr fontId="4"/>
  <dataValidations count="4">
    <dataValidation allowBlank="1" sqref="D9:G9" xr:uid="{858159ED-24CB-4017-8BAA-7B97B6DCAB3A}"/>
    <dataValidation showInputMessage="1" showErrorMessage="1" sqref="X14:Z14" xr:uid="{3B54D1D9-619B-45FA-A64A-EB09B383016D}"/>
    <dataValidation type="list" allowBlank="1" showInputMessage="1" showErrorMessage="1" sqref="X18:Z19" xr:uid="{0FA85E8D-45B4-4178-BAB8-B33D382ACBAB}">
      <formula1>"✔"</formula1>
    </dataValidation>
    <dataValidation imeMode="halfAlpha" allowBlank="1" showInputMessage="1" showErrorMessage="1" sqref="S23:V25 J23:N25 S36:V36 J36:N36" xr:uid="{A50AE505-59B5-4AEF-A5EF-090F062C9A7D}"/>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69ACBA91-1FEA-4622-9C5C-7DA6A9276280}">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7902-D0A1-46C5-91A9-465F4246BF0F}">
  <sheetPr codeName="Sheet1">
    <tabColor rgb="FFFFFF00"/>
    <pageSetUpPr fitToPage="1"/>
  </sheetPr>
  <dimension ref="A1:AR52"/>
  <sheetViews>
    <sheetView view="pageBreakPreview" zoomScale="115" zoomScaleNormal="100" zoomScaleSheetLayoutView="115" workbookViewId="0">
      <selection activeCell="AI31" sqref="AI31"/>
    </sheetView>
  </sheetViews>
  <sheetFormatPr defaultColWidth="7.625" defaultRowHeight="12.75"/>
  <cols>
    <col min="1" max="32" width="2.5" style="46" customWidth="1"/>
    <col min="33" max="33" width="1.125" style="46" customWidth="1"/>
    <col min="34" max="34" width="1.5" style="46" customWidth="1"/>
    <col min="35" max="43" width="7.625" style="46"/>
    <col min="44" max="44" width="7.625" style="46" customWidth="1"/>
    <col min="45" max="45" width="1.125" style="46" customWidth="1"/>
    <col min="46" max="16384" width="7.625" style="46"/>
  </cols>
  <sheetData>
    <row r="1" spans="1:44" ht="14.25">
      <c r="A1" s="46" t="s">
        <v>119</v>
      </c>
      <c r="B1" s="47"/>
      <c r="AI1" s="57"/>
    </row>
    <row r="2" spans="1:44" ht="12.75" customHeight="1">
      <c r="AI2" s="332"/>
      <c r="AJ2" s="332"/>
      <c r="AK2" s="332"/>
      <c r="AL2" s="332"/>
      <c r="AM2" s="332"/>
      <c r="AN2" s="332"/>
      <c r="AO2" s="332"/>
      <c r="AP2" s="332"/>
      <c r="AQ2" s="332"/>
      <c r="AR2" s="332"/>
    </row>
    <row r="3" spans="1:44" ht="21">
      <c r="A3" s="337" t="s">
        <v>90</v>
      </c>
      <c r="B3" s="337"/>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I3" s="332"/>
      <c r="AJ3" s="332"/>
      <c r="AK3" s="332"/>
      <c r="AL3" s="332"/>
      <c r="AM3" s="332"/>
      <c r="AN3" s="332"/>
      <c r="AO3" s="332"/>
      <c r="AP3" s="332"/>
      <c r="AQ3" s="332"/>
      <c r="AR3" s="332"/>
    </row>
    <row r="4" spans="1:44">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I4" s="332"/>
      <c r="AJ4" s="332"/>
      <c r="AK4" s="332"/>
      <c r="AL4" s="332"/>
      <c r="AM4" s="332"/>
      <c r="AN4" s="332"/>
      <c r="AO4" s="332"/>
      <c r="AP4" s="332"/>
      <c r="AQ4" s="332"/>
      <c r="AR4" s="332"/>
    </row>
    <row r="5" spans="1:44">
      <c r="AI5" s="332"/>
      <c r="AJ5" s="332"/>
      <c r="AK5" s="332"/>
      <c r="AL5" s="332"/>
      <c r="AM5" s="332"/>
      <c r="AN5" s="332"/>
      <c r="AO5" s="332"/>
      <c r="AP5" s="332"/>
      <c r="AQ5" s="332"/>
      <c r="AR5" s="332"/>
    </row>
    <row r="6" spans="1:44">
      <c r="V6" s="46" t="s">
        <v>91</v>
      </c>
      <c r="X6" s="346">
        <f>IF(申請書!AD3="", "", 申請書!AD3)</f>
        <v>8</v>
      </c>
      <c r="Y6" s="346"/>
      <c r="Z6" s="46" t="s">
        <v>92</v>
      </c>
      <c r="AA6" s="346">
        <f>IF(申請書!AG3="","",申請書!AG3)</f>
        <v>5</v>
      </c>
      <c r="AB6" s="346"/>
      <c r="AC6" s="46" t="s">
        <v>93</v>
      </c>
      <c r="AD6" s="346">
        <f>IF(申請書!AJ3="","",申請書!AJ3)</f>
        <v>7</v>
      </c>
      <c r="AE6" s="346"/>
      <c r="AF6" s="46" t="s">
        <v>94</v>
      </c>
      <c r="AI6" s="332"/>
      <c r="AJ6" s="332"/>
      <c r="AK6" s="332"/>
      <c r="AL6" s="332"/>
      <c r="AM6" s="332"/>
      <c r="AN6" s="332"/>
      <c r="AO6" s="332"/>
      <c r="AP6" s="332"/>
      <c r="AQ6" s="332"/>
      <c r="AR6" s="332"/>
    </row>
    <row r="7" spans="1:44">
      <c r="AI7" s="332"/>
      <c r="AJ7" s="332"/>
      <c r="AK7" s="332"/>
      <c r="AL7" s="332"/>
      <c r="AM7" s="332"/>
      <c r="AN7" s="332"/>
      <c r="AO7" s="332"/>
      <c r="AP7" s="332"/>
      <c r="AQ7" s="332"/>
      <c r="AR7" s="332"/>
    </row>
    <row r="8" spans="1:44">
      <c r="B8" s="46" t="s">
        <v>95</v>
      </c>
      <c r="AI8" s="57"/>
      <c r="AJ8" s="58"/>
      <c r="AK8" s="58"/>
      <c r="AL8" s="59"/>
      <c r="AM8" s="59"/>
      <c r="AN8" s="59"/>
      <c r="AO8" s="59"/>
      <c r="AP8" s="59"/>
      <c r="AQ8" s="59"/>
      <c r="AR8" s="59"/>
    </row>
    <row r="9" spans="1:44">
      <c r="C9" s="46" t="s">
        <v>96</v>
      </c>
    </row>
    <row r="12" spans="1:44" ht="20.100000000000001" customHeight="1">
      <c r="M12" s="391" t="s">
        <v>97</v>
      </c>
      <c r="N12" s="391"/>
      <c r="O12" s="391"/>
      <c r="Q12" s="63" t="s">
        <v>98</v>
      </c>
      <c r="R12" s="361" t="str">
        <f>IF(申請書!J31="","",申請書!J31)&amp;IF(申請書!M31="","",申請書!M31)&amp;IF(申請書!N31="","",申請書!N31)</f>
        <v>640-8585</v>
      </c>
      <c r="S12" s="362"/>
      <c r="T12" s="362"/>
      <c r="U12" s="362"/>
      <c r="V12" s="362"/>
      <c r="W12" s="363"/>
      <c r="X12" s="63"/>
      <c r="Y12" s="63"/>
      <c r="Z12" s="63"/>
      <c r="AA12" s="63"/>
      <c r="AB12" s="63"/>
      <c r="AC12" s="63"/>
    </row>
    <row r="13" spans="1:44">
      <c r="M13" s="391"/>
      <c r="N13" s="391"/>
      <c r="O13" s="391"/>
      <c r="Q13" s="63"/>
      <c r="R13" s="64"/>
      <c r="S13" s="64"/>
      <c r="T13" s="64"/>
      <c r="U13" s="64"/>
      <c r="V13" s="64"/>
      <c r="W13" s="64"/>
      <c r="X13" s="63"/>
      <c r="Y13" s="63"/>
      <c r="Z13" s="63"/>
      <c r="AA13" s="63"/>
      <c r="AB13" s="63"/>
      <c r="AC13" s="63"/>
    </row>
    <row r="14" spans="1:44" ht="24.75" customHeight="1">
      <c r="M14" s="391"/>
      <c r="N14" s="391"/>
      <c r="O14" s="391"/>
      <c r="Q14" s="360" t="str">
        <f>IF(申請書!I33="","",申請書!I33)&amp;IF(申請書!M33="","",申請書!M33)&amp;IF(申請書!S33="","",申請書!S33)&amp;IF(申請書!Y33="","",申請書!Y33)&amp;IF(申請書!AE33="","",申請書!AE33)</f>
        <v>和歌山県和歌山市小松原通一丁目1番地</v>
      </c>
      <c r="R14" s="360"/>
      <c r="S14" s="360"/>
      <c r="T14" s="360"/>
      <c r="U14" s="360"/>
      <c r="V14" s="360"/>
      <c r="W14" s="360"/>
      <c r="X14" s="360"/>
      <c r="Y14" s="360"/>
      <c r="Z14" s="360"/>
      <c r="AA14" s="360"/>
      <c r="AB14" s="360"/>
      <c r="AC14" s="360"/>
      <c r="AD14" s="360"/>
      <c r="AE14" s="360"/>
      <c r="AF14" s="360"/>
    </row>
    <row r="15" spans="1:44" ht="12.6" customHeight="1">
      <c r="M15" s="48"/>
      <c r="N15" s="48"/>
      <c r="O15" s="48"/>
      <c r="Q15" s="64"/>
      <c r="R15" s="64"/>
      <c r="S15" s="64"/>
      <c r="T15" s="64"/>
      <c r="U15" s="64"/>
      <c r="V15" s="64"/>
      <c r="W15" s="64"/>
      <c r="X15" s="64"/>
      <c r="Y15" s="64"/>
      <c r="Z15" s="64"/>
      <c r="AA15" s="64"/>
      <c r="AB15" s="64"/>
      <c r="AC15" s="64"/>
    </row>
    <row r="16" spans="1:44" ht="24.95" customHeight="1">
      <c r="M16" s="391" t="s">
        <v>99</v>
      </c>
      <c r="N16" s="391"/>
      <c r="O16" s="391"/>
      <c r="Q16" s="360" t="str">
        <f>IF(申請書!I40="","",申請書!I40)</f>
        <v>０００－０００－００００</v>
      </c>
      <c r="R16" s="360"/>
      <c r="S16" s="360"/>
      <c r="T16" s="360"/>
      <c r="U16" s="360"/>
      <c r="V16" s="360"/>
      <c r="W16" s="360"/>
      <c r="X16" s="360"/>
      <c r="Y16" s="360"/>
      <c r="Z16" s="360"/>
      <c r="AA16" s="360"/>
      <c r="AB16" s="360"/>
      <c r="AC16" s="360"/>
      <c r="AD16" s="360"/>
      <c r="AE16" s="360"/>
      <c r="AF16" s="360"/>
    </row>
    <row r="17" spans="1:33" ht="12.95" customHeight="1">
      <c r="M17" s="48"/>
      <c r="N17" s="48"/>
      <c r="O17" s="48"/>
      <c r="Q17" s="64"/>
      <c r="R17" s="64"/>
      <c r="S17" s="64"/>
      <c r="T17" s="64"/>
      <c r="U17" s="64"/>
      <c r="V17" s="64"/>
      <c r="W17" s="64"/>
      <c r="X17" s="64"/>
      <c r="Y17" s="64"/>
      <c r="Z17" s="64"/>
      <c r="AA17" s="64"/>
      <c r="AB17" s="64"/>
      <c r="AC17" s="64"/>
    </row>
    <row r="18" spans="1:33" ht="24.95" customHeight="1">
      <c r="M18" s="391" t="s">
        <v>100</v>
      </c>
      <c r="N18" s="391"/>
      <c r="O18" s="391"/>
      <c r="Q18" s="360" t="str">
        <f>IF(申請書!I35="","",申請書!I35)</f>
        <v>社会福祉法人○○</v>
      </c>
      <c r="R18" s="360"/>
      <c r="S18" s="360"/>
      <c r="T18" s="360"/>
      <c r="U18" s="360"/>
      <c r="V18" s="360"/>
      <c r="W18" s="360"/>
      <c r="X18" s="360"/>
      <c r="Y18" s="360"/>
      <c r="Z18" s="360"/>
      <c r="AA18" s="360"/>
      <c r="AB18" s="360"/>
      <c r="AC18" s="360"/>
      <c r="AD18" s="360"/>
      <c r="AE18" s="360"/>
      <c r="AF18" s="360"/>
    </row>
    <row r="19" spans="1:33" ht="24.95" customHeight="1">
      <c r="L19" s="392" t="s">
        <v>101</v>
      </c>
      <c r="M19" s="392"/>
      <c r="N19" s="392"/>
      <c r="O19" s="392"/>
      <c r="P19" s="393"/>
      <c r="Q19" s="360" t="str">
        <f>IF(申請書!I36="","",申請書!I36)&amp;"  "&amp;IF(申請書!I37="","",申請書!I37)</f>
        <v>理事長  和歌山　太郎</v>
      </c>
      <c r="R19" s="360"/>
      <c r="S19" s="360"/>
      <c r="T19" s="360"/>
      <c r="U19" s="360"/>
      <c r="V19" s="360"/>
      <c r="W19" s="360"/>
      <c r="X19" s="360"/>
      <c r="Y19" s="360"/>
      <c r="Z19" s="360"/>
      <c r="AA19" s="360"/>
      <c r="AB19" s="360"/>
      <c r="AC19" s="360"/>
      <c r="AD19" s="360"/>
      <c r="AE19" s="360"/>
      <c r="AF19" s="360"/>
    </row>
    <row r="22" spans="1:33">
      <c r="B22" s="46" t="s">
        <v>102</v>
      </c>
    </row>
    <row r="23" spans="1:33" ht="6.75" customHeight="1"/>
    <row r="24" spans="1:33" ht="22.5" customHeight="1">
      <c r="A24" s="398" t="s">
        <v>134</v>
      </c>
      <c r="B24" s="399"/>
      <c r="C24" s="399"/>
      <c r="D24" s="399"/>
      <c r="E24" s="400"/>
      <c r="F24" s="374" t="s">
        <v>203</v>
      </c>
      <c r="G24" s="375"/>
      <c r="H24" s="375"/>
      <c r="I24" s="375"/>
      <c r="J24" s="375"/>
      <c r="K24" s="375"/>
      <c r="L24" s="385"/>
      <c r="M24" s="385"/>
      <c r="N24" s="385"/>
      <c r="O24" s="385"/>
      <c r="P24" s="386"/>
      <c r="Q24" s="382" t="s">
        <v>157</v>
      </c>
      <c r="R24" s="383"/>
      <c r="S24" s="383"/>
      <c r="T24" s="383"/>
      <c r="U24" s="384"/>
      <c r="V24" s="375" t="s">
        <v>205</v>
      </c>
      <c r="W24" s="375"/>
      <c r="X24" s="375"/>
      <c r="Y24" s="375"/>
      <c r="Z24" s="375"/>
      <c r="AA24" s="375"/>
      <c r="AB24" s="326"/>
      <c r="AC24" s="326"/>
      <c r="AD24" s="326"/>
      <c r="AE24" s="326"/>
      <c r="AF24" s="327"/>
    </row>
    <row r="25" spans="1:33" ht="11.25" customHeight="1">
      <c r="A25" s="339" t="s">
        <v>103</v>
      </c>
      <c r="B25" s="391"/>
      <c r="C25" s="391"/>
      <c r="D25" s="391"/>
      <c r="E25" s="394"/>
      <c r="F25" s="370" t="s">
        <v>204</v>
      </c>
      <c r="G25" s="371"/>
      <c r="H25" s="371"/>
      <c r="I25" s="371"/>
      <c r="J25" s="371"/>
      <c r="K25" s="371"/>
      <c r="L25" s="387"/>
      <c r="M25" s="387"/>
      <c r="N25" s="387"/>
      <c r="O25" s="387"/>
      <c r="P25" s="388"/>
      <c r="Q25" s="376" t="s">
        <v>158</v>
      </c>
      <c r="R25" s="377"/>
      <c r="S25" s="377"/>
      <c r="T25" s="377"/>
      <c r="U25" s="378"/>
      <c r="V25" s="371" t="s">
        <v>206</v>
      </c>
      <c r="W25" s="371"/>
      <c r="X25" s="371"/>
      <c r="Y25" s="371"/>
      <c r="Z25" s="371"/>
      <c r="AA25" s="371"/>
      <c r="AB25" s="328"/>
      <c r="AC25" s="328"/>
      <c r="AD25" s="328"/>
      <c r="AE25" s="328"/>
      <c r="AF25" s="329"/>
    </row>
    <row r="26" spans="1:33" ht="11.25" customHeight="1">
      <c r="A26" s="339"/>
      <c r="B26" s="391"/>
      <c r="C26" s="391"/>
      <c r="D26" s="391"/>
      <c r="E26" s="394"/>
      <c r="F26" s="372"/>
      <c r="G26" s="373"/>
      <c r="H26" s="373"/>
      <c r="I26" s="373"/>
      <c r="J26" s="373"/>
      <c r="K26" s="373"/>
      <c r="L26" s="387"/>
      <c r="M26" s="387"/>
      <c r="N26" s="387"/>
      <c r="O26" s="387"/>
      <c r="P26" s="388"/>
      <c r="Q26" s="379"/>
      <c r="R26" s="380"/>
      <c r="S26" s="380"/>
      <c r="T26" s="380"/>
      <c r="U26" s="381"/>
      <c r="V26" s="373"/>
      <c r="W26" s="373"/>
      <c r="X26" s="373"/>
      <c r="Y26" s="373"/>
      <c r="Z26" s="373"/>
      <c r="AA26" s="373"/>
      <c r="AB26" s="328"/>
      <c r="AC26" s="328"/>
      <c r="AD26" s="328"/>
      <c r="AE26" s="328"/>
      <c r="AF26" s="329"/>
    </row>
    <row r="27" spans="1:33" ht="34.5" customHeight="1">
      <c r="A27" s="395"/>
      <c r="B27" s="396"/>
      <c r="C27" s="396"/>
      <c r="D27" s="396"/>
      <c r="E27" s="397"/>
      <c r="F27" s="367"/>
      <c r="G27" s="368"/>
      <c r="H27" s="368"/>
      <c r="I27" s="368"/>
      <c r="J27" s="368"/>
      <c r="K27" s="368"/>
      <c r="L27" s="389"/>
      <c r="M27" s="389"/>
      <c r="N27" s="389"/>
      <c r="O27" s="389"/>
      <c r="P27" s="390"/>
      <c r="Q27" s="351"/>
      <c r="R27" s="352"/>
      <c r="S27" s="352"/>
      <c r="T27" s="352"/>
      <c r="U27" s="353"/>
      <c r="V27" s="368"/>
      <c r="W27" s="368"/>
      <c r="X27" s="368"/>
      <c r="Y27" s="368"/>
      <c r="Z27" s="368"/>
      <c r="AA27" s="368"/>
      <c r="AB27" s="330"/>
      <c r="AC27" s="330"/>
      <c r="AD27" s="330"/>
      <c r="AE27" s="330"/>
      <c r="AF27" s="331"/>
    </row>
    <row r="28" spans="1:33" ht="9.75" customHeight="1">
      <c r="A28" s="338" t="s">
        <v>104</v>
      </c>
      <c r="B28" s="338"/>
      <c r="C28" s="338"/>
      <c r="D28" s="338"/>
      <c r="E28" s="338"/>
      <c r="F28" s="90"/>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2"/>
      <c r="AG28" s="339"/>
    </row>
    <row r="29" spans="1:33" ht="9.75" customHeight="1">
      <c r="A29" s="338"/>
      <c r="B29" s="338"/>
      <c r="C29" s="338"/>
      <c r="D29" s="338"/>
      <c r="E29" s="338"/>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4"/>
      <c r="AG29" s="339"/>
    </row>
    <row r="30" spans="1:33" ht="9.75" customHeight="1">
      <c r="A30" s="338"/>
      <c r="B30" s="338"/>
      <c r="C30" s="338"/>
      <c r="D30" s="338"/>
      <c r="E30" s="338"/>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4"/>
      <c r="AG30" s="339"/>
    </row>
    <row r="31" spans="1:33" ht="9.75" customHeight="1">
      <c r="A31" s="338"/>
      <c r="B31" s="338"/>
      <c r="C31" s="338"/>
      <c r="D31" s="338"/>
      <c r="E31" s="338"/>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6"/>
      <c r="AG31" s="339"/>
    </row>
    <row r="32" spans="1:33" ht="18" customHeight="1">
      <c r="A32" s="338" t="s">
        <v>105</v>
      </c>
      <c r="B32" s="338"/>
      <c r="C32" s="338"/>
      <c r="D32" s="338"/>
      <c r="E32" s="338"/>
      <c r="F32" s="364" t="s">
        <v>207</v>
      </c>
      <c r="G32" s="365"/>
      <c r="H32" s="365"/>
      <c r="I32" s="365"/>
      <c r="J32" s="365"/>
      <c r="K32" s="365"/>
      <c r="L32" s="365"/>
      <c r="M32" s="365"/>
      <c r="N32" s="365"/>
      <c r="O32" s="365"/>
      <c r="P32" s="365"/>
      <c r="Q32" s="365"/>
      <c r="R32" s="365"/>
      <c r="S32" s="365"/>
      <c r="T32" s="365"/>
      <c r="U32" s="365"/>
      <c r="V32" s="365"/>
      <c r="W32" s="365"/>
      <c r="X32" s="365"/>
      <c r="Y32" s="365"/>
      <c r="Z32" s="366"/>
      <c r="AA32" s="340"/>
      <c r="AB32" s="341"/>
      <c r="AC32" s="341"/>
      <c r="AD32" s="341"/>
      <c r="AE32" s="341"/>
      <c r="AF32" s="342"/>
    </row>
    <row r="33" spans="1:32" ht="18" customHeight="1">
      <c r="A33" s="338"/>
      <c r="B33" s="338"/>
      <c r="C33" s="338"/>
      <c r="D33" s="338"/>
      <c r="E33" s="338"/>
      <c r="F33" s="367"/>
      <c r="G33" s="368"/>
      <c r="H33" s="368"/>
      <c r="I33" s="368"/>
      <c r="J33" s="368"/>
      <c r="K33" s="368"/>
      <c r="L33" s="368"/>
      <c r="M33" s="368"/>
      <c r="N33" s="368"/>
      <c r="O33" s="368"/>
      <c r="P33" s="368"/>
      <c r="Q33" s="368"/>
      <c r="R33" s="368"/>
      <c r="S33" s="368"/>
      <c r="T33" s="368"/>
      <c r="U33" s="368"/>
      <c r="V33" s="368"/>
      <c r="W33" s="368"/>
      <c r="X33" s="368"/>
      <c r="Y33" s="368"/>
      <c r="Z33" s="369"/>
      <c r="AA33" s="343"/>
      <c r="AB33" s="344"/>
      <c r="AC33" s="344"/>
      <c r="AD33" s="344"/>
      <c r="AE33" s="344"/>
      <c r="AF33" s="345"/>
    </row>
    <row r="34" spans="1:32" ht="21" customHeight="1">
      <c r="A34" s="338" t="s">
        <v>106</v>
      </c>
      <c r="B34" s="338"/>
      <c r="C34" s="338"/>
      <c r="D34" s="338"/>
      <c r="E34" s="338"/>
      <c r="F34" s="348" t="s">
        <v>107</v>
      </c>
      <c r="G34" s="349"/>
      <c r="H34" s="349"/>
      <c r="I34" s="349"/>
      <c r="J34" s="349"/>
      <c r="K34" s="350"/>
      <c r="L34" s="354" t="s">
        <v>165</v>
      </c>
      <c r="M34" s="355"/>
      <c r="N34" s="355"/>
      <c r="O34" s="355"/>
      <c r="P34" s="355"/>
      <c r="Q34" s="355"/>
      <c r="R34" s="355"/>
      <c r="S34" s="355"/>
      <c r="T34" s="355"/>
      <c r="U34" s="355"/>
      <c r="V34" s="355"/>
      <c r="W34" s="355"/>
      <c r="X34" s="355"/>
      <c r="Y34" s="355"/>
      <c r="Z34" s="356"/>
      <c r="AA34" s="402" t="s">
        <v>120</v>
      </c>
      <c r="AB34" s="403"/>
      <c r="AC34" s="403"/>
      <c r="AD34" s="403"/>
      <c r="AE34" s="403"/>
      <c r="AF34" s="404"/>
    </row>
    <row r="35" spans="1:32" ht="21" customHeight="1">
      <c r="A35" s="338"/>
      <c r="B35" s="338"/>
      <c r="C35" s="338"/>
      <c r="D35" s="338"/>
      <c r="E35" s="338"/>
      <c r="F35" s="351"/>
      <c r="G35" s="352"/>
      <c r="H35" s="352"/>
      <c r="I35" s="352"/>
      <c r="J35" s="352"/>
      <c r="K35" s="353"/>
      <c r="L35" s="357"/>
      <c r="M35" s="358"/>
      <c r="N35" s="358"/>
      <c r="O35" s="358"/>
      <c r="P35" s="358"/>
      <c r="Q35" s="358"/>
      <c r="R35" s="358"/>
      <c r="S35" s="358"/>
      <c r="T35" s="358"/>
      <c r="U35" s="358"/>
      <c r="V35" s="358"/>
      <c r="W35" s="358"/>
      <c r="X35" s="358"/>
      <c r="Y35" s="358"/>
      <c r="Z35" s="359"/>
      <c r="AA35" s="405"/>
      <c r="AB35" s="406"/>
      <c r="AC35" s="406"/>
      <c r="AD35" s="406"/>
      <c r="AE35" s="406"/>
      <c r="AF35" s="407"/>
    </row>
    <row r="36" spans="1:32" ht="21" customHeight="1">
      <c r="A36" s="338"/>
      <c r="B36" s="338"/>
      <c r="C36" s="338"/>
      <c r="D36" s="338"/>
      <c r="E36" s="338"/>
      <c r="F36" s="354" t="s">
        <v>208</v>
      </c>
      <c r="G36" s="355"/>
      <c r="H36" s="355"/>
      <c r="I36" s="355"/>
      <c r="J36" s="355"/>
      <c r="K36" s="355"/>
      <c r="L36" s="355"/>
      <c r="M36" s="355"/>
      <c r="N36" s="355"/>
      <c r="O36" s="355"/>
      <c r="P36" s="355"/>
      <c r="Q36" s="355"/>
      <c r="R36" s="355"/>
      <c r="S36" s="355"/>
      <c r="T36" s="355"/>
      <c r="U36" s="355"/>
      <c r="V36" s="355"/>
      <c r="W36" s="355"/>
      <c r="X36" s="355"/>
      <c r="Y36" s="355"/>
      <c r="Z36" s="356"/>
      <c r="AA36" s="405"/>
      <c r="AB36" s="406"/>
      <c r="AC36" s="406"/>
      <c r="AD36" s="406"/>
      <c r="AE36" s="406"/>
      <c r="AF36" s="407"/>
    </row>
    <row r="37" spans="1:32" ht="21" customHeight="1">
      <c r="A37" s="338"/>
      <c r="B37" s="338"/>
      <c r="C37" s="338"/>
      <c r="D37" s="338"/>
      <c r="E37" s="338"/>
      <c r="F37" s="357"/>
      <c r="G37" s="358"/>
      <c r="H37" s="358"/>
      <c r="I37" s="358"/>
      <c r="J37" s="358"/>
      <c r="K37" s="358"/>
      <c r="L37" s="358"/>
      <c r="M37" s="358"/>
      <c r="N37" s="358"/>
      <c r="O37" s="358"/>
      <c r="P37" s="358"/>
      <c r="Q37" s="358"/>
      <c r="R37" s="358"/>
      <c r="S37" s="358"/>
      <c r="T37" s="358"/>
      <c r="U37" s="358"/>
      <c r="V37" s="358"/>
      <c r="W37" s="358"/>
      <c r="X37" s="358"/>
      <c r="Y37" s="358"/>
      <c r="Z37" s="359"/>
      <c r="AA37" s="408"/>
      <c r="AB37" s="409"/>
      <c r="AC37" s="409"/>
      <c r="AD37" s="409"/>
      <c r="AE37" s="409"/>
      <c r="AF37" s="410"/>
    </row>
    <row r="38" spans="1:32" ht="15" customHeight="1">
      <c r="B38" s="49" t="s">
        <v>108</v>
      </c>
    </row>
    <row r="39" spans="1:32" ht="15" customHeight="1">
      <c r="B39" s="49" t="s">
        <v>109</v>
      </c>
      <c r="C39" s="50"/>
      <c r="D39" s="50"/>
      <c r="E39" s="50"/>
      <c r="F39" s="50"/>
      <c r="G39" s="50"/>
      <c r="H39" s="50"/>
      <c r="I39" s="50"/>
      <c r="J39" s="50"/>
      <c r="K39" s="50"/>
      <c r="L39" s="50"/>
      <c r="M39" s="50"/>
      <c r="N39" s="50"/>
      <c r="O39" s="50"/>
      <c r="P39" s="50"/>
      <c r="Q39" s="50"/>
    </row>
    <row r="40" spans="1:32" ht="25.5" hidden="1" customHeight="1">
      <c r="A40" s="334" t="s">
        <v>110</v>
      </c>
      <c r="B40" s="335"/>
      <c r="C40" s="335"/>
      <c r="D40" s="335"/>
      <c r="E40" s="335"/>
      <c r="F40" s="335"/>
      <c r="G40" s="335"/>
      <c r="H40" s="335"/>
      <c r="I40" s="333"/>
      <c r="J40" s="333"/>
      <c r="K40" s="333"/>
      <c r="L40" s="333"/>
      <c r="M40" s="333"/>
      <c r="N40" s="333"/>
      <c r="O40" s="333"/>
      <c r="P40" s="333"/>
      <c r="Q40" s="333"/>
      <c r="R40" s="334" t="s">
        <v>111</v>
      </c>
      <c r="S40" s="335"/>
      <c r="T40" s="335"/>
      <c r="U40" s="335"/>
      <c r="V40" s="335"/>
      <c r="W40" s="336"/>
      <c r="X40" s="333"/>
      <c r="Y40" s="333"/>
      <c r="Z40" s="333"/>
      <c r="AA40" s="333"/>
      <c r="AB40" s="333"/>
      <c r="AC40" s="333"/>
      <c r="AD40" s="333"/>
      <c r="AE40" s="333"/>
      <c r="AF40" s="333"/>
    </row>
    <row r="41" spans="1:32" ht="25.5" hidden="1" customHeight="1">
      <c r="A41" s="334" t="s">
        <v>112</v>
      </c>
      <c r="B41" s="335"/>
      <c r="C41" s="335"/>
      <c r="D41" s="335"/>
      <c r="E41" s="335"/>
      <c r="F41" s="335"/>
      <c r="G41" s="335"/>
      <c r="H41" s="335"/>
      <c r="I41" s="333"/>
      <c r="J41" s="333"/>
      <c r="K41" s="333"/>
      <c r="L41" s="333"/>
      <c r="M41" s="333"/>
      <c r="N41" s="333"/>
      <c r="O41" s="333"/>
      <c r="P41" s="333"/>
      <c r="Q41" s="333"/>
      <c r="R41" s="334" t="s">
        <v>111</v>
      </c>
      <c r="S41" s="335"/>
      <c r="T41" s="335"/>
      <c r="U41" s="335"/>
      <c r="V41" s="335"/>
      <c r="W41" s="336"/>
      <c r="X41" s="333"/>
      <c r="Y41" s="333"/>
      <c r="Z41" s="333"/>
      <c r="AA41" s="333"/>
      <c r="AB41" s="333"/>
      <c r="AC41" s="333"/>
      <c r="AD41" s="333"/>
      <c r="AE41" s="333"/>
      <c r="AF41" s="333"/>
    </row>
    <row r="42" spans="1:32" ht="7.5" customHeight="1">
      <c r="B42" s="51"/>
    </row>
    <row r="43" spans="1:32" ht="7.5" customHeight="1">
      <c r="B43" s="347"/>
      <c r="C43" s="347"/>
      <c r="D43" s="347"/>
      <c r="E43" s="347"/>
      <c r="F43" s="347"/>
      <c r="G43" s="347"/>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row>
    <row r="44" spans="1:32" ht="7.5" customHeight="1">
      <c r="B44" s="347"/>
      <c r="C44" s="347"/>
      <c r="D44" s="347"/>
      <c r="E44" s="347"/>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row>
    <row r="45" spans="1:32" ht="7.5" customHeight="1">
      <c r="B45" s="347"/>
      <c r="C45" s="347"/>
      <c r="D45" s="347"/>
      <c r="E45" s="347"/>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row>
    <row r="46" spans="1:32" ht="7.5" customHeight="1">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row>
    <row r="47" spans="1:32" ht="7.5" customHeight="1">
      <c r="B47" s="347"/>
      <c r="C47" s="347"/>
      <c r="D47" s="347"/>
      <c r="E47" s="347"/>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row>
    <row r="48" spans="1:32" ht="7.5" customHeight="1">
      <c r="B48" s="347"/>
      <c r="C48" s="347"/>
      <c r="D48" s="347"/>
      <c r="E48" s="347"/>
      <c r="F48" s="347"/>
      <c r="G48" s="347"/>
      <c r="H48" s="347"/>
      <c r="I48" s="347"/>
      <c r="J48" s="347"/>
      <c r="K48" s="347"/>
      <c r="L48" s="347"/>
      <c r="M48" s="347"/>
      <c r="N48" s="347"/>
      <c r="O48" s="347"/>
      <c r="P48" s="347"/>
      <c r="Q48" s="347"/>
      <c r="R48" s="347"/>
      <c r="S48" s="347"/>
      <c r="T48" s="347"/>
      <c r="U48" s="347"/>
      <c r="V48" s="347"/>
      <c r="W48" s="347"/>
      <c r="X48" s="347"/>
      <c r="Y48" s="347"/>
      <c r="Z48" s="347"/>
      <c r="AA48" s="347"/>
      <c r="AB48" s="347"/>
      <c r="AC48" s="347"/>
      <c r="AD48" s="347"/>
      <c r="AE48" s="347"/>
      <c r="AF48" s="347"/>
    </row>
    <row r="49" spans="2:32" ht="7.5" customHeight="1">
      <c r="B49" s="347"/>
      <c r="C49" s="347"/>
      <c r="D49" s="347"/>
      <c r="E49" s="347"/>
      <c r="F49" s="347"/>
      <c r="G49" s="347"/>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row>
    <row r="50" spans="2:32" ht="7.5" customHeight="1">
      <c r="B50" s="347"/>
      <c r="C50" s="347"/>
      <c r="D50" s="347"/>
      <c r="E50" s="347"/>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row>
    <row r="51" spans="2:32" ht="7.5" customHeight="1">
      <c r="B51" s="347"/>
      <c r="C51" s="347"/>
      <c r="D51" s="347"/>
      <c r="E51" s="347"/>
      <c r="F51" s="347"/>
      <c r="G51" s="347"/>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row>
    <row r="52" spans="2:32" ht="6.75" customHeight="1">
      <c r="B52" s="347"/>
      <c r="C52" s="347"/>
      <c r="D52" s="347"/>
      <c r="E52" s="347"/>
      <c r="F52" s="347"/>
      <c r="G52" s="347"/>
      <c r="H52" s="347"/>
      <c r="I52" s="347"/>
      <c r="J52" s="347"/>
      <c r="K52" s="347"/>
      <c r="L52" s="347"/>
      <c r="M52" s="347"/>
      <c r="N52" s="347"/>
      <c r="O52" s="347"/>
      <c r="P52" s="347"/>
      <c r="Q52" s="347"/>
      <c r="R52" s="347"/>
      <c r="S52" s="347"/>
      <c r="T52" s="347"/>
      <c r="U52" s="347"/>
      <c r="V52" s="347"/>
      <c r="W52" s="347"/>
      <c r="X52" s="347"/>
      <c r="Y52" s="347"/>
      <c r="Z52" s="347"/>
      <c r="AA52" s="347"/>
      <c r="AB52" s="347"/>
      <c r="AC52" s="347"/>
      <c r="AD52" s="347"/>
      <c r="AE52" s="347"/>
      <c r="AF52" s="347"/>
    </row>
  </sheetData>
  <sheetProtection sheet="1" objects="1" scenarios="1"/>
  <mergeCells count="43">
    <mergeCell ref="M12:O14"/>
    <mergeCell ref="M16:O16"/>
    <mergeCell ref="M18:O18"/>
    <mergeCell ref="L19:P19"/>
    <mergeCell ref="A25:E27"/>
    <mergeCell ref="A24:E24"/>
    <mergeCell ref="F32:Z33"/>
    <mergeCell ref="F25:K27"/>
    <mergeCell ref="F24:K24"/>
    <mergeCell ref="Q25:U27"/>
    <mergeCell ref="Q24:U24"/>
    <mergeCell ref="V25:AA27"/>
    <mergeCell ref="V24:AA24"/>
    <mergeCell ref="L24:P27"/>
    <mergeCell ref="Q19:AF19"/>
    <mergeCell ref="Q18:AF18"/>
    <mergeCell ref="Q16:AF16"/>
    <mergeCell ref="Q14:AF14"/>
    <mergeCell ref="R12:W12"/>
    <mergeCell ref="B43:AF52"/>
    <mergeCell ref="A34:E37"/>
    <mergeCell ref="F34:K35"/>
    <mergeCell ref="AA34:AF37"/>
    <mergeCell ref="F36:Z37"/>
    <mergeCell ref="A41:H41"/>
    <mergeCell ref="A40:H40"/>
    <mergeCell ref="L34:Z35"/>
    <mergeCell ref="AB24:AF27"/>
    <mergeCell ref="AI2:AR7"/>
    <mergeCell ref="I41:Q41"/>
    <mergeCell ref="I40:Q40"/>
    <mergeCell ref="X41:AF41"/>
    <mergeCell ref="X40:AF40"/>
    <mergeCell ref="R41:W41"/>
    <mergeCell ref="R40:W40"/>
    <mergeCell ref="A3:AF3"/>
    <mergeCell ref="A28:E31"/>
    <mergeCell ref="AG28:AG31"/>
    <mergeCell ref="A32:E33"/>
    <mergeCell ref="AA32:AF33"/>
    <mergeCell ref="X6:Y6"/>
    <mergeCell ref="AA6:AB6"/>
    <mergeCell ref="AD6:AE6"/>
  </mergeCells>
  <phoneticPr fontId="4"/>
  <printOptions horizontalCentered="1" verticalCentered="1"/>
  <pageMargins left="0.7" right="0.7" top="0.75" bottom="0.75" header="0.3" footer="0.3"/>
  <pageSetup paperSize="9" orientation="portrait" r:id="rId1"/>
  <colBreaks count="1" manualBreakCount="1">
    <brk id="33" max="41" man="1"/>
  </colBreaks>
  <drawing r:id="rId2"/>
  <legacyDrawing r:id="rId3"/>
  <mc:AlternateContent xmlns:mc="http://schemas.openxmlformats.org/markup-compatibility/2006">
    <mc:Choice Requires="x14">
      <controls>
        <mc:AlternateContent xmlns:mc="http://schemas.openxmlformats.org/markup-compatibility/2006">
          <mc:Choice Requires="x14">
            <control shapeId="37906" r:id="rId4" name="Check Box 18">
              <controlPr defaultSize="0" autoFill="0" autoLine="0" autoPict="0">
                <anchor moveWithCells="1">
                  <from>
                    <xdr:col>11</xdr:col>
                    <xdr:colOff>114300</xdr:colOff>
                    <xdr:row>23</xdr:row>
                    <xdr:rowOff>47625</xdr:rowOff>
                  </from>
                  <to>
                    <xdr:col>15</xdr:col>
                    <xdr:colOff>76200</xdr:colOff>
                    <xdr:row>23</xdr:row>
                    <xdr:rowOff>257175</xdr:rowOff>
                  </to>
                </anchor>
              </controlPr>
            </control>
          </mc:Choice>
        </mc:AlternateContent>
        <mc:AlternateContent xmlns:mc="http://schemas.openxmlformats.org/markup-compatibility/2006">
          <mc:Choice Requires="x14">
            <control shapeId="37907" r:id="rId5" name="Check Box 19">
              <controlPr defaultSize="0" autoFill="0" autoLine="0" autoPict="0">
                <anchor moveWithCells="1">
                  <from>
                    <xdr:col>11</xdr:col>
                    <xdr:colOff>114300</xdr:colOff>
                    <xdr:row>23</xdr:row>
                    <xdr:rowOff>276225</xdr:rowOff>
                  </from>
                  <to>
                    <xdr:col>15</xdr:col>
                    <xdr:colOff>76200</xdr:colOff>
                    <xdr:row>25</xdr:row>
                    <xdr:rowOff>57150</xdr:rowOff>
                  </to>
                </anchor>
              </controlPr>
            </control>
          </mc:Choice>
        </mc:AlternateContent>
        <mc:AlternateContent xmlns:mc="http://schemas.openxmlformats.org/markup-compatibility/2006">
          <mc:Choice Requires="x14">
            <control shapeId="37908" r:id="rId6" name="Check Box 20">
              <controlPr defaultSize="0" autoFill="0" autoLine="0" autoPict="0">
                <anchor moveWithCells="1">
                  <from>
                    <xdr:col>11</xdr:col>
                    <xdr:colOff>114300</xdr:colOff>
                    <xdr:row>25</xdr:row>
                    <xdr:rowOff>85725</xdr:rowOff>
                  </from>
                  <to>
                    <xdr:col>15</xdr:col>
                    <xdr:colOff>76200</xdr:colOff>
                    <xdr:row>26</xdr:row>
                    <xdr:rowOff>152400</xdr:rowOff>
                  </to>
                </anchor>
              </controlPr>
            </control>
          </mc:Choice>
        </mc:AlternateContent>
        <mc:AlternateContent xmlns:mc="http://schemas.openxmlformats.org/markup-compatibility/2006">
          <mc:Choice Requires="x14">
            <control shapeId="37909" r:id="rId7" name="Check Box 21">
              <controlPr defaultSize="0" autoFill="0" autoLine="0" autoPict="0">
                <anchor moveWithCells="1">
                  <from>
                    <xdr:col>11</xdr:col>
                    <xdr:colOff>114300</xdr:colOff>
                    <xdr:row>26</xdr:row>
                    <xdr:rowOff>180975</xdr:rowOff>
                  </from>
                  <to>
                    <xdr:col>15</xdr:col>
                    <xdr:colOff>76200</xdr:colOff>
                    <xdr:row>26</xdr:row>
                    <xdr:rowOff>390525</xdr:rowOff>
                  </to>
                </anchor>
              </controlPr>
            </control>
          </mc:Choice>
        </mc:AlternateContent>
        <mc:AlternateContent xmlns:mc="http://schemas.openxmlformats.org/markup-compatibility/2006">
          <mc:Choice Requires="x14">
            <control shapeId="37910" r:id="rId8" name="Check Box 22">
              <controlPr defaultSize="0" autoFill="0" autoLine="0" autoPict="0">
                <anchor moveWithCells="1">
                  <from>
                    <xdr:col>27</xdr:col>
                    <xdr:colOff>47625</xdr:colOff>
                    <xdr:row>23</xdr:row>
                    <xdr:rowOff>28575</xdr:rowOff>
                  </from>
                  <to>
                    <xdr:col>31</xdr:col>
                    <xdr:colOff>180975</xdr:colOff>
                    <xdr:row>23</xdr:row>
                    <xdr:rowOff>209550</xdr:rowOff>
                  </to>
                </anchor>
              </controlPr>
            </control>
          </mc:Choice>
        </mc:AlternateContent>
        <mc:AlternateContent xmlns:mc="http://schemas.openxmlformats.org/markup-compatibility/2006">
          <mc:Choice Requires="x14">
            <control shapeId="37911" r:id="rId9" name="Check Box 23">
              <controlPr defaultSize="0" autoFill="0" autoLine="0" autoPict="0">
                <anchor moveWithCells="1">
                  <from>
                    <xdr:col>27</xdr:col>
                    <xdr:colOff>47625</xdr:colOff>
                    <xdr:row>23</xdr:row>
                    <xdr:rowOff>219075</xdr:rowOff>
                  </from>
                  <to>
                    <xdr:col>31</xdr:col>
                    <xdr:colOff>180975</xdr:colOff>
                    <xdr:row>24</xdr:row>
                    <xdr:rowOff>114300</xdr:rowOff>
                  </to>
                </anchor>
              </controlPr>
            </control>
          </mc:Choice>
        </mc:AlternateContent>
        <mc:AlternateContent xmlns:mc="http://schemas.openxmlformats.org/markup-compatibility/2006">
          <mc:Choice Requires="x14">
            <control shapeId="37912" r:id="rId10" name="Check Box 24">
              <controlPr defaultSize="0" autoFill="0" autoLine="0" autoPict="0">
                <anchor moveWithCells="1">
                  <from>
                    <xdr:col>27</xdr:col>
                    <xdr:colOff>47625</xdr:colOff>
                    <xdr:row>24</xdr:row>
                    <xdr:rowOff>123825</xdr:rowOff>
                  </from>
                  <to>
                    <xdr:col>31</xdr:col>
                    <xdr:colOff>180975</xdr:colOff>
                    <xdr:row>26</xdr:row>
                    <xdr:rowOff>19050</xdr:rowOff>
                  </to>
                </anchor>
              </controlPr>
            </control>
          </mc:Choice>
        </mc:AlternateContent>
        <mc:AlternateContent xmlns:mc="http://schemas.openxmlformats.org/markup-compatibility/2006">
          <mc:Choice Requires="x14">
            <control shapeId="37913" r:id="rId11" name="Check Box 25">
              <controlPr defaultSize="0" autoFill="0" autoLine="0" autoPict="0">
                <anchor moveWithCells="1">
                  <from>
                    <xdr:col>27</xdr:col>
                    <xdr:colOff>47625</xdr:colOff>
                    <xdr:row>26</xdr:row>
                    <xdr:rowOff>28575</xdr:rowOff>
                  </from>
                  <to>
                    <xdr:col>31</xdr:col>
                    <xdr:colOff>180975</xdr:colOff>
                    <xdr:row>26</xdr:row>
                    <xdr:rowOff>209550</xdr:rowOff>
                  </to>
                </anchor>
              </controlPr>
            </control>
          </mc:Choice>
        </mc:AlternateContent>
        <mc:AlternateContent xmlns:mc="http://schemas.openxmlformats.org/markup-compatibility/2006">
          <mc:Choice Requires="x14">
            <control shapeId="37914" r:id="rId12" name="Check Box 26">
              <controlPr defaultSize="0" autoFill="0" autoLine="0" autoPict="0">
                <anchor moveWithCells="1">
                  <from>
                    <xdr:col>27</xdr:col>
                    <xdr:colOff>47625</xdr:colOff>
                    <xdr:row>26</xdr:row>
                    <xdr:rowOff>219075</xdr:rowOff>
                  </from>
                  <to>
                    <xdr:col>31</xdr:col>
                    <xdr:colOff>180975</xdr:colOff>
                    <xdr:row>26</xdr:row>
                    <xdr:rowOff>400050</xdr:rowOff>
                  </to>
                </anchor>
              </controlPr>
            </control>
          </mc:Choice>
        </mc:AlternateContent>
        <mc:AlternateContent xmlns:mc="http://schemas.openxmlformats.org/markup-compatibility/2006">
          <mc:Choice Requires="x14">
            <control shapeId="37915" r:id="rId13" name="Check Box 27">
              <controlPr defaultSize="0" autoFill="0" autoLine="0" autoPict="0">
                <anchor>
                  <from>
                    <xdr:col>8</xdr:col>
                    <xdr:colOff>28575</xdr:colOff>
                    <xdr:row>27</xdr:row>
                    <xdr:rowOff>95250</xdr:rowOff>
                  </from>
                  <to>
                    <xdr:col>15</xdr:col>
                    <xdr:colOff>57150</xdr:colOff>
                    <xdr:row>30</xdr:row>
                    <xdr:rowOff>57150</xdr:rowOff>
                  </to>
                </anchor>
              </controlPr>
            </control>
          </mc:Choice>
        </mc:AlternateContent>
        <mc:AlternateContent xmlns:mc="http://schemas.openxmlformats.org/markup-compatibility/2006">
          <mc:Choice Requires="x14">
            <control shapeId="37916" r:id="rId14" name="Check Box 28">
              <controlPr defaultSize="0" autoFill="0" autoLine="0" autoPict="0">
                <anchor>
                  <from>
                    <xdr:col>16</xdr:col>
                    <xdr:colOff>38100</xdr:colOff>
                    <xdr:row>27</xdr:row>
                    <xdr:rowOff>95250</xdr:rowOff>
                  </from>
                  <to>
                    <xdr:col>23</xdr:col>
                    <xdr:colOff>9525</xdr:colOff>
                    <xdr:row>30</xdr:row>
                    <xdr:rowOff>47625</xdr:rowOff>
                  </to>
                </anchor>
              </controlPr>
            </control>
          </mc:Choice>
        </mc:AlternateContent>
        <mc:AlternateContent xmlns:mc="http://schemas.openxmlformats.org/markup-compatibility/2006">
          <mc:Choice Requires="x14">
            <control shapeId="37917" r:id="rId15" name="Check Box 29">
              <controlPr defaultSize="0" autoFill="0" autoLine="0" autoPict="0">
                <anchor>
                  <from>
                    <xdr:col>23</xdr:col>
                    <xdr:colOff>9525</xdr:colOff>
                    <xdr:row>27</xdr:row>
                    <xdr:rowOff>95250</xdr:rowOff>
                  </from>
                  <to>
                    <xdr:col>30</xdr:col>
                    <xdr:colOff>47625</xdr:colOff>
                    <xdr:row>30</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A815E-0ECB-4190-8154-5C03806BC57F}">
  <sheetPr>
    <tabColor theme="0" tint="-0.249977111117893"/>
  </sheetPr>
  <dimension ref="A1:AK43"/>
  <sheetViews>
    <sheetView view="pageBreakPreview" topLeftCell="A2" zoomScale="85" zoomScaleNormal="100" zoomScaleSheetLayoutView="85" workbookViewId="0">
      <selection activeCell="AC37" sqref="AC37"/>
    </sheetView>
  </sheetViews>
  <sheetFormatPr defaultRowHeight="13.5" customHeight="1"/>
  <cols>
    <col min="6" max="6" width="11.5" customWidth="1"/>
    <col min="7" max="7" width="9.625" customWidth="1"/>
    <col min="8" max="8" width="10.625" customWidth="1"/>
    <col min="17" max="17" width="10.5" customWidth="1"/>
    <col min="18" max="18" width="11.125" customWidth="1"/>
    <col min="19" max="19" width="10.875" customWidth="1"/>
    <col min="21" max="21" width="9.25" customWidth="1"/>
  </cols>
  <sheetData>
    <row r="1" spans="1:37" ht="13.5" hidden="1" customHeight="1"/>
    <row r="2" spans="1:37" ht="13.5" customHeight="1">
      <c r="A2" t="s">
        <v>209</v>
      </c>
    </row>
    <row r="3" spans="1:37" s="104" customFormat="1" ht="13.5" customHeight="1">
      <c r="A3" s="97" t="s">
        <v>210</v>
      </c>
      <c r="B3" s="97" t="s">
        <v>211</v>
      </c>
      <c r="C3" s="98" t="s">
        <v>135</v>
      </c>
      <c r="D3" s="98" t="s">
        <v>135</v>
      </c>
      <c r="E3" s="97" t="s">
        <v>212</v>
      </c>
      <c r="F3" s="97" t="s">
        <v>121</v>
      </c>
      <c r="G3" s="97" t="s">
        <v>213</v>
      </c>
      <c r="H3" s="97" t="s">
        <v>122</v>
      </c>
      <c r="I3" s="97" t="s">
        <v>214</v>
      </c>
      <c r="J3" s="97" t="s">
        <v>215</v>
      </c>
      <c r="K3" s="97" t="s">
        <v>216</v>
      </c>
      <c r="L3" s="97" t="s">
        <v>217</v>
      </c>
      <c r="M3" s="97" t="s">
        <v>218</v>
      </c>
      <c r="N3" s="97" t="s">
        <v>219</v>
      </c>
      <c r="O3" s="98" t="s">
        <v>135</v>
      </c>
      <c r="P3" s="98" t="s">
        <v>135</v>
      </c>
      <c r="Q3" s="99" t="s">
        <v>220</v>
      </c>
      <c r="R3" s="100" t="s">
        <v>221</v>
      </c>
      <c r="S3" s="100" t="s">
        <v>222</v>
      </c>
      <c r="T3" s="101" t="s">
        <v>135</v>
      </c>
      <c r="U3" s="100" t="s">
        <v>14</v>
      </c>
      <c r="V3" s="101" t="s">
        <v>135</v>
      </c>
      <c r="W3" s="101" t="s">
        <v>135</v>
      </c>
      <c r="X3" s="101" t="s">
        <v>135</v>
      </c>
      <c r="Y3" s="101" t="s">
        <v>135</v>
      </c>
      <c r="Z3" s="101" t="s">
        <v>135</v>
      </c>
      <c r="AA3" s="100" t="s">
        <v>223</v>
      </c>
      <c r="AB3" s="101" t="s">
        <v>135</v>
      </c>
      <c r="AC3" s="102" t="s">
        <v>135</v>
      </c>
      <c r="AD3" s="102" t="s">
        <v>135</v>
      </c>
      <c r="AE3" s="102" t="s">
        <v>224</v>
      </c>
      <c r="AF3" s="103"/>
      <c r="AG3" s="103"/>
      <c r="AH3" s="103"/>
      <c r="AI3" s="103"/>
      <c r="AJ3" s="103"/>
      <c r="AK3" s="103"/>
    </row>
    <row r="4" spans="1:37" ht="10.5" customHeight="1"/>
    <row r="5" spans="1:37" ht="13.5" customHeight="1">
      <c r="A5" s="105">
        <v>1</v>
      </c>
      <c r="B5" s="105" t="str">
        <f>"R"&amp;申請書!AD3&amp;"."&amp;申請書!AG3&amp;"."&amp;申請書!AJ3</f>
        <v>R8.5.7</v>
      </c>
      <c r="C5" s="105"/>
      <c r="D5" s="105"/>
      <c r="E5" s="119" t="str">
        <f>申請書!J31&amp;申請書!N31</f>
        <v>6408585</v>
      </c>
      <c r="F5" s="119" t="str">
        <f>申請書!I33&amp;申請書!M33&amp;申請書!S33&amp;申請書!Y33&amp;申請書!AE33</f>
        <v>和歌山県和歌山市小松原通一丁目1番地</v>
      </c>
      <c r="G5" s="119" t="str">
        <f>申請書!I34</f>
        <v>シャカイフクシホウジン○○</v>
      </c>
      <c r="H5" s="119" t="str">
        <f>申請書!I35</f>
        <v>社会福祉法人○○</v>
      </c>
      <c r="I5" s="119" t="str">
        <f>申請書!I36</f>
        <v>理事長</v>
      </c>
      <c r="J5" s="119" t="str">
        <f>申請書!I37</f>
        <v>和歌山　太郎</v>
      </c>
      <c r="K5" s="107" t="str">
        <f>申請書!I38</f>
        <v>ワカヤマ　ハナコ</v>
      </c>
      <c r="L5" s="107" t="str">
        <f>申請書!I39</f>
        <v>和歌山　花子</v>
      </c>
      <c r="M5" s="107" t="str">
        <f>申請書!I40</f>
        <v>０００－０００－００００</v>
      </c>
      <c r="N5" s="107" t="str">
        <f>申請書!I41</f>
        <v>○○@mail.com</v>
      </c>
      <c r="O5" s="105"/>
      <c r="P5" s="105"/>
      <c r="Q5" s="107" t="str">
        <f ca="1">申請額一覧!C5</f>
        <v>0000000001</v>
      </c>
      <c r="R5" s="105" t="str">
        <f ca="1">申請額一覧!E5</f>
        <v>和歌山県○○市○○番地○○</v>
      </c>
      <c r="S5" s="106" t="str">
        <f ca="1">申請額一覧!B5</f>
        <v>訪問介護事業所○○</v>
      </c>
      <c r="T5" s="106"/>
      <c r="U5" s="107" t="str">
        <f ca="1">申請額一覧!D5</f>
        <v>訪問介護事業所　上記以外であって、1月あたり延べ訪問回数201回以上2,000回以下</v>
      </c>
      <c r="V5" s="108"/>
      <c r="W5" s="108"/>
      <c r="X5" s="108"/>
      <c r="Y5" s="108"/>
      <c r="Z5" s="108"/>
      <c r="AA5" s="108">
        <f ca="1">IFERROR(INDIRECT("個票"&amp;$A5&amp;"！$AI$10"),"")</f>
        <v>0</v>
      </c>
      <c r="AB5" s="108"/>
      <c r="AC5" s="108"/>
      <c r="AD5" s="108"/>
      <c r="AE5" s="108">
        <f ca="1">申請額一覧!F5</f>
        <v>400</v>
      </c>
      <c r="AF5" s="109"/>
    </row>
    <row r="6" spans="1:37" ht="13.5" customHeight="1">
      <c r="A6" s="105">
        <v>2</v>
      </c>
      <c r="B6" s="105"/>
      <c r="C6" s="105"/>
      <c r="D6" s="105"/>
      <c r="E6" s="106"/>
      <c r="F6" s="106"/>
      <c r="G6" s="106"/>
      <c r="H6" s="106"/>
      <c r="I6" s="106"/>
      <c r="J6" s="106"/>
      <c r="K6" s="106"/>
      <c r="L6" s="106"/>
      <c r="M6" s="105"/>
      <c r="N6" s="105"/>
      <c r="O6" s="105"/>
      <c r="P6" s="105"/>
      <c r="Q6" s="107" t="str">
        <f ca="1">申請額一覧!C6</f>
        <v>0000000002</v>
      </c>
      <c r="R6" s="105" t="str">
        <f ca="1">申請額一覧!E6</f>
        <v>和歌山県○○町○○番地○○</v>
      </c>
      <c r="S6" s="106" t="str">
        <f ca="1">申請額一覧!B6</f>
        <v>○○デイサービスセンター</v>
      </c>
      <c r="T6" s="106"/>
      <c r="U6" s="107" t="str">
        <f ca="1">申請額一覧!D6</f>
        <v>通所介護事業所　1月あたり延べ利用者数301人以上600人以下</v>
      </c>
      <c r="V6" s="108"/>
      <c r="W6" s="108"/>
      <c r="X6" s="108"/>
      <c r="Y6" s="108"/>
      <c r="Z6" s="108"/>
      <c r="AA6" s="108">
        <f t="shared" ref="AA6:AA34" ca="1" si="0">IFERROR(INDIRECT("個票"&amp;$A6&amp;"！$AI$10"),"")</f>
        <v>0</v>
      </c>
      <c r="AB6" s="108"/>
      <c r="AC6" s="108"/>
      <c r="AD6" s="108"/>
      <c r="AE6" s="108">
        <f ca="1">申請額一覧!F6</f>
        <v>270</v>
      </c>
    </row>
    <row r="7" spans="1:37" ht="13.5" customHeight="1">
      <c r="A7" s="105">
        <v>3</v>
      </c>
      <c r="B7" s="105"/>
      <c r="C7" s="105"/>
      <c r="D7" s="105"/>
      <c r="E7" s="106"/>
      <c r="F7" s="106"/>
      <c r="G7" s="106"/>
      <c r="H7" s="106"/>
      <c r="I7" s="106"/>
      <c r="J7" s="106"/>
      <c r="K7" s="106"/>
      <c r="L7" s="106"/>
      <c r="M7" s="105"/>
      <c r="N7" s="105"/>
      <c r="O7" s="105"/>
      <c r="P7" s="105"/>
      <c r="Q7" s="107" t="str">
        <f ca="1">申請額一覧!C7</f>
        <v>0000000003</v>
      </c>
      <c r="R7" s="105" t="str">
        <f ca="1">申請額一覧!E7</f>
        <v>和歌山県○○市○○番地○○</v>
      </c>
      <c r="S7" s="106" t="str">
        <f ca="1">申請額一覧!B7</f>
        <v>特別養護老人ホーム○○</v>
      </c>
      <c r="T7" s="106"/>
      <c r="U7" s="107" t="str">
        <f ca="1">申請額一覧!D7</f>
        <v>介護老人福祉施設</v>
      </c>
      <c r="V7" s="108"/>
      <c r="W7" s="108"/>
      <c r="X7" s="108"/>
      <c r="Y7" s="108"/>
      <c r="Z7" s="108"/>
      <c r="AA7" s="108">
        <f t="shared" ca="1" si="0"/>
        <v>80</v>
      </c>
      <c r="AB7" s="108"/>
      <c r="AC7" s="108"/>
      <c r="AD7" s="108"/>
      <c r="AE7" s="108">
        <f ca="1">申請額一覧!F7</f>
        <v>480</v>
      </c>
    </row>
    <row r="8" spans="1:37" ht="13.5" customHeight="1">
      <c r="A8" s="105">
        <v>4</v>
      </c>
      <c r="B8" s="105"/>
      <c r="C8" s="105"/>
      <c r="D8" s="105"/>
      <c r="E8" s="106"/>
      <c r="F8" s="106"/>
      <c r="G8" s="106"/>
      <c r="H8" s="106"/>
      <c r="I8" s="106"/>
      <c r="J8" s="106"/>
      <c r="K8" s="106"/>
      <c r="L8" s="106"/>
      <c r="M8" s="105"/>
      <c r="N8" s="105"/>
      <c r="O8" s="105"/>
      <c r="P8" s="105"/>
      <c r="Q8" s="107" t="str">
        <f ca="1">申請額一覧!C8</f>
        <v/>
      </c>
      <c r="R8" s="105" t="str">
        <f ca="1">申請額一覧!E8</f>
        <v/>
      </c>
      <c r="S8" s="106" t="str">
        <f ca="1">申請額一覧!B8</f>
        <v/>
      </c>
      <c r="T8" s="106"/>
      <c r="U8" s="107" t="str">
        <f ca="1">申請額一覧!D8</f>
        <v/>
      </c>
      <c r="V8" s="108"/>
      <c r="W8" s="108"/>
      <c r="X8" s="108"/>
      <c r="Y8" s="108"/>
      <c r="Z8" s="108"/>
      <c r="AA8" s="108" t="str">
        <f t="shared" ca="1" si="0"/>
        <v/>
      </c>
      <c r="AB8" s="108"/>
      <c r="AC8" s="108"/>
      <c r="AD8" s="108"/>
      <c r="AE8" s="108" t="str">
        <f ca="1">申請額一覧!F8</f>
        <v/>
      </c>
    </row>
    <row r="9" spans="1:37" ht="13.5" customHeight="1">
      <c r="A9" s="105">
        <v>5</v>
      </c>
      <c r="B9" s="105"/>
      <c r="C9" s="105"/>
      <c r="D9" s="105"/>
      <c r="E9" s="106"/>
      <c r="F9" s="106"/>
      <c r="G9" s="106"/>
      <c r="H9" s="106"/>
      <c r="I9" s="106"/>
      <c r="J9" s="106"/>
      <c r="K9" s="106"/>
      <c r="L9" s="106"/>
      <c r="M9" s="105"/>
      <c r="N9" s="105"/>
      <c r="O9" s="105"/>
      <c r="P9" s="105"/>
      <c r="Q9" s="107" t="str">
        <f ca="1">申請額一覧!C9</f>
        <v/>
      </c>
      <c r="R9" s="105" t="str">
        <f ca="1">申請額一覧!E9</f>
        <v/>
      </c>
      <c r="S9" s="106" t="str">
        <f ca="1">申請額一覧!B9</f>
        <v/>
      </c>
      <c r="T9" s="106"/>
      <c r="U9" s="107" t="str">
        <f ca="1">申請額一覧!D9</f>
        <v/>
      </c>
      <c r="V9" s="108"/>
      <c r="W9" s="108"/>
      <c r="X9" s="108"/>
      <c r="Y9" s="108"/>
      <c r="Z9" s="108"/>
      <c r="AA9" s="108" t="str">
        <f t="shared" ca="1" si="0"/>
        <v/>
      </c>
      <c r="AB9" s="108"/>
      <c r="AC9" s="108"/>
      <c r="AD9" s="108"/>
      <c r="AE9" s="108" t="str">
        <f ca="1">申請額一覧!F9</f>
        <v/>
      </c>
    </row>
    <row r="10" spans="1:37" ht="13.5" customHeight="1">
      <c r="A10" s="105">
        <v>6</v>
      </c>
      <c r="B10" s="105"/>
      <c r="C10" s="105"/>
      <c r="D10" s="105"/>
      <c r="E10" s="106"/>
      <c r="F10" s="106"/>
      <c r="G10" s="106"/>
      <c r="H10" s="106"/>
      <c r="I10" s="106"/>
      <c r="J10" s="106"/>
      <c r="K10" s="106"/>
      <c r="L10" s="106"/>
      <c r="M10" s="105"/>
      <c r="N10" s="105"/>
      <c r="O10" s="105"/>
      <c r="P10" s="105"/>
      <c r="Q10" s="107" t="str">
        <f ca="1">申請額一覧!C10</f>
        <v/>
      </c>
      <c r="R10" s="105" t="str">
        <f ca="1">申請額一覧!E10</f>
        <v/>
      </c>
      <c r="S10" s="106" t="str">
        <f ca="1">申請額一覧!B10</f>
        <v/>
      </c>
      <c r="T10" s="106"/>
      <c r="U10" s="107" t="str">
        <f ca="1">申請額一覧!D10</f>
        <v/>
      </c>
      <c r="V10" s="108"/>
      <c r="W10" s="108"/>
      <c r="X10" s="108"/>
      <c r="Y10" s="108"/>
      <c r="Z10" s="108"/>
      <c r="AA10" s="108" t="str">
        <f t="shared" ca="1" si="0"/>
        <v/>
      </c>
      <c r="AB10" s="108"/>
      <c r="AC10" s="108"/>
      <c r="AD10" s="108"/>
      <c r="AE10" s="108" t="str">
        <f ca="1">申請額一覧!F10</f>
        <v/>
      </c>
    </row>
    <row r="11" spans="1:37" ht="13.5" customHeight="1">
      <c r="A11" s="105">
        <v>7</v>
      </c>
      <c r="B11" s="105"/>
      <c r="C11" s="105"/>
      <c r="D11" s="105"/>
      <c r="E11" s="106"/>
      <c r="F11" s="106"/>
      <c r="G11" s="106"/>
      <c r="H11" s="106"/>
      <c r="I11" s="106"/>
      <c r="J11" s="106"/>
      <c r="K11" s="106"/>
      <c r="L11" s="106"/>
      <c r="M11" s="105"/>
      <c r="N11" s="105"/>
      <c r="O11" s="105"/>
      <c r="P11" s="105"/>
      <c r="Q11" s="107" t="str">
        <f ca="1">申請額一覧!C11</f>
        <v/>
      </c>
      <c r="R11" s="105" t="str">
        <f ca="1">申請額一覧!E11</f>
        <v/>
      </c>
      <c r="S11" s="106" t="str">
        <f ca="1">申請額一覧!B11</f>
        <v/>
      </c>
      <c r="T11" s="106"/>
      <c r="U11" s="107" t="str">
        <f ca="1">申請額一覧!D11</f>
        <v/>
      </c>
      <c r="V11" s="108"/>
      <c r="W11" s="108"/>
      <c r="X11" s="108"/>
      <c r="Y11" s="108"/>
      <c r="Z11" s="108"/>
      <c r="AA11" s="108" t="str">
        <f t="shared" ca="1" si="0"/>
        <v/>
      </c>
      <c r="AB11" s="108"/>
      <c r="AC11" s="108"/>
      <c r="AD11" s="108"/>
      <c r="AE11" s="108" t="str">
        <f ca="1">申請額一覧!F11</f>
        <v/>
      </c>
    </row>
    <row r="12" spans="1:37" ht="13.5" customHeight="1">
      <c r="A12" s="105">
        <v>8</v>
      </c>
      <c r="B12" s="105"/>
      <c r="C12" s="105"/>
      <c r="D12" s="105"/>
      <c r="E12" s="106"/>
      <c r="F12" s="106"/>
      <c r="G12" s="106"/>
      <c r="H12" s="106"/>
      <c r="I12" s="106"/>
      <c r="J12" s="106"/>
      <c r="K12" s="106"/>
      <c r="L12" s="106"/>
      <c r="M12" s="105"/>
      <c r="N12" s="105"/>
      <c r="O12" s="105"/>
      <c r="P12" s="105"/>
      <c r="Q12" s="107" t="str">
        <f ca="1">申請額一覧!C12</f>
        <v/>
      </c>
      <c r="R12" s="105" t="str">
        <f ca="1">申請額一覧!E12</f>
        <v/>
      </c>
      <c r="S12" s="106" t="str">
        <f ca="1">申請額一覧!B12</f>
        <v/>
      </c>
      <c r="T12" s="106"/>
      <c r="U12" s="107" t="str">
        <f ca="1">申請額一覧!D12</f>
        <v/>
      </c>
      <c r="V12" s="108"/>
      <c r="W12" s="108"/>
      <c r="X12" s="108"/>
      <c r="Y12" s="108"/>
      <c r="Z12" s="108"/>
      <c r="AA12" s="108" t="str">
        <f t="shared" ca="1" si="0"/>
        <v/>
      </c>
      <c r="AB12" s="108"/>
      <c r="AC12" s="108"/>
      <c r="AD12" s="108"/>
      <c r="AE12" s="108" t="str">
        <f ca="1">申請額一覧!F12</f>
        <v/>
      </c>
    </row>
    <row r="13" spans="1:37" ht="13.5" customHeight="1">
      <c r="A13" s="105">
        <v>9</v>
      </c>
      <c r="B13" s="105"/>
      <c r="C13" s="105"/>
      <c r="D13" s="105"/>
      <c r="E13" s="106"/>
      <c r="F13" s="106"/>
      <c r="G13" s="106"/>
      <c r="H13" s="106"/>
      <c r="I13" s="106"/>
      <c r="J13" s="106"/>
      <c r="K13" s="106"/>
      <c r="L13" s="106"/>
      <c r="M13" s="105"/>
      <c r="N13" s="105"/>
      <c r="O13" s="105"/>
      <c r="P13" s="105"/>
      <c r="Q13" s="107" t="str">
        <f ca="1">申請額一覧!C13</f>
        <v/>
      </c>
      <c r="R13" s="105" t="str">
        <f ca="1">申請額一覧!E13</f>
        <v/>
      </c>
      <c r="S13" s="106" t="str">
        <f ca="1">申請額一覧!B13</f>
        <v/>
      </c>
      <c r="T13" s="106"/>
      <c r="U13" s="107" t="str">
        <f ca="1">申請額一覧!D13</f>
        <v/>
      </c>
      <c r="V13" s="108"/>
      <c r="W13" s="108"/>
      <c r="X13" s="108"/>
      <c r="Y13" s="108"/>
      <c r="Z13" s="108"/>
      <c r="AA13" s="108" t="str">
        <f t="shared" ca="1" si="0"/>
        <v/>
      </c>
      <c r="AB13" s="108"/>
      <c r="AC13" s="108"/>
      <c r="AD13" s="108"/>
      <c r="AE13" s="108" t="str">
        <f ca="1">申請額一覧!F13</f>
        <v/>
      </c>
    </row>
    <row r="14" spans="1:37" ht="13.5" customHeight="1">
      <c r="A14" s="105">
        <v>10</v>
      </c>
      <c r="B14" s="105"/>
      <c r="C14" s="105"/>
      <c r="D14" s="105"/>
      <c r="E14" s="106"/>
      <c r="F14" s="106"/>
      <c r="G14" s="106"/>
      <c r="H14" s="106"/>
      <c r="I14" s="106"/>
      <c r="J14" s="106"/>
      <c r="K14" s="106"/>
      <c r="L14" s="106"/>
      <c r="M14" s="105"/>
      <c r="N14" s="105"/>
      <c r="O14" s="105"/>
      <c r="P14" s="105"/>
      <c r="Q14" s="107" t="str">
        <f ca="1">申請額一覧!C14</f>
        <v/>
      </c>
      <c r="R14" s="105" t="str">
        <f ca="1">申請額一覧!E14</f>
        <v/>
      </c>
      <c r="S14" s="106" t="str">
        <f ca="1">申請額一覧!B14</f>
        <v/>
      </c>
      <c r="T14" s="106"/>
      <c r="U14" s="107" t="str">
        <f ca="1">申請額一覧!D14</f>
        <v/>
      </c>
      <c r="V14" s="108"/>
      <c r="W14" s="108"/>
      <c r="X14" s="108"/>
      <c r="Y14" s="108"/>
      <c r="Z14" s="108"/>
      <c r="AA14" s="108" t="str">
        <f t="shared" ca="1" si="0"/>
        <v/>
      </c>
      <c r="AB14" s="108"/>
      <c r="AC14" s="108"/>
      <c r="AD14" s="108"/>
      <c r="AE14" s="108" t="str">
        <f ca="1">申請額一覧!F14</f>
        <v/>
      </c>
    </row>
    <row r="15" spans="1:37" ht="13.5" customHeight="1">
      <c r="A15" s="105">
        <v>11</v>
      </c>
      <c r="B15" s="105"/>
      <c r="C15" s="105"/>
      <c r="D15" s="105"/>
      <c r="E15" s="106"/>
      <c r="F15" s="106"/>
      <c r="G15" s="106"/>
      <c r="H15" s="106"/>
      <c r="I15" s="106"/>
      <c r="J15" s="106"/>
      <c r="K15" s="106"/>
      <c r="L15" s="106"/>
      <c r="M15" s="105"/>
      <c r="N15" s="105"/>
      <c r="O15" s="105"/>
      <c r="P15" s="105"/>
      <c r="Q15" s="107" t="str">
        <f ca="1">申請額一覧!C15</f>
        <v/>
      </c>
      <c r="R15" s="105" t="str">
        <f ca="1">申請額一覧!E15</f>
        <v/>
      </c>
      <c r="S15" s="106" t="str">
        <f ca="1">申請額一覧!B15</f>
        <v/>
      </c>
      <c r="T15" s="106"/>
      <c r="U15" s="107" t="str">
        <f ca="1">申請額一覧!D15</f>
        <v/>
      </c>
      <c r="V15" s="108"/>
      <c r="W15" s="108"/>
      <c r="X15" s="108"/>
      <c r="Y15" s="108"/>
      <c r="Z15" s="108"/>
      <c r="AA15" s="108" t="str">
        <f t="shared" ca="1" si="0"/>
        <v/>
      </c>
      <c r="AB15" s="108"/>
      <c r="AC15" s="108"/>
      <c r="AD15" s="108"/>
      <c r="AE15" s="108" t="str">
        <f ca="1">申請額一覧!F15</f>
        <v/>
      </c>
    </row>
    <row r="16" spans="1:37" ht="13.5" customHeight="1">
      <c r="A16" s="105">
        <v>12</v>
      </c>
      <c r="B16" s="105"/>
      <c r="C16" s="105"/>
      <c r="D16" s="105"/>
      <c r="E16" s="106"/>
      <c r="F16" s="106"/>
      <c r="G16" s="106"/>
      <c r="H16" s="106"/>
      <c r="I16" s="106"/>
      <c r="J16" s="106"/>
      <c r="K16" s="106"/>
      <c r="L16" s="106"/>
      <c r="M16" s="105"/>
      <c r="N16" s="105"/>
      <c r="O16" s="105"/>
      <c r="P16" s="105"/>
      <c r="Q16" s="107" t="str">
        <f ca="1">申請額一覧!C16</f>
        <v/>
      </c>
      <c r="R16" s="105" t="str">
        <f ca="1">申請額一覧!E16</f>
        <v/>
      </c>
      <c r="S16" s="106" t="str">
        <f ca="1">申請額一覧!B16</f>
        <v/>
      </c>
      <c r="T16" s="106"/>
      <c r="U16" s="107" t="str">
        <f ca="1">申請額一覧!D16</f>
        <v/>
      </c>
      <c r="V16" s="108"/>
      <c r="W16" s="108"/>
      <c r="X16" s="108"/>
      <c r="Y16" s="108"/>
      <c r="Z16" s="108"/>
      <c r="AA16" s="108" t="str">
        <f t="shared" ca="1" si="0"/>
        <v/>
      </c>
      <c r="AB16" s="108"/>
      <c r="AC16" s="108"/>
      <c r="AD16" s="108"/>
      <c r="AE16" s="108" t="str">
        <f ca="1">申請額一覧!F16</f>
        <v/>
      </c>
    </row>
    <row r="17" spans="1:31" ht="13.5" customHeight="1">
      <c r="A17" s="105">
        <v>13</v>
      </c>
      <c r="B17" s="105"/>
      <c r="C17" s="105"/>
      <c r="D17" s="105"/>
      <c r="E17" s="106"/>
      <c r="F17" s="106"/>
      <c r="G17" s="106"/>
      <c r="H17" s="106"/>
      <c r="I17" s="106"/>
      <c r="J17" s="106"/>
      <c r="K17" s="106"/>
      <c r="L17" s="106"/>
      <c r="M17" s="105"/>
      <c r="N17" s="105"/>
      <c r="O17" s="105"/>
      <c r="P17" s="105"/>
      <c r="Q17" s="107" t="str">
        <f ca="1">申請額一覧!C17</f>
        <v/>
      </c>
      <c r="R17" s="105" t="str">
        <f ca="1">申請額一覧!E17</f>
        <v/>
      </c>
      <c r="S17" s="106" t="str">
        <f ca="1">申請額一覧!B17</f>
        <v/>
      </c>
      <c r="T17" s="106"/>
      <c r="U17" s="107" t="str">
        <f ca="1">申請額一覧!D17</f>
        <v/>
      </c>
      <c r="V17" s="108"/>
      <c r="W17" s="108"/>
      <c r="X17" s="108"/>
      <c r="Y17" s="108"/>
      <c r="Z17" s="108"/>
      <c r="AA17" s="108" t="str">
        <f t="shared" ca="1" si="0"/>
        <v/>
      </c>
      <c r="AB17" s="108"/>
      <c r="AC17" s="108"/>
      <c r="AD17" s="108"/>
      <c r="AE17" s="108" t="str">
        <f ca="1">申請額一覧!F17</f>
        <v/>
      </c>
    </row>
    <row r="18" spans="1:31" ht="13.5" customHeight="1">
      <c r="A18" s="105">
        <v>14</v>
      </c>
      <c r="B18" s="105"/>
      <c r="C18" s="105"/>
      <c r="D18" s="105"/>
      <c r="E18" s="106"/>
      <c r="F18" s="106"/>
      <c r="G18" s="106"/>
      <c r="H18" s="106"/>
      <c r="I18" s="106"/>
      <c r="J18" s="106"/>
      <c r="K18" s="106"/>
      <c r="L18" s="106"/>
      <c r="M18" s="105"/>
      <c r="N18" s="105"/>
      <c r="O18" s="105"/>
      <c r="P18" s="105"/>
      <c r="Q18" s="107" t="str">
        <f ca="1">申請額一覧!C18</f>
        <v/>
      </c>
      <c r="R18" s="105" t="str">
        <f ca="1">申請額一覧!E18</f>
        <v/>
      </c>
      <c r="S18" s="106" t="str">
        <f ca="1">申請額一覧!B18</f>
        <v/>
      </c>
      <c r="T18" s="106"/>
      <c r="U18" s="107" t="str">
        <f ca="1">申請額一覧!D18</f>
        <v/>
      </c>
      <c r="V18" s="108"/>
      <c r="W18" s="108"/>
      <c r="X18" s="108"/>
      <c r="Y18" s="108"/>
      <c r="Z18" s="108"/>
      <c r="AA18" s="108" t="str">
        <f t="shared" ca="1" si="0"/>
        <v/>
      </c>
      <c r="AB18" s="108"/>
      <c r="AC18" s="108"/>
      <c r="AD18" s="108"/>
      <c r="AE18" s="108" t="str">
        <f ca="1">申請額一覧!F18</f>
        <v/>
      </c>
    </row>
    <row r="19" spans="1:31" ht="13.5" customHeight="1">
      <c r="A19" s="105">
        <v>15</v>
      </c>
      <c r="B19" s="105"/>
      <c r="C19" s="105"/>
      <c r="D19" s="105"/>
      <c r="E19" s="106"/>
      <c r="F19" s="106"/>
      <c r="G19" s="106"/>
      <c r="H19" s="106"/>
      <c r="I19" s="106"/>
      <c r="J19" s="106"/>
      <c r="K19" s="106"/>
      <c r="L19" s="106"/>
      <c r="M19" s="105"/>
      <c r="N19" s="105"/>
      <c r="O19" s="105"/>
      <c r="P19" s="105"/>
      <c r="Q19" s="107" t="str">
        <f ca="1">申請額一覧!C19</f>
        <v/>
      </c>
      <c r="R19" s="105" t="str">
        <f ca="1">申請額一覧!E19</f>
        <v/>
      </c>
      <c r="S19" s="106" t="str">
        <f ca="1">申請額一覧!B19</f>
        <v/>
      </c>
      <c r="T19" s="106"/>
      <c r="U19" s="107" t="str">
        <f ca="1">申請額一覧!D19</f>
        <v/>
      </c>
      <c r="V19" s="108"/>
      <c r="W19" s="108"/>
      <c r="X19" s="108"/>
      <c r="Y19" s="108"/>
      <c r="Z19" s="108"/>
      <c r="AA19" s="108" t="str">
        <f t="shared" ca="1" si="0"/>
        <v/>
      </c>
      <c r="AB19" s="108"/>
      <c r="AC19" s="108"/>
      <c r="AD19" s="108"/>
      <c r="AE19" s="108" t="str">
        <f ca="1">申請額一覧!F19</f>
        <v/>
      </c>
    </row>
    <row r="20" spans="1:31" ht="13.5" customHeight="1">
      <c r="A20" s="105">
        <v>16</v>
      </c>
      <c r="B20" s="105"/>
      <c r="C20" s="105"/>
      <c r="D20" s="105"/>
      <c r="E20" s="106"/>
      <c r="F20" s="106"/>
      <c r="G20" s="106"/>
      <c r="H20" s="106"/>
      <c r="I20" s="106"/>
      <c r="J20" s="106"/>
      <c r="K20" s="106"/>
      <c r="L20" s="106"/>
      <c r="M20" s="105"/>
      <c r="N20" s="105"/>
      <c r="O20" s="105"/>
      <c r="P20" s="105"/>
      <c r="Q20" s="107">
        <f>申請額一覧!C20</f>
        <v>0</v>
      </c>
      <c r="R20" s="105">
        <f>申請額一覧!E20</f>
        <v>0</v>
      </c>
      <c r="S20" s="106">
        <f>申請額一覧!B20</f>
        <v>0</v>
      </c>
      <c r="T20" s="106"/>
      <c r="U20" s="107">
        <f>申請額一覧!D20</f>
        <v>0</v>
      </c>
      <c r="V20" s="108"/>
      <c r="W20" s="108"/>
      <c r="X20" s="108"/>
      <c r="Y20" s="108"/>
      <c r="Z20" s="108"/>
      <c r="AA20" s="108" t="str">
        <f t="shared" ca="1" si="0"/>
        <v/>
      </c>
      <c r="AB20" s="108"/>
      <c r="AC20" s="108"/>
      <c r="AD20" s="108"/>
      <c r="AE20" s="108">
        <f>申請額一覧!F20</f>
        <v>0</v>
      </c>
    </row>
    <row r="21" spans="1:31" ht="13.5" customHeight="1">
      <c r="A21" s="105">
        <v>17</v>
      </c>
      <c r="B21" s="105"/>
      <c r="C21" s="105"/>
      <c r="D21" s="105"/>
      <c r="E21" s="106"/>
      <c r="F21" s="106"/>
      <c r="G21" s="106"/>
      <c r="H21" s="106"/>
      <c r="I21" s="106"/>
      <c r="J21" s="106"/>
      <c r="K21" s="106"/>
      <c r="L21" s="106"/>
      <c r="M21" s="105"/>
      <c r="N21" s="105"/>
      <c r="O21" s="105"/>
      <c r="P21" s="105"/>
      <c r="Q21" s="105">
        <f>申請額一覧!C21</f>
        <v>0</v>
      </c>
      <c r="R21" s="105">
        <f>申請額一覧!E21</f>
        <v>0</v>
      </c>
      <c r="S21" s="106">
        <f>申請額一覧!B21</f>
        <v>0</v>
      </c>
      <c r="T21" s="106"/>
      <c r="U21" s="107">
        <f>申請額一覧!D21</f>
        <v>0</v>
      </c>
      <c r="V21" s="108"/>
      <c r="W21" s="108"/>
      <c r="X21" s="108"/>
      <c r="Y21" s="108"/>
      <c r="Z21" s="108"/>
      <c r="AA21" s="108" t="str">
        <f t="shared" ca="1" si="0"/>
        <v/>
      </c>
      <c r="AB21" s="108"/>
      <c r="AC21" s="108"/>
      <c r="AD21" s="108"/>
      <c r="AE21" s="108">
        <f>申請額一覧!F21</f>
        <v>0</v>
      </c>
    </row>
    <row r="22" spans="1:31" ht="13.5" customHeight="1">
      <c r="A22" s="105">
        <v>18</v>
      </c>
      <c r="B22" s="105"/>
      <c r="C22" s="105"/>
      <c r="D22" s="105"/>
      <c r="E22" s="106"/>
      <c r="F22" s="106"/>
      <c r="G22" s="106"/>
      <c r="H22" s="106"/>
      <c r="I22" s="106"/>
      <c r="J22" s="106"/>
      <c r="K22" s="106"/>
      <c r="L22" s="106"/>
      <c r="M22" s="105"/>
      <c r="N22" s="105"/>
      <c r="O22" s="105"/>
      <c r="P22" s="105"/>
      <c r="Q22" s="105">
        <f>申請額一覧!C22</f>
        <v>0</v>
      </c>
      <c r="R22" s="105" t="str">
        <f>申請額一覧!E22</f>
        <v>合計</v>
      </c>
      <c r="S22" s="106">
        <f>申請額一覧!B22</f>
        <v>0</v>
      </c>
      <c r="T22" s="106"/>
      <c r="U22" s="107">
        <f>申請額一覧!D22</f>
        <v>0</v>
      </c>
      <c r="V22" s="108"/>
      <c r="W22" s="108"/>
      <c r="X22" s="108"/>
      <c r="Y22" s="108"/>
      <c r="Z22" s="108"/>
      <c r="AA22" s="108" t="str">
        <f t="shared" ca="1" si="0"/>
        <v/>
      </c>
      <c r="AB22" s="108"/>
      <c r="AC22" s="108"/>
      <c r="AD22" s="108"/>
      <c r="AE22" s="108">
        <f ca="1">申請額一覧!F22</f>
        <v>1150</v>
      </c>
    </row>
    <row r="23" spans="1:31" ht="13.5" customHeight="1">
      <c r="A23" s="105">
        <v>19</v>
      </c>
      <c r="B23" s="105"/>
      <c r="C23" s="105"/>
      <c r="D23" s="105"/>
      <c r="E23" s="106"/>
      <c r="F23" s="106"/>
      <c r="G23" s="106"/>
      <c r="H23" s="106"/>
      <c r="I23" s="106"/>
      <c r="J23" s="106"/>
      <c r="K23" s="106"/>
      <c r="L23" s="106"/>
      <c r="M23" s="105"/>
      <c r="N23" s="105"/>
      <c r="O23" s="105"/>
      <c r="P23" s="105"/>
      <c r="Q23" s="105">
        <f>申請額一覧!C23</f>
        <v>0</v>
      </c>
      <c r="R23" s="105">
        <f>申請額一覧!E23</f>
        <v>0</v>
      </c>
      <c r="S23" s="106" t="str">
        <f>申請額一覧!B23</f>
        <v>　</v>
      </c>
      <c r="T23" s="106"/>
      <c r="U23" s="107">
        <f>申請額一覧!D23</f>
        <v>0</v>
      </c>
      <c r="V23" s="108"/>
      <c r="W23" s="108"/>
      <c r="X23" s="108"/>
      <c r="Y23" s="108"/>
      <c r="Z23" s="108"/>
      <c r="AA23" s="108" t="str">
        <f t="shared" ca="1" si="0"/>
        <v/>
      </c>
      <c r="AB23" s="108"/>
      <c r="AC23" s="108"/>
      <c r="AD23" s="108"/>
      <c r="AE23" s="108">
        <f>申請額一覧!F23</f>
        <v>0</v>
      </c>
    </row>
    <row r="24" spans="1:31" ht="13.5" customHeight="1">
      <c r="A24" s="105">
        <v>20</v>
      </c>
      <c r="B24" s="105"/>
      <c r="C24" s="105"/>
      <c r="D24" s="105"/>
      <c r="E24" s="106"/>
      <c r="F24" s="106"/>
      <c r="G24" s="106"/>
      <c r="H24" s="106"/>
      <c r="I24" s="106"/>
      <c r="J24" s="106"/>
      <c r="K24" s="106"/>
      <c r="L24" s="106"/>
      <c r="M24" s="105"/>
      <c r="N24" s="105"/>
      <c r="O24" s="105"/>
      <c r="P24" s="105"/>
      <c r="Q24" s="105">
        <f>申請額一覧!C24</f>
        <v>0</v>
      </c>
      <c r="R24" s="105">
        <f>申請額一覧!E24</f>
        <v>0</v>
      </c>
      <c r="S24" s="106">
        <f>申請額一覧!B24</f>
        <v>0</v>
      </c>
      <c r="T24" s="106"/>
      <c r="U24" s="107">
        <f>申請額一覧!D24</f>
        <v>0</v>
      </c>
      <c r="V24" s="108"/>
      <c r="W24" s="108"/>
      <c r="X24" s="108"/>
      <c r="Y24" s="108"/>
      <c r="Z24" s="108"/>
      <c r="AA24" s="108" t="str">
        <f t="shared" ca="1" si="0"/>
        <v/>
      </c>
      <c r="AB24" s="108"/>
      <c r="AC24" s="108"/>
      <c r="AD24" s="108"/>
      <c r="AE24" s="108">
        <f>申請額一覧!F24</f>
        <v>0</v>
      </c>
    </row>
    <row r="25" spans="1:31" ht="13.5" customHeight="1">
      <c r="A25" s="105">
        <v>21</v>
      </c>
      <c r="B25" s="105"/>
      <c r="C25" s="105"/>
      <c r="D25" s="105"/>
      <c r="E25" s="106"/>
      <c r="F25" s="106"/>
      <c r="G25" s="106"/>
      <c r="H25" s="106"/>
      <c r="I25" s="106"/>
      <c r="J25" s="106"/>
      <c r="K25" s="106"/>
      <c r="L25" s="106"/>
      <c r="M25" s="105"/>
      <c r="N25" s="105"/>
      <c r="O25" s="105"/>
      <c r="P25" s="105"/>
      <c r="Q25" s="105">
        <f>申請額一覧!C25</f>
        <v>0</v>
      </c>
      <c r="R25" s="105">
        <f>申請額一覧!E25</f>
        <v>0</v>
      </c>
      <c r="S25" s="106">
        <f>申請額一覧!B25</f>
        <v>0</v>
      </c>
      <c r="T25" s="106"/>
      <c r="U25" s="107">
        <f>申請額一覧!D25</f>
        <v>0</v>
      </c>
      <c r="V25" s="108"/>
      <c r="W25" s="108"/>
      <c r="X25" s="108"/>
      <c r="Y25" s="108"/>
      <c r="Z25" s="108"/>
      <c r="AA25" s="108" t="str">
        <f t="shared" ca="1" si="0"/>
        <v/>
      </c>
      <c r="AB25" s="108"/>
      <c r="AC25" s="108"/>
      <c r="AD25" s="108"/>
      <c r="AE25" s="108">
        <f>申請額一覧!F25</f>
        <v>0</v>
      </c>
    </row>
    <row r="26" spans="1:31" ht="13.5" customHeight="1">
      <c r="A26" s="105">
        <v>22</v>
      </c>
      <c r="B26" s="105"/>
      <c r="C26" s="105"/>
      <c r="D26" s="105"/>
      <c r="E26" s="106"/>
      <c r="F26" s="106"/>
      <c r="G26" s="106"/>
      <c r="H26" s="106"/>
      <c r="I26" s="106"/>
      <c r="J26" s="106"/>
      <c r="K26" s="106"/>
      <c r="L26" s="106"/>
      <c r="M26" s="105"/>
      <c r="N26" s="105"/>
      <c r="O26" s="105"/>
      <c r="P26" s="105"/>
      <c r="Q26" s="105">
        <f>申請額一覧!C26</f>
        <v>0</v>
      </c>
      <c r="R26" s="105">
        <f>申請額一覧!E26</f>
        <v>0</v>
      </c>
      <c r="S26" s="106">
        <f>申請額一覧!B26</f>
        <v>0</v>
      </c>
      <c r="T26" s="106"/>
      <c r="U26" s="107">
        <f>申請額一覧!D26</f>
        <v>0</v>
      </c>
      <c r="V26" s="108"/>
      <c r="W26" s="108"/>
      <c r="X26" s="108"/>
      <c r="Y26" s="108"/>
      <c r="Z26" s="108"/>
      <c r="AA26" s="108" t="str">
        <f t="shared" ca="1" si="0"/>
        <v/>
      </c>
      <c r="AB26" s="108"/>
      <c r="AC26" s="108"/>
      <c r="AD26" s="108"/>
      <c r="AE26" s="108">
        <f>申請額一覧!F26</f>
        <v>0</v>
      </c>
    </row>
    <row r="27" spans="1:31" ht="13.5" customHeight="1">
      <c r="A27" s="105">
        <v>23</v>
      </c>
      <c r="B27" s="105"/>
      <c r="C27" s="105"/>
      <c r="D27" s="105"/>
      <c r="E27" s="106"/>
      <c r="F27" s="106"/>
      <c r="G27" s="106"/>
      <c r="H27" s="106"/>
      <c r="I27" s="106"/>
      <c r="J27" s="106"/>
      <c r="K27" s="106"/>
      <c r="L27" s="106"/>
      <c r="M27" s="105"/>
      <c r="N27" s="105"/>
      <c r="O27" s="105"/>
      <c r="P27" s="105"/>
      <c r="Q27" s="105">
        <f>申請額一覧!C27</f>
        <v>0</v>
      </c>
      <c r="R27" s="105">
        <f>申請額一覧!E27</f>
        <v>0</v>
      </c>
      <c r="S27" s="106">
        <f>申請額一覧!B27</f>
        <v>0</v>
      </c>
      <c r="T27" s="106"/>
      <c r="U27" s="107">
        <f>申請額一覧!D27</f>
        <v>0</v>
      </c>
      <c r="V27" s="108"/>
      <c r="W27" s="108"/>
      <c r="X27" s="108"/>
      <c r="Y27" s="108"/>
      <c r="Z27" s="108"/>
      <c r="AA27" s="108" t="str">
        <f t="shared" ca="1" si="0"/>
        <v/>
      </c>
      <c r="AB27" s="108"/>
      <c r="AC27" s="108"/>
      <c r="AD27" s="108"/>
      <c r="AE27" s="108">
        <f>申請額一覧!F27</f>
        <v>0</v>
      </c>
    </row>
    <row r="28" spans="1:31" ht="13.5" customHeight="1">
      <c r="A28" s="105">
        <v>24</v>
      </c>
      <c r="B28" s="105"/>
      <c r="C28" s="105"/>
      <c r="D28" s="105"/>
      <c r="E28" s="106"/>
      <c r="F28" s="106"/>
      <c r="G28" s="106"/>
      <c r="H28" s="106"/>
      <c r="I28" s="106"/>
      <c r="J28" s="106"/>
      <c r="K28" s="106"/>
      <c r="L28" s="106"/>
      <c r="M28" s="105"/>
      <c r="N28" s="105"/>
      <c r="O28" s="105"/>
      <c r="P28" s="105"/>
      <c r="Q28" s="105">
        <f>申請額一覧!C28</f>
        <v>0</v>
      </c>
      <c r="R28" s="105">
        <f>申請額一覧!E28</f>
        <v>0</v>
      </c>
      <c r="S28" s="106">
        <f>申請額一覧!B28</f>
        <v>0</v>
      </c>
      <c r="T28" s="106"/>
      <c r="U28" s="107">
        <f>申請額一覧!D28</f>
        <v>0</v>
      </c>
      <c r="V28" s="108"/>
      <c r="W28" s="108"/>
      <c r="X28" s="108"/>
      <c r="Y28" s="108"/>
      <c r="Z28" s="108"/>
      <c r="AA28" s="108" t="str">
        <f t="shared" ca="1" si="0"/>
        <v/>
      </c>
      <c r="AB28" s="108"/>
      <c r="AC28" s="108"/>
      <c r="AD28" s="108"/>
      <c r="AE28" s="108">
        <f>申請額一覧!F28</f>
        <v>0</v>
      </c>
    </row>
    <row r="29" spans="1:31" ht="13.5" customHeight="1">
      <c r="A29" s="105">
        <v>25</v>
      </c>
      <c r="B29" s="105"/>
      <c r="C29" s="105"/>
      <c r="D29" s="105"/>
      <c r="E29" s="106"/>
      <c r="F29" s="106"/>
      <c r="G29" s="106"/>
      <c r="H29" s="106"/>
      <c r="I29" s="106"/>
      <c r="J29" s="106"/>
      <c r="K29" s="106"/>
      <c r="L29" s="106"/>
      <c r="M29" s="105"/>
      <c r="N29" s="105"/>
      <c r="O29" s="105"/>
      <c r="P29" s="105"/>
      <c r="Q29" s="105">
        <f>申請額一覧!C29</f>
        <v>0</v>
      </c>
      <c r="R29" s="105">
        <f>申請額一覧!E29</f>
        <v>0</v>
      </c>
      <c r="S29" s="106">
        <f>申請額一覧!B29</f>
        <v>0</v>
      </c>
      <c r="T29" s="106"/>
      <c r="U29" s="107">
        <f>申請額一覧!D29</f>
        <v>0</v>
      </c>
      <c r="V29" s="108"/>
      <c r="W29" s="108"/>
      <c r="X29" s="108"/>
      <c r="Y29" s="108"/>
      <c r="Z29" s="108"/>
      <c r="AA29" s="108" t="str">
        <f t="shared" ca="1" si="0"/>
        <v/>
      </c>
      <c r="AB29" s="108"/>
      <c r="AC29" s="108"/>
      <c r="AD29" s="108"/>
      <c r="AE29" s="108">
        <f>申請額一覧!F29</f>
        <v>0</v>
      </c>
    </row>
    <row r="30" spans="1:31" ht="13.5" customHeight="1">
      <c r="A30" s="105">
        <v>26</v>
      </c>
      <c r="B30" s="105"/>
      <c r="C30" s="105"/>
      <c r="D30" s="105"/>
      <c r="E30" s="106"/>
      <c r="F30" s="106"/>
      <c r="G30" s="106"/>
      <c r="H30" s="106"/>
      <c r="I30" s="106"/>
      <c r="J30" s="106"/>
      <c r="K30" s="106"/>
      <c r="L30" s="106"/>
      <c r="M30" s="105"/>
      <c r="N30" s="105"/>
      <c r="O30" s="105"/>
      <c r="P30" s="105"/>
      <c r="Q30" s="105">
        <f>申請額一覧!C30</f>
        <v>0</v>
      </c>
      <c r="R30" s="105">
        <f>申請額一覧!E30</f>
        <v>0</v>
      </c>
      <c r="S30" s="106">
        <f>申請額一覧!B30</f>
        <v>0</v>
      </c>
      <c r="T30" s="106"/>
      <c r="U30" s="107">
        <f>申請額一覧!D30</f>
        <v>0</v>
      </c>
      <c r="V30" s="108"/>
      <c r="W30" s="108"/>
      <c r="X30" s="108"/>
      <c r="Y30" s="108"/>
      <c r="Z30" s="108"/>
      <c r="AA30" s="108" t="str">
        <f t="shared" ca="1" si="0"/>
        <v/>
      </c>
      <c r="AB30" s="108"/>
      <c r="AC30" s="108"/>
      <c r="AD30" s="108"/>
      <c r="AE30" s="108">
        <f>申請額一覧!F30</f>
        <v>0</v>
      </c>
    </row>
    <row r="31" spans="1:31" ht="13.5" customHeight="1">
      <c r="A31" s="105">
        <v>27</v>
      </c>
      <c r="B31" s="105"/>
      <c r="C31" s="105"/>
      <c r="D31" s="105"/>
      <c r="E31" s="106"/>
      <c r="F31" s="106"/>
      <c r="G31" s="106"/>
      <c r="H31" s="106"/>
      <c r="I31" s="106"/>
      <c r="J31" s="106"/>
      <c r="K31" s="106"/>
      <c r="L31" s="106"/>
      <c r="M31" s="105"/>
      <c r="N31" s="105"/>
      <c r="O31" s="105"/>
      <c r="P31" s="105"/>
      <c r="Q31" s="105">
        <f>申請額一覧!C31</f>
        <v>0</v>
      </c>
      <c r="R31" s="105">
        <f>申請額一覧!E31</f>
        <v>0</v>
      </c>
      <c r="S31" s="106">
        <f>申請額一覧!B31</f>
        <v>0</v>
      </c>
      <c r="T31" s="106"/>
      <c r="U31" s="107">
        <f>申請額一覧!D31</f>
        <v>0</v>
      </c>
      <c r="V31" s="108"/>
      <c r="W31" s="108"/>
      <c r="X31" s="108"/>
      <c r="Y31" s="108"/>
      <c r="Z31" s="108"/>
      <c r="AA31" s="108" t="str">
        <f t="shared" ca="1" si="0"/>
        <v/>
      </c>
      <c r="AB31" s="108"/>
      <c r="AC31" s="108"/>
      <c r="AD31" s="108"/>
      <c r="AE31" s="108">
        <f>申請額一覧!F31</f>
        <v>0</v>
      </c>
    </row>
    <row r="32" spans="1:31" ht="13.5" customHeight="1">
      <c r="A32" s="105">
        <v>28</v>
      </c>
      <c r="B32" s="105"/>
      <c r="C32" s="105"/>
      <c r="D32" s="105"/>
      <c r="E32" s="106"/>
      <c r="F32" s="106"/>
      <c r="G32" s="106"/>
      <c r="H32" s="106"/>
      <c r="I32" s="106"/>
      <c r="J32" s="106"/>
      <c r="K32" s="106"/>
      <c r="L32" s="106"/>
      <c r="M32" s="105"/>
      <c r="N32" s="105"/>
      <c r="O32" s="105"/>
      <c r="P32" s="105"/>
      <c r="Q32" s="105">
        <f>申請額一覧!C32</f>
        <v>0</v>
      </c>
      <c r="R32" s="105">
        <f>申請額一覧!E32</f>
        <v>0</v>
      </c>
      <c r="S32" s="106">
        <f>申請額一覧!B32</f>
        <v>0</v>
      </c>
      <c r="T32" s="106"/>
      <c r="U32" s="107">
        <f>申請額一覧!D32</f>
        <v>0</v>
      </c>
      <c r="V32" s="108"/>
      <c r="W32" s="108"/>
      <c r="X32" s="108"/>
      <c r="Y32" s="108"/>
      <c r="Z32" s="108"/>
      <c r="AA32" s="108" t="str">
        <f t="shared" ca="1" si="0"/>
        <v/>
      </c>
      <c r="AB32" s="108"/>
      <c r="AC32" s="108"/>
      <c r="AD32" s="108"/>
      <c r="AE32" s="108">
        <f>申請額一覧!F32</f>
        <v>0</v>
      </c>
    </row>
    <row r="33" spans="1:31" ht="13.5" customHeight="1">
      <c r="A33" s="105">
        <v>29</v>
      </c>
      <c r="B33" s="105"/>
      <c r="C33" s="105"/>
      <c r="D33" s="105"/>
      <c r="E33" s="106"/>
      <c r="F33" s="106"/>
      <c r="G33" s="106"/>
      <c r="H33" s="106"/>
      <c r="I33" s="106"/>
      <c r="J33" s="106"/>
      <c r="K33" s="106"/>
      <c r="L33" s="106"/>
      <c r="M33" s="105"/>
      <c r="N33" s="105"/>
      <c r="O33" s="105"/>
      <c r="P33" s="105"/>
      <c r="Q33" s="105">
        <f>申請額一覧!C33</f>
        <v>0</v>
      </c>
      <c r="R33" s="105">
        <f>申請額一覧!E33</f>
        <v>0</v>
      </c>
      <c r="S33" s="106">
        <f>申請額一覧!B33</f>
        <v>0</v>
      </c>
      <c r="T33" s="106"/>
      <c r="U33" s="107">
        <f>申請額一覧!D33</f>
        <v>0</v>
      </c>
      <c r="V33" s="108"/>
      <c r="W33" s="108"/>
      <c r="X33" s="108"/>
      <c r="Y33" s="108"/>
      <c r="Z33" s="108"/>
      <c r="AA33" s="108" t="str">
        <f t="shared" ca="1" si="0"/>
        <v/>
      </c>
      <c r="AB33" s="108"/>
      <c r="AC33" s="108"/>
      <c r="AD33" s="108"/>
      <c r="AE33" s="108">
        <f>申請額一覧!F33</f>
        <v>0</v>
      </c>
    </row>
    <row r="34" spans="1:31" ht="13.5" customHeight="1">
      <c r="A34" s="105">
        <v>30</v>
      </c>
      <c r="B34" s="105"/>
      <c r="C34" s="105"/>
      <c r="D34" s="105"/>
      <c r="E34" s="106"/>
      <c r="F34" s="106"/>
      <c r="G34" s="106"/>
      <c r="H34" s="106"/>
      <c r="I34" s="106"/>
      <c r="J34" s="106"/>
      <c r="K34" s="106"/>
      <c r="L34" s="106"/>
      <c r="M34" s="105"/>
      <c r="N34" s="105"/>
      <c r="O34" s="105"/>
      <c r="P34" s="105"/>
      <c r="Q34" s="105">
        <f>申請額一覧!C34</f>
        <v>0</v>
      </c>
      <c r="R34" s="105">
        <f>申請額一覧!E34</f>
        <v>0</v>
      </c>
      <c r="S34" s="106">
        <f>申請額一覧!B34</f>
        <v>0</v>
      </c>
      <c r="T34" s="106"/>
      <c r="U34" s="107">
        <f>申請額一覧!D34</f>
        <v>0</v>
      </c>
      <c r="V34" s="108"/>
      <c r="W34" s="108"/>
      <c r="X34" s="108"/>
      <c r="Y34" s="108"/>
      <c r="Z34" s="108"/>
      <c r="AA34" s="108" t="str">
        <f t="shared" ca="1" si="0"/>
        <v/>
      </c>
      <c r="AB34" s="108"/>
      <c r="AC34" s="108"/>
      <c r="AD34" s="108"/>
      <c r="AE34" s="108">
        <f>申請額一覧!F34</f>
        <v>0</v>
      </c>
    </row>
    <row r="36" spans="1:31" ht="13.5" customHeight="1">
      <c r="A36" t="s">
        <v>225</v>
      </c>
    </row>
    <row r="37" spans="1:31" ht="13.5" customHeight="1">
      <c r="A37" s="110" t="s">
        <v>213</v>
      </c>
      <c r="B37" s="110" t="s">
        <v>122</v>
      </c>
      <c r="C37" s="110" t="s">
        <v>226</v>
      </c>
      <c r="D37" s="110" t="s">
        <v>226</v>
      </c>
      <c r="E37" s="110" t="s">
        <v>226</v>
      </c>
      <c r="F37" s="110" t="s">
        <v>212</v>
      </c>
      <c r="G37" s="110" t="s">
        <v>129</v>
      </c>
      <c r="H37" s="110" t="s">
        <v>227</v>
      </c>
      <c r="I37" s="110" t="s">
        <v>228</v>
      </c>
      <c r="J37" s="110" t="s">
        <v>229</v>
      </c>
      <c r="K37" s="110" t="s">
        <v>230</v>
      </c>
      <c r="L37" s="110" t="s">
        <v>231</v>
      </c>
      <c r="M37" s="110" t="s">
        <v>226</v>
      </c>
      <c r="N37" s="110" t="s">
        <v>226</v>
      </c>
      <c r="O37" s="110" t="s">
        <v>232</v>
      </c>
      <c r="P37" s="110" t="s">
        <v>233</v>
      </c>
      <c r="Q37" s="110" t="s">
        <v>234</v>
      </c>
      <c r="R37" s="110" t="s">
        <v>235</v>
      </c>
      <c r="S37" s="110" t="s">
        <v>236</v>
      </c>
      <c r="T37" s="111"/>
    </row>
    <row r="39" spans="1:31" ht="13.5" customHeight="1">
      <c r="A39" s="112" t="str">
        <f>申請書!I34</f>
        <v>シャカイフクシホウジン○○</v>
      </c>
      <c r="B39" s="112" t="str">
        <f>申請書!I35</f>
        <v>社会福祉法人○○</v>
      </c>
      <c r="C39" s="114"/>
      <c r="D39" s="114"/>
      <c r="E39" s="115"/>
      <c r="F39" s="113" t="str">
        <f>申請書!J31&amp;申請書!M31&amp;申請書!N31</f>
        <v>640-8585</v>
      </c>
      <c r="G39" s="112" t="str">
        <f>申請書!I33</f>
        <v>和歌山県</v>
      </c>
      <c r="H39" s="113" t="str">
        <f>申請書!M33</f>
        <v>和歌山市</v>
      </c>
      <c r="I39" s="113" t="str">
        <f>申請書!S33</f>
        <v>小松原通一丁目</v>
      </c>
      <c r="J39" s="113" t="str">
        <f>申請書!Y33</f>
        <v>1番地</v>
      </c>
      <c r="K39" s="113">
        <f>申請書!AE33</f>
        <v>0</v>
      </c>
      <c r="L39" s="113" t="str">
        <f>申請書!I40</f>
        <v>０００－０００－００００</v>
      </c>
      <c r="M39" s="114"/>
      <c r="N39" s="114"/>
      <c r="O39" s="112" t="str">
        <f>口座振込依頼書!F24</f>
        <v>０１６３</v>
      </c>
      <c r="P39" s="112" t="str">
        <f>口座振込依頼書!V24</f>
        <v>３２３</v>
      </c>
      <c r="Q39" s="116" t="str">
        <f>IF(AND(P42=TRUE,P43=FALSE), "1：普通", "")&amp;IF(AND(P42=FALSE,P43=TRUE), "2：当座", "")</f>
        <v/>
      </c>
      <c r="R39" s="112" t="str">
        <f>口座振込依頼書!F32</f>
        <v>１２３４５６７</v>
      </c>
      <c r="S39" s="113" t="str">
        <f>口座振込依頼書!L34</f>
        <v>シャカイフクシホウジン○○</v>
      </c>
      <c r="T39" s="117"/>
      <c r="U39" s="118"/>
      <c r="V39" s="109"/>
      <c r="W39" s="109"/>
      <c r="X39" s="109"/>
      <c r="Y39" s="109"/>
      <c r="Z39" s="109"/>
      <c r="AA39" s="109"/>
      <c r="AB39" s="109"/>
      <c r="AC39" s="109"/>
      <c r="AD39" s="109"/>
      <c r="AE39" s="109"/>
    </row>
    <row r="42" spans="1:31" ht="13.5" customHeight="1">
      <c r="P42" t="b">
        <v>1</v>
      </c>
      <c r="Q42" t="s">
        <v>237</v>
      </c>
    </row>
    <row r="43" spans="1:31" ht="13.5" customHeight="1">
      <c r="P43" t="b">
        <v>1</v>
      </c>
      <c r="Q43" t="s">
        <v>238</v>
      </c>
    </row>
  </sheetData>
  <phoneticPr fontId="4"/>
  <pageMargins left="0.70866141732283472" right="0.70866141732283472" top="0.74803149606299213" bottom="0.74803149606299213" header="0.31496062992125984" footer="0.31496062992125984"/>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B6EB7-781D-434D-B275-8EA7D53A1C6E}">
  <sheetPr>
    <tabColor rgb="FFFF99CC"/>
  </sheetPr>
  <dimension ref="A1:X55"/>
  <sheetViews>
    <sheetView showWhiteSpace="0" view="pageBreakPreview" topLeftCell="A6" zoomScaleNormal="100" zoomScaleSheetLayoutView="100" workbookViewId="0">
      <selection activeCell="AC12" sqref="AC12"/>
    </sheetView>
  </sheetViews>
  <sheetFormatPr defaultColWidth="7.625" defaultRowHeight="12.75"/>
  <cols>
    <col min="1" max="1" width="1.125" style="46" customWidth="1"/>
    <col min="2" max="23" width="3.375" style="46" customWidth="1"/>
    <col min="24" max="24" width="8.25" style="46" customWidth="1"/>
    <col min="25" max="25" width="1" style="46" customWidth="1"/>
    <col min="26" max="16384" width="7.625" style="46"/>
  </cols>
  <sheetData>
    <row r="1" spans="1:24" ht="21.75" customHeight="1">
      <c r="B1" s="62" t="s">
        <v>136</v>
      </c>
    </row>
    <row r="2" spans="1:24" ht="21.75" customHeight="1">
      <c r="B2" s="332" t="s">
        <v>126</v>
      </c>
      <c r="C2" s="332"/>
      <c r="D2" s="332"/>
      <c r="E2" s="332"/>
      <c r="F2" s="332"/>
      <c r="G2" s="332"/>
      <c r="H2" s="332"/>
      <c r="I2" s="332"/>
      <c r="J2" s="332"/>
      <c r="K2" s="332"/>
      <c r="L2" s="332"/>
      <c r="M2" s="332"/>
      <c r="N2" s="332"/>
      <c r="O2" s="332"/>
      <c r="P2" s="332"/>
      <c r="Q2" s="332"/>
      <c r="R2" s="332"/>
      <c r="S2" s="332"/>
      <c r="T2" s="332"/>
      <c r="U2" s="332"/>
      <c r="V2" s="332"/>
      <c r="W2" s="332"/>
      <c r="X2" s="332"/>
    </row>
    <row r="3" spans="1:24" ht="21.75" customHeight="1">
      <c r="B3" s="332"/>
      <c r="C3" s="332"/>
      <c r="D3" s="332"/>
      <c r="E3" s="332"/>
      <c r="F3" s="332"/>
      <c r="G3" s="332"/>
      <c r="H3" s="332"/>
      <c r="I3" s="332"/>
      <c r="J3" s="332"/>
      <c r="K3" s="332"/>
      <c r="L3" s="332"/>
      <c r="M3" s="332"/>
      <c r="N3" s="332"/>
      <c r="O3" s="332"/>
      <c r="P3" s="332"/>
      <c r="Q3" s="332"/>
      <c r="R3" s="332"/>
      <c r="S3" s="332"/>
      <c r="T3" s="332"/>
      <c r="U3" s="332"/>
      <c r="V3" s="332"/>
      <c r="W3" s="332"/>
      <c r="X3" s="332"/>
    </row>
    <row r="4" spans="1:24" ht="21.75" customHeight="1">
      <c r="B4" s="332"/>
      <c r="C4" s="332"/>
      <c r="D4" s="332"/>
      <c r="E4" s="332"/>
      <c r="F4" s="332"/>
      <c r="G4" s="332"/>
      <c r="H4" s="332"/>
      <c r="I4" s="332"/>
      <c r="J4" s="332"/>
      <c r="K4" s="332"/>
      <c r="L4" s="332"/>
      <c r="M4" s="332"/>
      <c r="N4" s="332"/>
      <c r="O4" s="332"/>
      <c r="P4" s="332"/>
      <c r="Q4" s="332"/>
      <c r="R4" s="332"/>
      <c r="S4" s="332"/>
      <c r="T4" s="332"/>
      <c r="U4" s="332"/>
      <c r="V4" s="332"/>
      <c r="W4" s="332"/>
      <c r="X4" s="332"/>
    </row>
    <row r="5" spans="1:24" ht="21.75" customHeight="1">
      <c r="B5" s="332"/>
      <c r="C5" s="332"/>
      <c r="D5" s="332"/>
      <c r="E5" s="332"/>
      <c r="F5" s="332"/>
      <c r="G5" s="332"/>
      <c r="H5" s="332"/>
      <c r="I5" s="332"/>
      <c r="J5" s="332"/>
      <c r="K5" s="332"/>
      <c r="L5" s="332"/>
      <c r="M5" s="332"/>
      <c r="N5" s="332"/>
      <c r="O5" s="332"/>
      <c r="P5" s="332"/>
      <c r="Q5" s="332"/>
      <c r="R5" s="332"/>
      <c r="S5" s="332"/>
      <c r="T5" s="332"/>
      <c r="U5" s="332"/>
      <c r="V5" s="332"/>
      <c r="W5" s="332"/>
      <c r="X5" s="332"/>
    </row>
    <row r="6" spans="1:24" ht="9.75" customHeight="1" thickBot="1">
      <c r="B6" s="61"/>
      <c r="C6" s="61"/>
      <c r="D6" s="61"/>
      <c r="E6" s="61"/>
      <c r="F6" s="61"/>
      <c r="G6" s="61"/>
      <c r="H6" s="61"/>
      <c r="I6" s="61"/>
      <c r="J6" s="61"/>
      <c r="K6" s="61"/>
      <c r="L6" s="61"/>
      <c r="M6" s="61"/>
      <c r="N6" s="61"/>
      <c r="O6" s="61"/>
      <c r="P6" s="61"/>
      <c r="Q6" s="61"/>
      <c r="R6" s="61"/>
      <c r="S6" s="61"/>
      <c r="T6" s="61"/>
      <c r="U6" s="61"/>
      <c r="V6" s="61"/>
      <c r="W6" s="61"/>
      <c r="X6" s="61"/>
    </row>
    <row r="7" spans="1:24" ht="18.75" customHeight="1">
      <c r="A7" s="53"/>
      <c r="I7" s="59"/>
      <c r="J7" s="59"/>
      <c r="K7" s="59"/>
      <c r="X7" s="60"/>
    </row>
    <row r="8" spans="1:24" ht="18.75" customHeight="1">
      <c r="B8" s="52"/>
      <c r="X8" s="53"/>
    </row>
    <row r="9" spans="1:24" ht="18.75" customHeight="1">
      <c r="B9" s="52"/>
      <c r="D9" s="401" t="s">
        <v>125</v>
      </c>
      <c r="E9" s="401"/>
      <c r="F9" s="401"/>
      <c r="G9" s="401"/>
      <c r="H9" s="401"/>
      <c r="I9" s="401"/>
      <c r="J9" s="401"/>
      <c r="K9" s="401"/>
      <c r="L9" s="401"/>
      <c r="M9" s="401"/>
      <c r="N9" s="401"/>
      <c r="O9" s="401"/>
      <c r="P9" s="401"/>
      <c r="Q9" s="401"/>
      <c r="R9" s="401"/>
      <c r="S9" s="401"/>
      <c r="T9" s="401"/>
      <c r="U9" s="401"/>
      <c r="V9" s="401"/>
      <c r="W9" s="401"/>
      <c r="X9" s="53"/>
    </row>
    <row r="10" spans="1:24" ht="18.75" customHeight="1">
      <c r="B10" s="52"/>
      <c r="D10" s="401"/>
      <c r="E10" s="401"/>
      <c r="F10" s="401"/>
      <c r="G10" s="401"/>
      <c r="H10" s="401"/>
      <c r="I10" s="401"/>
      <c r="J10" s="401"/>
      <c r="K10" s="401"/>
      <c r="L10" s="401"/>
      <c r="M10" s="401"/>
      <c r="N10" s="401"/>
      <c r="O10" s="401"/>
      <c r="P10" s="401"/>
      <c r="Q10" s="401"/>
      <c r="R10" s="401"/>
      <c r="S10" s="401"/>
      <c r="T10" s="401"/>
      <c r="U10" s="401"/>
      <c r="V10" s="401"/>
      <c r="W10" s="401"/>
      <c r="X10" s="53"/>
    </row>
    <row r="11" spans="1:24" ht="18.75" customHeight="1">
      <c r="B11" s="52"/>
      <c r="D11" s="401"/>
      <c r="E11" s="401"/>
      <c r="F11" s="401"/>
      <c r="G11" s="401"/>
      <c r="H11" s="401"/>
      <c r="I11" s="401"/>
      <c r="J11" s="401"/>
      <c r="K11" s="401"/>
      <c r="L11" s="401"/>
      <c r="M11" s="401"/>
      <c r="N11" s="401"/>
      <c r="O11" s="401"/>
      <c r="P11" s="401"/>
      <c r="Q11" s="401"/>
      <c r="R11" s="401"/>
      <c r="S11" s="401"/>
      <c r="T11" s="401"/>
      <c r="U11" s="401"/>
      <c r="V11" s="401"/>
      <c r="W11" s="401"/>
      <c r="X11" s="53"/>
    </row>
    <row r="12" spans="1:24" ht="18.75" customHeight="1">
      <c r="B12" s="52"/>
      <c r="D12" s="401"/>
      <c r="E12" s="401"/>
      <c r="F12" s="401"/>
      <c r="G12" s="401"/>
      <c r="H12" s="401"/>
      <c r="I12" s="401"/>
      <c r="J12" s="401"/>
      <c r="K12" s="401"/>
      <c r="L12" s="401"/>
      <c r="M12" s="401"/>
      <c r="N12" s="401"/>
      <c r="O12" s="401"/>
      <c r="P12" s="401"/>
      <c r="Q12" s="401"/>
      <c r="R12" s="401"/>
      <c r="S12" s="401"/>
      <c r="T12" s="401"/>
      <c r="U12" s="401"/>
      <c r="V12" s="401"/>
      <c r="W12" s="401"/>
      <c r="X12" s="53"/>
    </row>
    <row r="13" spans="1:24" ht="18.75" customHeight="1">
      <c r="B13" s="52"/>
      <c r="D13" s="401"/>
      <c r="E13" s="401"/>
      <c r="F13" s="401"/>
      <c r="G13" s="401"/>
      <c r="H13" s="401"/>
      <c r="I13" s="401"/>
      <c r="J13" s="401"/>
      <c r="K13" s="401"/>
      <c r="L13" s="401"/>
      <c r="M13" s="401"/>
      <c r="N13" s="401"/>
      <c r="O13" s="401"/>
      <c r="P13" s="401"/>
      <c r="Q13" s="401"/>
      <c r="R13" s="401"/>
      <c r="S13" s="401"/>
      <c r="T13" s="401"/>
      <c r="U13" s="401"/>
      <c r="V13" s="401"/>
      <c r="W13" s="401"/>
      <c r="X13" s="53"/>
    </row>
    <row r="14" spans="1:24" ht="18.75" customHeight="1">
      <c r="B14" s="52"/>
      <c r="D14" s="401"/>
      <c r="E14" s="401"/>
      <c r="F14" s="401"/>
      <c r="G14" s="401"/>
      <c r="H14" s="401"/>
      <c r="I14" s="401"/>
      <c r="J14" s="401"/>
      <c r="K14" s="401"/>
      <c r="L14" s="401"/>
      <c r="M14" s="401"/>
      <c r="N14" s="401"/>
      <c r="O14" s="401"/>
      <c r="P14" s="401"/>
      <c r="Q14" s="401"/>
      <c r="R14" s="401"/>
      <c r="S14" s="401"/>
      <c r="T14" s="401"/>
      <c r="U14" s="401"/>
      <c r="V14" s="401"/>
      <c r="W14" s="401"/>
      <c r="X14" s="53"/>
    </row>
    <row r="15" spans="1:24" ht="18.75" customHeight="1">
      <c r="B15" s="52"/>
      <c r="X15" s="53"/>
    </row>
    <row r="16" spans="1:24" ht="18.75" customHeight="1">
      <c r="B16" s="52"/>
      <c r="X16" s="53"/>
    </row>
    <row r="17" spans="2:24" ht="18.75" customHeight="1">
      <c r="B17" s="52"/>
      <c r="X17" s="53"/>
    </row>
    <row r="18" spans="2:24" ht="18.75" customHeight="1">
      <c r="B18" s="52"/>
      <c r="X18" s="53"/>
    </row>
    <row r="19" spans="2:24" ht="18.75" customHeight="1">
      <c r="B19" s="52"/>
      <c r="X19" s="53"/>
    </row>
    <row r="20" spans="2:24" ht="18.75" customHeight="1">
      <c r="B20" s="52"/>
      <c r="X20" s="53"/>
    </row>
    <row r="21" spans="2:24" ht="18.75" customHeight="1">
      <c r="B21" s="52"/>
      <c r="X21" s="53"/>
    </row>
    <row r="22" spans="2:24" ht="18.75" customHeight="1">
      <c r="B22" s="52"/>
      <c r="X22" s="53"/>
    </row>
    <row r="23" spans="2:24" ht="18.75" customHeight="1">
      <c r="B23" s="52"/>
      <c r="X23" s="53"/>
    </row>
    <row r="24" spans="2:24" ht="18.75" customHeight="1">
      <c r="B24" s="52"/>
      <c r="X24" s="53"/>
    </row>
    <row r="25" spans="2:24" ht="18.75" customHeight="1">
      <c r="B25" s="52"/>
      <c r="X25" s="53"/>
    </row>
    <row r="26" spans="2:24" ht="18.75" customHeight="1">
      <c r="B26" s="52"/>
      <c r="X26" s="53"/>
    </row>
    <row r="27" spans="2:24" ht="18.75" customHeight="1">
      <c r="B27" s="52"/>
      <c r="X27" s="53"/>
    </row>
    <row r="28" spans="2:24" ht="18.75" customHeight="1">
      <c r="B28" s="52"/>
      <c r="X28" s="53"/>
    </row>
    <row r="29" spans="2:24" ht="18.75" customHeight="1">
      <c r="B29" s="52"/>
      <c r="X29" s="53"/>
    </row>
    <row r="30" spans="2:24" ht="18.75" customHeight="1">
      <c r="B30" s="52"/>
      <c r="X30" s="53"/>
    </row>
    <row r="31" spans="2:24" ht="18.75" customHeight="1">
      <c r="B31" s="52"/>
      <c r="X31" s="53"/>
    </row>
    <row r="32" spans="2:24" ht="18.75" customHeight="1">
      <c r="B32" s="52"/>
      <c r="X32" s="53"/>
    </row>
    <row r="33" spans="2:24" ht="18.75" customHeight="1">
      <c r="B33" s="52"/>
      <c r="X33" s="53"/>
    </row>
    <row r="34" spans="2:24" ht="18.75" customHeight="1">
      <c r="B34" s="52"/>
      <c r="X34" s="53"/>
    </row>
    <row r="35" spans="2:24" ht="18.75" customHeight="1">
      <c r="B35" s="52"/>
      <c r="X35" s="53"/>
    </row>
    <row r="36" spans="2:24" ht="18.75" customHeight="1">
      <c r="B36" s="52"/>
      <c r="X36" s="53"/>
    </row>
    <row r="37" spans="2:24" ht="18.75" customHeight="1">
      <c r="B37" s="52"/>
      <c r="X37" s="53"/>
    </row>
    <row r="38" spans="2:24" ht="18.75" customHeight="1">
      <c r="B38" s="52"/>
      <c r="X38" s="53"/>
    </row>
    <row r="39" spans="2:24" ht="18.75" customHeight="1">
      <c r="B39" s="52"/>
      <c r="X39" s="53"/>
    </row>
    <row r="40" spans="2:24" ht="18.75" customHeight="1">
      <c r="B40" s="52"/>
      <c r="X40" s="53"/>
    </row>
    <row r="41" spans="2:24" ht="18.75" customHeight="1">
      <c r="B41" s="52"/>
      <c r="X41" s="53"/>
    </row>
    <row r="42" spans="2:24" ht="18.75" customHeight="1">
      <c r="B42" s="52"/>
      <c r="X42" s="53"/>
    </row>
    <row r="43" spans="2:24" ht="18.75" customHeight="1">
      <c r="B43" s="52"/>
      <c r="X43" s="53"/>
    </row>
    <row r="44" spans="2:24" ht="18.75" customHeight="1" thickBot="1">
      <c r="B44" s="54"/>
      <c r="C44" s="55"/>
      <c r="D44" s="55"/>
      <c r="E44" s="55"/>
      <c r="F44" s="55"/>
      <c r="G44" s="55"/>
      <c r="H44" s="55"/>
      <c r="I44" s="55"/>
      <c r="J44" s="55"/>
      <c r="K44" s="55"/>
      <c r="L44" s="55"/>
      <c r="M44" s="55"/>
      <c r="N44" s="55"/>
      <c r="O44" s="55"/>
      <c r="P44" s="55"/>
      <c r="Q44" s="55"/>
      <c r="R44" s="55"/>
      <c r="S44" s="55"/>
      <c r="T44" s="55"/>
      <c r="U44" s="55"/>
      <c r="V44" s="55"/>
      <c r="W44" s="55"/>
      <c r="X44" s="56"/>
    </row>
    <row r="45" spans="2:24" ht="7.5" customHeight="1"/>
    <row r="46" spans="2:24" ht="7.5" customHeight="1"/>
    <row r="47" spans="2:24" ht="7.5" customHeight="1"/>
    <row r="48" spans="2:24" ht="7.5" customHeight="1"/>
    <row r="49" ht="7.5" customHeight="1"/>
    <row r="50" ht="7.5" customHeight="1"/>
    <row r="51" ht="7.5" customHeight="1"/>
    <row r="52" ht="7.5" customHeight="1"/>
    <row r="53" ht="7.5" customHeight="1"/>
    <row r="54" ht="7.5" customHeight="1"/>
    <row r="55" ht="6.75" customHeight="1"/>
  </sheetData>
  <mergeCells count="2">
    <mergeCell ref="B2:X5"/>
    <mergeCell ref="D9:W14"/>
  </mergeCells>
  <phoneticPr fontId="4"/>
  <printOptions horizontalCentered="1" verticalCentered="1"/>
  <pageMargins left="0.70866141732283472" right="0.70866141732283472" top="0.35433070866141736" bottom="0.35433070866141736" header="0.11811023622047245" footer="0.11811023622047245"/>
  <pageSetup paperSize="9"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116862-F8D7-47FC-8917-98C64F3C53D5}">
  <ds:schemaRefs>
    <ds:schemaRef ds:uri="http://purl.org/dc/terms/"/>
    <ds:schemaRef ds:uri="http://schemas.microsoft.com/office/2006/metadata/properties"/>
    <ds:schemaRef ds:uri="http://schemas.microsoft.com/office/infopath/2007/PartnerControls"/>
    <ds:schemaRef ds:uri="http://schemas.microsoft.com/office/2006/documentManagement/types"/>
    <ds:schemaRef ds:uri="http://www.w3.org/XML/1998/namespace"/>
    <ds:schemaRef ds:uri="263dbbe5-076b-4606-a03b-9598f5f2f35a"/>
    <ds:schemaRef ds:uri="http://purl.org/dc/elements/1.1/"/>
    <ds:schemaRef ds:uri="http://schemas.openxmlformats.org/package/2006/metadata/core-properties"/>
    <ds:schemaRef ds:uri="7c629b65-7d30-4138-96d4-6ad76f7e9986"/>
    <ds:schemaRef ds:uri="http://purl.org/dc/dcmitype/"/>
  </ds:schemaRefs>
</ds:datastoreItem>
</file>

<file path=customXml/itemProps3.xml><?xml version="1.0" encoding="utf-8"?>
<ds:datastoreItem xmlns:ds="http://schemas.openxmlformats.org/officeDocument/2006/customXml" ds:itemID="{1268B72C-C7C8-4BA0-9743-9C9E3D299F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（はじめにお読みください）本申請書の使い方</vt:lpstr>
      <vt:lpstr>申請書</vt:lpstr>
      <vt:lpstr>申請額一覧</vt:lpstr>
      <vt:lpstr>個票1</vt:lpstr>
      <vt:lpstr>個票2</vt:lpstr>
      <vt:lpstr>個票3</vt:lpstr>
      <vt:lpstr>口座振込依頼書</vt:lpstr>
      <vt:lpstr>※編集厳禁※</vt:lpstr>
      <vt:lpstr>通帳写し貼り付け用シート</vt:lpstr>
      <vt:lpstr>リスト</vt:lpstr>
      <vt:lpstr>※編集厳禁※!Print_Area</vt:lpstr>
      <vt:lpstr>個票1!Print_Area</vt:lpstr>
      <vt:lpstr>個票2!Print_Area</vt:lpstr>
      <vt:lpstr>個票3!Print_Area</vt:lpstr>
      <vt:lpstr>口座振込依頼書!Print_Area</vt:lpstr>
      <vt:lpstr>申請額一覧!Print_Area</vt:lpstr>
      <vt:lpstr>申請書!Print_Area</vt:lpstr>
      <vt:lpstr>通帳写し貼り付け用シート!Print_Area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津村 双葉</cp:lastModifiedBy>
  <cp:revision/>
  <cp:lastPrinted>2026-04-30T08:49:39Z</cp:lastPrinted>
  <dcterms:created xsi:type="dcterms:W3CDTF">2018-06-19T01:27:02Z</dcterms:created>
  <dcterms:modified xsi:type="dcterms:W3CDTF">2026-04-30T09:47:07Z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