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8_{F206A14E-D20A-465F-84A0-C908503821C2}" xr6:coauthVersionLast="47" xr6:coauthVersionMax="47" xr10:uidLastSave="{00000000-0000-0000-0000-000000000000}"/>
  <bookViews>
    <workbookView xWindow="-120" yWindow="-120" windowWidth="29040" windowHeight="15720" xr2:uid="{4D699682-4697-42DE-B90F-41ADA32BAFA6}"/>
  </bookViews>
  <sheets>
    <sheet name="調査票①" sheetId="35" r:id="rId1"/>
    <sheet name="調査票②" sheetId="45" r:id="rId2"/>
    <sheet name="別紙１" sheetId="44" r:id="rId3"/>
    <sheet name="別紙２の１" sheetId="41" r:id="rId4"/>
    <sheet name="別紙２の２" sheetId="42" r:id="rId5"/>
    <sheet name="別紙３" sheetId="43" r:id="rId6"/>
  </sheets>
  <definedNames>
    <definedName name="_xlnm.Print_Area" localSheetId="0">調査票①!$A$1:$AA$185</definedName>
    <definedName name="_xlnm.Print_Area" localSheetId="1">調査票②!$A$1:$S$54</definedName>
    <definedName name="_xlnm.Print_Area" localSheetId="2">別紙１!$A$1:$S$35</definedName>
    <definedName name="_xlnm.Print_Area" localSheetId="3">別紙２の１!$A$1:$N$31</definedName>
    <definedName name="_xlnm.Print_Area" localSheetId="4">別紙２の２!$A$1:$U$40</definedName>
    <definedName name="_xlnm.Print_Titles" localSheetId="0">調査票①!$1:$10</definedName>
    <definedName name="_xlnm.Print_Titles" localSheetId="1">調査票②!$1:$11</definedName>
  </definedNames>
  <calcPr calcId="191029" calcMode="manual"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35" l="1"/>
  <c r="K184" i="35"/>
  <c r="I26" i="44"/>
  <c r="I27" i="44"/>
  <c r="I28" i="44"/>
  <c r="I29" i="44"/>
  <c r="I30" i="44"/>
  <c r="I31" i="44"/>
  <c r="I32" i="44"/>
  <c r="I33" i="44"/>
  <c r="I34" i="44"/>
  <c r="I35" i="44"/>
  <c r="I25" i="44"/>
  <c r="I21" i="44"/>
  <c r="O26" i="42"/>
  <c r="O27" i="42"/>
  <c r="O28" i="42"/>
  <c r="O29" i="42"/>
  <c r="O30" i="42"/>
  <c r="O31" i="42"/>
  <c r="O32" i="42"/>
  <c r="O33" i="42"/>
  <c r="O34" i="42"/>
  <c r="O35" i="42"/>
  <c r="O36" i="42"/>
  <c r="O37" i="42"/>
  <c r="O38" i="42"/>
  <c r="O39" i="42"/>
  <c r="O40" i="42"/>
  <c r="O25" i="42"/>
  <c r="H25" i="42"/>
  <c r="L26" i="42"/>
  <c r="L27" i="42"/>
  <c r="L28" i="42"/>
  <c r="L29" i="42"/>
  <c r="L30" i="42"/>
  <c r="L31" i="42"/>
  <c r="L32" i="42"/>
  <c r="L33" i="42"/>
  <c r="L34" i="42"/>
  <c r="L35" i="42"/>
  <c r="L36" i="42"/>
  <c r="L37" i="42"/>
  <c r="L38" i="42"/>
  <c r="L39" i="42"/>
  <c r="L40" i="42"/>
  <c r="H26" i="42"/>
  <c r="H27" i="42"/>
  <c r="H28" i="42"/>
  <c r="H29" i="42"/>
  <c r="H30" i="42"/>
  <c r="H31" i="42"/>
  <c r="H32" i="42"/>
  <c r="H33" i="42"/>
  <c r="H34" i="42"/>
  <c r="H35" i="42"/>
  <c r="H36" i="42"/>
  <c r="H37" i="42"/>
  <c r="H38" i="42"/>
  <c r="H39" i="42"/>
  <c r="H40" i="42"/>
  <c r="O19" i="42"/>
  <c r="O18" i="42"/>
  <c r="H18" i="42"/>
  <c r="L25" i="42"/>
  <c r="L18" i="42"/>
  <c r="J25" i="42"/>
  <c r="K33" i="45"/>
  <c r="K32" i="45"/>
  <c r="K31" i="45"/>
  <c r="K30" i="45"/>
  <c r="K34" i="45"/>
  <c r="K29" i="45"/>
  <c r="K28" i="45"/>
  <c r="K27" i="45"/>
  <c r="K168" i="35"/>
  <c r="K163" i="35"/>
  <c r="K169" i="35"/>
  <c r="K162" i="35"/>
  <c r="K134" i="35"/>
  <c r="K136" i="35"/>
  <c r="K135" i="35"/>
  <c r="K120" i="35"/>
  <c r="K113" i="35"/>
  <c r="K112" i="35"/>
  <c r="K111" i="35"/>
  <c r="K95" i="35"/>
  <c r="K35" i="35"/>
  <c r="K34" i="35"/>
  <c r="K33" i="35"/>
  <c r="K32" i="35"/>
  <c r="K31" i="35"/>
  <c r="K30" i="35"/>
  <c r="K28" i="35"/>
  <c r="K27" i="35"/>
  <c r="K26" i="35"/>
  <c r="K25" i="35"/>
  <c r="K24" i="35"/>
  <c r="K23" i="35"/>
  <c r="K20" i="45"/>
  <c r="K51" i="45"/>
  <c r="K50" i="45"/>
  <c r="K49" i="45"/>
  <c r="K48" i="45"/>
  <c r="K52" i="45"/>
  <c r="K47" i="45"/>
  <c r="K46" i="45"/>
  <c r="K45" i="45"/>
  <c r="K42" i="45"/>
  <c r="K41" i="45"/>
  <c r="K40" i="45"/>
  <c r="K39" i="45"/>
  <c r="K38" i="45"/>
  <c r="K37" i="45"/>
  <c r="K43" i="45"/>
  <c r="K36" i="45"/>
  <c r="K24" i="45"/>
  <c r="K23" i="45"/>
  <c r="K22" i="45"/>
  <c r="K21" i="45"/>
  <c r="K19" i="45"/>
  <c r="K18" i="45"/>
  <c r="K25" i="45"/>
  <c r="K54" i="45"/>
  <c r="I19" i="44"/>
  <c r="D21" i="44"/>
  <c r="Q25" i="42"/>
  <c r="Q40" i="42"/>
  <c r="Q39" i="42"/>
  <c r="Q38" i="42"/>
  <c r="Q37" i="42"/>
  <c r="Q36" i="42"/>
  <c r="Q35" i="42"/>
  <c r="Q34" i="42"/>
  <c r="Q33" i="42"/>
  <c r="Q32" i="42"/>
  <c r="Q31" i="42"/>
  <c r="Q30" i="42"/>
  <c r="Q29" i="42"/>
  <c r="Q28" i="42"/>
  <c r="Q27" i="42"/>
  <c r="Q26" i="42"/>
  <c r="N40" i="42"/>
  <c r="N39" i="42"/>
  <c r="N38" i="42"/>
  <c r="N37" i="42"/>
  <c r="N36" i="42"/>
  <c r="N35" i="42"/>
  <c r="N34" i="42"/>
  <c r="N33" i="42"/>
  <c r="N32" i="42"/>
  <c r="N31" i="42"/>
  <c r="N30" i="42"/>
  <c r="N29" i="42"/>
  <c r="N28" i="42"/>
  <c r="N27" i="42"/>
  <c r="N26" i="42"/>
  <c r="N25" i="42"/>
  <c r="J40" i="42"/>
  <c r="J39" i="42"/>
  <c r="J38" i="42"/>
  <c r="J37" i="42"/>
  <c r="J36" i="42"/>
  <c r="J35" i="42"/>
  <c r="J34" i="42"/>
  <c r="J33" i="42"/>
  <c r="J32" i="42"/>
  <c r="J31" i="42"/>
  <c r="J30" i="42"/>
  <c r="J29" i="42"/>
  <c r="J28" i="42"/>
  <c r="J27" i="42"/>
  <c r="J26" i="42"/>
  <c r="Q19" i="42"/>
  <c r="N19" i="42"/>
  <c r="N18" i="42"/>
  <c r="J18" i="42"/>
  <c r="J31" i="41"/>
  <c r="J30" i="41"/>
  <c r="J29" i="41"/>
  <c r="J28" i="41"/>
  <c r="J27" i="41"/>
  <c r="J26" i="41"/>
  <c r="J25" i="41"/>
  <c r="J24" i="41"/>
  <c r="J23" i="41"/>
  <c r="J22" i="41"/>
  <c r="J21" i="41"/>
  <c r="J20" i="41"/>
  <c r="J19" i="41"/>
  <c r="J15" i="41"/>
  <c r="J13" i="41"/>
  <c r="K167" i="35"/>
  <c r="K166" i="35"/>
  <c r="K165" i="35"/>
  <c r="K164" i="35"/>
  <c r="K155" i="35"/>
  <c r="K154" i="35"/>
  <c r="K153" i="35"/>
  <c r="K152" i="35"/>
  <c r="K151" i="35"/>
  <c r="K150" i="35"/>
  <c r="K149" i="35"/>
  <c r="K148" i="35"/>
  <c r="K156" i="35"/>
  <c r="K141" i="35"/>
  <c r="K140" i="35"/>
  <c r="K139" i="35"/>
  <c r="K138" i="35"/>
  <c r="K137" i="35"/>
  <c r="K142" i="35"/>
  <c r="K127" i="35"/>
  <c r="K126" i="35"/>
  <c r="K125" i="35"/>
  <c r="K124" i="35"/>
  <c r="K123" i="35"/>
  <c r="K122" i="35"/>
  <c r="K121" i="35"/>
  <c r="K128" i="35"/>
  <c r="K110" i="35"/>
  <c r="K109" i="35"/>
  <c r="K108" i="35"/>
  <c r="K107" i="35"/>
  <c r="K106" i="35"/>
  <c r="K105" i="35"/>
  <c r="K114" i="35"/>
  <c r="I29" i="43"/>
  <c r="J29" i="43"/>
  <c r="L29" i="43"/>
  <c r="I28" i="43"/>
  <c r="J28" i="43"/>
  <c r="L28" i="43"/>
  <c r="I27" i="43"/>
  <c r="J27" i="43"/>
  <c r="L27" i="43"/>
  <c r="I26" i="43"/>
  <c r="J26" i="43"/>
  <c r="L26" i="43"/>
  <c r="I25" i="43"/>
  <c r="J25" i="43"/>
  <c r="L25" i="43"/>
  <c r="I24" i="43"/>
  <c r="J24" i="43"/>
  <c r="L24" i="43"/>
  <c r="I23" i="43"/>
  <c r="J23" i="43"/>
  <c r="L23" i="43"/>
  <c r="I22" i="43"/>
  <c r="J22" i="43"/>
  <c r="L22" i="43"/>
  <c r="I21" i="43"/>
  <c r="J21" i="43"/>
  <c r="L21" i="43"/>
  <c r="I20" i="43"/>
  <c r="J20" i="43"/>
  <c r="L20" i="43"/>
  <c r="I19" i="43"/>
  <c r="J19" i="43"/>
  <c r="L19" i="43"/>
  <c r="L15" i="43"/>
  <c r="B15" i="43"/>
  <c r="I13" i="43"/>
  <c r="J13" i="43"/>
  <c r="L13" i="43"/>
  <c r="J21" i="42"/>
  <c r="J14" i="42"/>
  <c r="Q21" i="42"/>
  <c r="Q14" i="42"/>
  <c r="N21" i="42"/>
  <c r="N14" i="42"/>
  <c r="K21" i="42"/>
  <c r="G21" i="42"/>
  <c r="D21" i="42"/>
  <c r="L19" i="42"/>
  <c r="J19" i="42"/>
  <c r="H19" i="42"/>
  <c r="Q18" i="42"/>
  <c r="D15" i="41"/>
  <c r="K71" i="35"/>
  <c r="K181" i="35"/>
  <c r="K72" i="35"/>
  <c r="K70" i="35"/>
  <c r="K69" i="35"/>
  <c r="K68" i="35"/>
  <c r="K67" i="35"/>
  <c r="K73" i="35"/>
  <c r="K66" i="35"/>
  <c r="I160" i="35"/>
  <c r="K85" i="35"/>
  <c r="K84" i="35"/>
  <c r="K83" i="35"/>
  <c r="I174" i="35"/>
  <c r="T173" i="35"/>
  <c r="K96" i="35"/>
  <c r="K93" i="35"/>
  <c r="K89" i="35"/>
  <c r="K90" i="35"/>
  <c r="K91" i="35"/>
  <c r="K92" i="35"/>
  <c r="K88" i="35"/>
  <c r="K54" i="35"/>
  <c r="K58" i="35"/>
  <c r="K57" i="35"/>
  <c r="K56" i="35"/>
  <c r="K55" i="35"/>
  <c r="K53" i="35"/>
  <c r="K52" i="35"/>
  <c r="K50" i="35"/>
  <c r="K49" i="35"/>
  <c r="K18" i="35"/>
  <c r="K21" i="35"/>
  <c r="K20" i="35"/>
  <c r="K19" i="35"/>
  <c r="K17" i="35"/>
  <c r="K47" i="35"/>
  <c r="K44" i="35"/>
  <c r="K48" i="35"/>
  <c r="K46" i="35"/>
  <c r="K45" i="35"/>
  <c r="K43" i="35"/>
  <c r="K86" i="35"/>
  <c r="I78" i="35"/>
  <c r="I64" i="35"/>
  <c r="I41" i="35"/>
  <c r="C63" i="35"/>
  <c r="K81" i="35"/>
  <c r="K80" i="35"/>
  <c r="K97" i="35"/>
  <c r="O21" i="42"/>
  <c r="K59" i="35"/>
  <c r="J9" i="41"/>
  <c r="L9"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9" authorId="0" shapeId="0" xr:uid="{FF389615-F30B-4471-A410-425139CEEA87}">
      <text>
        <r>
          <rPr>
            <b/>
            <sz val="9"/>
            <color indexed="81"/>
            <rFont val="ＭＳ Ｐゴシック"/>
            <family val="3"/>
            <charset val="128"/>
          </rPr>
          <t>複数の整備区分に該当する場合は、主なもの１つを選択してください。</t>
        </r>
      </text>
    </comment>
    <comment ref="K19" authorId="0" shapeId="0" xr:uid="{B2158694-0A4E-40B7-AD71-6F332208D72D}">
      <text>
        <r>
          <rPr>
            <b/>
            <sz val="9"/>
            <color indexed="81"/>
            <rFont val="ＭＳ Ｐゴシック"/>
            <family val="3"/>
            <charset val="128"/>
          </rPr>
          <t>施設名が決まっていない場合は「未定」と記入。</t>
        </r>
      </text>
    </comment>
    <comment ref="L19" authorId="0" shapeId="0" xr:uid="{B38F6C19-1C71-4B6F-8121-30BB48891F27}">
      <text>
        <r>
          <rPr>
            <b/>
            <sz val="9"/>
            <color indexed="81"/>
            <rFont val="ＭＳ Ｐゴシック"/>
            <family val="3"/>
            <charset val="128"/>
          </rPr>
          <t>大規模改修を行う施設と新規整備する施設のそれぞれの所在地市町村が異なっていても問題ありませんが、両市町村とよく協議するようにしてください。この場合、この表を回答するのは、大規模修繕を行う施設所在市町村（振興局）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CCD01F9D-1FD9-4C2D-8C87-86129A5A9322}">
      <text>
        <r>
          <rPr>
            <b/>
            <sz val="9"/>
            <color indexed="81"/>
            <rFont val="ＭＳ Ｐゴシック"/>
            <family val="3"/>
            <charset val="128"/>
          </rPr>
          <t>簡易陰圧装置は１施設１台限りです。</t>
        </r>
      </text>
    </comment>
    <comment ref="H13" authorId="0" shapeId="0" xr:uid="{0493C5E2-7B39-4C9C-A68A-53EA7576B77D}">
      <text>
        <r>
          <rPr>
            <b/>
            <sz val="9"/>
            <color indexed="81"/>
            <rFont val="ＭＳ Ｐゴシック"/>
            <family val="3"/>
            <charset val="128"/>
          </rPr>
          <t>簡易陰圧ブースなら１（人）、陰圧装置を４人部屋に設置するなら４（人）と記入してください。</t>
        </r>
      </text>
    </comment>
    <comment ref="J13" authorId="0" shapeId="0" xr:uid="{1446D9EE-CF67-49B0-9F28-D56FA10D83DC}">
      <text>
        <r>
          <rPr>
            <b/>
            <sz val="9"/>
            <color indexed="81"/>
            <rFont val="MS P ゴシック"/>
            <family val="3"/>
            <charset val="128"/>
          </rPr>
          <t>自動計算となりますので改変しないでください。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B23AE6C6-F6AF-4DF1-A696-7B1EB5F91E62}">
      <text>
        <r>
          <rPr>
            <b/>
            <sz val="9"/>
            <color indexed="81"/>
            <rFont val="MS P ゴシック"/>
            <family val="3"/>
            <charset val="128"/>
          </rPr>
          <t>（上限）
1箇所1,340 千円</t>
        </r>
      </text>
    </comment>
    <comment ref="M16" authorId="0" shapeId="0" xr:uid="{2B6A533C-BED6-47B2-A21E-3C5D1BFA93CC}">
      <text>
        <r>
          <rPr>
            <b/>
            <sz val="9"/>
            <color indexed="81"/>
            <rFont val="MS P ゴシック"/>
            <family val="3"/>
            <charset val="128"/>
          </rPr>
          <t>（上限）
1箇所7,990千円</t>
        </r>
      </text>
    </comment>
    <comment ref="P16" authorId="0" shapeId="0" xr:uid="{DFE47466-EAB5-41FC-8739-D22249309AFF}">
      <text>
        <r>
          <rPr>
            <b/>
            <sz val="9"/>
            <color indexed="81"/>
            <rFont val="MS P ゴシック"/>
            <family val="3"/>
            <charset val="128"/>
          </rPr>
          <t>（上限）
1施設・事業所
4,670千円</t>
        </r>
      </text>
    </comment>
    <comment ref="J18" authorId="0" shapeId="0" xr:uid="{654AF998-AC2D-4D07-9F13-C1C1311E5A70}">
      <text>
        <r>
          <rPr>
            <b/>
            <sz val="9"/>
            <color indexed="81"/>
            <rFont val="MS P ゴシック"/>
            <family val="3"/>
            <charset val="128"/>
          </rPr>
          <t>自動計算しますので、改変しないでください。</t>
        </r>
      </text>
    </comment>
    <comment ref="H19" authorId="0" shapeId="0" xr:uid="{A11A9137-79E4-4F92-97F8-86184332D9F4}">
      <text>
        <r>
          <rPr>
            <b/>
            <sz val="9"/>
            <color indexed="81"/>
            <rFont val="ＭＳ Ｐゴシック"/>
            <family val="3"/>
            <charset val="128"/>
          </rPr>
          <t>自動計算しますので、改変しないでください。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64544407-F0EE-49ED-839E-DEAF03F54041}">
      <text>
        <r>
          <rPr>
            <b/>
            <sz val="9"/>
            <color indexed="81"/>
            <rFont val="ＭＳ Ｐゴシック"/>
            <family val="3"/>
            <charset val="128"/>
          </rPr>
          <t>自動計算しますので、改変しないでください。（黄色着色）</t>
        </r>
      </text>
    </comment>
  </commentList>
</comments>
</file>

<file path=xl/sharedStrings.xml><?xml version="1.0" encoding="utf-8"?>
<sst xmlns="http://schemas.openxmlformats.org/spreadsheetml/2006/main" count="999" uniqueCount="260">
  <si>
    <t>所要額</t>
    <rPh sb="0" eb="2">
      <t>ショヨウ</t>
    </rPh>
    <rPh sb="2" eb="3">
      <t>ガク</t>
    </rPh>
    <phoneticPr fontId="2"/>
  </si>
  <si>
    <t>（単位：件、千円）</t>
    <rPh sb="1" eb="3">
      <t>タンイ</t>
    </rPh>
    <rPh sb="4" eb="5">
      <t>ケン</t>
    </rPh>
    <rPh sb="6" eb="8">
      <t>センエン</t>
    </rPh>
    <phoneticPr fontId="2"/>
  </si>
  <si>
    <t>/千円</t>
    <rPh sb="1" eb="3">
      <t>センエン</t>
    </rPh>
    <phoneticPr fontId="2"/>
  </si>
  <si>
    <t>小規模な介護老人保健施設</t>
    <rPh sb="0" eb="3">
      <t>ショウキボ</t>
    </rPh>
    <rPh sb="4" eb="6">
      <t>カイゴ</t>
    </rPh>
    <rPh sb="6" eb="8">
      <t>ロウジン</t>
    </rPh>
    <rPh sb="8" eb="10">
      <t>ホケン</t>
    </rPh>
    <rPh sb="10" eb="12">
      <t>シセツ</t>
    </rPh>
    <phoneticPr fontId="2"/>
  </si>
  <si>
    <t>認知症高齢者グループホーム</t>
  </si>
  <si>
    <t>小規模多機能型居宅介護事業所</t>
  </si>
  <si>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</si>
  <si>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円</t>
    <rPh sb="0" eb="1">
      <t>エン</t>
    </rPh>
    <phoneticPr fontId="2"/>
  </si>
  <si>
    <t>施設</t>
    <rPh sb="0" eb="2">
      <t>シセツ</t>
    </rPh>
    <phoneticPr fontId="2"/>
  </si>
  <si>
    <t>床</t>
    <rPh sb="0" eb="1">
      <t>ユカ</t>
    </rPh>
    <phoneticPr fontId="2"/>
  </si>
  <si>
    <t>整備床数
施設数</t>
    <rPh sb="0" eb="2">
      <t>セイビ</t>
    </rPh>
    <rPh sb="2" eb="3">
      <t>ユカ</t>
    </rPh>
    <rPh sb="3" eb="4">
      <t>スウ</t>
    </rPh>
    <rPh sb="5" eb="8">
      <t>シセツスウ</t>
    </rPh>
    <phoneticPr fontId="2"/>
  </si>
  <si>
    <t>（単位：床、施設、千円）</t>
    <rPh sb="1" eb="3">
      <t>タンイ</t>
    </rPh>
    <rPh sb="4" eb="5">
      <t>ユカ</t>
    </rPh>
    <rPh sb="6" eb="8">
      <t>シセツ</t>
    </rPh>
    <rPh sb="9" eb="11">
      <t>センエン</t>
    </rPh>
    <phoneticPr fontId="2"/>
  </si>
  <si>
    <t>（A）</t>
    <phoneticPr fontId="2"/>
  </si>
  <si>
    <t>（B）</t>
    <phoneticPr fontId="2"/>
  </si>
  <si>
    <r>
      <t>（C）＝（</t>
    </r>
    <r>
      <rPr>
        <sz val="10"/>
        <color indexed="8"/>
        <rFont val="ＭＳ Ｐゴシック"/>
        <family val="3"/>
        <charset val="128"/>
      </rPr>
      <t>A</t>
    </r>
    <r>
      <rPr>
        <sz val="10"/>
        <color indexed="8"/>
        <rFont val="ＭＳ Ｐゴシック"/>
        <family val="3"/>
        <charset val="128"/>
      </rPr>
      <t>）×（</t>
    </r>
    <r>
      <rPr>
        <sz val="10"/>
        <color indexed="8"/>
        <rFont val="ＭＳ Ｐゴシック"/>
        <family val="3"/>
        <charset val="128"/>
      </rPr>
      <t>B</t>
    </r>
    <r>
      <rPr>
        <sz val="10"/>
        <color indexed="8"/>
        <rFont val="ＭＳ Ｐゴシック"/>
        <family val="3"/>
        <charset val="128"/>
      </rPr>
      <t>）</t>
    </r>
    <phoneticPr fontId="2"/>
  </si>
  <si>
    <t>（D）</t>
    <phoneticPr fontId="2"/>
  </si>
  <si>
    <t>（E）</t>
    <phoneticPr fontId="2"/>
  </si>
  <si>
    <r>
      <t>（F）＝（</t>
    </r>
    <r>
      <rPr>
        <sz val="10"/>
        <color indexed="8"/>
        <rFont val="ＭＳ Ｐゴシック"/>
        <family val="3"/>
        <charset val="128"/>
      </rPr>
      <t>D</t>
    </r>
    <r>
      <rPr>
        <sz val="10"/>
        <color indexed="8"/>
        <rFont val="ＭＳ Ｐゴシック"/>
        <family val="3"/>
        <charset val="128"/>
      </rPr>
      <t>）×（</t>
    </r>
    <r>
      <rPr>
        <sz val="10"/>
        <color indexed="8"/>
        <rFont val="ＭＳ Ｐゴシック"/>
        <family val="3"/>
        <charset val="128"/>
      </rPr>
      <t>E</t>
    </r>
    <r>
      <rPr>
        <sz val="10"/>
        <color indexed="8"/>
        <rFont val="ＭＳ Ｐゴシック"/>
        <family val="3"/>
        <charset val="128"/>
      </rPr>
      <t>）</t>
    </r>
    <phoneticPr fontId="2"/>
  </si>
  <si>
    <t>（G）</t>
    <phoneticPr fontId="2"/>
  </si>
  <si>
    <t>（H）</t>
    <phoneticPr fontId="2"/>
  </si>
  <si>
    <r>
      <t>（I）＝（G</t>
    </r>
    <r>
      <rPr>
        <sz val="10"/>
        <color indexed="8"/>
        <rFont val="ＭＳ Ｐゴシック"/>
        <family val="3"/>
        <charset val="128"/>
      </rPr>
      <t>）×（</t>
    </r>
    <r>
      <rPr>
        <sz val="10"/>
        <color indexed="8"/>
        <rFont val="ＭＳ Ｐゴシック"/>
        <family val="3"/>
        <charset val="128"/>
      </rPr>
      <t>H</t>
    </r>
    <r>
      <rPr>
        <sz val="10"/>
        <color indexed="8"/>
        <rFont val="ＭＳ Ｐゴシック"/>
        <family val="3"/>
        <charset val="128"/>
      </rPr>
      <t>）</t>
    </r>
    <phoneticPr fontId="2"/>
  </si>
  <si>
    <t>小　計</t>
    <rPh sb="0" eb="1">
      <t>ショウ</t>
    </rPh>
    <rPh sb="2" eb="3">
      <t>ケイ</t>
    </rPh>
    <phoneticPr fontId="2"/>
  </si>
  <si>
    <t>（Ｊ）</t>
    <phoneticPr fontId="2"/>
  </si>
  <si>
    <t>（K）</t>
    <phoneticPr fontId="2"/>
  </si>
  <si>
    <r>
      <t>（Ｌ）＝（Ｊ</t>
    </r>
    <r>
      <rPr>
        <sz val="10"/>
        <color indexed="8"/>
        <rFont val="ＭＳ Ｐゴシック"/>
        <family val="3"/>
        <charset val="128"/>
      </rPr>
      <t>）×（</t>
    </r>
    <r>
      <rPr>
        <sz val="10"/>
        <color indexed="8"/>
        <rFont val="ＭＳ Ｐゴシック"/>
        <family val="3"/>
        <charset val="128"/>
      </rPr>
      <t>K</t>
    </r>
    <r>
      <rPr>
        <sz val="10"/>
        <color indexed="8"/>
        <rFont val="ＭＳ Ｐゴシック"/>
        <family val="3"/>
        <charset val="128"/>
      </rPr>
      <t>）</t>
    </r>
    <phoneticPr fontId="2"/>
  </si>
  <si>
    <t>「個室　→　ユニット化」改修</t>
    <rPh sb="1" eb="3">
      <t>コシツ</t>
    </rPh>
    <rPh sb="10" eb="11">
      <t>カ</t>
    </rPh>
    <rPh sb="12" eb="14">
      <t>カイシュウ</t>
    </rPh>
    <phoneticPr fontId="2"/>
  </si>
  <si>
    <t>施設</t>
    <rPh sb="0" eb="2">
      <t>シセツ</t>
    </rPh>
    <phoneticPr fontId="2"/>
  </si>
  <si>
    <t>対象施設等</t>
    <rPh sb="0" eb="2">
      <t>タイショウ</t>
    </rPh>
    <rPh sb="2" eb="4">
      <t>シセツ</t>
    </rPh>
    <rPh sb="4" eb="5">
      <t>トウ</t>
    </rPh>
    <phoneticPr fontId="2"/>
  </si>
  <si>
    <t>床</t>
    <rPh sb="0" eb="1">
      <t>ユカ</t>
    </rPh>
    <phoneticPr fontId="2"/>
  </si>
  <si>
    <t>区分</t>
    <rPh sb="0" eb="2">
      <t>クブン</t>
    </rPh>
    <phoneticPr fontId="2"/>
  </si>
  <si>
    <t>か所</t>
    <rPh sb="1" eb="2">
      <t>ショ</t>
    </rPh>
    <phoneticPr fontId="2"/>
  </si>
  <si>
    <t>補助単価</t>
    <rPh sb="0" eb="2">
      <t>ホジョ</t>
    </rPh>
    <rPh sb="2" eb="4">
      <t>タンカ</t>
    </rPh>
    <phoneticPr fontId="2"/>
  </si>
  <si>
    <t>地域密着型特別養護老人ホーム</t>
    <rPh sb="0" eb="2">
      <t>チイキ</t>
    </rPh>
    <rPh sb="2" eb="5">
      <t>ミッチャクガタ</t>
    </rPh>
    <rPh sb="5" eb="7">
      <t>トクベツ</t>
    </rPh>
    <rPh sb="7" eb="9">
      <t>ヨウゴ</t>
    </rPh>
    <rPh sb="9" eb="11">
      <t>ロウジン</t>
    </rPh>
    <phoneticPr fontId="2"/>
  </si>
  <si>
    <t>定員３０名以上の広域型施設等</t>
    <rPh sb="0" eb="2">
      <t>テイイン</t>
    </rPh>
    <rPh sb="4" eb="5">
      <t>メイ</t>
    </rPh>
    <rPh sb="5" eb="7">
      <t>イジョウ</t>
    </rPh>
    <rPh sb="8" eb="10">
      <t>コウイキ</t>
    </rPh>
    <rPh sb="10" eb="11">
      <t>ガタ</t>
    </rPh>
    <rPh sb="11" eb="13">
      <t>シセツ</t>
    </rPh>
    <rPh sb="13" eb="14">
      <t>トウ</t>
    </rPh>
    <phoneticPr fontId="2"/>
  </si>
  <si>
    <t>特別養護老人ホーム</t>
    <rPh sb="0" eb="2">
      <t>トクベツ</t>
    </rPh>
    <rPh sb="2" eb="4">
      <t>ヨウゴ</t>
    </rPh>
    <rPh sb="4" eb="6">
      <t>ロウジン</t>
    </rPh>
    <phoneticPr fontId="2"/>
  </si>
  <si>
    <t>特別養護老人ホームに併設されるショートステイ用居室</t>
    <rPh sb="0" eb="2">
      <t>トクベツ</t>
    </rPh>
    <rPh sb="2" eb="4">
      <t>ヨウゴ</t>
    </rPh>
    <rPh sb="4" eb="6">
      <t>ロウジン</t>
    </rPh>
    <rPh sb="10" eb="12">
      <t>ヘイセツ</t>
    </rPh>
    <rPh sb="22" eb="23">
      <t>ヨウ</t>
    </rPh>
    <rPh sb="23" eb="25">
      <t>キョシツ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</si>
  <si>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</si>
  <si>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</si>
  <si>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ケアハウス（特定施設入居者生活介護の指定を受けるもの）</t>
    <phoneticPr fontId="2"/>
  </si>
  <si>
    <t>養護老人ホーム</t>
    <rPh sb="0" eb="4">
      <t>ヨウゴロウジン</t>
    </rPh>
    <phoneticPr fontId="2"/>
  </si>
  <si>
    <t>訪問看護ステーション（大規模化やサテライト型事業所の設置）</t>
    <rPh sb="0" eb="2">
      <t>ホウモン</t>
    </rPh>
    <rPh sb="2" eb="4">
      <t>カンゴ</t>
    </rPh>
    <rPh sb="11" eb="15">
      <t>ダイキボカ</t>
    </rPh>
    <rPh sb="21" eb="22">
      <t>ガタ</t>
    </rPh>
    <rPh sb="22" eb="25">
      <t>ジギョウショ</t>
    </rPh>
    <rPh sb="26" eb="28">
      <t>セッチ</t>
    </rPh>
    <phoneticPr fontId="2"/>
  </si>
  <si>
    <t>（別表１関係）地域密着型サービス等整備等助成事業</t>
    <rPh sb="1" eb="2">
      <t>ベツ</t>
    </rPh>
    <rPh sb="2" eb="3">
      <t>ヒョウ</t>
    </rPh>
    <rPh sb="4" eb="6">
      <t>カンケイ</t>
    </rPh>
    <rPh sb="7" eb="9">
      <t>チイキ</t>
    </rPh>
    <rPh sb="9" eb="12">
      <t>ミッチャクガタ</t>
    </rPh>
    <rPh sb="16" eb="17">
      <t>トウ</t>
    </rPh>
    <rPh sb="17" eb="19">
      <t>セイビ</t>
    </rPh>
    <rPh sb="19" eb="20">
      <t>トウ</t>
    </rPh>
    <rPh sb="20" eb="22">
      <t>ジョセイ</t>
    </rPh>
    <rPh sb="22" eb="24">
      <t>ジギョウ</t>
    </rPh>
    <phoneticPr fontId="2"/>
  </si>
  <si>
    <t>法人名</t>
    <rPh sb="0" eb="2">
      <t>ホウジン</t>
    </rPh>
    <rPh sb="2" eb="3">
      <t>メイ</t>
    </rPh>
    <phoneticPr fontId="2"/>
  </si>
  <si>
    <t>施設名</t>
    <rPh sb="0" eb="2">
      <t>シセツ</t>
    </rPh>
    <rPh sb="2" eb="3">
      <t>メイ</t>
    </rPh>
    <phoneticPr fontId="2"/>
  </si>
  <si>
    <t>整備床数
施設数</t>
    <rPh sb="0" eb="2">
      <t>セイビ</t>
    </rPh>
    <rPh sb="2" eb="3">
      <t>ユカ</t>
    </rPh>
    <rPh sb="3" eb="4">
      <t>スウ</t>
    </rPh>
    <rPh sb="5" eb="7">
      <t>シセツ</t>
    </rPh>
    <rPh sb="7" eb="8">
      <t>スウ</t>
    </rPh>
    <phoneticPr fontId="2"/>
  </si>
  <si>
    <t>担当者</t>
    <rPh sb="0" eb="2">
      <t>タントウ</t>
    </rPh>
    <rPh sb="2" eb="3">
      <t>シャ</t>
    </rPh>
    <phoneticPr fontId="2"/>
  </si>
  <si>
    <t>電話番号</t>
    <rPh sb="0" eb="2">
      <t>デンワ</t>
    </rPh>
    <rPh sb="2" eb="4">
      <t>バンゴウ</t>
    </rPh>
    <phoneticPr fontId="2"/>
  </si>
  <si>
    <t>担当者
役職</t>
    <rPh sb="0" eb="3">
      <t>タントウシャ</t>
    </rPh>
    <rPh sb="4" eb="6">
      <t>ヤクショク</t>
    </rPh>
    <phoneticPr fontId="2"/>
  </si>
  <si>
    <t>FAX番号</t>
    <rPh sb="3" eb="5">
      <t>バンゴウ</t>
    </rPh>
    <phoneticPr fontId="2"/>
  </si>
  <si>
    <t>補助対象施設（法人）　※すでに補助先が決まっている（見込まれる）場合に記入。３者以上ある場合は別紙作成の上、添付してください。</t>
    <rPh sb="0" eb="2">
      <t>ホジョ</t>
    </rPh>
    <rPh sb="2" eb="4">
      <t>タイショウ</t>
    </rPh>
    <rPh sb="4" eb="6">
      <t>シセツ</t>
    </rPh>
    <rPh sb="7" eb="9">
      <t>ホウジン</t>
    </rPh>
    <rPh sb="15" eb="17">
      <t>ホジョ</t>
    </rPh>
    <rPh sb="17" eb="18">
      <t>サキ</t>
    </rPh>
    <rPh sb="19" eb="20">
      <t>キ</t>
    </rPh>
    <rPh sb="26" eb="28">
      <t>ミコ</t>
    </rPh>
    <rPh sb="32" eb="34">
      <t>バアイ</t>
    </rPh>
    <rPh sb="35" eb="37">
      <t>キニュウ</t>
    </rPh>
    <rPh sb="39" eb="40">
      <t>シャ</t>
    </rPh>
    <rPh sb="40" eb="42">
      <t>イジョウ</t>
    </rPh>
    <rPh sb="44" eb="46">
      <t>バアイ</t>
    </rPh>
    <rPh sb="47" eb="49">
      <t>ベッシ</t>
    </rPh>
    <rPh sb="49" eb="51">
      <t>サクセイ</t>
    </rPh>
    <rPh sb="52" eb="53">
      <t>ウエ</t>
    </rPh>
    <rPh sb="54" eb="56">
      <t>テンプ</t>
    </rPh>
    <phoneticPr fontId="2"/>
  </si>
  <si>
    <t>特別養護老人ホーム</t>
    <rPh sb="0" eb="6">
      <t>トクベツヨウゴロウジン</t>
    </rPh>
    <phoneticPr fontId="2"/>
  </si>
  <si>
    <t>介護医療院</t>
    <rPh sb="0" eb="5">
      <t>カイゴイリョウイン</t>
    </rPh>
    <phoneticPr fontId="2"/>
  </si>
  <si>
    <t>養護老人ホーム</t>
    <rPh sb="0" eb="2">
      <t>ヨウゴ</t>
    </rPh>
    <rPh sb="2" eb="4">
      <t>ロウジン</t>
    </rPh>
    <phoneticPr fontId="2"/>
  </si>
  <si>
    <t>軽費老人ホーム</t>
    <rPh sb="0" eb="2">
      <t>ケイヒ</t>
    </rPh>
    <rPh sb="2" eb="4">
      <t>ロウジン</t>
    </rPh>
    <phoneticPr fontId="2"/>
  </si>
  <si>
    <t>定員数</t>
    <rPh sb="0" eb="2">
      <t>テイイン</t>
    </rPh>
    <rPh sb="2" eb="3">
      <t>スウ</t>
    </rPh>
    <phoneticPr fontId="2"/>
  </si>
  <si>
    <t>（別表２関係）介護施設等の施設開設準備経費等支援事業</t>
    <rPh sb="1" eb="2">
      <t>ベツ</t>
    </rPh>
    <rPh sb="2" eb="3">
      <t>ヒョウ</t>
    </rPh>
    <rPh sb="4" eb="6">
      <t>カンケイ</t>
    </rPh>
    <rPh sb="7" eb="9">
      <t>カイゴ</t>
    </rPh>
    <rPh sb="9" eb="11">
      <t>シセツ</t>
    </rPh>
    <rPh sb="11" eb="12">
      <t>トウ</t>
    </rPh>
    <rPh sb="13" eb="15">
      <t>シセツ</t>
    </rPh>
    <rPh sb="15" eb="17">
      <t>カイセツ</t>
    </rPh>
    <rPh sb="17" eb="19">
      <t>ジュンビ</t>
    </rPh>
    <rPh sb="19" eb="21">
      <t>ケイヒ</t>
    </rPh>
    <rPh sb="21" eb="22">
      <t>トウ</t>
    </rPh>
    <rPh sb="22" eb="24">
      <t>シエン</t>
    </rPh>
    <rPh sb="24" eb="26">
      <t>ジギョウ</t>
    </rPh>
    <phoneticPr fontId="2"/>
  </si>
  <si>
    <t>①開設時等に必要な経費（ア定員３０名以上の広域型施設等）</t>
    <rPh sb="1" eb="3">
      <t>カイセツ</t>
    </rPh>
    <rPh sb="3" eb="4">
      <t>ジ</t>
    </rPh>
    <rPh sb="4" eb="5">
      <t>トウ</t>
    </rPh>
    <rPh sb="6" eb="8">
      <t>ヒツヨウ</t>
    </rPh>
    <rPh sb="9" eb="11">
      <t>ケイヒ</t>
    </rPh>
    <rPh sb="13" eb="15">
      <t>テイイン</t>
    </rPh>
    <rPh sb="17" eb="18">
      <t>メイ</t>
    </rPh>
    <rPh sb="18" eb="20">
      <t>イジョウ</t>
    </rPh>
    <rPh sb="21" eb="23">
      <t>コウイキ</t>
    </rPh>
    <rPh sb="23" eb="24">
      <t>ガタ</t>
    </rPh>
    <rPh sb="24" eb="26">
      <t>シセツ</t>
    </rPh>
    <rPh sb="26" eb="27">
      <t>トウ</t>
    </rPh>
    <phoneticPr fontId="2"/>
  </si>
  <si>
    <t>介護付きホーム（有料老人ホーム又はサービス付き高齢者向け住宅であって、特定施設入居者生活介護の指定を受けるもの）</t>
    <phoneticPr fontId="2"/>
  </si>
  <si>
    <t>「多床室（ユニット型個室的多床室を含む。）　→　ユニット化」改修</t>
    <rPh sb="1" eb="2">
      <t>タ</t>
    </rPh>
    <rPh sb="2" eb="3">
      <t>ユカ</t>
    </rPh>
    <rPh sb="3" eb="4">
      <t>シツ</t>
    </rPh>
    <rPh sb="9" eb="10">
      <t>ガタ</t>
    </rPh>
    <rPh sb="10" eb="12">
      <t>コシツ</t>
    </rPh>
    <rPh sb="12" eb="13">
      <t>テキ</t>
    </rPh>
    <rPh sb="13" eb="16">
      <t>タショウシツ</t>
    </rPh>
    <rPh sb="17" eb="18">
      <t>フク</t>
    </rPh>
    <rPh sb="28" eb="29">
      <t>カ</t>
    </rPh>
    <rPh sb="30" eb="32">
      <t>カイシュウ</t>
    </rPh>
    <phoneticPr fontId="2"/>
  </si>
  <si>
    <t>（別表４）既存の特別養護老人ホーム等のユニット化改修等支援事業</t>
    <rPh sb="1" eb="2">
      <t>ベツ</t>
    </rPh>
    <rPh sb="2" eb="3">
      <t>ヒョウ</t>
    </rPh>
    <rPh sb="5" eb="7">
      <t>キゾン</t>
    </rPh>
    <rPh sb="8" eb="10">
      <t>トクベツ</t>
    </rPh>
    <rPh sb="10" eb="12">
      <t>ヨウゴ</t>
    </rPh>
    <rPh sb="12" eb="14">
      <t>ロウジン</t>
    </rPh>
    <rPh sb="17" eb="18">
      <t>トウ</t>
    </rPh>
    <rPh sb="23" eb="24">
      <t>カ</t>
    </rPh>
    <rPh sb="24" eb="26">
      <t>カイシュウ</t>
    </rPh>
    <rPh sb="26" eb="27">
      <t>トウ</t>
    </rPh>
    <rPh sb="27" eb="29">
      <t>シエン</t>
    </rPh>
    <rPh sb="29" eb="31">
      <t>ジギョウ</t>
    </rPh>
    <phoneticPr fontId="2"/>
  </si>
  <si>
    <t>①既存施設のユニット化改修</t>
    <rPh sb="1" eb="3">
      <t>キゾン</t>
    </rPh>
    <rPh sb="3" eb="5">
      <t>シセツ</t>
    </rPh>
    <rPh sb="10" eb="11">
      <t>カ</t>
    </rPh>
    <rPh sb="11" eb="13">
      <t>カイシュウ</t>
    </rPh>
    <phoneticPr fontId="2"/>
  </si>
  <si>
    <t>②特別養護老人ホーム及び併設されるショートステイ用（多床室）のプライバシー保護</t>
    <rPh sb="1" eb="7">
      <t>トクベツヨウゴロウジン</t>
    </rPh>
    <rPh sb="10" eb="11">
      <t>オヨ</t>
    </rPh>
    <rPh sb="12" eb="14">
      <t>ヘイセツ</t>
    </rPh>
    <rPh sb="24" eb="25">
      <t>ヨウ</t>
    </rPh>
    <rPh sb="26" eb="29">
      <t>タショウシツ</t>
    </rPh>
    <rPh sb="37" eb="39">
      <t>ホゴ</t>
    </rPh>
    <phoneticPr fontId="2"/>
  </si>
  <si>
    <t>小規模な養護老人ホーム</t>
    <rPh sb="0" eb="3">
      <t>ショウキボ</t>
    </rPh>
    <rPh sb="4" eb="8">
      <t>ヨウゴロウジン</t>
    </rPh>
    <phoneticPr fontId="2"/>
  </si>
  <si>
    <t>①簡易陰圧装置の設置に係る経費支援事業（ア定員３０名以上の広域型施設等）</t>
    <rPh sb="1" eb="3">
      <t>カンイ</t>
    </rPh>
    <rPh sb="3" eb="5">
      <t>インアツ</t>
    </rPh>
    <rPh sb="5" eb="7">
      <t>ソウチ</t>
    </rPh>
    <rPh sb="8" eb="10">
      <t>セッチ</t>
    </rPh>
    <rPh sb="11" eb="12">
      <t>カカ</t>
    </rPh>
    <rPh sb="13" eb="15">
      <t>ケイヒ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</si>
  <si>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台</t>
    <rPh sb="0" eb="1">
      <t>ダイ</t>
    </rPh>
    <phoneticPr fontId="2"/>
  </si>
  <si>
    <t>介護医療院、介護療養型医療施設</t>
    <rPh sb="0" eb="2">
      <t>カイゴ</t>
    </rPh>
    <rPh sb="2" eb="4">
      <t>イリョウ</t>
    </rPh>
    <rPh sb="4" eb="5">
      <t>イン</t>
    </rPh>
    <rPh sb="6" eb="8">
      <t>カイゴ</t>
    </rPh>
    <rPh sb="8" eb="15">
      <t>リョウヨウガタイリョウシセツ</t>
    </rPh>
    <phoneticPr fontId="2"/>
  </si>
  <si>
    <t>有料老人ホーム</t>
    <rPh sb="0" eb="2">
      <t>ユウリョウ</t>
    </rPh>
    <rPh sb="2" eb="4">
      <t>ロウジン</t>
    </rPh>
    <phoneticPr fontId="2"/>
  </si>
  <si>
    <t>サービス付き高齢者向け住宅</t>
    <rPh sb="4" eb="5">
      <t>ツ</t>
    </rPh>
    <rPh sb="6" eb="9">
      <t>コウレイシャ</t>
    </rPh>
    <rPh sb="9" eb="10">
      <t>ム</t>
    </rPh>
    <rPh sb="11" eb="13">
      <t>ジュウタク</t>
    </rPh>
    <phoneticPr fontId="2"/>
  </si>
  <si>
    <t>小規模な介護医療院、小規模な介護療養型医療施設</t>
    <rPh sb="0" eb="3">
      <t>ショウキボ</t>
    </rPh>
    <rPh sb="4" eb="6">
      <t>カイゴ</t>
    </rPh>
    <rPh sb="6" eb="8">
      <t>イリョウ</t>
    </rPh>
    <rPh sb="8" eb="9">
      <t>イン</t>
    </rPh>
    <rPh sb="10" eb="13">
      <t>ショウキボ</t>
    </rPh>
    <rPh sb="14" eb="16">
      <t>カイゴ</t>
    </rPh>
    <rPh sb="16" eb="18">
      <t>リョウヨウ</t>
    </rPh>
    <rPh sb="18" eb="19">
      <t>ガタ</t>
    </rPh>
    <rPh sb="19" eb="21">
      <t>イリョウ</t>
    </rPh>
    <rPh sb="21" eb="23">
      <t>シセツ</t>
    </rPh>
    <phoneticPr fontId="2"/>
  </si>
  <si>
    <t>小規模な軽費老人ホーム</t>
    <rPh sb="0" eb="3">
      <t>ショウキボ</t>
    </rPh>
    <rPh sb="4" eb="6">
      <t>ケイヒ</t>
    </rPh>
    <rPh sb="6" eb="8">
      <t>ロウジン</t>
    </rPh>
    <phoneticPr fontId="2"/>
  </si>
  <si>
    <t>小規模な有料老人ホーム</t>
    <rPh sb="0" eb="3">
      <t>ショウキボ</t>
    </rPh>
    <rPh sb="4" eb="6">
      <t>ユウリョウ</t>
    </rPh>
    <rPh sb="6" eb="8">
      <t>ロウジン</t>
    </rPh>
    <phoneticPr fontId="2"/>
  </si>
  <si>
    <t>小規模なサービス付き高齢者向け住宅</t>
    <rPh sb="0" eb="3">
      <t>ショウキボ</t>
    </rPh>
    <rPh sb="8" eb="9">
      <t>ツ</t>
    </rPh>
    <rPh sb="10" eb="13">
      <t>コウレイシャ</t>
    </rPh>
    <rPh sb="13" eb="14">
      <t>ム</t>
    </rPh>
    <rPh sb="15" eb="17">
      <t>ジュウタク</t>
    </rPh>
    <phoneticPr fontId="2"/>
  </si>
  <si>
    <t>生活支援ハウス</t>
    <rPh sb="0" eb="2">
      <t>セイカツ</t>
    </rPh>
    <rPh sb="2" eb="4">
      <t>シエン</t>
    </rPh>
    <phoneticPr fontId="2"/>
  </si>
  <si>
    <t>通所介護事業所</t>
    <rPh sb="0" eb="2">
      <t>ツウショ</t>
    </rPh>
    <rPh sb="2" eb="4">
      <t>カイゴ</t>
    </rPh>
    <rPh sb="4" eb="7">
      <t>ジギョウショ</t>
    </rPh>
    <phoneticPr fontId="2"/>
  </si>
  <si>
    <t>短期入所生活介護事業所</t>
    <rPh sb="0" eb="2">
      <t>タンキ</t>
    </rPh>
    <rPh sb="2" eb="4">
      <t>ニュウショ</t>
    </rPh>
    <rPh sb="4" eb="6">
      <t>セイカツ</t>
    </rPh>
    <rPh sb="6" eb="8">
      <t>カイゴ</t>
    </rPh>
    <rPh sb="8" eb="11">
      <t>ジギョウショ</t>
    </rPh>
    <phoneticPr fontId="2"/>
  </si>
  <si>
    <t>ア定員３０名以上の広域型施設等</t>
    <rPh sb="1" eb="3">
      <t>テイイン</t>
    </rPh>
    <rPh sb="5" eb="6">
      <t>メイ</t>
    </rPh>
    <rPh sb="6" eb="8">
      <t>イジョウ</t>
    </rPh>
    <rPh sb="9" eb="11">
      <t>コウイキ</t>
    </rPh>
    <rPh sb="11" eb="12">
      <t>ガタ</t>
    </rPh>
    <rPh sb="12" eb="14">
      <t>シセツ</t>
    </rPh>
    <rPh sb="14" eb="15">
      <t>トウ</t>
    </rPh>
    <phoneticPr fontId="2"/>
  </si>
  <si>
    <t>１／３</t>
    <phoneticPr fontId="2"/>
  </si>
  <si>
    <t>（別表３関係）定期借地権設定のための一時金の支援事業</t>
    <rPh sb="1" eb="2">
      <t>ベツ</t>
    </rPh>
    <rPh sb="2" eb="3">
      <t>ヒョウ</t>
    </rPh>
    <rPh sb="4" eb="6">
      <t>カンケイ</t>
    </rPh>
    <rPh sb="7" eb="9">
      <t>テイキ</t>
    </rPh>
    <rPh sb="9" eb="12">
      <t>シャクチケン</t>
    </rPh>
    <rPh sb="12" eb="14">
      <t>セッテイ</t>
    </rPh>
    <rPh sb="18" eb="21">
      <t>イチジキン</t>
    </rPh>
    <rPh sb="22" eb="24">
      <t>シエン</t>
    </rPh>
    <rPh sb="24" eb="26">
      <t>ジギョウ</t>
    </rPh>
    <phoneticPr fontId="2"/>
  </si>
  <si>
    <t>件数</t>
    <rPh sb="0" eb="2">
      <t>ケンスウ</t>
    </rPh>
    <phoneticPr fontId="2"/>
  </si>
  <si>
    <t>国税局長が定める路線価</t>
    <phoneticPr fontId="2"/>
  </si>
  <si>
    <t>備考</t>
    <rPh sb="0" eb="2">
      <t>ビコウ</t>
    </rPh>
    <phoneticPr fontId="2"/>
  </si>
  <si>
    <t>※内訳を別紙３に記入してください。</t>
    <phoneticPr fontId="2"/>
  </si>
  <si>
    <t>所在
市町村</t>
    <rPh sb="0" eb="2">
      <t>ショザイ</t>
    </rPh>
    <rPh sb="3" eb="6">
      <t>シチョウソン</t>
    </rPh>
    <phoneticPr fontId="2"/>
  </si>
  <si>
    <t>特別養護老人ホーム（定員３０名以上の広域型施設）</t>
    <rPh sb="0" eb="2">
      <t>トクベツ</t>
    </rPh>
    <rPh sb="2" eb="4">
      <t>ヨウゴ</t>
    </rPh>
    <rPh sb="4" eb="6">
      <t>ロウジン</t>
    </rPh>
    <rPh sb="10" eb="12">
      <t>テイイン</t>
    </rPh>
    <rPh sb="14" eb="17">
      <t>メイイジョウ</t>
    </rPh>
    <rPh sb="18" eb="20">
      <t>コウイキ</t>
    </rPh>
    <rPh sb="20" eb="21">
      <t>ガタ</t>
    </rPh>
    <rPh sb="21" eb="23">
      <t>シセツ</t>
    </rPh>
    <phoneticPr fontId="2"/>
  </si>
  <si>
    <t>　上記に併設されるショートステイ用居室</t>
    <rPh sb="1" eb="3">
      <t>ジョウキ</t>
    </rPh>
    <rPh sb="4" eb="6">
      <t>ヘイセツ</t>
    </rPh>
    <rPh sb="16" eb="17">
      <t>ヨウ</t>
    </rPh>
    <rPh sb="17" eb="19">
      <t>キョシツ</t>
    </rPh>
    <phoneticPr fontId="2"/>
  </si>
  <si>
    <t>上記施設に併設されるショートステイ用居室</t>
    <rPh sb="0" eb="2">
      <t>ジョウキ</t>
    </rPh>
    <rPh sb="2" eb="4">
      <t>シセツ</t>
    </rPh>
    <rPh sb="5" eb="7">
      <t>ヘイセツ</t>
    </rPh>
    <rPh sb="17" eb="18">
      <t>ヨウ</t>
    </rPh>
    <rPh sb="18" eb="20">
      <t>キョシツ</t>
    </rPh>
    <phoneticPr fontId="2"/>
  </si>
  <si>
    <t>短期入所生活介護事業所、短期入所療養介護事業所（いずれも単独型のみ）</t>
    <rPh sb="28" eb="31">
      <t>タンドクガタ</t>
    </rPh>
    <phoneticPr fontId="2"/>
  </si>
  <si>
    <t>小規模な短期入所生活介護事業所、短期入所療養介護事業所（いずれも単独型のみ）</t>
    <rPh sb="0" eb="3">
      <t>ショウキボ</t>
    </rPh>
    <rPh sb="32" eb="35">
      <t>タンドクガタ</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</si>
  <si>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（ア定員３０名以上の広域型施設等）</t>
    </r>
    <rPh sb="6" eb="8">
      <t>カンキョウ</t>
    </rPh>
    <rPh sb="8" eb="9">
      <t>トウ</t>
    </rPh>
    <rPh sb="10" eb="12">
      <t>セイビ</t>
    </rPh>
    <rPh sb="13" eb="15">
      <t>ゲンカン</t>
    </rPh>
    <rPh sb="15" eb="16">
      <t>シツ</t>
    </rPh>
    <rPh sb="16" eb="18">
      <t>セッチ</t>
    </rPh>
    <rPh sb="29" eb="31">
      <t>テイイン</t>
    </rPh>
    <rPh sb="33" eb="34">
      <t>メイ</t>
    </rPh>
    <rPh sb="34" eb="36">
      <t>イジョウ</t>
    </rPh>
    <rPh sb="37" eb="39">
      <t>コウイキ</t>
    </rPh>
    <rPh sb="39" eb="40">
      <t>ガタ</t>
    </rPh>
    <rPh sb="40" eb="42">
      <t>シセツ</t>
    </rPh>
    <rPh sb="42" eb="43">
      <t>トウ</t>
    </rPh>
    <phoneticPr fontId="2"/>
  </si>
  <si>
    <t>特別養護老人ホーム及び併設されるショートステイ</t>
    <rPh sb="0" eb="2">
      <t>トクベツ</t>
    </rPh>
    <rPh sb="2" eb="4">
      <t>ヨウゴ</t>
    </rPh>
    <rPh sb="4" eb="6">
      <t>ロウジン</t>
    </rPh>
    <rPh sb="9" eb="10">
      <t>オヨ</t>
    </rPh>
    <rPh sb="11" eb="13">
      <t>ヘイセツ</t>
    </rPh>
    <phoneticPr fontId="2"/>
  </si>
  <si>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2"/>
  </si>
  <si>
    <t>地域密着型特別養護老人ホーム及び併設されるショートステイ</t>
    <rPh sb="0" eb="2">
      <t>チイキ</t>
    </rPh>
    <rPh sb="2" eb="5">
      <t>ミッチャクガタ</t>
    </rPh>
    <rPh sb="5" eb="7">
      <t>トクベツ</t>
    </rPh>
    <rPh sb="7" eb="9">
      <t>ヨウゴ</t>
    </rPh>
    <rPh sb="9" eb="11">
      <t>ロウジン</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</si>
  <si>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（ア定員３０名以上の広域型施設等）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イジョウ</t>
    </rPh>
    <rPh sb="39" eb="41">
      <t>コウイキ</t>
    </rPh>
    <rPh sb="41" eb="42">
      <t>ガタ</t>
    </rPh>
    <rPh sb="42" eb="44">
      <t>シセツ</t>
    </rPh>
    <rPh sb="44" eb="45">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</si>
  <si>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（ア定員３０名以上の広域型施設等）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イジョウ</t>
    </rPh>
    <rPh sb="32" eb="34">
      <t>コウイキ</t>
    </rPh>
    <rPh sb="34" eb="35">
      <t>ガタ</t>
    </rPh>
    <rPh sb="35" eb="37">
      <t>シセツ</t>
    </rPh>
    <rPh sb="37" eb="38">
      <t>トウ</t>
    </rPh>
    <phoneticPr fontId="2"/>
  </si>
  <si>
    <t>※内訳を別紙１に記入してください。</t>
    <phoneticPr fontId="2"/>
  </si>
  <si>
    <t>※内訳を別紙２の１に記入してください。</t>
    <rPh sb="1" eb="3">
      <t>ウチワケ</t>
    </rPh>
    <rPh sb="10" eb="12">
      <t>キニュウ</t>
    </rPh>
    <phoneticPr fontId="2"/>
  </si>
  <si>
    <t>※内訳を別紙２の２に記入してください。</t>
    <phoneticPr fontId="2"/>
  </si>
  <si>
    <t>③多床室の個室化に要する改修費支援事業（ア定員３０名以上の広域型施設等）</t>
    <rPh sb="1" eb="4">
      <t>タショウシツ</t>
    </rPh>
    <rPh sb="5" eb="8">
      <t>コシツカ</t>
    </rPh>
    <rPh sb="9" eb="10">
      <t>ヨウ</t>
    </rPh>
    <rPh sb="12" eb="15">
      <t>カイシュウヒ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</si>
  <si>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短期入所生活介護事業所（単独型のみ）</t>
    <rPh sb="12" eb="15">
      <t>タンドクガタ</t>
    </rPh>
    <phoneticPr fontId="2"/>
  </si>
  <si>
    <t>補助対象施設（法人）　※補助先が未定の場合は「未定」と記入。３者以上ある場合は別紙作成の上、添付してください。</t>
    <rPh sb="0" eb="2">
      <t>ホジョ</t>
    </rPh>
    <rPh sb="2" eb="4">
      <t>タイショウ</t>
    </rPh>
    <rPh sb="4" eb="6">
      <t>シセツ</t>
    </rPh>
    <rPh sb="7" eb="9">
      <t>ホウジン</t>
    </rPh>
    <rPh sb="12" eb="14">
      <t>ホジョ</t>
    </rPh>
    <rPh sb="14" eb="15">
      <t>サキ</t>
    </rPh>
    <rPh sb="16" eb="18">
      <t>ミテイ</t>
    </rPh>
    <rPh sb="19" eb="21">
      <t>バアイ</t>
    </rPh>
    <rPh sb="23" eb="25">
      <t>ミテイ</t>
    </rPh>
    <rPh sb="27" eb="29">
      <t>キニュウ</t>
    </rPh>
    <rPh sb="31" eb="32">
      <t>シャ</t>
    </rPh>
    <rPh sb="32" eb="34">
      <t>イジョウ</t>
    </rPh>
    <rPh sb="36" eb="38">
      <t>バアイ</t>
    </rPh>
    <rPh sb="39" eb="41">
      <t>ベッシ</t>
    </rPh>
    <rPh sb="41" eb="43">
      <t>サクセイ</t>
    </rPh>
    <rPh sb="44" eb="45">
      <t>ウエ</t>
    </rPh>
    <rPh sb="46" eb="48">
      <t>テンプ</t>
    </rPh>
    <phoneticPr fontId="2"/>
  </si>
  <si>
    <t>⑤災害レッドゾーンに所在する老朽化等した広域型介護施設等の移転改築整備</t>
    <rPh sb="1" eb="3">
      <t>サイガイ</t>
    </rPh>
    <rPh sb="10" eb="12">
      <t>ショザイ</t>
    </rPh>
    <rPh sb="14" eb="17">
      <t>ロウキュウカ</t>
    </rPh>
    <rPh sb="17" eb="18">
      <t>トウ</t>
    </rPh>
    <rPh sb="20" eb="22">
      <t>コウイキ</t>
    </rPh>
    <rPh sb="22" eb="23">
      <t>ガタ</t>
    </rPh>
    <rPh sb="23" eb="25">
      <t>カイゴ</t>
    </rPh>
    <rPh sb="25" eb="27">
      <t>シセツ</t>
    </rPh>
    <rPh sb="27" eb="28">
      <t>トウ</t>
    </rPh>
    <rPh sb="29" eb="31">
      <t>イテン</t>
    </rPh>
    <rPh sb="31" eb="33">
      <t>カイチク</t>
    </rPh>
    <rPh sb="33" eb="35">
      <t>セイビ</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</si>
  <si>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</si>
  <si>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ケアハウス（特定施設入居者生活介護の指定を受けるもの）</t>
    <rPh sb="6" eb="8">
      <t>トクテイ</t>
    </rPh>
    <rPh sb="8" eb="10">
      <t>シセツ</t>
    </rPh>
    <rPh sb="10" eb="13">
      <t>ニュウキョシャ</t>
    </rPh>
    <rPh sb="13" eb="15">
      <t>セイカツ</t>
    </rPh>
    <rPh sb="15" eb="17">
      <t>カイゴ</t>
    </rPh>
    <rPh sb="18" eb="20">
      <t>シテイ</t>
    </rPh>
    <rPh sb="21" eb="22">
      <t>ウ</t>
    </rPh>
    <phoneticPr fontId="2"/>
  </si>
  <si>
    <t>介護付きホーム（有料老人ホーム又はサービス付き高齢者向け住宅であって、特定施設入居者生活介護の指定を受けるもの）</t>
    <rPh sb="0" eb="2">
      <t>カイゴ</t>
    </rPh>
    <rPh sb="2" eb="3">
      <t>ツ</t>
    </rPh>
    <rPh sb="8" eb="10">
      <t>ユウリョウ</t>
    </rPh>
    <rPh sb="10" eb="12">
      <t>ロウジン</t>
    </rPh>
    <rPh sb="15" eb="16">
      <t>マタ</t>
    </rPh>
    <rPh sb="21" eb="22">
      <t>ツ</t>
    </rPh>
    <rPh sb="23" eb="26">
      <t>コウレイシャ</t>
    </rPh>
    <rPh sb="26" eb="27">
      <t>ム</t>
    </rPh>
    <rPh sb="28" eb="30">
      <t>ジュウタク</t>
    </rPh>
    <rPh sb="35" eb="37">
      <t>トクテイ</t>
    </rPh>
    <rPh sb="37" eb="39">
      <t>シセツ</t>
    </rPh>
    <rPh sb="39" eb="42">
      <t>ニュウキョシャ</t>
    </rPh>
    <rPh sb="42" eb="44">
      <t>セイカツ</t>
    </rPh>
    <rPh sb="44" eb="46">
      <t>カイゴ</t>
    </rPh>
    <rPh sb="47" eb="49">
      <t>シテイ</t>
    </rPh>
    <rPh sb="50" eb="51">
      <t>ウ</t>
    </rPh>
    <phoneticPr fontId="2"/>
  </si>
  <si>
    <t>⑥災害イエローゾーンに所在する老朽化等した広域型介護施設等の移転改築整備</t>
    <rPh sb="1" eb="3">
      <t>サイガイ</t>
    </rPh>
    <rPh sb="11" eb="13">
      <t>ショザイ</t>
    </rPh>
    <rPh sb="15" eb="18">
      <t>ロウキュウカ</t>
    </rPh>
    <rPh sb="18" eb="19">
      <t>トウ</t>
    </rPh>
    <rPh sb="21" eb="23">
      <t>コウイキ</t>
    </rPh>
    <rPh sb="23" eb="24">
      <t>ガタ</t>
    </rPh>
    <rPh sb="24" eb="26">
      <t>カイゴ</t>
    </rPh>
    <rPh sb="26" eb="28">
      <t>シセツ</t>
    </rPh>
    <rPh sb="28" eb="29">
      <t>トウ</t>
    </rPh>
    <rPh sb="30" eb="32">
      <t>イテン</t>
    </rPh>
    <rPh sb="32" eb="34">
      <t>カイチク</t>
    </rPh>
    <rPh sb="34" eb="36">
      <t>セイビ</t>
    </rPh>
    <phoneticPr fontId="2"/>
  </si>
  <si>
    <t>③介護施設等の看取り環境の整備（ア定員３０名以上の広域型施設等）</t>
    <rPh sb="1" eb="3">
      <t>カイゴ</t>
    </rPh>
    <rPh sb="3" eb="5">
      <t>シセツ</t>
    </rPh>
    <rPh sb="5" eb="6">
      <t>トウ</t>
    </rPh>
    <rPh sb="7" eb="9">
      <t>ミト</t>
    </rPh>
    <rPh sb="10" eb="12">
      <t>カンキョウ</t>
    </rPh>
    <rPh sb="13" eb="15">
      <t>セイビ</t>
    </rPh>
    <rPh sb="17" eb="19">
      <t>テイイン</t>
    </rPh>
    <rPh sb="21" eb="22">
      <t>メイ</t>
    </rPh>
    <rPh sb="22" eb="24">
      <t>イジョウ</t>
    </rPh>
    <rPh sb="25" eb="27">
      <t>コウイキ</t>
    </rPh>
    <rPh sb="27" eb="28">
      <t>ガタ</t>
    </rPh>
    <rPh sb="28" eb="30">
      <t>シセツ</t>
    </rPh>
    <rPh sb="30" eb="31">
      <t>トウ</t>
    </rPh>
    <phoneticPr fontId="2"/>
  </si>
  <si>
    <t>④共生サービス事業所の整備（ア通所介護事業所等）</t>
    <rPh sb="1" eb="3">
      <t>キョウセイ</t>
    </rPh>
    <rPh sb="7" eb="10">
      <t>ジギョウショ</t>
    </rPh>
    <rPh sb="11" eb="13">
      <t>セイビ</t>
    </rPh>
    <rPh sb="15" eb="17">
      <t>ツウショ</t>
    </rPh>
    <rPh sb="17" eb="19">
      <t>カイゴ</t>
    </rPh>
    <rPh sb="19" eb="22">
      <t>ジギョウショ</t>
    </rPh>
    <rPh sb="22" eb="23">
      <t>トウ</t>
    </rPh>
    <phoneticPr fontId="2"/>
  </si>
  <si>
    <t>（別表１関係）④介護施設等の創設を条件に行う広域型施設の大規模修繕・耐震化整備関係</t>
    <rPh sb="39" eb="41">
      <t>カンケイ</t>
    </rPh>
    <phoneticPr fontId="2"/>
  </si>
  <si>
    <t>《入力にあたっての注意》</t>
    <rPh sb="1" eb="3">
      <t>ニュウリョク</t>
    </rPh>
    <rPh sb="9" eb="11">
      <t>チュウイ</t>
    </rPh>
    <phoneticPr fontId="2"/>
  </si>
  <si>
    <t>・大規模修繕・耐震化整備の補助を受ける場合は、以下の条件があります。</t>
    <rPh sb="1" eb="4">
      <t>ダイキボ</t>
    </rPh>
    <rPh sb="4" eb="6">
      <t>シュウゼン</t>
    </rPh>
    <rPh sb="7" eb="10">
      <t>タイシンカ</t>
    </rPh>
    <rPh sb="10" eb="12">
      <t>セイビ</t>
    </rPh>
    <rPh sb="13" eb="15">
      <t>ホジョ</t>
    </rPh>
    <rPh sb="16" eb="17">
      <t>ウ</t>
    </rPh>
    <rPh sb="19" eb="21">
      <t>バアイ</t>
    </rPh>
    <rPh sb="23" eb="25">
      <t>イカ</t>
    </rPh>
    <rPh sb="26" eb="28">
      <t>ジョウケン</t>
    </rPh>
    <phoneticPr fontId="2"/>
  </si>
  <si>
    <t>①１つの大規模修繕・耐震化整備につき、１つの介護施設等（対象限定）を新規整備する必要があります。</t>
    <rPh sb="4" eb="7">
      <t>ダイキボ</t>
    </rPh>
    <rPh sb="7" eb="9">
      <t>シュウゼン</t>
    </rPh>
    <rPh sb="10" eb="13">
      <t>タイシンカ</t>
    </rPh>
    <rPh sb="13" eb="15">
      <t>セイビ</t>
    </rPh>
    <rPh sb="22" eb="24">
      <t>カイゴ</t>
    </rPh>
    <rPh sb="24" eb="26">
      <t>シセツ</t>
    </rPh>
    <rPh sb="26" eb="27">
      <t>トウ</t>
    </rPh>
    <rPh sb="28" eb="30">
      <t>タイショウ</t>
    </rPh>
    <rPh sb="30" eb="32">
      <t>ゲンテイ</t>
    </rPh>
    <rPh sb="34" eb="36">
      <t>シンキ</t>
    </rPh>
    <rPh sb="36" eb="38">
      <t>セイビ</t>
    </rPh>
    <rPh sb="40" eb="42">
      <t>ヒツヨウ</t>
    </rPh>
    <phoneticPr fontId="2"/>
  </si>
  <si>
    <t>②大規模修繕・耐震化整備補助とその条件の介護施設の新規整備をセットにして、県が作成する計画に盛り込むものが対象です。</t>
    <rPh sb="37" eb="38">
      <t>ケン</t>
    </rPh>
    <rPh sb="43" eb="45">
      <t>ケイカク</t>
    </rPh>
    <rPh sb="46" eb="47">
      <t>モ</t>
    </rPh>
    <rPh sb="48" eb="49">
      <t>コ</t>
    </rPh>
    <rPh sb="53" eb="55">
      <t>タイショウ</t>
    </rPh>
    <phoneticPr fontId="2"/>
  </si>
  <si>
    <t>④原則、介護施設の新規整備を先行して着手するようにしてください。</t>
    <rPh sb="1" eb="3">
      <t>ゲンソク</t>
    </rPh>
    <rPh sb="4" eb="6">
      <t>カイゴ</t>
    </rPh>
    <rPh sb="6" eb="8">
      <t>シセツ</t>
    </rPh>
    <rPh sb="9" eb="11">
      <t>シンキ</t>
    </rPh>
    <rPh sb="11" eb="13">
      <t>セイビ</t>
    </rPh>
    <rPh sb="14" eb="16">
      <t>センコウ</t>
    </rPh>
    <rPh sb="18" eb="20">
      <t>チャクシュ</t>
    </rPh>
    <phoneticPr fontId="2"/>
  </si>
  <si>
    <t>《施設担当者へお伝えいただきたい注意事項》</t>
    <rPh sb="1" eb="3">
      <t>シセツ</t>
    </rPh>
    <rPh sb="3" eb="6">
      <t>タントウシャ</t>
    </rPh>
    <rPh sb="8" eb="9">
      <t>ツタ</t>
    </rPh>
    <rPh sb="16" eb="18">
      <t>チュウイ</t>
    </rPh>
    <rPh sb="18" eb="20">
      <t>ジコウ</t>
    </rPh>
    <phoneticPr fontId="2"/>
  </si>
  <si>
    <t>・介護施設等の新規整備は、所在市町村等の理解が必須です。この計画に記載しても、自動的に市町村の承諾を得らることになりません。今後、市町村へ相談するようにしてください。</t>
    <rPh sb="1" eb="3">
      <t>カイゴ</t>
    </rPh>
    <rPh sb="3" eb="5">
      <t>シセツ</t>
    </rPh>
    <rPh sb="5" eb="6">
      <t>トウ</t>
    </rPh>
    <rPh sb="7" eb="9">
      <t>シンキ</t>
    </rPh>
    <rPh sb="9" eb="11">
      <t>セイビ</t>
    </rPh>
    <rPh sb="13" eb="15">
      <t>ショザイ</t>
    </rPh>
    <rPh sb="15" eb="18">
      <t>シチョウソン</t>
    </rPh>
    <rPh sb="18" eb="19">
      <t>トウ</t>
    </rPh>
    <rPh sb="20" eb="22">
      <t>リカイ</t>
    </rPh>
    <rPh sb="23" eb="25">
      <t>ヒッス</t>
    </rPh>
    <rPh sb="30" eb="32">
      <t>ケイカク</t>
    </rPh>
    <rPh sb="33" eb="35">
      <t>キサイ</t>
    </rPh>
    <rPh sb="39" eb="42">
      <t>ジドウテキ</t>
    </rPh>
    <rPh sb="43" eb="46">
      <t>シチョウソン</t>
    </rPh>
    <rPh sb="47" eb="49">
      <t>ショウダク</t>
    </rPh>
    <rPh sb="50" eb="51">
      <t>エ</t>
    </rPh>
    <rPh sb="62" eb="64">
      <t>コンゴ</t>
    </rPh>
    <rPh sb="65" eb="68">
      <t>シチョウソン</t>
    </rPh>
    <rPh sb="69" eb="71">
      <t>ソウダン</t>
    </rPh>
    <phoneticPr fontId="2"/>
  </si>
  <si>
    <t>・新規整備する介護施設の中でも、総量規制の対象となる施設は、市町村の介護保険計画に盛り込まれている必要があります。今後、所在市町村等へ相談するようにしてください。</t>
    <rPh sb="1" eb="3">
      <t>シンキ</t>
    </rPh>
    <rPh sb="3" eb="5">
      <t>セイビ</t>
    </rPh>
    <rPh sb="7" eb="9">
      <t>カイゴ</t>
    </rPh>
    <rPh sb="9" eb="11">
      <t>シセツ</t>
    </rPh>
    <rPh sb="12" eb="13">
      <t>ナカ</t>
    </rPh>
    <rPh sb="16" eb="18">
      <t>ソウリョウ</t>
    </rPh>
    <rPh sb="18" eb="20">
      <t>キセイ</t>
    </rPh>
    <rPh sb="21" eb="23">
      <t>タイショウ</t>
    </rPh>
    <rPh sb="26" eb="28">
      <t>シセツ</t>
    </rPh>
    <rPh sb="30" eb="33">
      <t>シチョウソン</t>
    </rPh>
    <rPh sb="34" eb="36">
      <t>カイゴ</t>
    </rPh>
    <rPh sb="36" eb="38">
      <t>ホケン</t>
    </rPh>
    <rPh sb="38" eb="40">
      <t>ケイカク</t>
    </rPh>
    <rPh sb="41" eb="42">
      <t>モ</t>
    </rPh>
    <rPh sb="43" eb="44">
      <t>コ</t>
    </rPh>
    <rPh sb="49" eb="51">
      <t>ヒツヨウ</t>
    </rPh>
    <rPh sb="57" eb="59">
      <t>コンゴ</t>
    </rPh>
    <rPh sb="60" eb="62">
      <t>ショザイ</t>
    </rPh>
    <rPh sb="62" eb="65">
      <t>シチョウソン</t>
    </rPh>
    <rPh sb="65" eb="66">
      <t>トウ</t>
    </rPh>
    <rPh sb="67" eb="69">
      <t>ソウダン</t>
    </rPh>
    <phoneticPr fontId="2"/>
  </si>
  <si>
    <t>市町村名
又は
振興局名</t>
    <rPh sb="0" eb="3">
      <t>シチョウソン</t>
    </rPh>
    <rPh sb="3" eb="4">
      <t>メイ</t>
    </rPh>
    <rPh sb="5" eb="6">
      <t>マタ</t>
    </rPh>
    <rPh sb="8" eb="10">
      <t>シンコウ</t>
    </rPh>
    <rPh sb="10" eb="11">
      <t>キョク</t>
    </rPh>
    <rPh sb="11" eb="12">
      <t>メイ</t>
    </rPh>
    <phoneticPr fontId="2"/>
  </si>
  <si>
    <t>大規模修繕・耐震化整備を行う施設</t>
    <rPh sb="0" eb="3">
      <t>ダイキボ</t>
    </rPh>
    <rPh sb="3" eb="5">
      <t>シュウゼン</t>
    </rPh>
    <rPh sb="6" eb="9">
      <t>タイシンカ</t>
    </rPh>
    <rPh sb="9" eb="11">
      <t>セイビ</t>
    </rPh>
    <rPh sb="12" eb="13">
      <t>オコナ</t>
    </rPh>
    <rPh sb="14" eb="16">
      <t>シセツ</t>
    </rPh>
    <phoneticPr fontId="2"/>
  </si>
  <si>
    <t>介護施設等の新規整備</t>
    <rPh sb="0" eb="2">
      <t>カイゴ</t>
    </rPh>
    <rPh sb="2" eb="4">
      <t>シセツ</t>
    </rPh>
    <rPh sb="4" eb="5">
      <t>トウ</t>
    </rPh>
    <rPh sb="6" eb="8">
      <t>シンキ</t>
    </rPh>
    <rPh sb="8" eb="10">
      <t>セイビ</t>
    </rPh>
    <phoneticPr fontId="2"/>
  </si>
  <si>
    <t>法人担当者</t>
    <rPh sb="0" eb="2">
      <t>ホウジン</t>
    </rPh>
    <rPh sb="2" eb="5">
      <t>タントウシャ</t>
    </rPh>
    <phoneticPr fontId="2"/>
  </si>
  <si>
    <t>施設種別
（プルダウン選択）</t>
    <rPh sb="0" eb="2">
      <t>シセツ</t>
    </rPh>
    <rPh sb="2" eb="4">
      <t>シュベツ</t>
    </rPh>
    <rPh sb="11" eb="13">
      <t>センタク</t>
    </rPh>
    <phoneticPr fontId="2"/>
  </si>
  <si>
    <t>所在市町村</t>
    <rPh sb="0" eb="2">
      <t>ショザイ</t>
    </rPh>
    <rPh sb="2" eb="5">
      <t>シチョウソン</t>
    </rPh>
    <phoneticPr fontId="2"/>
  </si>
  <si>
    <t>着工予定年度
（＝補助年度）</t>
    <rPh sb="0" eb="2">
      <t>チャッコウ</t>
    </rPh>
    <rPh sb="2" eb="4">
      <t>ヨテイ</t>
    </rPh>
    <rPh sb="4" eb="5">
      <t>ドシ</t>
    </rPh>
    <rPh sb="5" eb="6">
      <t>ド</t>
    </rPh>
    <rPh sb="9" eb="11">
      <t>ホジョ</t>
    </rPh>
    <rPh sb="11" eb="13">
      <t>ネンド</t>
    </rPh>
    <phoneticPr fontId="2"/>
  </si>
  <si>
    <t>整備区分
（プルダウン選択）</t>
    <rPh sb="0" eb="2">
      <t>セイビ</t>
    </rPh>
    <rPh sb="2" eb="4">
      <t>クブン</t>
    </rPh>
    <rPh sb="11" eb="13">
      <t>センタク</t>
    </rPh>
    <phoneticPr fontId="2"/>
  </si>
  <si>
    <t>設置市町村</t>
    <rPh sb="0" eb="2">
      <t>セッチ</t>
    </rPh>
    <rPh sb="2" eb="5">
      <t>シチョウソン</t>
    </rPh>
    <phoneticPr fontId="2"/>
  </si>
  <si>
    <t>定員数又は宿泊サービス定員数</t>
    <rPh sb="0" eb="2">
      <t>テイイン</t>
    </rPh>
    <rPh sb="2" eb="3">
      <t>スウ</t>
    </rPh>
    <rPh sb="3" eb="4">
      <t>マタ</t>
    </rPh>
    <rPh sb="5" eb="7">
      <t>シュクハク</t>
    </rPh>
    <rPh sb="11" eb="13">
      <t>テイイン</t>
    </rPh>
    <rPh sb="13" eb="14">
      <t>スウ</t>
    </rPh>
    <phoneticPr fontId="2"/>
  </si>
  <si>
    <t>着工予定年度</t>
    <rPh sb="0" eb="2">
      <t>チャッコウ</t>
    </rPh>
    <rPh sb="2" eb="4">
      <t>ヨテイ</t>
    </rPh>
    <rPh sb="4" eb="5">
      <t>ドシ</t>
    </rPh>
    <rPh sb="5" eb="6">
      <t>ド</t>
    </rPh>
    <phoneticPr fontId="2"/>
  </si>
  <si>
    <t>開設予定年月日</t>
    <rPh sb="0" eb="2">
      <t>カイセツ</t>
    </rPh>
    <rPh sb="2" eb="4">
      <t>ヨテイ</t>
    </rPh>
    <rPh sb="4" eb="7">
      <t>ネンガッピ</t>
    </rPh>
    <phoneticPr fontId="2"/>
  </si>
  <si>
    <t>職</t>
    <rPh sb="0" eb="1">
      <t>ショク</t>
    </rPh>
    <phoneticPr fontId="2"/>
  </si>
  <si>
    <t>氏名</t>
    <rPh sb="0" eb="2">
      <t>シメイ</t>
    </rPh>
    <phoneticPr fontId="2"/>
  </si>
  <si>
    <t>【例】</t>
    <rPh sb="1" eb="2">
      <t>レイ</t>
    </rPh>
    <phoneticPr fontId="2"/>
  </si>
  <si>
    <t>社会福祉法人●●会</t>
    <rPh sb="0" eb="2">
      <t>シャカイ</t>
    </rPh>
    <rPh sb="2" eb="4">
      <t>フクシ</t>
    </rPh>
    <rPh sb="4" eb="6">
      <t>ホウジン</t>
    </rPh>
    <rPh sb="8" eb="9">
      <t>カイ</t>
    </rPh>
    <phoneticPr fontId="2"/>
  </si>
  <si>
    <t>広域型特別養護老人ホーム</t>
    <rPh sb="0" eb="2">
      <t>コウイキ</t>
    </rPh>
    <rPh sb="2" eb="3">
      <t>ガタ</t>
    </rPh>
    <rPh sb="3" eb="9">
      <t>トクベツヨウゴロウジン</t>
    </rPh>
    <phoneticPr fontId="2"/>
  </si>
  <si>
    <t>特別養護老人ホーム●●苑</t>
    <rPh sb="0" eb="6">
      <t>トクベツヨウゴロウジン</t>
    </rPh>
    <rPh sb="11" eb="12">
      <t>エン</t>
    </rPh>
    <phoneticPr fontId="2"/>
  </si>
  <si>
    <t>●●市</t>
    <rPh sb="2" eb="3">
      <t>シ</t>
    </rPh>
    <phoneticPr fontId="2"/>
  </si>
  <si>
    <t>（１）施設の一部改修</t>
    <rPh sb="3" eb="5">
      <t>シセツ</t>
    </rPh>
    <rPh sb="6" eb="8">
      <t>イチブ</t>
    </rPh>
    <rPh sb="8" eb="10">
      <t>カイシュウ</t>
    </rPh>
    <phoneticPr fontId="2"/>
  </si>
  <si>
    <t>小規模多機能型居宅介護事業所</t>
    <rPh sb="0" eb="11">
      <t>ショウキボタキノウガタキョタクカイゴ</t>
    </rPh>
    <rPh sb="11" eb="14">
      <t>ジギョウショ</t>
    </rPh>
    <phoneticPr fontId="2"/>
  </si>
  <si>
    <t>未定</t>
    <rPh sb="0" eb="2">
      <t>ミテイ</t>
    </rPh>
    <phoneticPr fontId="2"/>
  </si>
  <si>
    <t>◎◎町</t>
    <rPh sb="2" eb="3">
      <t>マチ</t>
    </rPh>
    <phoneticPr fontId="2"/>
  </si>
  <si>
    <t>●●●●-●●-●●●●</t>
    <phoneticPr fontId="2"/>
  </si>
  <si>
    <t>事務長</t>
    <rPh sb="0" eb="3">
      <t>ジムチョウ</t>
    </rPh>
    <phoneticPr fontId="2"/>
  </si>
  <si>
    <t>●●●●</t>
    <phoneticPr fontId="2"/>
  </si>
  <si>
    <t>施設種別</t>
    <rPh sb="0" eb="2">
      <t>シセツ</t>
    </rPh>
    <rPh sb="2" eb="4">
      <t>シュベツ</t>
    </rPh>
    <phoneticPr fontId="2"/>
  </si>
  <si>
    <t>整備区分</t>
    <rPh sb="0" eb="2">
      <t>セイビ</t>
    </rPh>
    <rPh sb="2" eb="4">
      <t>クブン</t>
    </rPh>
    <phoneticPr fontId="2"/>
  </si>
  <si>
    <t>広域型介護老人保健施設</t>
    <rPh sb="0" eb="2">
      <t>コウイキ</t>
    </rPh>
    <rPh sb="2" eb="3">
      <t>ガタ</t>
    </rPh>
    <rPh sb="3" eb="11">
      <t>カイゴロウジンホケンシセツ</t>
    </rPh>
    <phoneticPr fontId="2"/>
  </si>
  <si>
    <t>（２）施設の付帯設備の改造</t>
    <rPh sb="3" eb="5">
      <t>シセツ</t>
    </rPh>
    <rPh sb="6" eb="8">
      <t>フタイ</t>
    </rPh>
    <rPh sb="8" eb="10">
      <t>セツビ</t>
    </rPh>
    <rPh sb="11" eb="13">
      <t>カイゾウ</t>
    </rPh>
    <phoneticPr fontId="2"/>
  </si>
  <si>
    <t>介護老人保健施設</t>
    <rPh sb="0" eb="8">
      <t>カイゴロウジンホケンシセツ</t>
    </rPh>
    <phoneticPr fontId="2"/>
  </si>
  <si>
    <t>広域型介護医療院</t>
    <rPh sb="0" eb="2">
      <t>コウイキ</t>
    </rPh>
    <rPh sb="2" eb="3">
      <t>ガタ</t>
    </rPh>
    <rPh sb="3" eb="5">
      <t>カイゴ</t>
    </rPh>
    <rPh sb="5" eb="7">
      <t>イリョウ</t>
    </rPh>
    <rPh sb="7" eb="8">
      <t>イン</t>
    </rPh>
    <phoneticPr fontId="2"/>
  </si>
  <si>
    <t>（３）施設の冷暖房設備の設置等</t>
    <rPh sb="3" eb="5">
      <t>シセツ</t>
    </rPh>
    <rPh sb="6" eb="9">
      <t>レイダンボウ</t>
    </rPh>
    <rPh sb="9" eb="11">
      <t>セツビ</t>
    </rPh>
    <rPh sb="12" eb="14">
      <t>セッチ</t>
    </rPh>
    <rPh sb="14" eb="15">
      <t>トウ</t>
    </rPh>
    <phoneticPr fontId="2"/>
  </si>
  <si>
    <t>広域型養護老人ホーム</t>
    <rPh sb="0" eb="2">
      <t>コウイキ</t>
    </rPh>
    <rPh sb="2" eb="3">
      <t>ガタ</t>
    </rPh>
    <rPh sb="3" eb="7">
      <t>ヨウゴロウジン</t>
    </rPh>
    <phoneticPr fontId="2"/>
  </si>
  <si>
    <t>（４）避難経路等の整備</t>
    <rPh sb="3" eb="5">
      <t>ヒナン</t>
    </rPh>
    <rPh sb="5" eb="7">
      <t>ケイロ</t>
    </rPh>
    <rPh sb="7" eb="8">
      <t>トウ</t>
    </rPh>
    <rPh sb="9" eb="11">
      <t>セイビ</t>
    </rPh>
    <phoneticPr fontId="2"/>
  </si>
  <si>
    <t>特定施設入居者生活介護の指定を受けるケアハウス</t>
    <rPh sb="0" eb="2">
      <t>トクテイ</t>
    </rPh>
    <rPh sb="2" eb="4">
      <t>シセツ</t>
    </rPh>
    <rPh sb="4" eb="7">
      <t>ニュウキョシャ</t>
    </rPh>
    <rPh sb="7" eb="9">
      <t>セイカツ</t>
    </rPh>
    <rPh sb="9" eb="11">
      <t>カイゴ</t>
    </rPh>
    <rPh sb="12" eb="14">
      <t>シテイ</t>
    </rPh>
    <rPh sb="15" eb="16">
      <t>ウ</t>
    </rPh>
    <phoneticPr fontId="2"/>
  </si>
  <si>
    <t>広域型軽費老人ホーム</t>
    <rPh sb="0" eb="2">
      <t>コウイキ</t>
    </rPh>
    <rPh sb="2" eb="3">
      <t>ガタ</t>
    </rPh>
    <rPh sb="3" eb="5">
      <t>ケイヒ</t>
    </rPh>
    <rPh sb="5" eb="7">
      <t>ロウジン</t>
    </rPh>
    <phoneticPr fontId="2"/>
  </si>
  <si>
    <t>（５）環境上の条件等により必要となった施設の一部改修</t>
    <rPh sb="3" eb="5">
      <t>カンキョウ</t>
    </rPh>
    <rPh sb="5" eb="6">
      <t>ジョウ</t>
    </rPh>
    <rPh sb="7" eb="9">
      <t>ジョウケン</t>
    </rPh>
    <rPh sb="9" eb="10">
      <t>トウ</t>
    </rPh>
    <rPh sb="13" eb="15">
      <t>ヒツヨウ</t>
    </rPh>
    <rPh sb="19" eb="21">
      <t>シセツ</t>
    </rPh>
    <rPh sb="22" eb="24">
      <t>イチブ</t>
    </rPh>
    <rPh sb="24" eb="26">
      <t>カイシュウ</t>
    </rPh>
    <phoneticPr fontId="2"/>
  </si>
  <si>
    <t>認知症高齢者グループホーム</t>
    <rPh sb="0" eb="3">
      <t>ニンチショウ</t>
    </rPh>
    <rPh sb="3" eb="6">
      <t>コウレイシャ</t>
    </rPh>
    <phoneticPr fontId="2"/>
  </si>
  <si>
    <t>（６）消防法設備等の整備</t>
    <rPh sb="3" eb="5">
      <t>ショウボウ</t>
    </rPh>
    <rPh sb="5" eb="6">
      <t>ホウ</t>
    </rPh>
    <rPh sb="6" eb="8">
      <t>セツビ</t>
    </rPh>
    <rPh sb="8" eb="9">
      <t>トウ</t>
    </rPh>
    <rPh sb="10" eb="12">
      <t>セイビ</t>
    </rPh>
    <phoneticPr fontId="2"/>
  </si>
  <si>
    <t>（７）消融雪設備整備</t>
    <rPh sb="3" eb="4">
      <t>ショウ</t>
    </rPh>
    <rPh sb="4" eb="6">
      <t>ユウセツ</t>
    </rPh>
    <rPh sb="6" eb="8">
      <t>セツビ</t>
    </rPh>
    <rPh sb="8" eb="10">
      <t>セイビ</t>
    </rPh>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</si>
  <si>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2"/>
  </si>
  <si>
    <t>（８）土砂災害等に備えた施設の一部改修等</t>
    <rPh sb="3" eb="5">
      <t>ドシャ</t>
    </rPh>
    <rPh sb="5" eb="7">
      <t>サイガイ</t>
    </rPh>
    <rPh sb="7" eb="8">
      <t>トウ</t>
    </rPh>
    <rPh sb="9" eb="10">
      <t>ソナ</t>
    </rPh>
    <rPh sb="12" eb="14">
      <t>シセツ</t>
    </rPh>
    <rPh sb="15" eb="17">
      <t>イチブ</t>
    </rPh>
    <rPh sb="17" eb="19">
      <t>カイシュウ</t>
    </rPh>
    <rPh sb="19" eb="20">
      <t>トウ</t>
    </rPh>
    <phoneticPr fontId="2"/>
  </si>
  <si>
    <t>看護小規模多機能型居宅介護事業所</t>
    <rPh sb="0" eb="13">
      <t>カンゴショウキボタキノウガタキョタクカイゴ</t>
    </rPh>
    <rPh sb="13" eb="16">
      <t>ジギョウショ</t>
    </rPh>
    <phoneticPr fontId="2"/>
  </si>
  <si>
    <t>（９）施設の改修整備</t>
    <rPh sb="3" eb="5">
      <t>シセツ</t>
    </rPh>
    <rPh sb="6" eb="8">
      <t>カイシュウ</t>
    </rPh>
    <rPh sb="8" eb="10">
      <t>セイビ</t>
    </rPh>
    <phoneticPr fontId="2"/>
  </si>
  <si>
    <t>介護付きホーム</t>
    <rPh sb="0" eb="3">
      <t>カイゴツ</t>
    </rPh>
    <phoneticPr fontId="2"/>
  </si>
  <si>
    <t>（１０）その他大規模な修繕等</t>
    <rPh sb="6" eb="7">
      <t>タ</t>
    </rPh>
    <rPh sb="7" eb="10">
      <t>ダイキボ</t>
    </rPh>
    <rPh sb="11" eb="13">
      <t>シュウゼン</t>
    </rPh>
    <rPh sb="13" eb="14">
      <t>トウ</t>
    </rPh>
    <phoneticPr fontId="2"/>
  </si>
  <si>
    <t>耐震化</t>
    <rPh sb="0" eb="3">
      <t>タイシンカ</t>
    </rPh>
    <phoneticPr fontId="2"/>
  </si>
  <si>
    <t>（別表６関係）簡易陰圧装置の設置に係る経費支援事業関係</t>
    <rPh sb="25" eb="27">
      <t>カンケイ</t>
    </rPh>
    <phoneticPr fontId="2"/>
  </si>
  <si>
    <t>・簡易陰圧装置補助は１施設あたり１台限りです。過去に補助を受けている場合は、申請できません。</t>
    <rPh sb="1" eb="3">
      <t>カンイ</t>
    </rPh>
    <rPh sb="3" eb="5">
      <t>インアツ</t>
    </rPh>
    <rPh sb="5" eb="7">
      <t>ソウチ</t>
    </rPh>
    <rPh sb="7" eb="9">
      <t>ホジョ</t>
    </rPh>
    <rPh sb="11" eb="13">
      <t>シセツ</t>
    </rPh>
    <rPh sb="17" eb="18">
      <t>ダイ</t>
    </rPh>
    <rPh sb="18" eb="19">
      <t>カギ</t>
    </rPh>
    <rPh sb="23" eb="25">
      <t>カコ</t>
    </rPh>
    <rPh sb="26" eb="28">
      <t>ホジョ</t>
    </rPh>
    <rPh sb="29" eb="30">
      <t>ウ</t>
    </rPh>
    <rPh sb="34" eb="36">
      <t>バアイ</t>
    </rPh>
    <rPh sb="38" eb="40">
      <t>シンセイ</t>
    </rPh>
    <phoneticPr fontId="2"/>
  </si>
  <si>
    <t>・また、２者以上の見積書も提出してください（ＰＤＦで提出）。</t>
    <rPh sb="5" eb="6">
      <t>シャ</t>
    </rPh>
    <rPh sb="6" eb="8">
      <t>イジョウ</t>
    </rPh>
    <rPh sb="9" eb="12">
      <t>ミツモリショ</t>
    </rPh>
    <rPh sb="13" eb="15">
      <t>テイシュツ</t>
    </rPh>
    <rPh sb="26" eb="28">
      <t>テイシュツ</t>
    </rPh>
    <phoneticPr fontId="2"/>
  </si>
  <si>
    <t>法人名</t>
    <rPh sb="0" eb="2">
      <t>ホウジン</t>
    </rPh>
    <rPh sb="2" eb="3">
      <t>メイ</t>
    </rPh>
    <phoneticPr fontId="2"/>
  </si>
  <si>
    <t>介護施設等の種類
（プルダウン選択）</t>
    <rPh sb="15" eb="17">
      <t>センタク</t>
    </rPh>
    <phoneticPr fontId="2"/>
  </si>
  <si>
    <t>所在地市町村名</t>
    <rPh sb="0" eb="3">
      <t>ショザイチ</t>
    </rPh>
    <rPh sb="3" eb="6">
      <t>シチョウソン</t>
    </rPh>
    <rPh sb="6" eb="7">
      <t>メイ</t>
    </rPh>
    <phoneticPr fontId="2"/>
  </si>
  <si>
    <t>補助内容※で「簡易陰圧装置」を選択した場合に記入</t>
    <rPh sb="0" eb="2">
      <t>ホジョ</t>
    </rPh>
    <rPh sb="2" eb="4">
      <t>ナイヨウ</t>
    </rPh>
    <rPh sb="7" eb="9">
      <t>カンイ</t>
    </rPh>
    <rPh sb="9" eb="11">
      <t>インアツ</t>
    </rPh>
    <rPh sb="11" eb="13">
      <t>ソウチ</t>
    </rPh>
    <rPh sb="15" eb="17">
      <t>センタク</t>
    </rPh>
    <rPh sb="19" eb="21">
      <t>バアイ</t>
    </rPh>
    <rPh sb="22" eb="24">
      <t>キニュウ</t>
    </rPh>
    <phoneticPr fontId="2"/>
  </si>
  <si>
    <t>施設担当者</t>
    <rPh sb="0" eb="2">
      <t>シセツ</t>
    </rPh>
    <rPh sb="2" eb="5">
      <t>タントウシャ</t>
    </rPh>
    <phoneticPr fontId="2"/>
  </si>
  <si>
    <t>入所、宿泊又は入居定員数（人）</t>
    <rPh sb="0" eb="2">
      <t>ニュウショ</t>
    </rPh>
    <rPh sb="3" eb="5">
      <t>シュクハク</t>
    </rPh>
    <rPh sb="5" eb="6">
      <t>マタ</t>
    </rPh>
    <rPh sb="7" eb="9">
      <t>ニュウキョ</t>
    </rPh>
    <rPh sb="9" eb="11">
      <t>テイイン</t>
    </rPh>
    <rPh sb="11" eb="12">
      <t>スウ</t>
    </rPh>
    <rPh sb="13" eb="14">
      <t>ニン</t>
    </rPh>
    <phoneticPr fontId="2"/>
  </si>
  <si>
    <t>簡易陰圧装置を設置する台数（台）</t>
    <rPh sb="0" eb="2">
      <t>カンイ</t>
    </rPh>
    <rPh sb="2" eb="4">
      <t>インアツ</t>
    </rPh>
    <rPh sb="4" eb="6">
      <t>ソウチ</t>
    </rPh>
    <rPh sb="7" eb="9">
      <t>セッチ</t>
    </rPh>
    <rPh sb="11" eb="13">
      <t>ダイスウ</t>
    </rPh>
    <rPh sb="14" eb="15">
      <t>ダイ</t>
    </rPh>
    <phoneticPr fontId="2"/>
  </si>
  <si>
    <t>簡易陰圧装置を設置した部屋の定員数合計（人）</t>
    <rPh sb="0" eb="2">
      <t>カンイ</t>
    </rPh>
    <rPh sb="2" eb="4">
      <t>インアツ</t>
    </rPh>
    <rPh sb="4" eb="6">
      <t>ソウチ</t>
    </rPh>
    <rPh sb="7" eb="9">
      <t>セッチ</t>
    </rPh>
    <rPh sb="11" eb="13">
      <t>ヘヤ</t>
    </rPh>
    <rPh sb="14" eb="16">
      <t>テイイン</t>
    </rPh>
    <rPh sb="16" eb="17">
      <t>スウ</t>
    </rPh>
    <rPh sb="17" eb="19">
      <t>ゴウケイ</t>
    </rPh>
    <rPh sb="20" eb="21">
      <t>ニン</t>
    </rPh>
    <phoneticPr fontId="2"/>
  </si>
  <si>
    <t>【例１】</t>
    <rPh sb="1" eb="2">
      <t>レイ</t>
    </rPh>
    <phoneticPr fontId="2"/>
  </si>
  <si>
    <t>特別養護老人ホーム●●苑</t>
    <phoneticPr fontId="2"/>
  </si>
  <si>
    <t>施設長</t>
    <rPh sb="0" eb="2">
      <t>シセツ</t>
    </rPh>
    <rPh sb="2" eb="3">
      <t>オサ</t>
    </rPh>
    <phoneticPr fontId="2"/>
  </si>
  <si>
    <t>介護施設等の種類</t>
    <rPh sb="0" eb="2">
      <t>カイゴ</t>
    </rPh>
    <rPh sb="2" eb="4">
      <t>シセツ</t>
    </rPh>
    <rPh sb="4" eb="5">
      <t>トウ</t>
    </rPh>
    <rPh sb="6" eb="8">
      <t>シュルイ</t>
    </rPh>
    <phoneticPr fontId="2"/>
  </si>
  <si>
    <r>
      <t>介護付きホーム（有料老人ホーム又はサービス付き高齢者向き住宅であって、特定施設入居者生活介護の指定を受けるもの）</t>
    </r>
    <r>
      <rPr>
        <sz val="11"/>
        <color indexed="10"/>
        <rFont val="ＭＳ Ｐゴシック"/>
        <family val="3"/>
        <charset val="128"/>
      </rPr>
      <t>※R4拡充メニュー</t>
    </r>
    <phoneticPr fontId="2"/>
  </si>
  <si>
    <r>
      <t>小規模な介護付きホーム（有料老人ホーム又はサービス付き高齢者向け住宅であって、特定施設入居者生活介護の指定を受けるもの）</t>
    </r>
    <r>
      <rPr>
        <sz val="11"/>
        <color indexed="10"/>
        <rFont val="ＭＳ Ｐゴシック"/>
        <family val="3"/>
        <charset val="128"/>
      </rPr>
      <t>※R4拡充メニュー</t>
    </r>
    <rPh sb="0" eb="3">
      <t>ショウキボ</t>
    </rPh>
    <rPh sb="63" eb="65">
      <t>カクジュウ</t>
    </rPh>
    <phoneticPr fontId="2"/>
  </si>
  <si>
    <t>（別表６関係）ゾーニング環境等の整備関係</t>
    <rPh sb="18" eb="20">
      <t>カンケイ</t>
    </rPh>
    <phoneticPr fontId="2"/>
  </si>
  <si>
    <t>・ゾーニング環境等の整備関係は、さらに以下の３種類の事業類型があります。それぞれの内容は参考資料を確認してください。</t>
    <rPh sb="6" eb="8">
      <t>カンキョウ</t>
    </rPh>
    <rPh sb="8" eb="9">
      <t>トウ</t>
    </rPh>
    <rPh sb="10" eb="12">
      <t>セイビ</t>
    </rPh>
    <rPh sb="12" eb="14">
      <t>カンケイ</t>
    </rPh>
    <rPh sb="19" eb="21">
      <t>イカ</t>
    </rPh>
    <rPh sb="23" eb="25">
      <t>シュルイ</t>
    </rPh>
    <rPh sb="26" eb="28">
      <t>ジギョウ</t>
    </rPh>
    <rPh sb="28" eb="30">
      <t>ルイケイ</t>
    </rPh>
    <rPh sb="41" eb="43">
      <t>ナイヨウ</t>
    </rPh>
    <rPh sb="44" eb="46">
      <t>サンコウ</t>
    </rPh>
    <rPh sb="46" eb="48">
      <t>シリョウ</t>
    </rPh>
    <rPh sb="49" eb="51">
      <t>カクニン</t>
    </rPh>
    <phoneticPr fontId="2"/>
  </si>
  <si>
    <t>　Ａ　玄関室設置によるゾーニング</t>
    <phoneticPr fontId="2"/>
  </si>
  <si>
    <t>　Ｂ　従来型個室・多床室のゾーニング</t>
    <rPh sb="3" eb="6">
      <t>ジュウライガタ</t>
    </rPh>
    <rPh sb="6" eb="8">
      <t>コシツ</t>
    </rPh>
    <rPh sb="9" eb="12">
      <t>タショウシツ</t>
    </rPh>
    <phoneticPr fontId="2"/>
  </si>
  <si>
    <t>　Ｃ　家族面会室の整備</t>
    <rPh sb="3" eb="5">
      <t>カゾク</t>
    </rPh>
    <rPh sb="5" eb="8">
      <t>メンカイシツ</t>
    </rPh>
    <rPh sb="9" eb="11">
      <t>セイビ</t>
    </rPh>
    <phoneticPr fontId="2"/>
  </si>
  <si>
    <t>・１施設あたり、ＡとＢは複数か所の整備ができますが、Ｃは１か所のみの整備です。</t>
    <rPh sb="2" eb="4">
      <t>シセツ</t>
    </rPh>
    <rPh sb="12" eb="14">
      <t>フクスウ</t>
    </rPh>
    <rPh sb="15" eb="16">
      <t>ショ</t>
    </rPh>
    <rPh sb="17" eb="19">
      <t>セイビ</t>
    </rPh>
    <rPh sb="30" eb="31">
      <t>ショ</t>
    </rPh>
    <rPh sb="34" eb="36">
      <t>セイビ</t>
    </rPh>
    <phoneticPr fontId="2"/>
  </si>
  <si>
    <t>・Ａ、Ｂ、Ｃのそれぞれを同時に補助申請することは可能です。希望する場合は、下表にはそれぞれ１行ずつ記載してください。同一の行に記載しないでください。</t>
    <rPh sb="12" eb="14">
      <t>ドウジ</t>
    </rPh>
    <rPh sb="15" eb="17">
      <t>ホジョ</t>
    </rPh>
    <rPh sb="17" eb="19">
      <t>シンセイ</t>
    </rPh>
    <rPh sb="24" eb="26">
      <t>カノウ</t>
    </rPh>
    <rPh sb="29" eb="31">
      <t>キボウ</t>
    </rPh>
    <rPh sb="33" eb="35">
      <t>バアイ</t>
    </rPh>
    <rPh sb="37" eb="39">
      <t>カヒョウ</t>
    </rPh>
    <rPh sb="46" eb="47">
      <t>ギョウ</t>
    </rPh>
    <rPh sb="49" eb="51">
      <t>キサイ</t>
    </rPh>
    <rPh sb="58" eb="60">
      <t>ドウイツ</t>
    </rPh>
    <rPh sb="61" eb="62">
      <t>ギョウ</t>
    </rPh>
    <rPh sb="63" eb="65">
      <t>キサイ</t>
    </rPh>
    <phoneticPr fontId="2"/>
  </si>
  <si>
    <t>・下表に入力する場合は、２事業者以上の見積書を徴して、低価な金額を入力してください。所要額は、補助上限額の範囲内となります。</t>
    <rPh sb="1" eb="3">
      <t>カヒョウ</t>
    </rPh>
    <rPh sb="4" eb="6">
      <t>ニュウリョク</t>
    </rPh>
    <rPh sb="8" eb="10">
      <t>バアイ</t>
    </rPh>
    <rPh sb="13" eb="16">
      <t>ジギョウシャ</t>
    </rPh>
    <rPh sb="16" eb="18">
      <t>イジョウ</t>
    </rPh>
    <rPh sb="19" eb="21">
      <t>ミツモリ</t>
    </rPh>
    <rPh sb="21" eb="22">
      <t>ショ</t>
    </rPh>
    <rPh sb="23" eb="24">
      <t>チョウ</t>
    </rPh>
    <rPh sb="27" eb="29">
      <t>テイカ</t>
    </rPh>
    <rPh sb="30" eb="32">
      <t>キンガク</t>
    </rPh>
    <rPh sb="33" eb="35">
      <t>ニュウリョク</t>
    </rPh>
    <rPh sb="42" eb="45">
      <t>ショヨウガク</t>
    </rPh>
    <rPh sb="47" eb="49">
      <t>ホジョ</t>
    </rPh>
    <rPh sb="49" eb="51">
      <t>ジョウゲン</t>
    </rPh>
    <rPh sb="51" eb="52">
      <t>ガク</t>
    </rPh>
    <rPh sb="53" eb="55">
      <t>ハンイ</t>
    </rPh>
    <rPh sb="55" eb="56">
      <t>ナイ</t>
    </rPh>
    <phoneticPr fontId="2"/>
  </si>
  <si>
    <t>・２者以上の見積書も提出してください。（コピー可）</t>
    <rPh sb="2" eb="3">
      <t>シャ</t>
    </rPh>
    <rPh sb="3" eb="5">
      <t>イジョウ</t>
    </rPh>
    <rPh sb="6" eb="9">
      <t>ミツモリショ</t>
    </rPh>
    <rPh sb="10" eb="12">
      <t>テイシュツ</t>
    </rPh>
    <rPh sb="23" eb="24">
      <t>カ</t>
    </rPh>
    <phoneticPr fontId="2"/>
  </si>
  <si>
    <t>Ａ　玄関室設置によるゾーニング</t>
    <phoneticPr fontId="2"/>
  </si>
  <si>
    <t>Ｂ　従来型個室・多床室のゾーニング</t>
    <phoneticPr fontId="2"/>
  </si>
  <si>
    <t>Ｃ　家族面会室の整備</t>
    <phoneticPr fontId="2"/>
  </si>
  <si>
    <t>(A)整備か所数</t>
    <rPh sb="3" eb="5">
      <t>セイビ</t>
    </rPh>
    <rPh sb="6" eb="7">
      <t>ショ</t>
    </rPh>
    <rPh sb="7" eb="8">
      <t>スウ</t>
    </rPh>
    <phoneticPr fontId="2"/>
  </si>
  <si>
    <t>(C)総事業費</t>
    <rPh sb="3" eb="4">
      <t>ソウ</t>
    </rPh>
    <rPh sb="4" eb="7">
      <t>ジギョウヒ</t>
    </rPh>
    <phoneticPr fontId="2"/>
  </si>
  <si>
    <t>(E)整備か所数</t>
    <rPh sb="3" eb="5">
      <t>セイビ</t>
    </rPh>
    <rPh sb="6" eb="7">
      <t>ショ</t>
    </rPh>
    <rPh sb="7" eb="8">
      <t>スウ</t>
    </rPh>
    <phoneticPr fontId="2"/>
  </si>
  <si>
    <t>(G)総事業費</t>
    <rPh sb="3" eb="4">
      <t>ソウ</t>
    </rPh>
    <rPh sb="4" eb="7">
      <t>ジギョウヒ</t>
    </rPh>
    <phoneticPr fontId="2"/>
  </si>
  <si>
    <t xml:space="preserve">(I)補助上限額（千円）
</t>
    <rPh sb="3" eb="5">
      <t>ホジョ</t>
    </rPh>
    <rPh sb="5" eb="7">
      <t>ジョウゲン</t>
    </rPh>
    <rPh sb="7" eb="8">
      <t>ガク</t>
    </rPh>
    <rPh sb="9" eb="11">
      <t>センエン</t>
    </rPh>
    <phoneticPr fontId="2"/>
  </si>
  <si>
    <t>(J)総事業費</t>
    <rPh sb="3" eb="4">
      <t>ソウ</t>
    </rPh>
    <rPh sb="4" eb="7">
      <t>ジギョウヒ</t>
    </rPh>
    <phoneticPr fontId="2"/>
  </si>
  <si>
    <t>【例２】</t>
    <rPh sb="1" eb="2">
      <t>レイ</t>
    </rPh>
    <phoneticPr fontId="2"/>
  </si>
  <si>
    <t>（別表７関係）介護職員の宿舎施設整備事業</t>
    <rPh sb="1" eb="3">
      <t>ベッピョウ</t>
    </rPh>
    <rPh sb="4" eb="6">
      <t>カンケイ</t>
    </rPh>
    <rPh sb="7" eb="9">
      <t>カイゴ</t>
    </rPh>
    <rPh sb="9" eb="11">
      <t>ショクイン</t>
    </rPh>
    <rPh sb="12" eb="14">
      <t>シュクシャ</t>
    </rPh>
    <rPh sb="14" eb="16">
      <t>シセツ</t>
    </rPh>
    <rPh sb="16" eb="18">
      <t>セイビ</t>
    </rPh>
    <rPh sb="18" eb="20">
      <t>ジギョウ</t>
    </rPh>
    <phoneticPr fontId="2"/>
  </si>
  <si>
    <t>・介護職員のために整備する宿舎施設は１定員あたりの整備面積に上限はありませんが、補助対象経費となるのは３３㎡までです。</t>
    <rPh sb="1" eb="3">
      <t>カイゴ</t>
    </rPh>
    <rPh sb="3" eb="5">
      <t>ショクイン</t>
    </rPh>
    <rPh sb="9" eb="11">
      <t>セイビ</t>
    </rPh>
    <rPh sb="13" eb="15">
      <t>シュクシャ</t>
    </rPh>
    <rPh sb="15" eb="17">
      <t>シセツ</t>
    </rPh>
    <rPh sb="19" eb="21">
      <t>テイイン</t>
    </rPh>
    <rPh sb="25" eb="27">
      <t>セイビ</t>
    </rPh>
    <rPh sb="27" eb="29">
      <t>メンセキ</t>
    </rPh>
    <rPh sb="30" eb="32">
      <t>ジョウゲン</t>
    </rPh>
    <rPh sb="40" eb="42">
      <t>ホジョ</t>
    </rPh>
    <rPh sb="42" eb="44">
      <t>タイショウ</t>
    </rPh>
    <rPh sb="44" eb="46">
      <t>ケイヒ</t>
    </rPh>
    <phoneticPr fontId="2"/>
  </si>
  <si>
    <t>・補助対象経費の１／３が補助額になります。</t>
    <rPh sb="1" eb="3">
      <t>ホジョ</t>
    </rPh>
    <rPh sb="3" eb="5">
      <t>タイショウ</t>
    </rPh>
    <rPh sb="5" eb="7">
      <t>ケイヒ</t>
    </rPh>
    <rPh sb="12" eb="14">
      <t>ホジョ</t>
    </rPh>
    <rPh sb="14" eb="15">
      <t>ガク</t>
    </rPh>
    <phoneticPr fontId="2"/>
  </si>
  <si>
    <t>・入居対象となる介護職員は、勤務先の施設種別が限られています。（定員の２割までの範囲で例外規定があります。）要綱で確認してください。</t>
    <rPh sb="1" eb="3">
      <t>ニュウキョ</t>
    </rPh>
    <rPh sb="3" eb="5">
      <t>タイショウ</t>
    </rPh>
    <rPh sb="8" eb="10">
      <t>カイゴ</t>
    </rPh>
    <rPh sb="10" eb="12">
      <t>ショクイン</t>
    </rPh>
    <rPh sb="14" eb="16">
      <t>キンム</t>
    </rPh>
    <rPh sb="16" eb="17">
      <t>サキ</t>
    </rPh>
    <rPh sb="18" eb="20">
      <t>シセツ</t>
    </rPh>
    <rPh sb="20" eb="22">
      <t>シュベツ</t>
    </rPh>
    <rPh sb="23" eb="24">
      <t>カギ</t>
    </rPh>
    <rPh sb="32" eb="34">
      <t>テイイン</t>
    </rPh>
    <rPh sb="36" eb="37">
      <t>ワリ</t>
    </rPh>
    <rPh sb="40" eb="42">
      <t>ハンイ</t>
    </rPh>
    <rPh sb="43" eb="45">
      <t>レイガイ</t>
    </rPh>
    <rPh sb="45" eb="47">
      <t>キテイ</t>
    </rPh>
    <rPh sb="54" eb="56">
      <t>ヨウコウ</t>
    </rPh>
    <rPh sb="57" eb="59">
      <t>カクニン</t>
    </rPh>
    <phoneticPr fontId="2"/>
  </si>
  <si>
    <t>入居する介護職員の勤務先施設とその所在地</t>
    <rPh sb="0" eb="2">
      <t>ニュウキョ</t>
    </rPh>
    <rPh sb="4" eb="6">
      <t>カイゴ</t>
    </rPh>
    <rPh sb="6" eb="8">
      <t>ショクイン</t>
    </rPh>
    <rPh sb="9" eb="11">
      <t>キンム</t>
    </rPh>
    <rPh sb="11" eb="12">
      <t>サキ</t>
    </rPh>
    <rPh sb="12" eb="14">
      <t>シセツ</t>
    </rPh>
    <rPh sb="17" eb="20">
      <t>ショザイチ</t>
    </rPh>
    <phoneticPr fontId="2"/>
  </si>
  <si>
    <t>整備する宿舎施設の概要</t>
    <rPh sb="0" eb="2">
      <t>セイビ</t>
    </rPh>
    <rPh sb="4" eb="6">
      <t>シュクシャ</t>
    </rPh>
    <rPh sb="6" eb="8">
      <t>シセツ</t>
    </rPh>
    <rPh sb="9" eb="11">
      <t>ガイヨウ</t>
    </rPh>
    <phoneticPr fontId="2"/>
  </si>
  <si>
    <t>名称</t>
    <rPh sb="0" eb="2">
      <t>メイショウ</t>
    </rPh>
    <phoneticPr fontId="2"/>
  </si>
  <si>
    <t>対象経費</t>
    <rPh sb="0" eb="2">
      <t>タイショウ</t>
    </rPh>
    <rPh sb="2" eb="4">
      <t>ケイヒ</t>
    </rPh>
    <phoneticPr fontId="2"/>
  </si>
  <si>
    <t>定員</t>
    <rPh sb="0" eb="2">
      <t>テイイン</t>
    </rPh>
    <phoneticPr fontId="2"/>
  </si>
  <si>
    <t>延べ床面積（共用部分を含む）</t>
    <rPh sb="0" eb="1">
      <t>ノ</t>
    </rPh>
    <rPh sb="2" eb="5">
      <t>ユカメンセキ</t>
    </rPh>
    <rPh sb="6" eb="8">
      <t>キョウヨウ</t>
    </rPh>
    <rPh sb="8" eb="10">
      <t>ブブン</t>
    </rPh>
    <rPh sb="11" eb="12">
      <t>フク</t>
    </rPh>
    <phoneticPr fontId="2"/>
  </si>
  <si>
    <t>１定員あたりの面積</t>
    <rPh sb="1" eb="3">
      <t>テイイン</t>
    </rPh>
    <rPh sb="7" eb="9">
      <t>メンセキ</t>
    </rPh>
    <phoneticPr fontId="2"/>
  </si>
  <si>
    <t>補助対象面積割合</t>
    <rPh sb="0" eb="2">
      <t>ホジョ</t>
    </rPh>
    <rPh sb="2" eb="4">
      <t>タイショウ</t>
    </rPh>
    <rPh sb="4" eb="6">
      <t>メンセキ</t>
    </rPh>
    <rPh sb="6" eb="8">
      <t>ワリアイ</t>
    </rPh>
    <phoneticPr fontId="2"/>
  </si>
  <si>
    <t>補助率</t>
    <rPh sb="0" eb="2">
      <t>ホジョ</t>
    </rPh>
    <rPh sb="2" eb="3">
      <t>リツ</t>
    </rPh>
    <phoneticPr fontId="2"/>
  </si>
  <si>
    <t>所要見込額</t>
    <rPh sb="0" eb="2">
      <t>ショヨウ</t>
    </rPh>
    <rPh sb="2" eb="4">
      <t>ミコミ</t>
    </rPh>
    <rPh sb="4" eb="5">
      <t>ガク</t>
    </rPh>
    <phoneticPr fontId="2"/>
  </si>
  <si>
    <t>特別養護老人ホーム●●苑（●●市）
小規模多機能型居宅介護△△（△△町）</t>
    <rPh sb="0" eb="6">
      <t>トクベツヨウゴロウジン</t>
    </rPh>
    <rPh sb="11" eb="12">
      <t>エン</t>
    </rPh>
    <rPh sb="15" eb="16">
      <t>シ</t>
    </rPh>
    <rPh sb="18" eb="29">
      <t>ショウキボタキノウガタキョタクカイゴ</t>
    </rPh>
    <rPh sb="34" eb="35">
      <t>マチ</t>
    </rPh>
    <phoneticPr fontId="2"/>
  </si>
  <si>
    <t>未定　or　●●寮</t>
    <rPh sb="0" eb="2">
      <t>ミテイ</t>
    </rPh>
    <rPh sb="8" eb="9">
      <t>リョウ</t>
    </rPh>
    <phoneticPr fontId="2"/>
  </si>
  <si>
    <t>④介護施設等の創設を条件に行う広域型施設の大規模修繕・耐震化整備</t>
    <rPh sb="1" eb="3">
      <t>カイゴ</t>
    </rPh>
    <rPh sb="3" eb="5">
      <t>シセツ</t>
    </rPh>
    <rPh sb="5" eb="6">
      <t>トウ</t>
    </rPh>
    <rPh sb="7" eb="9">
      <t>ソウセツ</t>
    </rPh>
    <rPh sb="10" eb="12">
      <t>ジョウケン</t>
    </rPh>
    <rPh sb="13" eb="14">
      <t>オコナ</t>
    </rPh>
    <rPh sb="15" eb="17">
      <t>コウイキ</t>
    </rPh>
    <rPh sb="17" eb="18">
      <t>ガタ</t>
    </rPh>
    <rPh sb="18" eb="20">
      <t>シセツ</t>
    </rPh>
    <rPh sb="21" eb="24">
      <t>ダイキボ</t>
    </rPh>
    <rPh sb="24" eb="26">
      <t>シュウゼン</t>
    </rPh>
    <rPh sb="27" eb="30">
      <t>タイシンカ</t>
    </rPh>
    <rPh sb="30" eb="32">
      <t>セイビ</t>
    </rPh>
    <phoneticPr fontId="2"/>
  </si>
  <si>
    <t>（G）=(F)×１/３</t>
    <phoneticPr fontId="2"/>
  </si>
  <si>
    <t>（F）＝（D）×（E）×1/3</t>
    <phoneticPr fontId="2"/>
  </si>
  <si>
    <r>
      <t>補助上限額
（定員数×</t>
    </r>
    <r>
      <rPr>
        <sz val="11"/>
        <color indexed="10"/>
        <rFont val="ＭＳ Ｐゴシック"/>
        <family val="3"/>
        <charset val="128"/>
      </rPr>
      <t>1,400</t>
    </r>
    <r>
      <rPr>
        <sz val="11"/>
        <rFont val="ＭＳ Ｐゴシック"/>
        <family val="3"/>
        <charset val="128"/>
      </rPr>
      <t>千円）</t>
    </r>
    <rPh sb="0" eb="2">
      <t>ホジョ</t>
    </rPh>
    <rPh sb="2" eb="5">
      <t>ジョウゲンガク</t>
    </rPh>
    <rPh sb="7" eb="10">
      <t>テイインスウ</t>
    </rPh>
    <rPh sb="16" eb="18">
      <t>センエン</t>
    </rPh>
    <phoneticPr fontId="2"/>
  </si>
  <si>
    <t>令和８年度</t>
    <rPh sb="0" eb="2">
      <t>レイワ</t>
    </rPh>
    <rPh sb="3" eb="5">
      <t>ネンド</t>
    </rPh>
    <phoneticPr fontId="2"/>
  </si>
  <si>
    <r>
      <t xml:space="preserve">（Ｂ）所要額(千円)
（Ａ）*1/3
</t>
    </r>
    <r>
      <rPr>
        <sz val="8"/>
        <color indexed="10"/>
        <rFont val="ＭＳ Ｐゴシック"/>
        <family val="3"/>
        <charset val="128"/>
      </rPr>
      <t/>
    </r>
    <rPh sb="3" eb="5">
      <t>ショヨウ</t>
    </rPh>
    <rPh sb="5" eb="6">
      <t>ガク</t>
    </rPh>
    <rPh sb="7" eb="9">
      <t>センエン</t>
    </rPh>
    <phoneticPr fontId="2"/>
  </si>
  <si>
    <t>(D)所要額(千円)
(D)=(C)*1/3
※(B)を超えることはできません。</t>
    <rPh sb="3" eb="5">
      <t>ショヨウ</t>
    </rPh>
    <rPh sb="5" eb="6">
      <t>ガク</t>
    </rPh>
    <rPh sb="7" eb="9">
      <t>センエン</t>
    </rPh>
    <rPh sb="28" eb="29">
      <t>コ</t>
    </rPh>
    <phoneticPr fontId="2"/>
  </si>
  <si>
    <t>(H)所要額(千円)
(H)=(G)*1/3
※(F)を超えることはできません。</t>
    <rPh sb="3" eb="5">
      <t>ショヨウ</t>
    </rPh>
    <rPh sb="5" eb="6">
      <t>ガク</t>
    </rPh>
    <rPh sb="7" eb="9">
      <t>センエン</t>
    </rPh>
    <rPh sb="28" eb="29">
      <t>コ</t>
    </rPh>
    <phoneticPr fontId="2"/>
  </si>
  <si>
    <t>(K)所要額(千円)
(K)=(J)*1/3
※(I)を超えることはできません。</t>
    <rPh sb="3" eb="5">
      <t>ショヨウ</t>
    </rPh>
    <rPh sb="5" eb="6">
      <t>ガク</t>
    </rPh>
    <rPh sb="7" eb="9">
      <t>センエン</t>
    </rPh>
    <rPh sb="28" eb="29">
      <t>コ</t>
    </rPh>
    <phoneticPr fontId="2"/>
  </si>
  <si>
    <t>小計</t>
    <rPh sb="0" eb="2">
      <t>ショウケイ</t>
    </rPh>
    <phoneticPr fontId="2"/>
  </si>
  <si>
    <t>床</t>
    <rPh sb="0" eb="1">
      <t>ショウ</t>
    </rPh>
    <phoneticPr fontId="2"/>
  </si>
  <si>
    <t>（別表７関係）介護職員の宿舎施設整備事業</t>
    <rPh sb="1" eb="2">
      <t>ベツ</t>
    </rPh>
    <rPh sb="2" eb="3">
      <t>ヒョウ</t>
    </rPh>
    <rPh sb="4" eb="6">
      <t>カンケイ</t>
    </rPh>
    <rPh sb="7" eb="9">
      <t>カイゴ</t>
    </rPh>
    <rPh sb="9" eb="11">
      <t>ショクイン</t>
    </rPh>
    <rPh sb="12" eb="14">
      <t>シュクシャ</t>
    </rPh>
    <rPh sb="14" eb="16">
      <t>シセツ</t>
    </rPh>
    <rPh sb="16" eb="18">
      <t>セイビ</t>
    </rPh>
    <rPh sb="18" eb="20">
      <t>ジギョウ</t>
    </rPh>
    <phoneticPr fontId="2"/>
  </si>
  <si>
    <t>②介護ロボット・ＩＣＴの導入に必要な経費（ア定員３０名以上の広域型施設等）</t>
    <rPh sb="1" eb="3">
      <t>カイゴ</t>
    </rPh>
    <rPh sb="18" eb="20">
      <t>ケイヒ</t>
    </rPh>
    <rPh sb="22" eb="24">
      <t>テイイン</t>
    </rPh>
    <rPh sb="26" eb="27">
      <t>メイ</t>
    </rPh>
    <rPh sb="27" eb="29">
      <t>イジョウ</t>
    </rPh>
    <rPh sb="30" eb="32">
      <t>コウイキ</t>
    </rPh>
    <rPh sb="32" eb="33">
      <t>ガタ</t>
    </rPh>
    <rPh sb="33" eb="35">
      <t>シセツ</t>
    </rPh>
    <rPh sb="35" eb="36">
      <t>トウ</t>
    </rPh>
    <phoneticPr fontId="2"/>
  </si>
  <si>
    <t>■令和９年度事業分　地域医療介護総合確保事業施設等整備費補助金所要見込額調査票</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</si>
  <si>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■令和9年度事業分　地域医療介護総合確保事業施設等整備費補助金所要見込額調査票②</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</si>
  <si>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■公有地を活用した老朽化介護施設等の建替え等促進のための代替施設整備事業（ア定員３０名以上の広域型施設等）</t>
    <rPh sb="1" eb="4">
      <t>コウユウチ</t>
    </rPh>
    <rPh sb="5" eb="7">
      <t>カツヨウ</t>
    </rPh>
    <rPh sb="9" eb="12">
      <t>ロウキュウカ</t>
    </rPh>
    <rPh sb="12" eb="16">
      <t>カイゴシセツ</t>
    </rPh>
    <rPh sb="16" eb="17">
      <t>ナド</t>
    </rPh>
    <rPh sb="18" eb="20">
      <t>タテカ</t>
    </rPh>
    <rPh sb="21" eb="22">
      <t>ナド</t>
    </rPh>
    <rPh sb="22" eb="24">
      <t>ソクシン</t>
    </rPh>
    <rPh sb="28" eb="32">
      <t>ダイタイシセツ</t>
    </rPh>
    <rPh sb="32" eb="34">
      <t>セイビ</t>
    </rPh>
    <rPh sb="34" eb="36">
      <t>ジギョウ</t>
    </rPh>
    <rPh sb="38" eb="40">
      <t>テイイン</t>
    </rPh>
    <rPh sb="42" eb="43">
      <t>メイ</t>
    </rPh>
    <rPh sb="43" eb="45">
      <t>イジョウ</t>
    </rPh>
    <rPh sb="46" eb="48">
      <t>コウイキ</t>
    </rPh>
    <rPh sb="48" eb="49">
      <t>ガタ</t>
    </rPh>
    <rPh sb="49" eb="51">
      <t>シセツ</t>
    </rPh>
    <rPh sb="51" eb="52">
      <t>トウ</t>
    </rPh>
    <phoneticPr fontId="2"/>
  </si>
  <si>
    <t>■都市部等における増加する介護ニーズへの対応のための既存ストック活用推進事業</t>
    <rPh sb="1" eb="4">
      <t>トシブ</t>
    </rPh>
    <rPh sb="4" eb="5">
      <t>ナド</t>
    </rPh>
    <rPh sb="9" eb="11">
      <t>ゾウカ</t>
    </rPh>
    <rPh sb="13" eb="15">
      <t>カイゴ</t>
    </rPh>
    <rPh sb="20" eb="22">
      <t>タイオウ</t>
    </rPh>
    <rPh sb="26" eb="28">
      <t>キゾン</t>
    </rPh>
    <rPh sb="32" eb="34">
      <t>カツヨウ</t>
    </rPh>
    <rPh sb="34" eb="36">
      <t>スイシン</t>
    </rPh>
    <rPh sb="36" eb="38">
      <t>ジギョウ</t>
    </rPh>
    <phoneticPr fontId="2"/>
  </si>
  <si>
    <t>■中山間・人口減少地域等におけるダウンサイジング支援事業（ア定員３０名以上の広域型施設等）</t>
    <rPh sb="1" eb="4">
      <t>チュウサンカン</t>
    </rPh>
    <rPh sb="5" eb="9">
      <t>ジンコウゲンショウ</t>
    </rPh>
    <rPh sb="9" eb="11">
      <t>チイキ</t>
    </rPh>
    <rPh sb="11" eb="12">
      <t>ナド</t>
    </rPh>
    <rPh sb="24" eb="26">
      <t>シエン</t>
    </rPh>
    <rPh sb="26" eb="28">
      <t>ジギョウ</t>
    </rPh>
    <phoneticPr fontId="2"/>
  </si>
  <si>
    <t>■介護施設等の集約・再編支援事業（ア定員３０名以上の広域型施設等）</t>
    <rPh sb="1" eb="3">
      <t>カイゴ</t>
    </rPh>
    <rPh sb="3" eb="5">
      <t>シセツ</t>
    </rPh>
    <rPh sb="5" eb="6">
      <t>トウ</t>
    </rPh>
    <rPh sb="7" eb="9">
      <t>シュウヤク</t>
    </rPh>
    <rPh sb="10" eb="12">
      <t>サイヘン</t>
    </rPh>
    <rPh sb="12" eb="14">
      <t>シエン</t>
    </rPh>
    <rPh sb="14" eb="16">
      <t>ジギョウ</t>
    </rPh>
    <phoneticPr fontId="2"/>
  </si>
  <si>
    <t>令和９年度分協議額合計</t>
    <rPh sb="0" eb="2">
      <t>レイワ</t>
    </rPh>
    <rPh sb="3" eb="5">
      <t>ネンド</t>
    </rPh>
    <rPh sb="4" eb="5">
      <t>ド</t>
    </rPh>
    <rPh sb="5" eb="6">
      <t>ブン</t>
    </rPh>
    <rPh sb="6" eb="8">
      <t>キョウギ</t>
    </rPh>
    <rPh sb="8" eb="9">
      <t>ガク</t>
    </rPh>
    <rPh sb="9" eb="11">
      <t>ゴウケイ</t>
    </rPh>
    <phoneticPr fontId="2"/>
  </si>
  <si>
    <t>介護付きホーム（有料老人ホーム又はサービス付き高齢者向け住宅であって、特定施設入居者生活介護の指定を受けるもの）</t>
    <phoneticPr fontId="2"/>
  </si>
  <si>
    <t>総事業費
（1施設上限5,760）</t>
    <rPh sb="0" eb="1">
      <t>ソウ</t>
    </rPh>
    <rPh sb="1" eb="4">
      <t>ジギョウヒ</t>
    </rPh>
    <rPh sb="7" eb="9">
      <t>シセツ</t>
    </rPh>
    <rPh sb="9" eb="11">
      <t>ジョウゲン</t>
    </rPh>
    <phoneticPr fontId="2"/>
  </si>
  <si>
    <r>
      <t>（別表６関係）介護施設等における新型コロナウイルス感染拡大防止対策支援事業</t>
    </r>
    <r>
      <rPr>
        <b/>
        <sz val="12"/>
        <color indexed="10"/>
        <rFont val="ＭＳ Ｐゴシック"/>
        <family val="3"/>
        <charset val="128"/>
      </rPr>
      <t>※令和９年度に補助事業を行わない可能性があり、応募しても補助されない可能性があります。</t>
    </r>
    <rPh sb="1" eb="2">
      <t>ベツ</t>
    </rPh>
    <rPh sb="2" eb="3">
      <t>ヒョウ</t>
    </rPh>
    <rPh sb="4" eb="6">
      <t>カンケイ</t>
    </rPh>
    <rPh sb="7" eb="9">
      <t>カイゴ</t>
    </rPh>
    <rPh sb="9" eb="11">
      <t>シセツ</t>
    </rPh>
    <rPh sb="11" eb="12">
      <t>トウ</t>
    </rPh>
    <rPh sb="16" eb="18">
      <t>シンガタ</t>
    </rPh>
    <rPh sb="25" eb="27">
      <t>カンセン</t>
    </rPh>
    <rPh sb="27" eb="29">
      <t>カクダイ</t>
    </rPh>
    <rPh sb="29" eb="31">
      <t>ボウシ</t>
    </rPh>
    <rPh sb="31" eb="33">
      <t>タイサク</t>
    </rPh>
    <rPh sb="33" eb="35">
      <t>シエン</t>
    </rPh>
    <rPh sb="35" eb="37">
      <t>ジギョウ</t>
    </rPh>
    <phoneticPr fontId="2"/>
  </si>
  <si>
    <t>総事業費
（1箇所上限1,340）</t>
    <rPh sb="0" eb="4">
      <t>ソウジギョウヒ</t>
    </rPh>
    <rPh sb="7" eb="9">
      <t>カショ</t>
    </rPh>
    <rPh sb="9" eb="11">
      <t>ジョウゲン</t>
    </rPh>
    <phoneticPr fontId="2"/>
  </si>
  <si>
    <t>総事業費
（1箇所上限7,990）</t>
    <rPh sb="0" eb="4">
      <t>ソウジギョウヒ</t>
    </rPh>
    <rPh sb="7" eb="9">
      <t>カショ</t>
    </rPh>
    <rPh sb="9" eb="11">
      <t>ジョウゲン</t>
    </rPh>
    <phoneticPr fontId="2"/>
  </si>
  <si>
    <t>総事業費
（1施設上限4,670）</t>
    <rPh sb="0" eb="4">
      <t>ソウジギョウヒ</t>
    </rPh>
    <rPh sb="7" eb="9">
      <t>シセツ</t>
    </rPh>
    <rPh sb="9" eb="11">
      <t>ジョウゲン</t>
    </rPh>
    <phoneticPr fontId="2"/>
  </si>
  <si>
    <t>■令和９年度事業分　地域医療介護総合確保事業施設等整備費補助金所要見込額調査票（別紙１）</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</si>
  <si>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③大規模修繕・耐震化整備は、令和９年度まで（補助制度が延長された場合）に着工する必要があります。</t>
    <rPh sb="1" eb="4">
      <t>ダイキボ</t>
    </rPh>
    <rPh sb="4" eb="6">
      <t>シュウゼン</t>
    </rPh>
    <rPh sb="7" eb="10">
      <t>タイシンカ</t>
    </rPh>
    <rPh sb="10" eb="12">
      <t>セイビ</t>
    </rPh>
    <rPh sb="14" eb="16">
      <t>レイワ</t>
    </rPh>
    <rPh sb="17" eb="19">
      <t>ネンド</t>
    </rPh>
    <rPh sb="22" eb="24">
      <t>ホジョ</t>
    </rPh>
    <rPh sb="24" eb="26">
      <t>セイド</t>
    </rPh>
    <rPh sb="27" eb="29">
      <t>エンチョウ</t>
    </rPh>
    <rPh sb="32" eb="34">
      <t>バアイ</t>
    </rPh>
    <rPh sb="36" eb="38">
      <t>チャッコウ</t>
    </rPh>
    <rPh sb="40" eb="42">
      <t>ヒツヨウ</t>
    </rPh>
    <phoneticPr fontId="2"/>
  </si>
  <si>
    <t>■令和９年度事業分　地域医療介護総合確保事業施設等整備費補助金所要見込額調査票（別紙２の１）</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</si>
  <si>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rPh sb="4" eb="5">
      <t>ネン</t>
    </rPh>
    <phoneticPr fontId="2"/>
  </si>
  <si>
    <t>・簡易陰圧装置補助は、上限額1,920千円（配分基礎単価5,760*1/3）です。下表に入力する場合は、２事業者以上の見積書を徴して、低価な金額を入力してください。</t>
    <rPh sb="1" eb="3">
      <t>カンイ</t>
    </rPh>
    <rPh sb="3" eb="5">
      <t>インアツ</t>
    </rPh>
    <rPh sb="5" eb="7">
      <t>ソウチ</t>
    </rPh>
    <rPh sb="7" eb="9">
      <t>ホジョ</t>
    </rPh>
    <rPh sb="11" eb="13">
      <t>ジョウゲン</t>
    </rPh>
    <rPh sb="13" eb="14">
      <t>ガク</t>
    </rPh>
    <rPh sb="19" eb="21">
      <t>センエン</t>
    </rPh>
    <rPh sb="22" eb="24">
      <t>ハイブン</t>
    </rPh>
    <rPh sb="24" eb="26">
      <t>キソ</t>
    </rPh>
    <rPh sb="26" eb="28">
      <t>タンカ</t>
    </rPh>
    <rPh sb="41" eb="43">
      <t>カヒョウ</t>
    </rPh>
    <rPh sb="44" eb="46">
      <t>ニュウリョク</t>
    </rPh>
    <rPh sb="48" eb="50">
      <t>バアイ</t>
    </rPh>
    <rPh sb="53" eb="56">
      <t>ジギョウシャ</t>
    </rPh>
    <rPh sb="56" eb="58">
      <t>イジョウ</t>
    </rPh>
    <rPh sb="59" eb="61">
      <t>ミツモリ</t>
    </rPh>
    <rPh sb="61" eb="62">
      <t>ショ</t>
    </rPh>
    <rPh sb="63" eb="64">
      <t>チョウ</t>
    </rPh>
    <rPh sb="67" eb="69">
      <t>テイカ</t>
    </rPh>
    <rPh sb="70" eb="72">
      <t>キンガク</t>
    </rPh>
    <rPh sb="73" eb="75">
      <t>ニュウリョク</t>
    </rPh>
    <phoneticPr fontId="2"/>
  </si>
  <si>
    <t>（Ａ）総事業費（千円）
※5,760千円を超えることは出来ません。</t>
    <rPh sb="3" eb="4">
      <t>ソウ</t>
    </rPh>
    <rPh sb="4" eb="7">
      <t>ジギョウヒ</t>
    </rPh>
    <rPh sb="8" eb="10">
      <t>センエン</t>
    </rPh>
    <rPh sb="18" eb="20">
      <t>センエン</t>
    </rPh>
    <rPh sb="21" eb="22">
      <t>コ</t>
    </rPh>
    <rPh sb="27" eb="29">
      <t>デキ</t>
    </rPh>
    <phoneticPr fontId="2"/>
  </si>
  <si>
    <t>■令和９年度事業分　地域医療介護総合確保事業施設等整備費補助金所要見込額調査票（別紙２の２）</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</si>
  <si>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phoneticPr fontId="2"/>
  </si>
  <si>
    <t>(B)補助上限額（千円）
(B)=(A)*1,340*1/3</t>
    <rPh sb="3" eb="5">
      <t>ホジョ</t>
    </rPh>
    <rPh sb="5" eb="7">
      <t>ジョウゲン</t>
    </rPh>
    <rPh sb="7" eb="8">
      <t>ガク</t>
    </rPh>
    <rPh sb="9" eb="11">
      <t>センエン</t>
    </rPh>
    <phoneticPr fontId="2"/>
  </si>
  <si>
    <t>(F)補助上限額（千円）
(F)=(E)*7,990*1/3</t>
    <rPh sb="3" eb="5">
      <t>ホジョ</t>
    </rPh>
    <rPh sb="5" eb="7">
      <t>ジョウゲン</t>
    </rPh>
    <rPh sb="7" eb="8">
      <t>ガク</t>
    </rPh>
    <rPh sb="9" eb="11">
      <t>センエン</t>
    </rPh>
    <phoneticPr fontId="2"/>
  </si>
  <si>
    <r>
      <t>補助上限額
（定員数×</t>
    </r>
    <r>
      <rPr>
        <sz val="11"/>
        <color indexed="10"/>
        <rFont val="ＭＳ Ｐゴシック"/>
        <family val="3"/>
        <charset val="128"/>
      </rPr>
      <t>1,400</t>
    </r>
    <r>
      <rPr>
        <sz val="11"/>
        <rFont val="ＭＳ Ｐゴシック"/>
        <family val="3"/>
        <charset val="128"/>
      </rPr>
      <t>千円）</t>
    </r>
    <rPh sb="0" eb="2">
      <t>ホジョ</t>
    </rPh>
    <rPh sb="2" eb="5">
      <t>ジョウゲンガク</t>
    </rPh>
    <rPh sb="7" eb="10">
      <t>テイインスウ</t>
    </rPh>
    <rPh sb="16" eb="18">
      <t>センエン</t>
    </rPh>
    <phoneticPr fontId="2"/>
  </si>
  <si>
    <t>■令和９年度事業分　地域医療介護総合確保事業施設等整備費補助金所要見込額調査票（別紙３）</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</si>
  <si>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施設名：</t>
    <rPh sb="0" eb="2">
      <t>シセツ</t>
    </rPh>
    <rPh sb="2" eb="3">
      <t>メイ</t>
    </rPh>
    <rPh sb="3" eb="4">
      <t>シメイ</t>
    </rPh>
    <phoneticPr fontId="2"/>
  </si>
  <si>
    <t>法人名：</t>
    <rPh sb="0" eb="2">
      <t>ホウジン</t>
    </rPh>
    <rPh sb="2" eb="3">
      <t>メイ</t>
    </rPh>
    <phoneticPr fontId="2"/>
  </si>
  <si>
    <t>所在市町村：</t>
    <rPh sb="0" eb="2">
      <t>ショザイ</t>
    </rPh>
    <rPh sb="2" eb="5">
      <t>シチョウソン</t>
    </rPh>
    <phoneticPr fontId="2"/>
  </si>
  <si>
    <t>施設定員数：</t>
    <rPh sb="0" eb="2">
      <t>シセツ</t>
    </rPh>
    <rPh sb="2" eb="4">
      <t>テイイン</t>
    </rPh>
    <rPh sb="4" eb="5">
      <t>スウ</t>
    </rPh>
    <phoneticPr fontId="2"/>
  </si>
  <si>
    <t>担当者（役職）：</t>
    <rPh sb="0" eb="3">
      <t>タントウシャ</t>
    </rPh>
    <rPh sb="4" eb="6">
      <t>ヤクショク</t>
    </rPh>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</si>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</sst>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4"/>
      <color indexed="8"/>
      <name val="ＭＳ Ｐゴシック"/>
      <family val="3"/>
      <charset val="128"/>
    </font>
    <font>
      <sz val="10"/>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56"/>
      <name val="ＭＳ Ｐゴシック"/>
      <family val="3"/>
      <charset val="128"/>
    </font>
    <font>
      <sz val="11"/>
      <color indexed="8"/>
      <name val="ＭＳ Ｐゴシック"/>
      <family val="3"/>
      <charset val="128"/>
    </font>
    <font>
      <sz val="9"/>
      <color indexed="8"/>
      <name val="ＭＳ Ｐゴシック"/>
      <family val="3"/>
      <charset val="128"/>
    </font>
    <font>
      <b/>
      <u/>
      <sz val="12"/>
      <color indexed="8"/>
      <name val="ＭＳ Ｐゴシック"/>
      <family val="3"/>
      <charset val="128"/>
    </font>
    <font>
      <b/>
      <sz val="16"/>
      <name val="ＭＳ ゴシック"/>
      <family val="3"/>
      <charset val="128"/>
    </font>
    <font>
      <b/>
      <sz val="14"/>
      <name val="ＭＳ ゴシック"/>
      <family val="3"/>
      <charset val="128"/>
    </font>
    <font>
      <sz val="14"/>
      <name val="Arial Unicode MS"/>
      <family val="3"/>
      <charset val="128"/>
    </font>
    <font>
      <sz val="8"/>
      <name val="ＭＳ Ｐゴシック"/>
      <family val="3"/>
      <charset val="128"/>
    </font>
    <font>
      <b/>
      <sz val="9"/>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sz val="11"/>
      <name val="Arial Unicode MS"/>
      <family val="3"/>
      <charset val="128"/>
    </font>
    <font>
      <b/>
      <sz val="11"/>
      <color indexed="8"/>
      <name val="ＭＳ Ｐゴシック"/>
      <family val="3"/>
      <charset val="128"/>
    </font>
    <font>
      <sz val="11"/>
      <color indexed="10"/>
      <name val="ＭＳ Ｐゴシック"/>
      <family val="3"/>
      <charset val="128"/>
    </font>
    <font>
      <b/>
      <sz val="12"/>
      <color indexed="10"/>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8"/>
      <color indexed="10"/>
      <name val="ＭＳ Ｐゴシック"/>
      <family val="3"/>
      <charset val="128"/>
    </font>
    <font>
      <b/>
      <sz val="9"/>
      <color indexed="81"/>
      <name val="MS P ゴシック"/>
      <family val="3"/>
      <charset val="128"/>
    </font>
    <font>
      <sz val="6"/>
      <name val="ＭＳ Ｐゴシック"/>
      <family val="3"/>
      <charset val="128"/>
    </font>
    <font>
      <sz val="6"/>
      <name val="ＭＳ Ｐゴシック"/>
      <family val="3"/>
      <charset val="128"/>
    </font>
    <font>
      <b/>
      <sz val="12"/>
      <color indexed="8"/>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6"/>
      <name val="ＭＳ Ｐゴシック"/>
      <family val="3"/>
      <charset val="128"/>
      <scheme val="minor"/>
    </font>
    <font>
      <b/>
      <sz val="16"/>
      <color rgb="FFFF0000"/>
      <name val="ＭＳ Ｐゴシック"/>
      <family val="3"/>
      <charset val="128"/>
      <scheme val="minor"/>
    </font>
    <font>
      <sz val="20"/>
      <name val="ＭＳ Ｐゴシック"/>
      <family val="3"/>
      <charset val="128"/>
      <scheme val="minor"/>
    </font>
    <font>
      <b/>
      <sz val="20"/>
      <color rgb="FFFF0000"/>
      <name val="ＭＳ Ｐゴシック"/>
      <family val="3"/>
      <charset val="128"/>
      <scheme val="minor"/>
    </font>
    <font>
      <sz val="10"/>
      <color rgb="FFFF0000"/>
      <name val="ＭＳ Ｐゴシック"/>
      <family val="3"/>
      <charset val="128"/>
    </font>
    <font>
      <b/>
      <sz val="14"/>
      <color rgb="FFFF0000"/>
      <name val="ＭＳ ゴシック"/>
      <family val="3"/>
      <charset val="128"/>
    </font>
    <font>
      <b/>
      <sz val="11"/>
      <color rgb="FFFF0000"/>
      <name val="ＭＳ Ｐゴシック"/>
      <family val="3"/>
      <charset val="128"/>
      <scheme val="minor"/>
    </font>
    <font>
      <sz val="10"/>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8"/>
      <color rgb="FFFF0000"/>
      <name val="ＭＳ Ｐゴシック"/>
      <family val="3"/>
      <charset val="128"/>
    </font>
  </fonts>
  <fills count="8">
    <fill>
      <patternFill patternType="none"/>
    </fill>
    <fill>
      <patternFill patternType="gray125"/>
    </fill>
    <fill>
      <patternFill patternType="solid">
        <fgColor indexed="3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s>
  <borders count="81">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38" fontId="9" fillId="0" borderId="0" applyFont="0" applyFill="0" applyBorder="0" applyAlignment="0" applyProtection="0">
      <alignment vertical="center"/>
    </xf>
    <xf numFmtId="38" fontId="1" fillId="0" borderId="0" applyFont="0" applyFill="0" applyBorder="0" applyAlignment="0" applyProtection="0">
      <alignment vertical="center"/>
    </xf>
  </cellStyleXfs>
  <cellXfs count="509">
    <xf numFmtId="0" fontId="0" fillId="0" borderId="0" xfId="0"/>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5" xfId="0" applyBorder="1" applyAlignment="1">
      <alignment vertical="center"/>
    </xf>
    <xf numFmtId="0" fontId="10" fillId="0" borderId="6" xfId="0" applyFont="1" applyFill="1" applyBorder="1" applyAlignment="1">
      <alignment vertical="center"/>
    </xf>
    <xf numFmtId="0" fontId="7" fillId="0" borderId="6" xfId="0" applyFont="1" applyFill="1" applyBorder="1" applyAlignment="1">
      <alignment vertical="center"/>
    </xf>
    <xf numFmtId="0" fontId="0" fillId="0" borderId="0" xfId="0" applyBorder="1" applyAlignment="1">
      <alignment vertical="center"/>
    </xf>
    <xf numFmtId="38" fontId="33" fillId="0" borderId="7" xfId="1" applyFont="1" applyFill="1" applyBorder="1" applyAlignment="1">
      <alignment vertical="center"/>
    </xf>
    <xf numFmtId="38" fontId="33" fillId="0" borderId="8" xfId="1" applyFont="1" applyFill="1" applyBorder="1" applyAlignment="1">
      <alignment vertical="center"/>
    </xf>
    <xf numFmtId="38" fontId="8" fillId="0" borderId="9" xfId="1" applyFont="1" applyFill="1" applyBorder="1" applyAlignment="1">
      <alignment vertical="center"/>
    </xf>
    <xf numFmtId="0" fontId="0" fillId="0" borderId="0" xfId="0" applyBorder="1" applyAlignment="1">
      <alignment horizontal="center" vertical="center"/>
    </xf>
    <xf numFmtId="38" fontId="8" fillId="0" borderId="0" xfId="1" applyFont="1" applyFill="1" applyBorder="1" applyAlignment="1">
      <alignment vertical="center"/>
    </xf>
    <xf numFmtId="0" fontId="5" fillId="0" borderId="0" xfId="0" applyFont="1" applyAlignment="1">
      <alignment horizontal="right" vertical="center"/>
    </xf>
    <xf numFmtId="38" fontId="8" fillId="0" borderId="0" xfId="1" applyFont="1" applyBorder="1" applyAlignment="1">
      <alignment vertical="center"/>
    </xf>
    <xf numFmtId="38" fontId="8" fillId="0" borderId="1" xfId="1" applyFont="1" applyFill="1" applyBorder="1" applyAlignment="1">
      <alignment vertical="center"/>
    </xf>
    <xf numFmtId="0" fontId="11" fillId="0" borderId="0" xfId="0" applyFont="1" applyAlignment="1">
      <alignment vertical="center"/>
    </xf>
    <xf numFmtId="38" fontId="33" fillId="2" borderId="7" xfId="1" applyFont="1" applyFill="1" applyBorder="1" applyAlignment="1">
      <alignment vertical="center"/>
    </xf>
    <xf numFmtId="0" fontId="4" fillId="0" borderId="0" xfId="0" applyFont="1" applyAlignment="1">
      <alignment horizontal="left" vertical="center" shrinkToFit="1"/>
    </xf>
    <xf numFmtId="0" fontId="0" fillId="0" borderId="0" xfId="0" applyAlignment="1">
      <alignment horizontal="left" shrinkToFit="1"/>
    </xf>
    <xf numFmtId="0" fontId="0" fillId="0" borderId="10" xfId="0" applyBorder="1" applyAlignment="1">
      <alignment vertical="center"/>
    </xf>
    <xf numFmtId="0" fontId="0" fillId="0" borderId="11" xfId="0" applyBorder="1" applyAlignment="1">
      <alignment vertical="center"/>
    </xf>
    <xf numFmtId="38" fontId="33" fillId="0" borderId="0" xfId="1" applyFont="1" applyBorder="1" applyAlignment="1">
      <alignment horizontal="center" vertical="center"/>
    </xf>
    <xf numFmtId="38" fontId="36" fillId="0" borderId="9" xfId="0" applyNumberFormat="1" applyFont="1" applyBorder="1" applyAlignment="1">
      <alignment vertical="center"/>
    </xf>
    <xf numFmtId="0" fontId="5" fillId="0" borderId="12" xfId="0" applyFont="1" applyBorder="1" applyAlignment="1">
      <alignment horizontal="center" vertical="center"/>
    </xf>
    <xf numFmtId="0" fontId="5" fillId="0" borderId="0" xfId="0" applyFont="1" applyBorder="1" applyAlignment="1">
      <alignment horizontal="right" vertical="center"/>
    </xf>
    <xf numFmtId="0" fontId="37" fillId="0" borderId="0" xfId="0" applyFont="1" applyAlignment="1">
      <alignment horizontal="left"/>
    </xf>
    <xf numFmtId="0" fontId="0" fillId="0" borderId="1" xfId="0" applyBorder="1" applyAlignment="1">
      <alignment vertical="center" wrapText="1"/>
    </xf>
    <xf numFmtId="0" fontId="0" fillId="0" borderId="3" xfId="0" applyBorder="1" applyAlignment="1">
      <alignment vertical="center"/>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3" xfId="0" applyFont="1" applyBorder="1" applyAlignment="1">
      <alignment horizontal="center" vertical="center"/>
    </xf>
    <xf numFmtId="0" fontId="0" fillId="0" borderId="15" xfId="0" applyBorder="1" applyAlignment="1">
      <alignment horizontal="center" vertical="center"/>
    </xf>
    <xf numFmtId="0" fontId="7" fillId="0" borderId="16" xfId="0" applyFont="1" applyFill="1" applyBorder="1" applyAlignment="1">
      <alignment vertical="center"/>
    </xf>
    <xf numFmtId="38" fontId="8" fillId="0" borderId="3" xfId="1" applyFont="1" applyFill="1" applyBorder="1" applyAlignment="1">
      <alignment vertical="center"/>
    </xf>
    <xf numFmtId="0" fontId="5" fillId="0" borderId="17" xfId="0" applyFont="1" applyBorder="1" applyAlignment="1">
      <alignment horizontal="center" vertical="center"/>
    </xf>
    <xf numFmtId="0" fontId="0" fillId="0" borderId="18" xfId="0" applyBorder="1" applyAlignment="1">
      <alignment horizontal="center" vertical="center"/>
    </xf>
    <xf numFmtId="38" fontId="33" fillId="0" borderId="19" xfId="1" applyFont="1" applyFill="1" applyBorder="1" applyAlignment="1">
      <alignment vertical="center"/>
    </xf>
    <xf numFmtId="38" fontId="33" fillId="0" borderId="17" xfId="1" applyFont="1" applyFill="1" applyBorder="1" applyAlignment="1">
      <alignment vertical="center"/>
    </xf>
    <xf numFmtId="38" fontId="33" fillId="0" borderId="20" xfId="1" applyFont="1" applyFill="1" applyBorder="1" applyAlignment="1">
      <alignment vertical="center"/>
    </xf>
    <xf numFmtId="38" fontId="33" fillId="2" borderId="21" xfId="1" applyFont="1" applyFill="1" applyBorder="1" applyAlignment="1">
      <alignment vertical="center"/>
    </xf>
    <xf numFmtId="0" fontId="10" fillId="0" borderId="16" xfId="0" applyFont="1" applyFill="1" applyBorder="1" applyAlignment="1">
      <alignment vertical="center"/>
    </xf>
    <xf numFmtId="38" fontId="33" fillId="0" borderId="22" xfId="1" applyFont="1" applyFill="1" applyBorder="1" applyAlignment="1">
      <alignment vertical="center"/>
    </xf>
    <xf numFmtId="0" fontId="0" fillId="0" borderId="23" xfId="0" applyBorder="1" applyAlignment="1">
      <alignment horizontal="center" vertical="center"/>
    </xf>
    <xf numFmtId="0" fontId="0" fillId="0" borderId="0" xfId="0" applyAlignment="1">
      <alignment horizontal="left" shrinkToFit="1"/>
    </xf>
    <xf numFmtId="0" fontId="0" fillId="0" borderId="0" xfId="0" applyAlignment="1">
      <alignment horizontal="left" shrinkToFit="1"/>
    </xf>
    <xf numFmtId="0" fontId="0" fillId="0" borderId="23" xfId="0" applyBorder="1" applyAlignment="1">
      <alignment horizontal="center" vertical="center"/>
    </xf>
    <xf numFmtId="0" fontId="5" fillId="0" borderId="24" xfId="0" applyFont="1"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26" xfId="0" applyFill="1" applyBorder="1" applyAlignment="1">
      <alignment horizontal="center" vertical="center" wrapText="1"/>
    </xf>
    <xf numFmtId="0" fontId="5" fillId="0" borderId="27" xfId="0" applyFont="1" applyBorder="1" applyAlignment="1">
      <alignment horizontal="center" vertical="center" wrapText="1"/>
    </xf>
    <xf numFmtId="0" fontId="0" fillId="0" borderId="28" xfId="0" applyBorder="1"/>
    <xf numFmtId="0" fontId="0" fillId="0" borderId="12" xfId="0" applyBorder="1"/>
    <xf numFmtId="0" fontId="0" fillId="0" borderId="29" xfId="0" applyBorder="1"/>
    <xf numFmtId="0" fontId="0" fillId="0" borderId="1" xfId="0" applyBorder="1"/>
    <xf numFmtId="0" fontId="0" fillId="0" borderId="30" xfId="0" applyBorder="1"/>
    <xf numFmtId="0" fontId="0" fillId="0" borderId="3" xfId="0" applyBorder="1"/>
    <xf numFmtId="0" fontId="0" fillId="0" borderId="31" xfId="0" applyBorder="1" applyAlignment="1">
      <alignment horizontal="center" vertical="center"/>
    </xf>
    <xf numFmtId="38" fontId="8" fillId="0" borderId="32" xfId="1" applyFont="1" applyFill="1" applyBorder="1" applyAlignment="1">
      <alignment vertical="center"/>
    </xf>
    <xf numFmtId="38" fontId="8" fillId="0" borderId="33" xfId="1" applyFont="1" applyFill="1" applyBorder="1" applyAlignment="1">
      <alignment vertical="center"/>
    </xf>
    <xf numFmtId="0" fontId="0" fillId="0" borderId="34" xfId="0" applyBorder="1" applyAlignment="1">
      <alignment horizontal="center" vertical="center"/>
    </xf>
    <xf numFmtId="0" fontId="0" fillId="0" borderId="3" xfId="0" applyBorder="1" applyAlignment="1">
      <alignment vertical="center" wrapText="1"/>
    </xf>
    <xf numFmtId="0" fontId="5" fillId="0" borderId="0" xfId="0" applyFont="1" applyAlignment="1">
      <alignment vertical="center"/>
    </xf>
    <xf numFmtId="0" fontId="5" fillId="0" borderId="0"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3" fillId="0" borderId="0" xfId="0" applyFont="1" applyAlignment="1">
      <alignment vertical="center"/>
    </xf>
    <xf numFmtId="0" fontId="39" fillId="0" borderId="0" xfId="0" applyFont="1" applyAlignment="1">
      <alignment vertical="center"/>
    </xf>
    <xf numFmtId="0" fontId="13" fillId="0" borderId="0" xfId="0" applyFont="1" applyBorder="1" applyAlignment="1">
      <alignment horizontal="center" vertical="center"/>
    </xf>
    <xf numFmtId="0" fontId="39" fillId="0" borderId="0" xfId="0" applyFont="1" applyBorder="1" applyAlignment="1">
      <alignment vertical="center"/>
    </xf>
    <xf numFmtId="0" fontId="39" fillId="3" borderId="35" xfId="0" applyFont="1" applyFill="1" applyBorder="1" applyAlignment="1">
      <alignment vertical="center"/>
    </xf>
    <xf numFmtId="0" fontId="39" fillId="0" borderId="36" xfId="0" applyFont="1" applyBorder="1" applyAlignment="1">
      <alignment vertical="center" shrinkToFit="1"/>
    </xf>
    <xf numFmtId="0" fontId="39" fillId="0" borderId="35" xfId="0" applyFont="1" applyBorder="1" applyAlignment="1">
      <alignment horizontal="center" vertical="center" shrinkToFit="1"/>
    </xf>
    <xf numFmtId="0" fontId="40" fillId="0" borderId="36" xfId="0" applyFont="1" applyBorder="1" applyAlignment="1">
      <alignment vertical="center" shrinkToFit="1"/>
    </xf>
    <xf numFmtId="0" fontId="39" fillId="0" borderId="35" xfId="0" applyFont="1" applyBorder="1" applyAlignment="1">
      <alignment vertical="center" shrinkToFit="1"/>
    </xf>
    <xf numFmtId="0" fontId="39" fillId="0" borderId="35" xfId="0" applyFont="1" applyBorder="1" applyAlignment="1">
      <alignment vertical="center" wrapText="1" shrinkToFit="1"/>
    </xf>
    <xf numFmtId="38" fontId="8" fillId="4" borderId="1" xfId="1" applyFont="1" applyFill="1" applyBorder="1" applyAlignment="1">
      <alignment vertical="center"/>
    </xf>
    <xf numFmtId="0" fontId="5" fillId="0" borderId="21" xfId="0" applyFont="1" applyBorder="1" applyAlignment="1">
      <alignment vertical="center" wrapText="1"/>
    </xf>
    <xf numFmtId="0" fontId="5" fillId="0" borderId="37" xfId="0" applyFont="1" applyBorder="1" applyAlignment="1">
      <alignment horizontal="center" vertical="center" wrapText="1"/>
    </xf>
    <xf numFmtId="0" fontId="0" fillId="0" borderId="35" xfId="0" applyBorder="1" applyAlignment="1">
      <alignment vertical="center" shrinkToFit="1"/>
    </xf>
    <xf numFmtId="0" fontId="35" fillId="0" borderId="35" xfId="0" applyFont="1" applyBorder="1" applyAlignment="1">
      <alignment horizontal="center" vertical="center" shrinkToFit="1"/>
    </xf>
    <xf numFmtId="0" fontId="0" fillId="0" borderId="0" xfId="0" applyAlignment="1">
      <alignment vertical="center"/>
    </xf>
    <xf numFmtId="0" fontId="15" fillId="5" borderId="38" xfId="0" applyFont="1" applyFill="1" applyBorder="1" applyAlignment="1">
      <alignment horizontal="center" vertical="center" wrapText="1"/>
    </xf>
    <xf numFmtId="0" fontId="39" fillId="0" borderId="26" xfId="0" applyFont="1" applyBorder="1" applyAlignment="1">
      <alignment horizontal="center" vertical="center" shrinkToFit="1"/>
    </xf>
    <xf numFmtId="0" fontId="12"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3" fillId="0" borderId="0" xfId="0" applyFont="1" applyAlignment="1" applyProtection="1">
      <alignment vertical="center"/>
      <protection locked="0"/>
    </xf>
    <xf numFmtId="0" fontId="39" fillId="0" borderId="0" xfId="0" applyFont="1" applyAlignment="1" applyProtection="1">
      <alignment vertical="center"/>
      <protection locked="0"/>
    </xf>
    <xf numFmtId="0" fontId="13" fillId="0" borderId="0" xfId="0" applyFont="1" applyFill="1" applyBorder="1" applyAlignment="1" applyProtection="1">
      <alignment vertical="center"/>
      <protection locked="0"/>
    </xf>
    <xf numFmtId="0" fontId="13" fillId="0" borderId="0" xfId="0" applyFont="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39" fillId="0" borderId="0" xfId="0" applyFont="1" applyBorder="1" applyAlignment="1" applyProtection="1">
      <alignment vertical="center"/>
      <protection locked="0"/>
    </xf>
    <xf numFmtId="0" fontId="39" fillId="3" borderId="35" xfId="0" applyFont="1" applyFill="1" applyBorder="1" applyAlignment="1" applyProtection="1">
      <alignment vertical="center"/>
      <protection locked="0"/>
    </xf>
    <xf numFmtId="0" fontId="39" fillId="0" borderId="35" xfId="0" applyFont="1" applyBorder="1" applyAlignment="1" applyProtection="1">
      <alignment horizontal="center" vertical="center" shrinkToFit="1"/>
      <protection locked="0"/>
    </xf>
    <xf numFmtId="0" fontId="39" fillId="0" borderId="35" xfId="0" applyFont="1" applyBorder="1" applyAlignment="1" applyProtection="1">
      <alignment vertical="center" shrinkToFit="1"/>
      <protection locked="0"/>
    </xf>
    <xf numFmtId="0" fontId="39" fillId="0" borderId="35" xfId="0" applyFont="1" applyBorder="1" applyAlignment="1" applyProtection="1">
      <alignment vertical="center" wrapText="1" shrinkToFit="1"/>
      <protection locked="0"/>
    </xf>
    <xf numFmtId="0" fontId="0" fillId="0" borderId="0" xfId="0" applyProtection="1">
      <protection locked="0"/>
    </xf>
    <xf numFmtId="0" fontId="39" fillId="6" borderId="35" xfId="0" applyFont="1" applyFill="1" applyBorder="1" applyAlignment="1" applyProtection="1">
      <alignment horizontal="center" vertical="center" shrinkToFit="1"/>
    </xf>
    <xf numFmtId="12" fontId="39" fillId="6" borderId="35" xfId="0" applyNumberFormat="1" applyFont="1" applyFill="1" applyBorder="1" applyAlignment="1" applyProtection="1">
      <alignment horizontal="center" vertical="center" shrinkToFit="1"/>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40" xfId="0" applyBorder="1"/>
    <xf numFmtId="0" fontId="0" fillId="0" borderId="0" xfId="0" applyBorder="1"/>
    <xf numFmtId="0" fontId="39" fillId="0" borderId="0" xfId="0" applyFont="1" applyFill="1" applyAlignment="1">
      <alignment vertical="center"/>
    </xf>
    <xf numFmtId="0" fontId="39" fillId="0" borderId="0" xfId="0" applyFont="1" applyFill="1" applyBorder="1" applyAlignment="1">
      <alignment vertical="center"/>
    </xf>
    <xf numFmtId="0" fontId="39" fillId="0" borderId="41" xfId="0" applyFont="1" applyBorder="1" applyAlignment="1" applyProtection="1">
      <alignment horizontal="center" vertical="center" shrinkToFit="1"/>
      <protection locked="0"/>
    </xf>
    <xf numFmtId="0" fontId="39" fillId="0" borderId="0" xfId="0" applyFont="1" applyBorder="1" applyAlignment="1" applyProtection="1">
      <alignment horizontal="center" vertical="center" shrinkToFit="1"/>
      <protection locked="0"/>
    </xf>
    <xf numFmtId="0" fontId="40" fillId="0" borderId="35" xfId="0" applyFont="1" applyBorder="1" applyAlignment="1" applyProtection="1">
      <alignment vertical="center" shrinkToFit="1"/>
      <protection locked="0"/>
    </xf>
    <xf numFmtId="38" fontId="8" fillId="0" borderId="42" xfId="1" applyFont="1" applyFill="1" applyBorder="1" applyAlignment="1">
      <alignment vertical="center"/>
    </xf>
    <xf numFmtId="38" fontId="8" fillId="0" borderId="40" xfId="1" applyFont="1" applyFill="1" applyBorder="1" applyAlignment="1">
      <alignment vertical="center"/>
    </xf>
    <xf numFmtId="38" fontId="33" fillId="0" borderId="0" xfId="1" applyFont="1" applyFill="1" applyBorder="1" applyAlignment="1">
      <alignment vertical="center"/>
    </xf>
    <xf numFmtId="0" fontId="0" fillId="0" borderId="43" xfId="0" applyBorder="1"/>
    <xf numFmtId="0" fontId="0" fillId="0" borderId="2" xfId="0" applyBorder="1"/>
    <xf numFmtId="38" fontId="8" fillId="0" borderId="44" xfId="1" applyFont="1" applyFill="1" applyBorder="1" applyAlignment="1">
      <alignment vertical="center"/>
    </xf>
    <xf numFmtId="0" fontId="0" fillId="0" borderId="1" xfId="0" applyBorder="1" applyAlignment="1">
      <alignment vertical="center" shrinkToFit="1"/>
    </xf>
    <xf numFmtId="38" fontId="8" fillId="0" borderId="31" xfId="1" applyFont="1" applyFill="1" applyBorder="1" applyAlignment="1">
      <alignment vertical="center"/>
    </xf>
    <xf numFmtId="0" fontId="0" fillId="0" borderId="34" xfId="0" applyBorder="1" applyAlignment="1">
      <alignment vertical="center"/>
    </xf>
    <xf numFmtId="0" fontId="0" fillId="0" borderId="12" xfId="0" applyBorder="1" applyAlignment="1">
      <alignment vertical="center"/>
    </xf>
    <xf numFmtId="38" fontId="8" fillId="4" borderId="3" xfId="1" applyFont="1" applyFill="1" applyBorder="1" applyAlignment="1">
      <alignment vertical="center"/>
    </xf>
    <xf numFmtId="0" fontId="13" fillId="0" borderId="0" xfId="0" applyFont="1" applyFill="1" applyBorder="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12" fillId="0" borderId="0" xfId="0" applyFont="1" applyFill="1" applyBorder="1" applyAlignment="1" applyProtection="1">
      <alignment vertical="center"/>
      <protection locked="0"/>
    </xf>
    <xf numFmtId="0" fontId="39" fillId="0" borderId="0" xfId="0" applyFont="1" applyFill="1" applyBorder="1" applyAlignment="1" applyProtection="1">
      <alignment vertical="center"/>
      <protection locked="0"/>
    </xf>
    <xf numFmtId="0" fontId="39" fillId="0" borderId="0" xfId="0" applyFont="1" applyFill="1" applyAlignment="1" applyProtection="1">
      <alignment vertical="center"/>
      <protection locked="0"/>
    </xf>
    <xf numFmtId="0" fontId="41" fillId="0" borderId="0" xfId="0" applyFont="1" applyAlignment="1" applyProtection="1">
      <alignment vertical="center"/>
      <protection locked="0"/>
    </xf>
    <xf numFmtId="0" fontId="39" fillId="0" borderId="35" xfId="0" applyFont="1" applyFill="1" applyBorder="1" applyAlignment="1" applyProtection="1">
      <alignment vertical="center" wrapText="1"/>
      <protection locked="0"/>
    </xf>
    <xf numFmtId="0" fontId="39" fillId="7" borderId="24" xfId="0" applyFont="1" applyFill="1" applyBorder="1" applyAlignment="1" applyProtection="1">
      <alignment vertical="center" wrapText="1" shrinkToFit="1"/>
      <protection locked="0"/>
    </xf>
    <xf numFmtId="0" fontId="39" fillId="7" borderId="25" xfId="0" applyFont="1" applyFill="1" applyBorder="1" applyAlignment="1" applyProtection="1">
      <alignment vertical="center" wrapText="1" shrinkToFit="1"/>
      <protection locked="0"/>
    </xf>
    <xf numFmtId="0" fontId="39" fillId="7" borderId="25" xfId="0" applyFont="1" applyFill="1" applyBorder="1" applyAlignment="1" applyProtection="1">
      <alignment horizontal="center" vertical="center" wrapText="1" shrinkToFit="1"/>
      <protection locked="0"/>
    </xf>
    <xf numFmtId="0" fontId="39" fillId="0" borderId="24" xfId="0" applyFont="1" applyFill="1" applyBorder="1" applyAlignment="1" applyProtection="1">
      <alignment vertical="center" wrapText="1" shrinkToFit="1"/>
      <protection locked="0"/>
    </xf>
    <xf numFmtId="0" fontId="39" fillId="0" borderId="25" xfId="0" applyFont="1" applyFill="1" applyBorder="1" applyAlignment="1" applyProtection="1">
      <alignment horizontal="center" vertical="center" wrapText="1" shrinkToFit="1"/>
      <protection locked="0"/>
    </xf>
    <xf numFmtId="57" fontId="39" fillId="0" borderId="25" xfId="0" applyNumberFormat="1" applyFont="1" applyFill="1" applyBorder="1" applyAlignment="1" applyProtection="1">
      <alignment horizontal="center" vertical="center" wrapText="1" shrinkToFit="1"/>
      <protection locked="0"/>
    </xf>
    <xf numFmtId="0" fontId="39" fillId="0" borderId="25" xfId="0" applyFont="1" applyFill="1" applyBorder="1" applyAlignment="1" applyProtection="1">
      <alignment vertical="center" wrapText="1" shrinkToFit="1"/>
      <protection locked="0"/>
    </xf>
    <xf numFmtId="0" fontId="0" fillId="0" borderId="0" xfId="0" applyAlignment="1" applyProtection="1">
      <alignment vertical="center"/>
      <protection locked="0"/>
    </xf>
    <xf numFmtId="0" fontId="35" fillId="0" borderId="35" xfId="0" applyFont="1" applyBorder="1" applyAlignment="1" applyProtection="1">
      <alignment horizontal="center" vertical="center" shrinkToFit="1"/>
      <protection locked="0"/>
    </xf>
    <xf numFmtId="0" fontId="35" fillId="0" borderId="35" xfId="0" applyFont="1" applyFill="1" applyBorder="1" applyAlignment="1" applyProtection="1">
      <alignment horizontal="center" vertical="center" shrinkToFit="1"/>
      <protection locked="0"/>
    </xf>
    <xf numFmtId="0" fontId="0" fillId="0" borderId="0" xfId="0" applyFill="1" applyAlignment="1" applyProtection="1">
      <alignment vertical="center"/>
      <protection locked="0"/>
    </xf>
    <xf numFmtId="0" fontId="0" fillId="0" borderId="0" xfId="0" applyBorder="1" applyAlignment="1" applyProtection="1">
      <alignment vertical="center" shrinkToFit="1"/>
      <protection locked="0"/>
    </xf>
    <xf numFmtId="0" fontId="0" fillId="0" borderId="35" xfId="0" applyBorder="1" applyAlignment="1" applyProtection="1">
      <alignment vertical="center" wrapText="1"/>
      <protection locked="0"/>
    </xf>
    <xf numFmtId="0" fontId="0" fillId="0" borderId="35" xfId="0" applyFill="1" applyBorder="1" applyAlignment="1" applyProtection="1">
      <alignment vertical="center" wrapText="1"/>
      <protection locked="0"/>
    </xf>
    <xf numFmtId="0" fontId="0" fillId="0" borderId="0" xfId="0" applyFill="1" applyProtection="1">
      <protection locked="0"/>
    </xf>
    <xf numFmtId="0" fontId="43" fillId="0" borderId="0" xfId="0" applyFont="1" applyAlignment="1" applyProtection="1">
      <alignment vertical="center"/>
      <protection locked="0"/>
    </xf>
    <xf numFmtId="0" fontId="44" fillId="0" borderId="0" xfId="0" applyFont="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45" xfId="0" applyBorder="1" applyAlignment="1">
      <alignment vertical="center"/>
    </xf>
    <xf numFmtId="38" fontId="33" fillId="2" borderId="46" xfId="1" applyFont="1" applyFill="1" applyBorder="1" applyAlignment="1">
      <alignment vertical="center"/>
    </xf>
    <xf numFmtId="0" fontId="10" fillId="0" borderId="47" xfId="0" applyFont="1" applyFill="1" applyBorder="1" applyAlignment="1">
      <alignment vertical="center"/>
    </xf>
    <xf numFmtId="38" fontId="8" fillId="0" borderId="45" xfId="1" applyFont="1" applyFill="1" applyBorder="1" applyAlignment="1">
      <alignment vertical="center"/>
    </xf>
    <xf numFmtId="38" fontId="8" fillId="0" borderId="48" xfId="1" applyFont="1" applyFill="1" applyBorder="1" applyAlignment="1">
      <alignment vertical="center"/>
    </xf>
    <xf numFmtId="0" fontId="0" fillId="0" borderId="49" xfId="0" applyBorder="1"/>
    <xf numFmtId="0" fontId="0" fillId="0" borderId="45" xfId="0" applyBorder="1"/>
    <xf numFmtId="0" fontId="0" fillId="0" borderId="50" xfId="0" applyBorder="1"/>
    <xf numFmtId="0" fontId="0" fillId="0" borderId="23" xfId="0" applyBorder="1"/>
    <xf numFmtId="0" fontId="5" fillId="0" borderId="0" xfId="0" applyFont="1" applyBorder="1" applyAlignment="1">
      <alignment vertical="center" wrapText="1"/>
    </xf>
    <xf numFmtId="0" fontId="0" fillId="0" borderId="14"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38" fontId="33" fillId="2" borderId="37" xfId="1" applyFont="1" applyFill="1" applyBorder="1" applyAlignment="1">
      <alignment vertical="center"/>
    </xf>
    <xf numFmtId="0" fontId="39" fillId="0" borderId="40" xfId="0" applyFont="1" applyFill="1" applyBorder="1" applyAlignment="1">
      <alignment horizontal="center" vertical="center" shrinkToFit="1"/>
    </xf>
    <xf numFmtId="0" fontId="39" fillId="0" borderId="40" xfId="0" applyFont="1" applyFill="1" applyBorder="1" applyAlignment="1" applyProtection="1">
      <alignment horizontal="center" vertical="center" shrinkToFit="1"/>
      <protection locked="0"/>
    </xf>
    <xf numFmtId="0" fontId="39" fillId="0" borderId="40" xfId="0" applyFont="1" applyFill="1" applyBorder="1" applyAlignment="1">
      <alignment vertical="center"/>
    </xf>
    <xf numFmtId="0" fontId="39" fillId="0" borderId="40" xfId="0" applyFont="1" applyFill="1" applyBorder="1" applyAlignment="1">
      <alignment vertical="center" wrapText="1" shrinkToFit="1"/>
    </xf>
    <xf numFmtId="0" fontId="39" fillId="0" borderId="40" xfId="0" applyFont="1" applyFill="1" applyBorder="1" applyAlignment="1">
      <alignment vertical="center" shrinkToFit="1"/>
    </xf>
    <xf numFmtId="0" fontId="39" fillId="0" borderId="51" xfId="0" applyFont="1" applyFill="1" applyBorder="1" applyAlignment="1">
      <alignment vertical="center"/>
    </xf>
    <xf numFmtId="0" fontId="39" fillId="0" borderId="51" xfId="0" applyFont="1" applyFill="1" applyBorder="1" applyAlignment="1">
      <alignment vertical="center" wrapText="1" shrinkToFit="1"/>
    </xf>
    <xf numFmtId="0" fontId="39" fillId="0" borderId="51" xfId="0" applyFont="1" applyFill="1" applyBorder="1" applyAlignment="1">
      <alignment vertical="center" shrinkToFit="1"/>
    </xf>
    <xf numFmtId="0" fontId="39" fillId="0" borderId="0" xfId="0" applyFont="1" applyFill="1" applyBorder="1" applyAlignment="1">
      <alignment horizontal="center" vertical="center" shrinkToFit="1"/>
    </xf>
    <xf numFmtId="0" fontId="39" fillId="0" borderId="0" xfId="0" applyFont="1" applyFill="1" applyBorder="1" applyAlignment="1" applyProtection="1">
      <alignment horizontal="center" vertical="center" shrinkToFit="1"/>
      <protection locked="0"/>
    </xf>
    <xf numFmtId="0" fontId="39" fillId="0" borderId="51" xfId="0" applyFont="1" applyFill="1" applyBorder="1" applyAlignment="1">
      <alignment horizontal="center" vertical="center" shrinkToFit="1"/>
    </xf>
    <xf numFmtId="0" fontId="0" fillId="0" borderId="35" xfId="0" applyBorder="1"/>
    <xf numFmtId="0" fontId="39" fillId="0" borderId="51" xfId="0" applyFont="1" applyFill="1" applyBorder="1" applyAlignment="1" applyProtection="1">
      <alignment horizontal="center" vertical="center" shrinkToFit="1"/>
      <protection locked="0"/>
    </xf>
    <xf numFmtId="0" fontId="39" fillId="0" borderId="40" xfId="0" applyFont="1" applyFill="1" applyBorder="1" applyAlignment="1" applyProtection="1">
      <alignment vertical="center"/>
      <protection locked="0"/>
    </xf>
    <xf numFmtId="0" fontId="39" fillId="0" borderId="40" xfId="0" applyFont="1" applyFill="1" applyBorder="1" applyAlignment="1" applyProtection="1">
      <alignment vertical="center" wrapText="1"/>
      <protection locked="0"/>
    </xf>
    <xf numFmtId="0" fontId="39" fillId="0" borderId="40" xfId="0" applyFont="1" applyFill="1" applyBorder="1" applyAlignment="1" applyProtection="1">
      <alignment vertical="center" wrapText="1" shrinkToFit="1"/>
      <protection locked="0"/>
    </xf>
    <xf numFmtId="0" fontId="39" fillId="0" borderId="40" xfId="0" applyFont="1" applyFill="1" applyBorder="1" applyAlignment="1" applyProtection="1">
      <alignment vertical="center" shrinkToFit="1"/>
      <protection locked="0"/>
    </xf>
    <xf numFmtId="0" fontId="39" fillId="0" borderId="51" xfId="0" applyFont="1" applyFill="1" applyBorder="1" applyAlignment="1" applyProtection="1">
      <alignment vertical="center"/>
      <protection locked="0"/>
    </xf>
    <xf numFmtId="0" fontId="39" fillId="0" borderId="51" xfId="0" applyFont="1" applyFill="1" applyBorder="1" applyAlignment="1" applyProtection="1">
      <alignment vertical="center" wrapText="1"/>
      <protection locked="0"/>
    </xf>
    <xf numFmtId="0" fontId="39" fillId="0" borderId="51" xfId="0" applyFont="1" applyFill="1" applyBorder="1" applyAlignment="1" applyProtection="1">
      <alignment vertical="center" wrapText="1" shrinkToFit="1"/>
      <protection locked="0"/>
    </xf>
    <xf numFmtId="0" fontId="39" fillId="0" borderId="51" xfId="0" applyFont="1" applyFill="1" applyBorder="1" applyAlignment="1" applyProtection="1">
      <alignment vertical="center" shrinkToFit="1"/>
      <protection locked="0"/>
    </xf>
    <xf numFmtId="0" fontId="39" fillId="0" borderId="40" xfId="0" applyFont="1" applyFill="1" applyBorder="1" applyAlignment="1" applyProtection="1">
      <alignment horizontal="center" vertical="center" shrinkToFit="1"/>
    </xf>
    <xf numFmtId="12" fontId="39" fillId="0" borderId="40" xfId="0" applyNumberFormat="1" applyFont="1" applyFill="1" applyBorder="1" applyAlignment="1" applyProtection="1">
      <alignment horizontal="center" vertical="center" shrinkToFit="1"/>
    </xf>
    <xf numFmtId="0" fontId="39" fillId="0" borderId="51" xfId="0" applyFont="1" applyFill="1" applyBorder="1" applyAlignment="1" applyProtection="1">
      <alignment horizontal="center" vertical="center" shrinkToFit="1"/>
    </xf>
    <xf numFmtId="12" fontId="39" fillId="0" borderId="51" xfId="0" applyNumberFormat="1" applyFont="1" applyFill="1" applyBorder="1" applyAlignment="1" applyProtection="1">
      <alignment horizontal="center" vertical="center" shrinkToFit="1"/>
    </xf>
    <xf numFmtId="38" fontId="33" fillId="0" borderId="18" xfId="1" applyFont="1" applyFill="1" applyBorder="1" applyAlignment="1">
      <alignment vertical="center"/>
    </xf>
    <xf numFmtId="0" fontId="0" fillId="0" borderId="52" xfId="0" applyBorder="1" applyAlignment="1">
      <alignment horizontal="center" vertical="center"/>
    </xf>
    <xf numFmtId="0" fontId="0" fillId="0" borderId="23" xfId="0" applyBorder="1" applyAlignment="1">
      <alignment horizontal="center" vertical="center"/>
    </xf>
    <xf numFmtId="0" fontId="7" fillId="0" borderId="47" xfId="0" applyFont="1" applyFill="1" applyBorder="1" applyAlignment="1">
      <alignment vertical="center"/>
    </xf>
    <xf numFmtId="0" fontId="39" fillId="0" borderId="35" xfId="0" applyFont="1" applyFill="1" applyBorder="1" applyAlignment="1">
      <alignment vertical="center"/>
    </xf>
    <xf numFmtId="0" fontId="39" fillId="0" borderId="35" xfId="0" applyFont="1" applyFill="1" applyBorder="1" applyAlignment="1">
      <alignment horizontal="left" vertical="center"/>
    </xf>
    <xf numFmtId="38" fontId="34" fillId="0" borderId="53" xfId="1" applyFont="1" applyFill="1" applyBorder="1" applyAlignment="1">
      <alignment vertical="center"/>
    </xf>
    <xf numFmtId="38" fontId="34" fillId="0" borderId="54" xfId="1" applyFont="1" applyFill="1" applyBorder="1" applyAlignment="1">
      <alignment vertical="center"/>
    </xf>
    <xf numFmtId="0" fontId="34" fillId="0" borderId="55" xfId="0" applyFont="1" applyBorder="1" applyAlignment="1">
      <alignment horizontal="center" vertical="center"/>
    </xf>
    <xf numFmtId="0" fontId="45" fillId="0" borderId="0" xfId="0" applyFont="1" applyBorder="1" applyAlignment="1">
      <alignment horizontal="center" vertical="center" wrapText="1"/>
    </xf>
    <xf numFmtId="0" fontId="34" fillId="0" borderId="38" xfId="0" applyFont="1" applyBorder="1" applyAlignment="1">
      <alignment horizontal="center" vertical="center"/>
    </xf>
    <xf numFmtId="0" fontId="45"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6"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56" xfId="0" applyFont="1" applyBorder="1" applyAlignment="1">
      <alignment horizontal="center" vertical="center"/>
    </xf>
    <xf numFmtId="0" fontId="0" fillId="0" borderId="58" xfId="0" applyBorder="1" applyAlignment="1">
      <alignment horizontal="center" vertical="center"/>
    </xf>
    <xf numFmtId="0" fontId="0" fillId="0" borderId="39" xfId="0" applyBorder="1"/>
    <xf numFmtId="0" fontId="0" fillId="0" borderId="51" xfId="0" applyBorder="1"/>
    <xf numFmtId="38" fontId="8" fillId="0" borderId="51" xfId="1" applyFont="1" applyFill="1" applyBorder="1" applyAlignment="1">
      <alignment vertical="center"/>
    </xf>
    <xf numFmtId="38" fontId="17" fillId="0" borderId="50" xfId="1" applyFont="1" applyFill="1" applyBorder="1" applyAlignment="1">
      <alignment vertical="center" wrapText="1"/>
    </xf>
    <xf numFmtId="38" fontId="17" fillId="0" borderId="23" xfId="1" applyFont="1" applyFill="1" applyBorder="1" applyAlignment="1">
      <alignment vertical="center" wrapText="1"/>
    </xf>
    <xf numFmtId="0" fontId="0" fillId="0" borderId="38" xfId="0" applyBorder="1"/>
    <xf numFmtId="0" fontId="0" fillId="0" borderId="55" xfId="0" applyBorder="1"/>
    <xf numFmtId="38" fontId="17" fillId="0" borderId="39" xfId="1" applyFont="1" applyFill="1" applyBorder="1" applyAlignment="1">
      <alignment vertical="center" wrapText="1"/>
    </xf>
    <xf numFmtId="0" fontId="0" fillId="0" borderId="59" xfId="0" applyBorder="1"/>
    <xf numFmtId="38" fontId="8" fillId="0" borderId="51" xfId="1" applyFont="1" applyBorder="1" applyAlignment="1">
      <alignment vertical="center"/>
    </xf>
    <xf numFmtId="38" fontId="8" fillId="0" borderId="60" xfId="1" applyFont="1" applyFill="1" applyBorder="1" applyAlignment="1">
      <alignment vertical="center"/>
    </xf>
    <xf numFmtId="38" fontId="8" fillId="0" borderId="6" xfId="1" applyFont="1" applyFill="1" applyBorder="1" applyAlignment="1">
      <alignment vertical="center"/>
    </xf>
    <xf numFmtId="38" fontId="8" fillId="0" borderId="47" xfId="1" applyFont="1" applyFill="1" applyBorder="1" applyAlignment="1">
      <alignment vertical="center"/>
    </xf>
    <xf numFmtId="38" fontId="8" fillId="0" borderId="16" xfId="1" applyFont="1" applyFill="1" applyBorder="1" applyAlignment="1">
      <alignment vertical="center"/>
    </xf>
    <xf numFmtId="0" fontId="0" fillId="0" borderId="45" xfId="0" applyBorder="1" applyAlignment="1">
      <alignment vertical="center" wrapText="1"/>
    </xf>
    <xf numFmtId="38" fontId="34" fillId="0" borderId="61" xfId="1" applyFont="1" applyFill="1" applyBorder="1" applyAlignment="1">
      <alignment vertical="center"/>
    </xf>
    <xf numFmtId="38" fontId="34" fillId="0" borderId="46" xfId="1" applyFont="1" applyFill="1" applyBorder="1" applyAlignment="1">
      <alignment vertical="center"/>
    </xf>
    <xf numFmtId="38" fontId="0" fillId="0" borderId="0" xfId="0" applyNumberFormat="1"/>
    <xf numFmtId="0" fontId="0" fillId="0" borderId="39" xfId="0" applyBorder="1" applyAlignment="1">
      <alignment horizontal="center" vertical="center"/>
    </xf>
    <xf numFmtId="0" fontId="39" fillId="3" borderId="35" xfId="0" applyFont="1" applyFill="1" applyBorder="1" applyAlignment="1" applyProtection="1">
      <alignment horizontal="center" vertical="center"/>
      <protection locked="0"/>
    </xf>
    <xf numFmtId="0" fontId="39" fillId="3" borderId="35" xfId="0" applyFont="1" applyFill="1" applyBorder="1" applyAlignment="1">
      <alignment horizontal="center" vertical="center"/>
    </xf>
    <xf numFmtId="0" fontId="13" fillId="3" borderId="0" xfId="0" applyFont="1" applyFill="1" applyBorder="1" applyAlignment="1">
      <alignment horizontal="center" vertical="center"/>
    </xf>
    <xf numFmtId="0" fontId="46" fillId="0" borderId="0" xfId="0" applyFont="1" applyFill="1" applyBorder="1" applyAlignment="1">
      <alignment horizontal="left" vertical="center"/>
    </xf>
    <xf numFmtId="0" fontId="7" fillId="0" borderId="21" xfId="0" applyFont="1" applyFill="1" applyBorder="1" applyAlignment="1">
      <alignment vertical="center"/>
    </xf>
    <xf numFmtId="38" fontId="34" fillId="0" borderId="21" xfId="1" applyFont="1" applyFill="1" applyBorder="1" applyAlignment="1">
      <alignment vertical="center"/>
    </xf>
    <xf numFmtId="38" fontId="47" fillId="0" borderId="62" xfId="1" applyFont="1" applyFill="1" applyBorder="1" applyAlignment="1">
      <alignment horizontal="left" vertical="center"/>
    </xf>
    <xf numFmtId="38" fontId="47" fillId="0" borderId="19" xfId="1" applyFont="1" applyFill="1" applyBorder="1" applyAlignment="1">
      <alignment horizontal="left" vertical="center"/>
    </xf>
    <xf numFmtId="38" fontId="47" fillId="0" borderId="17" xfId="1" applyFont="1" applyFill="1" applyBorder="1" applyAlignment="1">
      <alignment horizontal="left" vertical="center"/>
    </xf>
    <xf numFmtId="0" fontId="48" fillId="0" borderId="23" xfId="0" applyFont="1" applyBorder="1" applyAlignment="1">
      <alignment vertical="center"/>
    </xf>
    <xf numFmtId="38" fontId="33" fillId="0" borderId="3" xfId="1" applyFont="1" applyFill="1" applyBorder="1" applyAlignment="1">
      <alignment vertical="center"/>
    </xf>
    <xf numFmtId="38" fontId="20" fillId="7" borderId="26" xfId="2" applyFont="1" applyFill="1" applyBorder="1" applyAlignment="1" applyProtection="1">
      <alignment vertical="center" shrinkToFit="1"/>
    </xf>
    <xf numFmtId="38" fontId="20" fillId="0" borderId="40" xfId="2" applyFont="1" applyFill="1" applyBorder="1" applyAlignment="1" applyProtection="1">
      <alignment vertical="center" shrinkToFit="1"/>
    </xf>
    <xf numFmtId="38" fontId="20" fillId="0" borderId="51" xfId="2" applyFont="1" applyFill="1" applyBorder="1" applyAlignment="1" applyProtection="1">
      <alignment vertical="center" shrinkToFit="1"/>
    </xf>
    <xf numFmtId="38" fontId="14" fillId="0" borderId="0" xfId="2" applyFont="1" applyAlignment="1">
      <alignment vertical="center"/>
    </xf>
    <xf numFmtId="38" fontId="14" fillId="0" borderId="0" xfId="2" applyFont="1" applyBorder="1" applyAlignment="1">
      <alignment vertical="center"/>
    </xf>
    <xf numFmtId="38" fontId="39" fillId="6" borderId="35" xfId="2" applyFont="1" applyFill="1" applyBorder="1" applyAlignment="1">
      <alignment vertical="center" shrinkToFit="1"/>
    </xf>
    <xf numFmtId="38" fontId="39" fillId="0" borderId="40" xfId="2" applyFont="1" applyFill="1" applyBorder="1" applyAlignment="1">
      <alignment vertical="center" shrinkToFit="1"/>
    </xf>
    <xf numFmtId="38" fontId="39" fillId="0" borderId="51" xfId="2" applyFont="1" applyFill="1" applyBorder="1" applyAlignment="1">
      <alignment vertical="center" shrinkToFit="1"/>
    </xf>
    <xf numFmtId="0" fontId="0" fillId="0" borderId="0" xfId="0" applyFont="1"/>
    <xf numFmtId="0" fontId="39" fillId="0" borderId="10" xfId="0" applyFont="1" applyBorder="1" applyAlignment="1" applyProtection="1">
      <alignment horizontal="center" vertical="center" shrinkToFit="1"/>
      <protection locked="0"/>
    </xf>
    <xf numFmtId="0" fontId="39" fillId="0" borderId="63" xfId="0" applyFont="1" applyBorder="1" applyAlignment="1">
      <alignment horizontal="center" vertical="center" shrinkToFit="1"/>
    </xf>
    <xf numFmtId="38" fontId="39" fillId="6" borderId="35" xfId="2" applyFont="1" applyFill="1" applyBorder="1" applyAlignment="1">
      <alignment horizontal="center" vertical="center" shrinkToFit="1"/>
    </xf>
    <xf numFmtId="38" fontId="39" fillId="0" borderId="35" xfId="2" applyFont="1" applyFill="1" applyBorder="1" applyAlignment="1">
      <alignment horizontal="center" vertical="center" shrinkToFit="1"/>
    </xf>
    <xf numFmtId="38" fontId="39" fillId="6" borderId="64" xfId="2" applyFont="1" applyFill="1" applyBorder="1" applyAlignment="1">
      <alignment vertical="center" shrinkToFit="1"/>
    </xf>
    <xf numFmtId="38" fontId="39" fillId="6" borderId="63" xfId="2" applyFont="1" applyFill="1" applyBorder="1" applyAlignment="1">
      <alignment horizontal="center" vertical="center" shrinkToFit="1"/>
    </xf>
    <xf numFmtId="0" fontId="39" fillId="0" borderId="41" xfId="0" applyFont="1" applyBorder="1" applyAlignment="1">
      <alignment horizontal="center" vertical="center" shrinkToFit="1"/>
    </xf>
    <xf numFmtId="0" fontId="39" fillId="0" borderId="65" xfId="0" applyFont="1" applyBorder="1" applyAlignment="1">
      <alignment horizontal="center" vertical="center" shrinkToFit="1"/>
    </xf>
    <xf numFmtId="38" fontId="39" fillId="6" borderId="66" xfId="2" applyFont="1" applyFill="1" applyBorder="1" applyAlignment="1">
      <alignment horizontal="center" vertical="center" shrinkToFit="1"/>
    </xf>
    <xf numFmtId="38" fontId="39" fillId="0" borderId="66" xfId="2" applyFont="1" applyFill="1" applyBorder="1" applyAlignment="1">
      <alignment horizontal="center" vertical="center" shrinkToFit="1"/>
    </xf>
    <xf numFmtId="38" fontId="39" fillId="6" borderId="67" xfId="2" applyFont="1" applyFill="1" applyBorder="1" applyAlignment="1">
      <alignment vertical="center" shrinkToFit="1"/>
    </xf>
    <xf numFmtId="38" fontId="39" fillId="6" borderId="65" xfId="2" applyFont="1" applyFill="1" applyBorder="1" applyAlignment="1">
      <alignment horizontal="center" vertical="center" shrinkToFit="1"/>
    </xf>
    <xf numFmtId="38" fontId="39" fillId="0" borderId="0" xfId="2" applyFont="1" applyFill="1" applyBorder="1" applyAlignment="1">
      <alignment horizontal="center" vertical="center" shrinkToFit="1"/>
    </xf>
    <xf numFmtId="38" fontId="39" fillId="0" borderId="0" xfId="2" applyFont="1" applyFill="1" applyBorder="1" applyAlignment="1">
      <alignment vertical="center" shrinkToFit="1"/>
    </xf>
    <xf numFmtId="38" fontId="39" fillId="0" borderId="51" xfId="2" applyFont="1" applyFill="1" applyBorder="1" applyAlignment="1">
      <alignment horizontal="center" vertical="center" shrinkToFit="1"/>
    </xf>
    <xf numFmtId="0" fontId="0" fillId="0" borderId="0" xfId="0" applyFill="1"/>
    <xf numFmtId="38" fontId="12" fillId="0" borderId="0" xfId="2" applyFont="1" applyBorder="1" applyAlignment="1" applyProtection="1">
      <alignment vertical="center"/>
      <protection locked="0"/>
    </xf>
    <xf numFmtId="38" fontId="13" fillId="0" borderId="0" xfId="2" applyFont="1" applyBorder="1" applyAlignment="1" applyProtection="1">
      <alignment horizontal="center" vertical="center"/>
      <protection locked="0"/>
    </xf>
    <xf numFmtId="38" fontId="39" fillId="0" borderId="0" xfId="2" applyFont="1" applyAlignment="1" applyProtection="1">
      <alignment vertical="center"/>
      <protection locked="0"/>
    </xf>
    <xf numFmtId="38" fontId="14" fillId="0" borderId="0" xfId="2" applyFont="1" applyAlignment="1" applyProtection="1">
      <alignment vertical="center"/>
      <protection locked="0"/>
    </xf>
    <xf numFmtId="38" fontId="14" fillId="0" borderId="0" xfId="2" applyFont="1" applyBorder="1" applyAlignment="1" applyProtection="1">
      <alignment vertical="center"/>
      <protection locked="0"/>
    </xf>
    <xf numFmtId="38" fontId="39" fillId="0" borderId="35" xfId="2" applyFont="1" applyBorder="1" applyAlignment="1" applyProtection="1">
      <alignment horizontal="center" vertical="center" shrinkToFit="1"/>
      <protection locked="0"/>
    </xf>
    <xf numFmtId="38" fontId="39" fillId="6" borderId="35" xfId="2" applyFont="1" applyFill="1" applyBorder="1" applyAlignment="1" applyProtection="1">
      <alignment horizontal="center" vertical="center" shrinkToFit="1"/>
    </xf>
    <xf numFmtId="38" fontId="39" fillId="0" borderId="40" xfId="2" applyFont="1" applyFill="1" applyBorder="1" applyAlignment="1" applyProtection="1">
      <alignment horizontal="center" vertical="center" shrinkToFit="1"/>
      <protection locked="0"/>
    </xf>
    <xf numFmtId="38" fontId="39" fillId="0" borderId="40" xfId="2" applyFont="1" applyFill="1" applyBorder="1" applyAlignment="1" applyProtection="1">
      <alignment horizontal="center" vertical="center" shrinkToFit="1"/>
    </xf>
    <xf numFmtId="38" fontId="39" fillId="0" borderId="51" xfId="2" applyFont="1" applyFill="1" applyBorder="1" applyAlignment="1" applyProtection="1">
      <alignment horizontal="center" vertical="center" shrinkToFit="1"/>
      <protection locked="0"/>
    </xf>
    <xf numFmtId="38" fontId="39" fillId="0" borderId="51" xfId="2" applyFont="1" applyFill="1" applyBorder="1" applyAlignment="1" applyProtection="1">
      <alignment horizontal="center" vertical="center" shrinkToFit="1"/>
    </xf>
    <xf numFmtId="38" fontId="33" fillId="0" borderId="0" xfId="2" applyFont="1" applyAlignment="1" applyProtection="1">
      <protection locked="0"/>
    </xf>
    <xf numFmtId="0" fontId="39" fillId="3" borderId="35" xfId="0" applyFont="1" applyFill="1" applyBorder="1" applyAlignment="1" applyProtection="1">
      <alignment horizontal="center" vertical="center"/>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horizontal="left" shrinkToFit="1"/>
    </xf>
    <xf numFmtId="0" fontId="24" fillId="0" borderId="50" xfId="0" applyFont="1" applyBorder="1" applyAlignment="1">
      <alignment vertical="center"/>
    </xf>
    <xf numFmtId="0" fontId="49" fillId="0" borderId="0" xfId="0" applyFont="1" applyAlignment="1">
      <alignment horizontal="left" shrinkToFit="1"/>
    </xf>
    <xf numFmtId="0" fontId="50" fillId="0" borderId="0" xfId="0" applyFont="1" applyAlignment="1">
      <alignment horizontal="left" shrinkToFit="1"/>
    </xf>
    <xf numFmtId="0" fontId="31" fillId="0" borderId="0" xfId="0" applyFont="1" applyAlignment="1">
      <alignment vertical="center"/>
    </xf>
    <xf numFmtId="38" fontId="8" fillId="0" borderId="0" xfId="2" applyFont="1" applyBorder="1" applyAlignment="1">
      <alignment vertical="center"/>
    </xf>
    <xf numFmtId="0" fontId="0" fillId="7" borderId="4" xfId="0" applyFill="1" applyBorder="1" applyAlignment="1">
      <alignment vertical="center"/>
    </xf>
    <xf numFmtId="0" fontId="0" fillId="7" borderId="2" xfId="0" applyFill="1" applyBorder="1" applyAlignment="1">
      <alignment vertical="center"/>
    </xf>
    <xf numFmtId="38" fontId="33" fillId="7" borderId="7" xfId="2" applyFont="1" applyFill="1" applyBorder="1" applyAlignment="1">
      <alignment vertical="center"/>
    </xf>
    <xf numFmtId="38" fontId="33" fillId="7" borderId="8" xfId="2" applyFont="1" applyFill="1" applyBorder="1" applyAlignment="1">
      <alignment vertical="center"/>
    </xf>
    <xf numFmtId="0" fontId="5" fillId="0" borderId="34" xfId="0" applyFont="1" applyBorder="1" applyAlignment="1">
      <alignment horizontal="center" vertical="center" wrapText="1"/>
    </xf>
    <xf numFmtId="0" fontId="0" fillId="0" borderId="68" xfId="0" applyBorder="1" applyAlignment="1">
      <alignment horizontal="center" vertical="center"/>
    </xf>
    <xf numFmtId="0" fontId="0" fillId="0" borderId="68" xfId="0" applyBorder="1" applyAlignment="1">
      <alignment horizontal="center" vertical="center" wrapText="1"/>
    </xf>
    <xf numFmtId="0" fontId="0" fillId="0" borderId="58" xfId="0" applyFill="1" applyBorder="1" applyAlignment="1">
      <alignment horizontal="center" vertical="center" wrapText="1"/>
    </xf>
    <xf numFmtId="0" fontId="0" fillId="0" borderId="23" xfId="0" applyFill="1" applyBorder="1" applyAlignment="1">
      <alignment horizontal="center" vertical="center"/>
    </xf>
    <xf numFmtId="0" fontId="0" fillId="0" borderId="1" xfId="0" applyFill="1" applyBorder="1" applyAlignment="1">
      <alignment vertical="center" wrapText="1"/>
    </xf>
    <xf numFmtId="38" fontId="34" fillId="0" borderId="53" xfId="2" applyFont="1" applyFill="1" applyBorder="1" applyAlignment="1">
      <alignment vertical="center"/>
    </xf>
    <xf numFmtId="38" fontId="8" fillId="0" borderId="1" xfId="2" applyFont="1" applyFill="1" applyBorder="1" applyAlignment="1">
      <alignment vertical="center"/>
    </xf>
    <xf numFmtId="0" fontId="5" fillId="0" borderId="32" xfId="0" applyFont="1" applyBorder="1" applyAlignment="1">
      <alignment horizontal="center" vertical="center" wrapText="1"/>
    </xf>
    <xf numFmtId="0" fontId="0" fillId="0" borderId="29" xfId="0" applyBorder="1" applyAlignment="1">
      <alignment horizontal="center" vertical="center"/>
    </xf>
    <xf numFmtId="0" fontId="0" fillId="0" borderId="29" xfId="0" applyBorder="1" applyAlignment="1">
      <alignment horizontal="center" vertical="center" wrapText="1"/>
    </xf>
    <xf numFmtId="0" fontId="0" fillId="0" borderId="1" xfId="0" applyFill="1" applyBorder="1" applyAlignment="1">
      <alignment horizontal="center" vertical="center" wrapText="1"/>
    </xf>
    <xf numFmtId="0" fontId="5" fillId="0" borderId="6" xfId="0" applyFont="1" applyBorder="1" applyAlignment="1">
      <alignment horizontal="center" vertical="center" wrapText="1"/>
    </xf>
    <xf numFmtId="0" fontId="0" fillId="0" borderId="1" xfId="0" applyFill="1" applyBorder="1" applyAlignment="1">
      <alignment vertical="center" shrinkToFit="1"/>
    </xf>
    <xf numFmtId="0" fontId="0" fillId="0" borderId="1" xfId="0" applyFill="1" applyBorder="1" applyAlignment="1">
      <alignment vertical="center"/>
    </xf>
    <xf numFmtId="0" fontId="0" fillId="0" borderId="45" xfId="0" applyFill="1" applyBorder="1" applyAlignment="1">
      <alignment vertical="center" wrapText="1"/>
    </xf>
    <xf numFmtId="38" fontId="34" fillId="0" borderId="61" xfId="2" applyFont="1" applyFill="1" applyBorder="1" applyAlignment="1">
      <alignment vertical="center"/>
    </xf>
    <xf numFmtId="38" fontId="8" fillId="0" borderId="45" xfId="2" applyFont="1" applyFill="1" applyBorder="1" applyAlignment="1">
      <alignment vertical="center"/>
    </xf>
    <xf numFmtId="0" fontId="5" fillId="0" borderId="4" xfId="0" applyFont="1" applyBorder="1" applyAlignment="1">
      <alignment horizontal="center" vertical="center" wrapText="1"/>
    </xf>
    <xf numFmtId="0" fontId="0" fillId="0" borderId="69" xfId="0" applyBorder="1" applyAlignment="1">
      <alignment horizontal="center" vertical="center"/>
    </xf>
    <xf numFmtId="0" fontId="0" fillId="0" borderId="69" xfId="0" applyBorder="1" applyAlignment="1">
      <alignment horizontal="center" vertical="center" wrapText="1"/>
    </xf>
    <xf numFmtId="0" fontId="0" fillId="0" borderId="15" xfId="0" applyFill="1" applyBorder="1" applyAlignment="1">
      <alignment horizontal="center" vertical="center" wrapText="1"/>
    </xf>
    <xf numFmtId="38" fontId="33" fillId="2" borderId="7" xfId="2" applyFont="1" applyFill="1" applyBorder="1" applyAlignment="1">
      <alignment vertical="center"/>
    </xf>
    <xf numFmtId="0" fontId="38" fillId="0" borderId="0" xfId="0" applyFont="1" applyAlignment="1">
      <alignment vertical="center"/>
    </xf>
    <xf numFmtId="38" fontId="33" fillId="2" borderId="21" xfId="2" applyFont="1" applyFill="1" applyBorder="1" applyAlignment="1">
      <alignment horizontal="left" vertical="center"/>
    </xf>
    <xf numFmtId="38" fontId="34" fillId="0" borderId="54" xfId="2" applyFont="1" applyFill="1" applyBorder="1" applyAlignment="1">
      <alignment vertical="center"/>
    </xf>
    <xf numFmtId="0" fontId="0" fillId="0" borderId="36" xfId="0" applyBorder="1" applyAlignment="1">
      <alignment vertical="center"/>
    </xf>
    <xf numFmtId="38" fontId="8" fillId="0" borderId="9" xfId="2" applyFont="1" applyFill="1" applyBorder="1" applyAlignment="1">
      <alignment vertical="center"/>
    </xf>
    <xf numFmtId="38" fontId="8" fillId="0" borderId="13" xfId="2" applyFont="1" applyFill="1" applyBorder="1" applyAlignment="1">
      <alignment vertical="center"/>
    </xf>
    <xf numFmtId="0" fontId="0" fillId="0" borderId="69" xfId="0" applyBorder="1"/>
    <xf numFmtId="0" fontId="0" fillId="0" borderId="15" xfId="0" applyBorder="1"/>
    <xf numFmtId="38" fontId="8" fillId="0" borderId="4" xfId="2" applyFont="1" applyFill="1" applyBorder="1" applyAlignment="1">
      <alignment vertical="center"/>
    </xf>
    <xf numFmtId="38" fontId="33" fillId="0" borderId="36" xfId="2" applyFont="1" applyFill="1" applyBorder="1" applyAlignment="1">
      <alignment horizontal="center" vertical="center"/>
    </xf>
    <xf numFmtId="38" fontId="33" fillId="0" borderId="10" xfId="2" applyFont="1" applyFill="1" applyBorder="1" applyAlignment="1">
      <alignment horizontal="center" vertical="center"/>
    </xf>
    <xf numFmtId="0" fontId="7" fillId="0" borderId="10" xfId="0" applyFont="1" applyFill="1" applyBorder="1" applyAlignment="1">
      <alignment vertical="center"/>
    </xf>
    <xf numFmtId="38" fontId="34" fillId="0" borderId="10" xfId="2" applyFont="1" applyFill="1" applyBorder="1" applyAlignment="1">
      <alignment vertical="center"/>
    </xf>
    <xf numFmtId="38" fontId="33" fillId="7" borderId="20" xfId="2" applyFont="1" applyFill="1" applyBorder="1" applyAlignment="1">
      <alignment vertical="center"/>
    </xf>
    <xf numFmtId="38" fontId="51" fillId="7" borderId="20" xfId="2" applyFont="1" applyFill="1" applyBorder="1" applyAlignment="1">
      <alignment vertical="center"/>
    </xf>
    <xf numFmtId="38" fontId="33" fillId="7" borderId="22" xfId="2" applyFont="1" applyFill="1" applyBorder="1" applyAlignment="1">
      <alignment vertical="center"/>
    </xf>
    <xf numFmtId="38" fontId="33" fillId="0" borderId="36" xfId="2" applyFont="1" applyFill="1" applyBorder="1" applyAlignment="1">
      <alignment vertical="center"/>
    </xf>
    <xf numFmtId="38" fontId="33" fillId="0" borderId="10" xfId="2" applyFont="1" applyFill="1" applyBorder="1" applyAlignment="1">
      <alignment vertical="center"/>
    </xf>
    <xf numFmtId="0" fontId="7" fillId="0" borderId="27" xfId="0" applyFont="1" applyFill="1" applyBorder="1" applyAlignment="1">
      <alignment vertical="center"/>
    </xf>
    <xf numFmtId="38" fontId="34" fillId="0" borderId="5" xfId="2" applyFont="1" applyFill="1" applyBorder="1" applyAlignment="1">
      <alignment vertical="center"/>
    </xf>
    <xf numFmtId="38" fontId="8" fillId="0" borderId="0" xfId="2" applyFont="1" applyFill="1" applyBorder="1" applyAlignment="1">
      <alignment vertical="center"/>
    </xf>
    <xf numFmtId="0" fontId="0" fillId="7" borderId="38" xfId="0" applyFill="1" applyBorder="1" applyAlignment="1">
      <alignment vertical="center"/>
    </xf>
    <xf numFmtId="38" fontId="33" fillId="2" borderId="46" xfId="2" applyFont="1" applyFill="1" applyBorder="1" applyAlignment="1">
      <alignment horizontal="left" vertical="center"/>
    </xf>
    <xf numFmtId="0" fontId="25" fillId="0" borderId="0" xfId="0" applyFont="1" applyAlignment="1">
      <alignment vertical="center"/>
    </xf>
    <xf numFmtId="0" fontId="17" fillId="0" borderId="4" xfId="0" applyFont="1" applyBorder="1" applyAlignment="1">
      <alignment vertical="center"/>
    </xf>
    <xf numFmtId="38" fontId="33" fillId="2" borderId="21" xfId="2" applyFont="1" applyFill="1" applyBorder="1" applyAlignment="1">
      <alignment vertical="center"/>
    </xf>
    <xf numFmtId="38" fontId="8" fillId="0" borderId="3" xfId="2" applyFont="1" applyFill="1" applyBorder="1" applyAlignment="1">
      <alignment vertical="center"/>
    </xf>
    <xf numFmtId="0" fontId="0" fillId="7" borderId="50" xfId="0" applyFill="1" applyBorder="1" applyAlignment="1">
      <alignment vertical="center"/>
    </xf>
    <xf numFmtId="0" fontId="48" fillId="0" borderId="50" xfId="0" applyFont="1" applyBorder="1" applyAlignment="1">
      <alignment vertical="center"/>
    </xf>
    <xf numFmtId="0" fontId="5" fillId="0" borderId="34" xfId="0" applyFont="1" applyFill="1" applyBorder="1" applyAlignment="1">
      <alignment horizontal="center" vertical="center" wrapText="1"/>
    </xf>
    <xf numFmtId="0" fontId="0" fillId="0" borderId="68" xfId="0" applyFill="1" applyBorder="1" applyAlignment="1">
      <alignment horizontal="center" vertical="center"/>
    </xf>
    <xf numFmtId="0" fontId="0" fillId="0" borderId="68" xfId="0" applyFill="1" applyBorder="1" applyAlignment="1">
      <alignment horizontal="center" vertical="center" wrapText="1"/>
    </xf>
    <xf numFmtId="0" fontId="5" fillId="0" borderId="32"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29" xfId="0"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69" xfId="0" applyFill="1" applyBorder="1" applyAlignment="1">
      <alignment horizontal="center" vertical="center"/>
    </xf>
    <xf numFmtId="0" fontId="0" fillId="0" borderId="69" xfId="0" applyFill="1" applyBorder="1" applyAlignment="1">
      <alignment horizontal="center" vertical="center" wrapText="1"/>
    </xf>
    <xf numFmtId="38" fontId="8" fillId="0" borderId="51" xfId="2" applyFont="1" applyFill="1" applyBorder="1" applyAlignment="1">
      <alignment vertical="center"/>
    </xf>
    <xf numFmtId="0" fontId="0" fillId="0" borderId="0" xfId="0" applyFill="1" applyBorder="1"/>
    <xf numFmtId="38" fontId="47" fillId="7" borderId="19" xfId="2" applyFont="1" applyFill="1" applyBorder="1" applyAlignment="1">
      <alignment vertical="center"/>
    </xf>
    <xf numFmtId="38" fontId="33" fillId="7" borderId="19" xfId="2" applyFont="1" applyFill="1" applyBorder="1" applyAlignment="1">
      <alignment vertical="center"/>
    </xf>
    <xf numFmtId="38" fontId="33" fillId="4" borderId="7" xfId="2" applyFont="1" applyFill="1" applyBorder="1" applyAlignment="1">
      <alignment vertical="center"/>
    </xf>
    <xf numFmtId="38" fontId="33" fillId="4" borderId="46" xfId="2" applyFont="1" applyFill="1" applyBorder="1" applyAlignment="1">
      <alignment vertical="center"/>
    </xf>
    <xf numFmtId="0" fontId="0" fillId="0" borderId="0" xfId="0" applyAlignment="1">
      <alignment horizontal="left" shrinkToFit="1"/>
    </xf>
    <xf numFmtId="0" fontId="7" fillId="4" borderId="53" xfId="0" applyFont="1" applyFill="1" applyBorder="1" applyAlignment="1">
      <alignment vertical="center"/>
    </xf>
    <xf numFmtId="0" fontId="0" fillId="4" borderId="6" xfId="0" applyFill="1" applyBorder="1" applyAlignment="1">
      <alignment vertical="center"/>
    </xf>
    <xf numFmtId="0" fontId="7" fillId="4" borderId="54" xfId="0" applyFont="1" applyFill="1" applyBorder="1" applyAlignment="1">
      <alignment vertical="center"/>
    </xf>
    <xf numFmtId="0" fontId="0" fillId="4" borderId="16" xfId="0" applyFill="1" applyBorder="1" applyAlignment="1">
      <alignment vertical="center"/>
    </xf>
    <xf numFmtId="0" fontId="38" fillId="0" borderId="54" xfId="0" applyFont="1" applyBorder="1" applyAlignment="1">
      <alignment horizontal="center" vertical="center" wrapText="1"/>
    </xf>
    <xf numFmtId="0" fontId="38" fillId="0" borderId="16" xfId="0" applyFont="1" applyBorder="1" applyAlignment="1">
      <alignment horizontal="center" vertical="center"/>
    </xf>
    <xf numFmtId="0" fontId="5" fillId="0" borderId="72" xfId="0" applyFont="1" applyBorder="1" applyAlignment="1">
      <alignment horizontal="center" vertical="center"/>
    </xf>
    <xf numFmtId="0" fontId="5" fillId="0" borderId="60"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36" xfId="0" applyBorder="1" applyAlignment="1">
      <alignment horizontal="center" vertical="center"/>
    </xf>
    <xf numFmtId="0" fontId="0" fillId="0" borderId="41" xfId="0" applyBorder="1" applyAlignment="1">
      <alignment horizontal="center" vertical="center"/>
    </xf>
    <xf numFmtId="38" fontId="33" fillId="0" borderId="10" xfId="1" applyFont="1" applyBorder="1" applyAlignment="1">
      <alignment horizontal="center" vertical="center"/>
    </xf>
    <xf numFmtId="38" fontId="33" fillId="0" borderId="11" xfId="1" applyFont="1" applyBorder="1" applyAlignment="1">
      <alignment horizontal="center" vertical="center"/>
    </xf>
    <xf numFmtId="0" fontId="5" fillId="0" borderId="19" xfId="0" applyFont="1" applyBorder="1" applyAlignment="1">
      <alignment horizontal="center" vertical="center"/>
    </xf>
    <xf numFmtId="0" fontId="0" fillId="0" borderId="50" xfId="0" applyBorder="1" applyAlignment="1">
      <alignment horizontal="center"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9" xfId="0" applyBorder="1" applyAlignment="1">
      <alignment horizontal="center" vertical="center"/>
    </xf>
    <xf numFmtId="0" fontId="0" fillId="0" borderId="4" xfId="0" applyBorder="1" applyAlignment="1">
      <alignment horizontal="center" vertical="center"/>
    </xf>
    <xf numFmtId="38" fontId="33" fillId="2" borderId="37" xfId="1" applyFont="1" applyFill="1" applyBorder="1" applyAlignment="1">
      <alignment horizontal="right" vertical="center"/>
    </xf>
    <xf numFmtId="38" fontId="33" fillId="2" borderId="21" xfId="1" applyFont="1" applyFill="1" applyBorder="1" applyAlignment="1">
      <alignment horizontal="right" vertical="center"/>
    </xf>
    <xf numFmtId="0" fontId="0" fillId="0" borderId="35" xfId="0" applyBorder="1" applyAlignment="1">
      <alignment horizontal="center" vertical="center" textRotation="255"/>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6" fillId="0" borderId="60" xfId="0" applyFont="1" applyBorder="1" applyAlignment="1">
      <alignment horizontal="center" vertical="center"/>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38" fontId="33" fillId="2" borderId="46" xfId="1" applyFont="1" applyFill="1" applyBorder="1" applyAlignment="1">
      <alignment horizontal="right" vertical="center"/>
    </xf>
    <xf numFmtId="38" fontId="17" fillId="0" borderId="35" xfId="1" applyFont="1" applyFill="1" applyBorder="1" applyAlignment="1">
      <alignment vertical="center" wrapText="1"/>
    </xf>
    <xf numFmtId="38" fontId="33" fillId="0" borderId="70" xfId="1" applyFont="1" applyFill="1" applyBorder="1" applyAlignment="1">
      <alignment horizontal="center" vertical="center" textRotation="255"/>
    </xf>
    <xf numFmtId="38" fontId="33" fillId="0" borderId="75" xfId="1" applyFont="1" applyFill="1" applyBorder="1" applyAlignment="1">
      <alignment horizontal="center" vertical="center" textRotation="255"/>
    </xf>
    <xf numFmtId="12" fontId="33" fillId="0" borderId="61" xfId="1" applyNumberFormat="1" applyFont="1" applyFill="1" applyBorder="1" applyAlignment="1">
      <alignment horizontal="center" vertical="center"/>
    </xf>
    <xf numFmtId="12" fontId="33" fillId="0" borderId="47" xfId="1" applyNumberFormat="1" applyFont="1" applyFill="1" applyBorder="1" applyAlignment="1">
      <alignment horizontal="center" vertical="center"/>
    </xf>
    <xf numFmtId="12" fontId="33" fillId="0" borderId="14" xfId="1" applyNumberFormat="1" applyFont="1" applyFill="1" applyBorder="1" applyAlignment="1">
      <alignment horizontal="center" vertical="center"/>
    </xf>
    <xf numFmtId="12" fontId="33" fillId="0" borderId="13" xfId="1" applyNumberFormat="1" applyFont="1" applyFill="1" applyBorder="1" applyAlignment="1">
      <alignment horizontal="center" vertical="center"/>
    </xf>
    <xf numFmtId="12" fontId="33" fillId="0" borderId="73" xfId="1" applyNumberFormat="1" applyFont="1" applyFill="1" applyBorder="1" applyAlignment="1">
      <alignment horizontal="center" vertical="center"/>
    </xf>
    <xf numFmtId="12" fontId="33" fillId="0" borderId="74" xfId="1" applyNumberFormat="1" applyFont="1" applyFill="1" applyBorder="1" applyAlignment="1">
      <alignment horizontal="center" vertical="center"/>
    </xf>
    <xf numFmtId="38" fontId="33" fillId="2" borderId="46" xfId="1" applyFont="1" applyFill="1" applyBorder="1" applyAlignment="1">
      <alignment horizontal="center" vertical="center"/>
    </xf>
    <xf numFmtId="0" fontId="4" fillId="0" borderId="0" xfId="0" applyFont="1" applyAlignment="1">
      <alignment horizontal="left" vertical="center" shrinkToFit="1"/>
    </xf>
    <xf numFmtId="0" fontId="0" fillId="0" borderId="0" xfId="0" applyAlignment="1">
      <alignment horizontal="left" shrinkToFit="1"/>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right" vertical="center"/>
    </xf>
    <xf numFmtId="0" fontId="5" fillId="0" borderId="0" xfId="0" applyFont="1" applyBorder="1" applyAlignment="1">
      <alignment horizontal="right" vertical="center"/>
    </xf>
    <xf numFmtId="0" fontId="0" fillId="0" borderId="52" xfId="0" applyBorder="1" applyAlignment="1">
      <alignment horizontal="center" vertical="center"/>
    </xf>
    <xf numFmtId="38" fontId="33" fillId="2" borderId="21" xfId="1" applyFont="1" applyFill="1" applyBorder="1" applyAlignment="1">
      <alignment horizontal="center" vertical="center"/>
    </xf>
    <xf numFmtId="0" fontId="52" fillId="0" borderId="36" xfId="0" applyFont="1" applyBorder="1" applyAlignment="1">
      <alignment horizontal="center" vertical="center"/>
    </xf>
    <xf numFmtId="0" fontId="52" fillId="0" borderId="10" xfId="0" applyFont="1" applyBorder="1" applyAlignment="1">
      <alignment horizontal="center" vertical="center"/>
    </xf>
    <xf numFmtId="0" fontId="52" fillId="0" borderId="11" xfId="0" applyFont="1" applyBorder="1" applyAlignment="1">
      <alignment horizontal="center" vertical="center"/>
    </xf>
    <xf numFmtId="0" fontId="5" fillId="0" borderId="72" xfId="0" applyFont="1" applyFill="1" applyBorder="1" applyAlignment="1">
      <alignment horizontal="center" vertical="center"/>
    </xf>
    <xf numFmtId="0" fontId="6" fillId="0" borderId="60" xfId="0" applyFont="1" applyFill="1" applyBorder="1" applyAlignment="1">
      <alignment horizontal="center" vertical="center"/>
    </xf>
    <xf numFmtId="0" fontId="0" fillId="0" borderId="50" xfId="0" applyBorder="1" applyAlignment="1">
      <alignment vertical="center" wrapText="1"/>
    </xf>
    <xf numFmtId="0" fontId="0" fillId="0" borderId="38" xfId="0" applyBorder="1" applyAlignment="1">
      <alignment vertical="center" wrapText="1"/>
    </xf>
    <xf numFmtId="0" fontId="0" fillId="0" borderId="44" xfId="0" applyBorder="1" applyAlignment="1">
      <alignment horizontal="center" vertical="center"/>
    </xf>
    <xf numFmtId="0" fontId="0" fillId="0" borderId="50" xfId="0" applyBorder="1" applyAlignment="1">
      <alignment vertical="center"/>
    </xf>
    <xf numFmtId="0" fontId="0" fillId="0" borderId="38" xfId="0" applyBorder="1" applyAlignment="1">
      <alignment vertical="center"/>
    </xf>
    <xf numFmtId="0" fontId="5" fillId="0" borderId="0" xfId="0" applyFont="1" applyBorder="1" applyAlignment="1">
      <alignment horizontal="center" vertical="center" wrapText="1"/>
    </xf>
    <xf numFmtId="38" fontId="33" fillId="0" borderId="61" xfId="1" quotePrefix="1" applyFont="1" applyFill="1" applyBorder="1" applyAlignment="1">
      <alignment horizontal="center" vertical="center"/>
    </xf>
    <xf numFmtId="38" fontId="33" fillId="0" borderId="47" xfId="1" applyFont="1" applyFill="1" applyBorder="1" applyAlignment="1">
      <alignment horizontal="center" vertical="center"/>
    </xf>
    <xf numFmtId="38" fontId="33" fillId="0" borderId="14" xfId="1" applyFont="1" applyFill="1" applyBorder="1" applyAlignment="1">
      <alignment horizontal="center" vertical="center"/>
    </xf>
    <xf numFmtId="38" fontId="33" fillId="0" borderId="13" xfId="1" applyFont="1" applyFill="1" applyBorder="1" applyAlignment="1">
      <alignment horizontal="center" vertical="center"/>
    </xf>
    <xf numFmtId="38" fontId="33" fillId="0" borderId="73" xfId="1" applyFont="1" applyFill="1" applyBorder="1" applyAlignment="1">
      <alignment horizontal="center" vertical="center"/>
    </xf>
    <xf numFmtId="38" fontId="33" fillId="0" borderId="74" xfId="1" applyFont="1" applyFill="1" applyBorder="1" applyAlignment="1">
      <alignment horizontal="center" vertical="center"/>
    </xf>
    <xf numFmtId="0" fontId="0" fillId="0" borderId="0" xfId="0" applyAlignment="1">
      <alignment horizontal="right" vertical="center"/>
    </xf>
    <xf numFmtId="0" fontId="0" fillId="0" borderId="51" xfId="0" applyBorder="1" applyAlignment="1">
      <alignment horizontal="center"/>
    </xf>
    <xf numFmtId="0" fontId="0" fillId="0" borderId="10" xfId="0" applyBorder="1" applyAlignment="1">
      <alignment horizontal="center"/>
    </xf>
    <xf numFmtId="38" fontId="33" fillId="0" borderId="36" xfId="1" applyFont="1" applyBorder="1" applyAlignment="1">
      <alignment horizontal="center" vertical="center"/>
    </xf>
    <xf numFmtId="38" fontId="33" fillId="2" borderId="7" xfId="2" applyFont="1" applyFill="1" applyBorder="1" applyAlignment="1">
      <alignment horizontal="center" vertical="center"/>
    </xf>
    <xf numFmtId="0" fontId="5" fillId="0" borderId="36" xfId="0" applyFont="1" applyBorder="1" applyAlignment="1">
      <alignment horizontal="center" vertical="center" wrapText="1"/>
    </xf>
    <xf numFmtId="0" fontId="0" fillId="0" borderId="10" xfId="0" applyBorder="1" applyAlignment="1">
      <alignment horizontal="center" vertical="center" wrapText="1"/>
    </xf>
    <xf numFmtId="0" fontId="0" fillId="0" borderId="27" xfId="0" applyBorder="1" applyAlignment="1">
      <alignment horizontal="center" vertical="center" wrapText="1"/>
    </xf>
    <xf numFmtId="0" fontId="50" fillId="0" borderId="0" xfId="0" applyFont="1" applyAlignment="1">
      <alignment horizontal="left" shrinkToFit="1"/>
    </xf>
    <xf numFmtId="0" fontId="0" fillId="7" borderId="50" xfId="0" applyFill="1" applyBorder="1" applyAlignment="1">
      <alignment vertical="center"/>
    </xf>
    <xf numFmtId="0" fontId="0" fillId="0" borderId="40" xfId="0" applyBorder="1" applyAlignment="1">
      <alignment vertical="center"/>
    </xf>
    <xf numFmtId="0" fontId="0" fillId="0" borderId="0" xfId="0" applyBorder="1" applyAlignment="1">
      <alignment vertical="center"/>
    </xf>
    <xf numFmtId="0" fontId="0" fillId="0" borderId="36" xfId="0" applyFill="1" applyBorder="1" applyAlignment="1">
      <alignment horizontal="center" vertical="center"/>
    </xf>
    <xf numFmtId="0" fontId="0" fillId="0" borderId="41" xfId="0" applyBorder="1" applyAlignment="1">
      <alignment vertical="center"/>
    </xf>
    <xf numFmtId="0" fontId="0" fillId="0" borderId="10" xfId="0" applyBorder="1" applyAlignment="1">
      <alignment vertical="center"/>
    </xf>
    <xf numFmtId="0" fontId="0" fillId="7" borderId="23" xfId="0" applyFill="1" applyBorder="1" applyAlignment="1">
      <alignment horizontal="left" vertical="center"/>
    </xf>
    <xf numFmtId="0" fontId="0" fillId="7" borderId="0" xfId="0" applyFill="1" applyBorder="1" applyAlignment="1">
      <alignment horizontal="left" vertical="center"/>
    </xf>
    <xf numFmtId="0" fontId="0" fillId="7" borderId="55" xfId="0" applyFill="1" applyBorder="1" applyAlignment="1">
      <alignment horizontal="left" vertical="center"/>
    </xf>
    <xf numFmtId="0" fontId="0" fillId="0" borderId="41" xfId="0" applyFill="1" applyBorder="1" applyAlignment="1">
      <alignment vertical="center"/>
    </xf>
    <xf numFmtId="0" fontId="17" fillId="0" borderId="14" xfId="0" applyFont="1" applyFill="1" applyBorder="1" applyAlignment="1" applyProtection="1">
      <alignment horizontal="center" vertical="center" wrapText="1"/>
      <protection locked="0"/>
    </xf>
    <xf numFmtId="0" fontId="17" fillId="0" borderId="76" xfId="0" applyFont="1" applyFill="1" applyBorder="1" applyAlignment="1" applyProtection="1">
      <alignment horizontal="center" vertical="center" wrapText="1"/>
      <protection locked="0"/>
    </xf>
    <xf numFmtId="0" fontId="39" fillId="0" borderId="35" xfId="0" applyFont="1" applyBorder="1" applyAlignment="1" applyProtection="1">
      <alignment horizontal="center" vertical="center"/>
      <protection locked="0"/>
    </xf>
    <xf numFmtId="0" fontId="17" fillId="7" borderId="15" xfId="0" applyFont="1" applyFill="1" applyBorder="1" applyAlignment="1" applyProtection="1">
      <alignment horizontal="center" vertical="center" wrapText="1"/>
      <protection locked="0"/>
    </xf>
    <xf numFmtId="0" fontId="17" fillId="7" borderId="77"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7" fillId="0" borderId="52" xfId="0" applyFont="1" applyFill="1" applyBorder="1" applyAlignment="1" applyProtection="1">
      <alignment horizontal="center" vertical="center" wrapText="1"/>
      <protection locked="0"/>
    </xf>
    <xf numFmtId="0" fontId="17" fillId="0" borderId="69" xfId="0" applyFont="1" applyFill="1" applyBorder="1" applyAlignment="1" applyProtection="1">
      <alignment horizontal="center" vertical="center" wrapText="1"/>
      <protection locked="0"/>
    </xf>
    <xf numFmtId="0" fontId="17" fillId="0" borderId="68" xfId="0" applyFont="1" applyFill="1" applyBorder="1" applyAlignment="1" applyProtection="1">
      <alignment horizontal="center" vertical="center" wrapText="1"/>
      <protection locked="0"/>
    </xf>
    <xf numFmtId="0" fontId="17" fillId="7" borderId="4" xfId="0" applyFont="1" applyFill="1" applyBorder="1" applyAlignment="1" applyProtection="1">
      <alignment horizontal="center" vertical="center" wrapText="1"/>
      <protection locked="0"/>
    </xf>
    <xf numFmtId="0" fontId="17" fillId="7" borderId="52" xfId="0" applyFont="1" applyFill="1" applyBorder="1" applyAlignment="1" applyProtection="1">
      <alignment horizontal="center" vertical="center" wrapText="1"/>
      <protection locked="0"/>
    </xf>
    <xf numFmtId="0" fontId="17" fillId="7" borderId="69" xfId="0" applyFont="1" applyFill="1" applyBorder="1" applyAlignment="1" applyProtection="1">
      <alignment horizontal="center" vertical="center" wrapText="1"/>
      <protection locked="0"/>
    </xf>
    <xf numFmtId="0" fontId="17" fillId="7" borderId="76" xfId="0" applyFont="1" applyFill="1" applyBorder="1" applyAlignment="1" applyProtection="1">
      <alignment horizontal="center" vertical="center" wrapText="1"/>
      <protection locked="0"/>
    </xf>
    <xf numFmtId="0" fontId="17" fillId="7" borderId="68" xfId="0" applyFont="1" applyFill="1" applyBorder="1" applyAlignment="1" applyProtection="1">
      <alignment horizontal="center" vertical="center" wrapText="1"/>
      <protection locked="0"/>
    </xf>
    <xf numFmtId="0" fontId="39" fillId="3" borderId="35" xfId="0" applyFont="1" applyFill="1" applyBorder="1" applyAlignment="1" applyProtection="1">
      <alignment horizontal="center" vertical="center" wrapText="1"/>
      <protection locked="0"/>
    </xf>
    <xf numFmtId="0" fontId="39" fillId="3" borderId="35" xfId="0" applyFont="1" applyFill="1" applyBorder="1" applyAlignment="1" applyProtection="1">
      <alignment horizontal="center" vertical="center"/>
      <protection locked="0"/>
    </xf>
    <xf numFmtId="0" fontId="39" fillId="0" borderId="70" xfId="0" applyFont="1" applyFill="1" applyBorder="1" applyAlignment="1" applyProtection="1">
      <alignment horizontal="center" vertical="center" wrapText="1"/>
      <protection locked="0"/>
    </xf>
    <xf numFmtId="0" fontId="39" fillId="0" borderId="75" xfId="0" applyFont="1" applyFill="1" applyBorder="1" applyAlignment="1" applyProtection="1">
      <alignment horizontal="center" vertical="center" wrapText="1"/>
      <protection locked="0"/>
    </xf>
    <xf numFmtId="0" fontId="39" fillId="0" borderId="71" xfId="0" applyFont="1" applyFill="1" applyBorder="1" applyAlignment="1" applyProtection="1">
      <alignment horizontal="center" vertical="center" wrapText="1"/>
      <protection locked="0"/>
    </xf>
    <xf numFmtId="0" fontId="17" fillId="7" borderId="24" xfId="0" applyFont="1" applyFill="1" applyBorder="1" applyAlignment="1" applyProtection="1">
      <alignment horizontal="center" vertical="center" wrapText="1"/>
      <protection locked="0"/>
    </xf>
    <xf numFmtId="0" fontId="17" fillId="7" borderId="25" xfId="0" applyFont="1" applyFill="1" applyBorder="1" applyAlignment="1" applyProtection="1">
      <alignment horizontal="center" vertical="center" wrapText="1"/>
      <protection locked="0"/>
    </xf>
    <xf numFmtId="0" fontId="17" fillId="7" borderId="26" xfId="0" applyFont="1" applyFill="1" applyBorder="1" applyAlignment="1" applyProtection="1">
      <alignment horizontal="center" vertical="center" wrapText="1"/>
      <protection locked="0"/>
    </xf>
    <xf numFmtId="0" fontId="17" fillId="0" borderId="24" xfId="0" applyFont="1" applyFill="1" applyBorder="1" applyAlignment="1" applyProtection="1">
      <alignment horizontal="center" vertical="center" wrapText="1"/>
      <protection locked="0"/>
    </xf>
    <xf numFmtId="0" fontId="17" fillId="0" borderId="25"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protection locked="0"/>
    </xf>
    <xf numFmtId="0" fontId="39" fillId="0" borderId="35" xfId="0" applyFont="1" applyBorder="1" applyAlignment="1">
      <alignment horizontal="center" vertical="center"/>
    </xf>
    <xf numFmtId="0" fontId="15" fillId="5" borderId="45" xfId="0" applyFont="1" applyFill="1" applyBorder="1" applyAlignment="1">
      <alignment horizontal="center" vertical="center" wrapText="1"/>
    </xf>
    <xf numFmtId="0" fontId="15" fillId="5" borderId="77"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5" fillId="5" borderId="35" xfId="0" applyFont="1" applyFill="1" applyBorder="1" applyAlignment="1">
      <alignment horizontal="center" vertical="center" wrapText="1"/>
    </xf>
    <xf numFmtId="176" fontId="53" fillId="5" borderId="70" xfId="0" applyNumberFormat="1" applyFont="1" applyFill="1" applyBorder="1" applyAlignment="1">
      <alignment horizontal="center" vertical="center" wrapText="1"/>
    </xf>
    <xf numFmtId="176" fontId="0" fillId="0" borderId="71" xfId="0" applyNumberFormat="1" applyBorder="1" applyAlignment="1">
      <alignment horizontal="center" vertical="center" wrapText="1"/>
    </xf>
    <xf numFmtId="0" fontId="39" fillId="3" borderId="35" xfId="0" applyFont="1" applyFill="1" applyBorder="1" applyAlignment="1">
      <alignment horizontal="center" vertical="center" wrapText="1"/>
    </xf>
    <xf numFmtId="0" fontId="39" fillId="3" borderId="35" xfId="0" applyFont="1" applyFill="1" applyBorder="1" applyAlignment="1">
      <alignment horizontal="center" vertical="center"/>
    </xf>
    <xf numFmtId="0" fontId="39" fillId="0" borderId="70"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39" fillId="0" borderId="71" xfId="0" applyFont="1" applyFill="1" applyBorder="1" applyAlignment="1">
      <alignment horizontal="center" vertical="center" wrapText="1"/>
    </xf>
    <xf numFmtId="0" fontId="17" fillId="5" borderId="35"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70" xfId="0" applyFont="1" applyFill="1" applyBorder="1" applyAlignment="1" applyProtection="1">
      <alignment horizontal="center" vertical="center" wrapText="1"/>
      <protection locked="0"/>
    </xf>
    <xf numFmtId="0" fontId="17" fillId="5" borderId="75" xfId="0" applyFont="1" applyFill="1" applyBorder="1" applyAlignment="1" applyProtection="1">
      <alignment horizontal="center" vertical="center" wrapText="1"/>
      <protection locked="0"/>
    </xf>
    <xf numFmtId="0" fontId="17" fillId="5" borderId="71" xfId="0" applyFont="1" applyFill="1" applyBorder="1" applyAlignment="1" applyProtection="1">
      <alignment horizontal="center" vertical="center" wrapText="1"/>
      <protection locked="0"/>
    </xf>
    <xf numFmtId="0" fontId="16" fillId="3" borderId="35" xfId="0" applyFont="1" applyFill="1" applyBorder="1" applyAlignment="1">
      <alignment horizontal="center" vertical="center" wrapText="1"/>
    </xf>
    <xf numFmtId="0" fontId="13" fillId="3" borderId="0" xfId="0" applyFont="1" applyFill="1" applyBorder="1" applyAlignment="1">
      <alignment horizontal="center" vertical="center"/>
    </xf>
    <xf numFmtId="0" fontId="46" fillId="0" borderId="0" xfId="0" applyFont="1" applyFill="1" applyBorder="1" applyAlignment="1">
      <alignment horizontal="left" vertical="center"/>
    </xf>
    <xf numFmtId="176" fontId="34" fillId="0" borderId="71" xfId="0" applyNumberFormat="1" applyFont="1" applyBorder="1" applyAlignment="1">
      <alignment horizontal="center" vertical="center" wrapText="1"/>
    </xf>
    <xf numFmtId="0" fontId="15" fillId="0" borderId="64"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6" fillId="3" borderId="78" xfId="0" applyFont="1" applyFill="1" applyBorder="1" applyAlignment="1">
      <alignment horizontal="center" vertical="center" wrapText="1"/>
    </xf>
    <xf numFmtId="0" fontId="16" fillId="3" borderId="79"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39" fillId="0" borderId="41" xfId="0" applyFont="1" applyBorder="1" applyAlignment="1">
      <alignment horizontal="center" vertical="center"/>
    </xf>
    <xf numFmtId="0" fontId="17" fillId="5" borderId="50" xfId="0" applyFont="1" applyFill="1" applyBorder="1" applyAlignment="1" applyProtection="1">
      <alignment horizontal="center" vertical="center" wrapText="1"/>
      <protection locked="0"/>
    </xf>
    <xf numFmtId="0" fontId="17" fillId="5" borderId="23"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xf>
    <xf numFmtId="0" fontId="17" fillId="0" borderId="75" xfId="0" applyFont="1" applyFill="1" applyBorder="1" applyAlignment="1" applyProtection="1">
      <alignment horizontal="center" vertical="center" wrapText="1"/>
      <protection locked="0"/>
    </xf>
    <xf numFmtId="0" fontId="17" fillId="0" borderId="71" xfId="0" applyFont="1" applyFill="1" applyBorder="1" applyAlignment="1" applyProtection="1">
      <alignment horizontal="center" vertical="center" wrapText="1"/>
      <protection locked="0"/>
    </xf>
    <xf numFmtId="38" fontId="17" fillId="0" borderId="71" xfId="2" applyFont="1" applyFill="1" applyBorder="1" applyAlignment="1" applyProtection="1">
      <alignment horizontal="center" vertical="center" wrapText="1"/>
      <protection locked="0"/>
    </xf>
    <xf numFmtId="38" fontId="17" fillId="0" borderId="35" xfId="2" applyFont="1" applyFill="1" applyBorder="1" applyAlignment="1" applyProtection="1">
      <alignment horizontal="center" vertical="center" wrapText="1"/>
      <protection locked="0"/>
    </xf>
    <xf numFmtId="0" fontId="17" fillId="5" borderId="35" xfId="0" applyFont="1" applyFill="1" applyBorder="1" applyAlignment="1" applyProtection="1">
      <alignment horizontal="center" vertical="center" wrapText="1"/>
      <protection locked="0"/>
    </xf>
    <xf numFmtId="0" fontId="17" fillId="0" borderId="35" xfId="0" applyFont="1" applyFill="1" applyBorder="1" applyAlignment="1" applyProtection="1">
      <alignment horizontal="center" vertical="center" wrapText="1"/>
      <protection locked="0"/>
    </xf>
    <xf numFmtId="0" fontId="18" fillId="3" borderId="36"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41" xfId="0" applyFont="1" applyFill="1" applyBorder="1" applyAlignment="1" applyProtection="1">
      <alignment horizontal="center" vertical="center" wrapText="1"/>
      <protection locked="0"/>
    </xf>
  </cellXfs>
  <cellStyles count="3">
    <cellStyle name="桁区切り" xfId="1" builtinId="6"/>
    <cellStyle name="桁区切り 2" xfId="2" xr:uid="{4B984F1C-ADB4-40FE-936F-B71E33A1C76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3533775</xdr:colOff>
      <xdr:row>11</xdr:row>
      <xdr:rowOff>38100</xdr:rowOff>
    </xdr:from>
    <xdr:to>
      <xdr:col>9</xdr:col>
      <xdr:colOff>381000</xdr:colOff>
      <xdr:row>12</xdr:row>
      <xdr:rowOff>85725</xdr:rowOff>
    </xdr:to>
    <xdr:sp macro="" textlink="">
      <xdr:nvSpPr>
        <xdr:cNvPr id="3" name="正方形/長方形 2">
          <a:extLst>
            <a:ext uri="{FF2B5EF4-FFF2-40B4-BE49-F238E27FC236}">
              <a16:creationId xmlns:a16="http://schemas.microsoft.com/office/drawing/2014/main" id="{C6949C4C-2304-2FBC-17D5-677B06C848A3}"/>
            </a:ext>
          </a:extLst>
        </xdr:cNvPr>
        <xdr:cNvSpPr/>
      </xdr:nvSpPr>
      <xdr:spPr>
        <a:xfrm>
          <a:off x="4105275" y="144780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838200</xdr:colOff>
      <xdr:row>0</xdr:row>
      <xdr:rowOff>161926</xdr:rowOff>
    </xdr:from>
    <xdr:to>
      <xdr:col>12</xdr:col>
      <xdr:colOff>733425</xdr:colOff>
      <xdr:row>2</xdr:row>
      <xdr:rowOff>104775</xdr:rowOff>
    </xdr:to>
    <xdr:sp macro="" textlink="">
      <xdr:nvSpPr>
        <xdr:cNvPr id="2" name="テキスト ボックス 1">
          <a:extLst>
            <a:ext uri="{FF2B5EF4-FFF2-40B4-BE49-F238E27FC236}">
              <a16:creationId xmlns:a16="http://schemas.microsoft.com/office/drawing/2014/main" id="{B34C5DE1-248E-60F6-B1B3-5E3B13782D29}"/>
            </a:ext>
          </a:extLst>
        </xdr:cNvPr>
        <xdr:cNvSpPr txBox="1"/>
      </xdr:nvSpPr>
      <xdr:spPr>
        <a:xfrm>
          <a:off x="9829800" y="161926"/>
          <a:ext cx="1343025"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施設提出用</a:t>
          </a:r>
          <a:endParaRPr kumimoji="1" lang="en-US" altLang="ja-JP" sz="1600"/>
        </a:p>
        <a:p>
          <a:endParaRPr kumimoji="1" lang="ja-JP" altLang="en-US" sz="1600"/>
        </a:p>
      </xdr:txBody>
    </xdr:sp>
    <xdr:clientData/>
  </xdr:twoCellAnchor>
  <xdr:twoCellAnchor>
    <xdr:from>
      <xdr:col>3</xdr:col>
      <xdr:colOff>231319</xdr:colOff>
      <xdr:row>1</xdr:row>
      <xdr:rowOff>27214</xdr:rowOff>
    </xdr:from>
    <xdr:to>
      <xdr:col>3</xdr:col>
      <xdr:colOff>3388175</xdr:colOff>
      <xdr:row>2</xdr:row>
      <xdr:rowOff>217714</xdr:rowOff>
    </xdr:to>
    <xdr:sp macro="" textlink="">
      <xdr:nvSpPr>
        <xdr:cNvPr id="4" name="正方形/長方形 3">
          <a:extLst>
            <a:ext uri="{FF2B5EF4-FFF2-40B4-BE49-F238E27FC236}">
              <a16:creationId xmlns:a16="http://schemas.microsoft.com/office/drawing/2014/main" id="{0788845C-5602-DF71-6070-29D1BC96AECA}"/>
            </a:ext>
          </a:extLst>
        </xdr:cNvPr>
        <xdr:cNvSpPr/>
      </xdr:nvSpPr>
      <xdr:spPr>
        <a:xfrm>
          <a:off x="802819" y="284389"/>
          <a:ext cx="3156856" cy="44767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0</xdr:col>
      <xdr:colOff>95250</xdr:colOff>
      <xdr:row>3</xdr:row>
      <xdr:rowOff>86592</xdr:rowOff>
    </xdr:from>
    <xdr:to>
      <xdr:col>3</xdr:col>
      <xdr:colOff>3377911</xdr:colOff>
      <xdr:row>9</xdr:row>
      <xdr:rowOff>138546</xdr:rowOff>
    </xdr:to>
    <xdr:sp macro="" textlink="">
      <xdr:nvSpPr>
        <xdr:cNvPr id="6" name="正方形/長方形 5">
          <a:extLst>
            <a:ext uri="{FF2B5EF4-FFF2-40B4-BE49-F238E27FC236}">
              <a16:creationId xmlns:a16="http://schemas.microsoft.com/office/drawing/2014/main" id="{B7B10CDE-8651-09C9-7BC1-4E4947863843}"/>
            </a:ext>
          </a:extLst>
        </xdr:cNvPr>
        <xdr:cNvSpPr/>
      </xdr:nvSpPr>
      <xdr:spPr>
        <a:xfrm>
          <a:off x="95250" y="858117"/>
          <a:ext cx="3854161" cy="159500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・各圏域の振興局健康福祉部総務福祉課（串本支所の場合は、地域福祉課）へご提出ください。</a:t>
          </a:r>
          <a:endParaRPr kumimoji="1" lang="en-US" altLang="ja-JP" sz="1400" b="1"/>
        </a:p>
        <a:p>
          <a:pPr algn="l">
            <a:lnSpc>
              <a:spcPts val="1600"/>
            </a:lnSpc>
          </a:pPr>
          <a:r>
            <a:rPr kumimoji="1" lang="ja-JP" altLang="en-US" sz="1400" b="1"/>
            <a:t>・ご提出方法・部数は、各圏域により違いますので、提出先にご確認をお願いします。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12</xdr:row>
      <xdr:rowOff>57150</xdr:rowOff>
    </xdr:from>
    <xdr:to>
      <xdr:col>10</xdr:col>
      <xdr:colOff>704850</xdr:colOff>
      <xdr:row>13</xdr:row>
      <xdr:rowOff>104775</xdr:rowOff>
    </xdr:to>
    <xdr:sp macro="" textlink="">
      <xdr:nvSpPr>
        <xdr:cNvPr id="3" name="正方形/長方形 2">
          <a:extLst>
            <a:ext uri="{FF2B5EF4-FFF2-40B4-BE49-F238E27FC236}">
              <a16:creationId xmlns:a16="http://schemas.microsoft.com/office/drawing/2014/main" id="{6696868D-6B2D-7979-2FDA-F79EE3172A0F}"/>
            </a:ext>
          </a:extLst>
        </xdr:cNvPr>
        <xdr:cNvSpPr/>
      </xdr:nvSpPr>
      <xdr:spPr>
        <a:xfrm>
          <a:off x="4724400" y="146685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1</xdr:colOff>
      <xdr:row>11</xdr:row>
      <xdr:rowOff>0</xdr:rowOff>
    </xdr:from>
    <xdr:to>
      <xdr:col>18</xdr:col>
      <xdr:colOff>866776</xdr:colOff>
      <xdr:row>12</xdr:row>
      <xdr:rowOff>180975</xdr:rowOff>
    </xdr:to>
    <xdr:sp macro="" textlink="">
      <xdr:nvSpPr>
        <xdr:cNvPr id="6" name="テキスト ボックス 5">
          <a:extLst>
            <a:ext uri="{FF2B5EF4-FFF2-40B4-BE49-F238E27FC236}">
              <a16:creationId xmlns:a16="http://schemas.microsoft.com/office/drawing/2014/main" id="{18610BFF-4B8F-2F60-7212-072274E2FB6C}"/>
            </a:ext>
          </a:extLst>
        </xdr:cNvPr>
        <xdr:cNvSpPr txBox="1"/>
      </xdr:nvSpPr>
      <xdr:spPr>
        <a:xfrm>
          <a:off x="10096501" y="619125"/>
          <a:ext cx="8820150" cy="971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以下のメニューは令和７年度の国要領改正に伴い追加されている事業です。</a:t>
          </a:r>
          <a:endParaRPr kumimoji="1" lang="en-US" altLang="ja-JP" sz="1100" b="1"/>
        </a:p>
        <a:p>
          <a:r>
            <a:rPr kumimoji="1" lang="ja-JP" altLang="en-US" sz="1100" b="1"/>
            <a:t>　ついては、本補助メニュー活用についての意向調査を行いたいので回答をお願いします。</a:t>
          </a:r>
          <a:endParaRPr kumimoji="1" lang="en-US" altLang="ja-JP" sz="1100" b="1"/>
        </a:p>
        <a:p>
          <a:r>
            <a:rPr kumimoji="1" lang="ja-JP" altLang="en-US" sz="1100" b="1"/>
            <a:t>　（本調査は、今後県としてメニュー追加するかどうかを検討するための調査です。メニュー追加を行うかどうかは本調査結果等を元に検討します。）</a:t>
          </a:r>
          <a:endParaRPr kumimoji="1" lang="en-US" altLang="ja-JP" sz="1100" b="1"/>
        </a:p>
        <a:p>
          <a:r>
            <a:rPr kumimoji="1" lang="ja-JP" altLang="en-US" sz="1100" b="1"/>
            <a:t>　各事業内容については、国要領（案）及び国</a:t>
          </a:r>
          <a:r>
            <a:rPr kumimoji="1" lang="en-US" altLang="ja-JP" sz="1100" b="1"/>
            <a:t>Q</a:t>
          </a:r>
          <a:r>
            <a:rPr kumimoji="1" lang="ja-JP" altLang="en-US" sz="1100" b="1"/>
            <a:t>＆</a:t>
          </a:r>
          <a:r>
            <a:rPr kumimoji="1" lang="en-US" altLang="ja-JP" sz="1100" b="1"/>
            <a:t>A</a:t>
          </a:r>
          <a:r>
            <a:rPr kumimoji="1" lang="ja-JP" altLang="en-US" sz="1100" b="1"/>
            <a:t>等を参考にしてください。</a:t>
          </a:r>
        </a:p>
      </xdr:txBody>
    </xdr:sp>
    <xdr:clientData/>
  </xdr:twoCellAnchor>
  <xdr:twoCellAnchor>
    <xdr:from>
      <xdr:col>10</xdr:col>
      <xdr:colOff>942976</xdr:colOff>
      <xdr:row>0</xdr:row>
      <xdr:rowOff>123826</xdr:rowOff>
    </xdr:from>
    <xdr:to>
      <xdr:col>10</xdr:col>
      <xdr:colOff>2200276</xdr:colOff>
      <xdr:row>2</xdr:row>
      <xdr:rowOff>66675</xdr:rowOff>
    </xdr:to>
    <xdr:sp macro="" textlink="">
      <xdr:nvSpPr>
        <xdr:cNvPr id="4" name="テキスト ボックス 3">
          <a:extLst>
            <a:ext uri="{FF2B5EF4-FFF2-40B4-BE49-F238E27FC236}">
              <a16:creationId xmlns:a16="http://schemas.microsoft.com/office/drawing/2014/main" id="{CFACE810-0D68-06CC-452C-2BA127FCBA1D}"/>
            </a:ext>
          </a:extLst>
        </xdr:cNvPr>
        <xdr:cNvSpPr txBox="1"/>
      </xdr:nvSpPr>
      <xdr:spPr>
        <a:xfrm>
          <a:off x="8401051" y="123826"/>
          <a:ext cx="1257300"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施設提出用</a:t>
          </a:r>
          <a:endParaRPr kumimoji="1" lang="en-US" altLang="ja-JP" sz="1600"/>
        </a:p>
        <a:p>
          <a:endParaRPr kumimoji="1" lang="ja-JP" altLang="en-US" sz="1600"/>
        </a:p>
      </xdr:txBody>
    </xdr:sp>
    <xdr:clientData/>
  </xdr:twoCellAnchor>
  <xdr:twoCellAnchor>
    <xdr:from>
      <xdr:col>3</xdr:col>
      <xdr:colOff>231319</xdr:colOff>
      <xdr:row>2</xdr:row>
      <xdr:rowOff>27214</xdr:rowOff>
    </xdr:from>
    <xdr:to>
      <xdr:col>3</xdr:col>
      <xdr:colOff>3388175</xdr:colOff>
      <xdr:row>3</xdr:row>
      <xdr:rowOff>217714</xdr:rowOff>
    </xdr:to>
    <xdr:sp macro="" textlink="">
      <xdr:nvSpPr>
        <xdr:cNvPr id="5" name="正方形/長方形 4">
          <a:extLst>
            <a:ext uri="{FF2B5EF4-FFF2-40B4-BE49-F238E27FC236}">
              <a16:creationId xmlns:a16="http://schemas.microsoft.com/office/drawing/2014/main" id="{C8EBE499-8C79-D96B-19FC-5DC479EB8137}"/>
            </a:ext>
          </a:extLst>
        </xdr:cNvPr>
        <xdr:cNvSpPr/>
      </xdr:nvSpPr>
      <xdr:spPr>
        <a:xfrm>
          <a:off x="802819" y="284389"/>
          <a:ext cx="3156856" cy="44767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0</xdr:col>
      <xdr:colOff>95250</xdr:colOff>
      <xdr:row>4</xdr:row>
      <xdr:rowOff>86592</xdr:rowOff>
    </xdr:from>
    <xdr:to>
      <xdr:col>3</xdr:col>
      <xdr:colOff>3377911</xdr:colOff>
      <xdr:row>10</xdr:row>
      <xdr:rowOff>138546</xdr:rowOff>
    </xdr:to>
    <xdr:sp macro="" textlink="">
      <xdr:nvSpPr>
        <xdr:cNvPr id="8" name="正方形/長方形 7">
          <a:extLst>
            <a:ext uri="{FF2B5EF4-FFF2-40B4-BE49-F238E27FC236}">
              <a16:creationId xmlns:a16="http://schemas.microsoft.com/office/drawing/2014/main" id="{D36ED3D3-87D5-3C53-C070-F6D040361977}"/>
            </a:ext>
          </a:extLst>
        </xdr:cNvPr>
        <xdr:cNvSpPr/>
      </xdr:nvSpPr>
      <xdr:spPr>
        <a:xfrm>
          <a:off x="95250" y="858117"/>
          <a:ext cx="3854161" cy="1595004"/>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・各圏域の振興局健康福祉部総務福祉課（串本支所の場合は、地域福祉課）へご提出ください。</a:t>
          </a:r>
          <a:endParaRPr kumimoji="1" lang="en-US" altLang="ja-JP" sz="1400" b="1"/>
        </a:p>
        <a:p>
          <a:pPr algn="l">
            <a:lnSpc>
              <a:spcPts val="1600"/>
            </a:lnSpc>
          </a:pPr>
          <a:r>
            <a:rPr kumimoji="1" lang="ja-JP" altLang="en-US" sz="1400" b="1"/>
            <a:t>・ご提出方法・部数は、各圏域により違いますので、提出先にご確認をお願いします。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581025</xdr:colOff>
      <xdr:row>7</xdr:row>
      <xdr:rowOff>66675</xdr:rowOff>
    </xdr:from>
    <xdr:to>
      <xdr:col>10</xdr:col>
      <xdr:colOff>219075</xdr:colOff>
      <xdr:row>8</xdr:row>
      <xdr:rowOff>361950</xdr:rowOff>
    </xdr:to>
    <xdr:sp macro="" textlink="">
      <xdr:nvSpPr>
        <xdr:cNvPr id="2" name="円/楕円 1">
          <a:extLst>
            <a:ext uri="{FF2B5EF4-FFF2-40B4-BE49-F238E27FC236}">
              <a16:creationId xmlns:a16="http://schemas.microsoft.com/office/drawing/2014/main" id="{30E54A8A-104A-FFFB-4AE9-A973E3A67589}"/>
            </a:ext>
          </a:extLst>
        </xdr:cNvPr>
        <xdr:cNvSpPr/>
      </xdr:nvSpPr>
      <xdr:spPr>
        <a:xfrm>
          <a:off x="13554075" y="2019300"/>
          <a:ext cx="904875" cy="4667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36368</xdr:colOff>
      <xdr:row>1</xdr:row>
      <xdr:rowOff>99579</xdr:rowOff>
    </xdr:from>
    <xdr:to>
      <xdr:col>12</xdr:col>
      <xdr:colOff>51954</xdr:colOff>
      <xdr:row>3</xdr:row>
      <xdr:rowOff>223404</xdr:rowOff>
    </xdr:to>
    <xdr:sp macro="" textlink="">
      <xdr:nvSpPr>
        <xdr:cNvPr id="3" name="正方形/長方形 2">
          <a:extLst>
            <a:ext uri="{FF2B5EF4-FFF2-40B4-BE49-F238E27FC236}">
              <a16:creationId xmlns:a16="http://schemas.microsoft.com/office/drawing/2014/main" id="{AC26CE9D-67E6-A2F5-0CED-E335BF3CF1D9}"/>
            </a:ext>
          </a:extLst>
        </xdr:cNvPr>
        <xdr:cNvSpPr/>
      </xdr:nvSpPr>
      <xdr:spPr>
        <a:xfrm>
          <a:off x="14276243" y="528204"/>
          <a:ext cx="1806286" cy="6953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10</xdr:col>
      <xdr:colOff>86559</xdr:colOff>
      <xdr:row>3</xdr:row>
      <xdr:rowOff>223404</xdr:rowOff>
    </xdr:from>
    <xdr:to>
      <xdr:col>11</xdr:col>
      <xdr:colOff>44161</xdr:colOff>
      <xdr:row>7</xdr:row>
      <xdr:rowOff>135025</xdr:rowOff>
    </xdr:to>
    <xdr:cxnSp macro="">
      <xdr:nvCxnSpPr>
        <xdr:cNvPr id="4" name="直線矢印コネクタ 3">
          <a:extLst>
            <a:ext uri="{FF2B5EF4-FFF2-40B4-BE49-F238E27FC236}">
              <a16:creationId xmlns:a16="http://schemas.microsoft.com/office/drawing/2014/main" id="{097FFE7B-B734-E582-2A6F-DCA0450559A6}"/>
            </a:ext>
          </a:extLst>
        </xdr:cNvPr>
        <xdr:cNvCxnSpPr>
          <a:stCxn id="3" idx="2"/>
          <a:endCxn id="2" idx="7"/>
        </xdr:cNvCxnSpPr>
      </xdr:nvCxnSpPr>
      <xdr:spPr>
        <a:xfrm flipH="1">
          <a:off x="14326434" y="1223529"/>
          <a:ext cx="852952" cy="864121"/>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2544039</xdr:colOff>
      <xdr:row>16</xdr:row>
      <xdr:rowOff>370609</xdr:rowOff>
    </xdr:from>
    <xdr:to>
      <xdr:col>4</xdr:col>
      <xdr:colOff>121226</xdr:colOff>
      <xdr:row>19</xdr:row>
      <xdr:rowOff>69273</xdr:rowOff>
    </xdr:to>
    <xdr:sp macro="" textlink="">
      <xdr:nvSpPr>
        <xdr:cNvPr id="2" name="円/楕円 1">
          <a:extLst>
            <a:ext uri="{FF2B5EF4-FFF2-40B4-BE49-F238E27FC236}">
              <a16:creationId xmlns:a16="http://schemas.microsoft.com/office/drawing/2014/main" id="{90B2EE8C-2F15-2B88-1996-B63873CF12FA}"/>
            </a:ext>
          </a:extLst>
        </xdr:cNvPr>
        <xdr:cNvSpPr/>
      </xdr:nvSpPr>
      <xdr:spPr>
        <a:xfrm>
          <a:off x="5134839" y="4561609"/>
          <a:ext cx="2663537" cy="89881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1002721</xdr:colOff>
      <xdr:row>12</xdr:row>
      <xdr:rowOff>57150</xdr:rowOff>
    </xdr:from>
    <xdr:to>
      <xdr:col>17</xdr:col>
      <xdr:colOff>685800</xdr:colOff>
      <xdr:row>14</xdr:row>
      <xdr:rowOff>66675</xdr:rowOff>
    </xdr:to>
    <xdr:sp macro="" textlink="">
      <xdr:nvSpPr>
        <xdr:cNvPr id="3" name="円/楕円 2">
          <a:extLst>
            <a:ext uri="{FF2B5EF4-FFF2-40B4-BE49-F238E27FC236}">
              <a16:creationId xmlns:a16="http://schemas.microsoft.com/office/drawing/2014/main" id="{251F2D29-03D8-0901-311A-431AE743B989}"/>
            </a:ext>
          </a:extLst>
        </xdr:cNvPr>
        <xdr:cNvSpPr/>
      </xdr:nvSpPr>
      <xdr:spPr>
        <a:xfrm>
          <a:off x="11251621" y="3200400"/>
          <a:ext cx="10446329" cy="5619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744682</xdr:colOff>
      <xdr:row>12</xdr:row>
      <xdr:rowOff>134217</xdr:rowOff>
    </xdr:from>
    <xdr:to>
      <xdr:col>3</xdr:col>
      <xdr:colOff>121227</xdr:colOff>
      <xdr:row>15</xdr:row>
      <xdr:rowOff>50224</xdr:rowOff>
    </xdr:to>
    <xdr:sp macro="" textlink="">
      <xdr:nvSpPr>
        <xdr:cNvPr id="4" name="正方形/長方形 3">
          <a:extLst>
            <a:ext uri="{FF2B5EF4-FFF2-40B4-BE49-F238E27FC236}">
              <a16:creationId xmlns:a16="http://schemas.microsoft.com/office/drawing/2014/main" id="{5ED2CF1E-7AC6-23BC-A805-80A3D7CB5C50}"/>
            </a:ext>
          </a:extLst>
        </xdr:cNvPr>
        <xdr:cNvSpPr/>
      </xdr:nvSpPr>
      <xdr:spPr>
        <a:xfrm>
          <a:off x="3335482" y="3277467"/>
          <a:ext cx="2186420" cy="7161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同一施設が、複数の事業（この場合はＡとＣ）を行う場合は、２行に分けて記載。</a:t>
          </a:r>
        </a:p>
      </xdr:txBody>
    </xdr:sp>
    <xdr:clientData/>
  </xdr:twoCellAnchor>
  <xdr:twoCellAnchor>
    <xdr:from>
      <xdr:col>2</xdr:col>
      <xdr:colOff>1835728</xdr:colOff>
      <xdr:row>15</xdr:row>
      <xdr:rowOff>59749</xdr:rowOff>
    </xdr:from>
    <xdr:to>
      <xdr:col>3</xdr:col>
      <xdr:colOff>126784</xdr:colOff>
      <xdr:row>17</xdr:row>
      <xdr:rowOff>58932</xdr:rowOff>
    </xdr:to>
    <xdr:cxnSp macro="">
      <xdr:nvCxnSpPr>
        <xdr:cNvPr id="5" name="直線矢印コネクタ 4">
          <a:extLst>
            <a:ext uri="{FF2B5EF4-FFF2-40B4-BE49-F238E27FC236}">
              <a16:creationId xmlns:a16="http://schemas.microsoft.com/office/drawing/2014/main" id="{DAB08124-5ED4-F6C9-D947-AF55EAA1DDBD}"/>
            </a:ext>
          </a:extLst>
        </xdr:cNvPr>
        <xdr:cNvCxnSpPr>
          <a:stCxn id="4" idx="2"/>
          <a:endCxn id="2" idx="1"/>
        </xdr:cNvCxnSpPr>
      </xdr:nvCxnSpPr>
      <xdr:spPr>
        <a:xfrm>
          <a:off x="4426528" y="4003099"/>
          <a:ext cx="1100931" cy="684983"/>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190500</xdr:colOff>
      <xdr:row>5</xdr:row>
      <xdr:rowOff>82261</xdr:rowOff>
    </xdr:from>
    <xdr:to>
      <xdr:col>11</xdr:col>
      <xdr:colOff>923925</xdr:colOff>
      <xdr:row>8</xdr:row>
      <xdr:rowOff>67541</xdr:rowOff>
    </xdr:to>
    <xdr:sp macro="" textlink="">
      <xdr:nvSpPr>
        <xdr:cNvPr id="6" name="正方形/長方形 5">
          <a:extLst>
            <a:ext uri="{FF2B5EF4-FFF2-40B4-BE49-F238E27FC236}">
              <a16:creationId xmlns:a16="http://schemas.microsoft.com/office/drawing/2014/main" id="{D33399AC-6904-3E53-BAC9-4F112F9A2EE3}"/>
            </a:ext>
          </a:extLst>
        </xdr:cNvPr>
        <xdr:cNvSpPr/>
      </xdr:nvSpPr>
      <xdr:spPr>
        <a:xfrm>
          <a:off x="13668375" y="1558636"/>
          <a:ext cx="1809750" cy="69965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11</xdr:col>
      <xdr:colOff>19050</xdr:colOff>
      <xdr:row>8</xdr:row>
      <xdr:rowOff>67541</xdr:rowOff>
    </xdr:from>
    <xdr:to>
      <xdr:col>12</xdr:col>
      <xdr:colOff>844261</xdr:colOff>
      <xdr:row>12</xdr:row>
      <xdr:rowOff>57150</xdr:rowOff>
    </xdr:to>
    <xdr:cxnSp macro="">
      <xdr:nvCxnSpPr>
        <xdr:cNvPr id="7" name="直線矢印コネクタ 6">
          <a:extLst>
            <a:ext uri="{FF2B5EF4-FFF2-40B4-BE49-F238E27FC236}">
              <a16:creationId xmlns:a16="http://schemas.microsoft.com/office/drawing/2014/main" id="{01D25475-8C61-36A2-AB69-BE1EEF4E4234}"/>
            </a:ext>
          </a:extLst>
        </xdr:cNvPr>
        <xdr:cNvCxnSpPr>
          <a:stCxn id="6" idx="2"/>
          <a:endCxn id="3" idx="0"/>
        </xdr:cNvCxnSpPr>
      </xdr:nvCxnSpPr>
      <xdr:spPr>
        <a:xfrm>
          <a:off x="14573250" y="2258291"/>
          <a:ext cx="1901536" cy="942109"/>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0AFE-A829-4223-8565-DA6CEFE15D1A}">
  <sheetPr>
    <pageSetUpPr fitToPage="1"/>
  </sheetPr>
  <dimension ref="A1:AA184"/>
  <sheetViews>
    <sheetView tabSelected="1" view="pageBreakPreview" zoomScaleNormal="100" zoomScaleSheetLayoutView="100" workbookViewId="0">
      <selection activeCell="K169" sqref="K169"/>
    </sheetView>
  </sheetViews>
  <sheetFormatPr defaultRowHeight="13.5"/>
  <cols>
    <col min="1" max="1" width="1.625" customWidth="1"/>
    <col min="2" max="2" width="2.25" customWidth="1"/>
    <col min="3" max="3" width="3.625" customWidth="1"/>
    <col min="4" max="4" width="47.5" customWidth="1"/>
    <col min="5" max="5" width="8.125" customWidth="1"/>
    <col min="6" max="6" width="5.625" customWidth="1"/>
    <col min="7" max="7" width="8.125" customWidth="1"/>
    <col min="8" max="8" width="5.625" customWidth="1"/>
    <col min="9" max="9" width="11.5" customWidth="1"/>
    <col min="10" max="10" width="6.25" customWidth="1"/>
    <col min="11" max="11" width="17.75" customWidth="1"/>
    <col min="12" max="13" width="19" customWidth="1"/>
    <col min="14" max="14" width="11.25" bestFit="1" customWidth="1"/>
    <col min="17" max="17" width="11" bestFit="1" customWidth="1"/>
    <col min="18" max="19" width="12.375" customWidth="1"/>
    <col min="20" max="21" width="19" customWidth="1"/>
    <col min="22" max="22" width="11.25" bestFit="1" customWidth="1"/>
    <col min="25" max="25" width="11" bestFit="1" customWidth="1"/>
    <col min="26" max="27" width="12.375" customWidth="1"/>
  </cols>
  <sheetData>
    <row r="1" spans="1:27" ht="20.25" customHeight="1">
      <c r="A1" s="398" t="s">
        <v>229</v>
      </c>
      <c r="B1" s="399"/>
      <c r="C1" s="399"/>
      <c r="D1" s="399"/>
      <c r="E1" s="399"/>
      <c r="F1" s="399"/>
      <c r="G1" s="399"/>
      <c r="H1" s="399"/>
      <c r="I1" s="399"/>
      <c r="J1" s="399"/>
      <c r="K1" s="399"/>
      <c r="L1" s="48"/>
      <c r="T1" s="49"/>
    </row>
    <row r="2" spans="1:27" ht="20.25" customHeight="1">
      <c r="A2" s="21"/>
      <c r="B2" s="29"/>
      <c r="C2" s="22"/>
      <c r="D2" s="22"/>
      <c r="E2" s="22"/>
      <c r="F2" s="22"/>
      <c r="G2" s="22"/>
      <c r="H2" s="22"/>
      <c r="I2" s="22"/>
      <c r="J2" s="22"/>
      <c r="K2" s="22"/>
      <c r="L2" s="48"/>
      <c r="T2" s="49"/>
    </row>
    <row r="3" spans="1:27" ht="20.25" customHeight="1">
      <c r="A3" s="5"/>
      <c r="F3" s="423" t="s">
        <v>254</v>
      </c>
      <c r="G3" s="423"/>
      <c r="H3" s="424"/>
      <c r="I3" s="424"/>
      <c r="J3" s="424"/>
      <c r="K3" s="424"/>
      <c r="L3" s="86"/>
    </row>
    <row r="4" spans="1:27" ht="20.25" customHeight="1">
      <c r="A4" s="5"/>
      <c r="C4" s="19"/>
      <c r="F4" s="423" t="s">
        <v>255</v>
      </c>
      <c r="G4" s="423"/>
      <c r="H4" s="424"/>
      <c r="I4" s="424"/>
      <c r="J4" s="424"/>
      <c r="K4" s="424"/>
      <c r="L4" s="86"/>
    </row>
    <row r="5" spans="1:27" ht="20.25" customHeight="1">
      <c r="A5" s="5"/>
      <c r="F5" s="423" t="s">
        <v>256</v>
      </c>
      <c r="G5" s="423"/>
      <c r="H5" s="424"/>
      <c r="I5" s="424"/>
      <c r="J5" s="424"/>
      <c r="K5" s="424"/>
      <c r="L5" s="86"/>
    </row>
    <row r="6" spans="1:27" ht="20.25" customHeight="1">
      <c r="A6" s="5"/>
      <c r="C6" s="19"/>
      <c r="F6" s="423" t="s">
        <v>257</v>
      </c>
      <c r="G6" s="423"/>
      <c r="H6" s="424"/>
      <c r="I6" s="424"/>
      <c r="J6" s="424"/>
      <c r="K6" s="424"/>
      <c r="L6" s="86"/>
    </row>
    <row r="7" spans="1:27" ht="20.25" customHeight="1">
      <c r="A7" s="5"/>
      <c r="F7" s="423" t="s">
        <v>258</v>
      </c>
      <c r="G7" s="423"/>
      <c r="H7" s="424"/>
      <c r="I7" s="424"/>
      <c r="J7" s="424"/>
      <c r="K7" s="424"/>
      <c r="L7" s="86"/>
    </row>
    <row r="8" spans="1:27" ht="20.25" customHeight="1">
      <c r="A8" s="5"/>
      <c r="C8" s="19"/>
      <c r="F8" s="423" t="s">
        <v>46</v>
      </c>
      <c r="G8" s="423"/>
      <c r="H8" s="424"/>
      <c r="I8" s="424"/>
      <c r="J8" s="424"/>
      <c r="K8" s="424"/>
      <c r="L8" s="86"/>
    </row>
    <row r="9" spans="1:27" ht="20.25" customHeight="1">
      <c r="A9" s="5"/>
      <c r="F9" s="423" t="s">
        <v>48</v>
      </c>
      <c r="G9" s="423"/>
      <c r="H9" s="425"/>
      <c r="I9" s="425"/>
      <c r="J9" s="425"/>
      <c r="K9" s="425"/>
      <c r="L9" s="86"/>
    </row>
    <row r="10" spans="1:27" ht="20.25" customHeight="1">
      <c r="A10" s="5"/>
      <c r="F10" s="423" t="s">
        <v>259</v>
      </c>
      <c r="G10" s="423"/>
      <c r="H10" s="425"/>
      <c r="I10" s="425"/>
      <c r="J10" s="425"/>
      <c r="K10" s="425"/>
      <c r="L10" s="86"/>
    </row>
    <row r="11" spans="1:27" ht="9.75" customHeight="1">
      <c r="B11" s="6"/>
      <c r="T11" s="107"/>
    </row>
    <row r="12" spans="1:27" ht="18" customHeight="1">
      <c r="B12" s="6" t="s">
        <v>41</v>
      </c>
      <c r="E12" s="400"/>
      <c r="F12" s="400"/>
      <c r="G12" s="400"/>
      <c r="H12" s="401"/>
      <c r="I12" s="401"/>
      <c r="J12" s="402"/>
      <c r="K12" s="17"/>
      <c r="L12" s="17"/>
      <c r="T12" s="17"/>
    </row>
    <row r="13" spans="1:27" ht="15" customHeight="1">
      <c r="K13" s="16" t="s">
        <v>11</v>
      </c>
      <c r="L13" s="16"/>
      <c r="T13" s="16"/>
    </row>
    <row r="14" spans="1:27" ht="19.5" customHeight="1">
      <c r="C14" s="374" t="s">
        <v>27</v>
      </c>
      <c r="D14" s="375"/>
      <c r="E14" s="373" t="s">
        <v>12</v>
      </c>
      <c r="F14" s="373"/>
      <c r="G14" s="373"/>
      <c r="H14" s="365"/>
      <c r="I14" s="364" t="s">
        <v>13</v>
      </c>
      <c r="J14" s="384"/>
      <c r="K14" s="27" t="s">
        <v>14</v>
      </c>
      <c r="L14" s="366" t="s">
        <v>99</v>
      </c>
      <c r="M14" s="367"/>
      <c r="N14" s="367"/>
      <c r="O14" s="367"/>
      <c r="P14" s="367"/>
      <c r="Q14" s="367"/>
      <c r="R14" s="367"/>
      <c r="S14" s="367"/>
      <c r="T14" s="367"/>
      <c r="U14" s="367"/>
      <c r="V14" s="367"/>
      <c r="W14" s="367"/>
      <c r="X14" s="367"/>
      <c r="Y14" s="367"/>
      <c r="Z14" s="367"/>
      <c r="AA14" s="368"/>
    </row>
    <row r="15" spans="1:27" ht="30" customHeight="1">
      <c r="C15" s="376"/>
      <c r="D15" s="377"/>
      <c r="E15" s="385" t="s">
        <v>10</v>
      </c>
      <c r="F15" s="385"/>
      <c r="G15" s="385"/>
      <c r="H15" s="386"/>
      <c r="I15" s="362" t="s">
        <v>31</v>
      </c>
      <c r="J15" s="363"/>
      <c r="K15" s="3" t="s">
        <v>0</v>
      </c>
      <c r="L15" s="51" t="s">
        <v>42</v>
      </c>
      <c r="M15" s="52" t="s">
        <v>43</v>
      </c>
      <c r="N15" s="53" t="s">
        <v>82</v>
      </c>
      <c r="O15" s="53" t="s">
        <v>44</v>
      </c>
      <c r="P15" s="52" t="s">
        <v>45</v>
      </c>
      <c r="Q15" s="53" t="s">
        <v>47</v>
      </c>
      <c r="R15" s="52" t="s">
        <v>46</v>
      </c>
      <c r="S15" s="54" t="s">
        <v>48</v>
      </c>
      <c r="T15" s="55" t="s">
        <v>42</v>
      </c>
      <c r="U15" s="52" t="s">
        <v>43</v>
      </c>
      <c r="V15" s="53" t="s">
        <v>82</v>
      </c>
      <c r="W15" s="53" t="s">
        <v>44</v>
      </c>
      <c r="X15" s="52" t="s">
        <v>45</v>
      </c>
      <c r="Y15" s="53" t="s">
        <v>47</v>
      </c>
      <c r="Z15" s="52" t="s">
        <v>46</v>
      </c>
      <c r="AA15" s="54" t="s">
        <v>48</v>
      </c>
    </row>
    <row r="16" spans="1:27" ht="18" customHeight="1">
      <c r="C16" s="281" t="s">
        <v>216</v>
      </c>
      <c r="D16" s="203"/>
      <c r="E16" s="204"/>
      <c r="F16" s="204"/>
      <c r="G16" s="205"/>
      <c r="H16" s="206"/>
      <c r="I16" s="207"/>
      <c r="J16" s="208"/>
      <c r="K16" s="209"/>
      <c r="L16" s="388" t="s">
        <v>94</v>
      </c>
      <c r="M16" s="161"/>
      <c r="N16" s="106"/>
      <c r="O16" s="106"/>
      <c r="P16" s="106"/>
      <c r="Q16" s="106"/>
      <c r="R16" s="106"/>
      <c r="S16" s="106"/>
      <c r="T16" s="114"/>
      <c r="U16" s="106"/>
      <c r="V16" s="106"/>
      <c r="W16" s="106"/>
      <c r="X16" s="106"/>
      <c r="Y16" s="106"/>
      <c r="Z16" s="106"/>
      <c r="AA16" s="106"/>
    </row>
    <row r="17" spans="3:27" ht="18" customHeight="1">
      <c r="C17" s="378"/>
      <c r="D17" s="30" t="s">
        <v>50</v>
      </c>
      <c r="E17" s="20"/>
      <c r="F17" s="9" t="s">
        <v>8</v>
      </c>
      <c r="G17" s="20"/>
      <c r="H17" s="9" t="s">
        <v>54</v>
      </c>
      <c r="I17" s="199">
        <v>1510</v>
      </c>
      <c r="J17" s="8" t="s">
        <v>2</v>
      </c>
      <c r="K17" s="18">
        <f>G17*I17</f>
        <v>0</v>
      </c>
      <c r="L17" s="388"/>
      <c r="M17" s="162"/>
      <c r="N17" s="107"/>
      <c r="O17" s="107"/>
      <c r="P17" s="107"/>
      <c r="Q17" s="107"/>
      <c r="R17" s="107"/>
      <c r="S17" s="107"/>
      <c r="T17" s="15"/>
      <c r="U17" s="107"/>
      <c r="V17" s="107"/>
      <c r="W17" s="107"/>
      <c r="X17" s="107"/>
      <c r="Y17" s="107"/>
      <c r="Z17" s="107"/>
      <c r="AA17" s="107"/>
    </row>
    <row r="18" spans="3:27" ht="18" customHeight="1">
      <c r="C18" s="378"/>
      <c r="D18" s="30" t="s">
        <v>36</v>
      </c>
      <c r="E18" s="20"/>
      <c r="F18" s="9" t="s">
        <v>8</v>
      </c>
      <c r="G18" s="20"/>
      <c r="H18" s="9" t="s">
        <v>54</v>
      </c>
      <c r="I18" s="199">
        <v>1510</v>
      </c>
      <c r="J18" s="8" t="s">
        <v>2</v>
      </c>
      <c r="K18" s="18">
        <f>G18*I18</f>
        <v>0</v>
      </c>
      <c r="L18" s="388"/>
      <c r="M18" s="162"/>
      <c r="N18" s="107"/>
      <c r="O18" s="107"/>
      <c r="P18" s="107"/>
      <c r="Q18" s="107"/>
      <c r="R18" s="107"/>
      <c r="S18" s="107"/>
      <c r="T18" s="15"/>
      <c r="U18" s="107"/>
      <c r="V18" s="107"/>
      <c r="W18" s="107"/>
      <c r="X18" s="107"/>
      <c r="Y18" s="107"/>
      <c r="Z18" s="107"/>
      <c r="AA18" s="107"/>
    </row>
    <row r="19" spans="3:27" ht="18" customHeight="1">
      <c r="C19" s="378"/>
      <c r="D19" s="1" t="s">
        <v>51</v>
      </c>
      <c r="E19" s="20"/>
      <c r="F19" s="9" t="s">
        <v>8</v>
      </c>
      <c r="G19" s="20"/>
      <c r="H19" s="9" t="s">
        <v>54</v>
      </c>
      <c r="I19" s="199">
        <v>1510</v>
      </c>
      <c r="J19" s="8" t="s">
        <v>2</v>
      </c>
      <c r="K19" s="18">
        <f>G19*I19</f>
        <v>0</v>
      </c>
      <c r="L19" s="388"/>
      <c r="M19" s="162"/>
      <c r="N19" s="107"/>
      <c r="O19" s="107"/>
      <c r="P19" s="107"/>
      <c r="Q19" s="107"/>
      <c r="R19" s="107"/>
      <c r="S19" s="107"/>
      <c r="T19" s="15"/>
      <c r="U19" s="107"/>
      <c r="V19" s="107"/>
      <c r="W19" s="107"/>
      <c r="X19" s="107"/>
      <c r="Y19" s="107"/>
      <c r="Z19" s="107"/>
      <c r="AA19" s="107"/>
    </row>
    <row r="20" spans="3:27" ht="18" customHeight="1">
      <c r="C20" s="378"/>
      <c r="D20" s="1" t="s">
        <v>52</v>
      </c>
      <c r="E20" s="20"/>
      <c r="F20" s="9" t="s">
        <v>8</v>
      </c>
      <c r="G20" s="20"/>
      <c r="H20" s="9" t="s">
        <v>54</v>
      </c>
      <c r="I20" s="199">
        <v>1510</v>
      </c>
      <c r="J20" s="8" t="s">
        <v>2</v>
      </c>
      <c r="K20" s="18">
        <f>G20*I20</f>
        <v>0</v>
      </c>
      <c r="L20" s="388"/>
      <c r="M20" s="162"/>
      <c r="N20" s="107"/>
      <c r="O20" s="107"/>
      <c r="P20" s="107"/>
      <c r="Q20" s="107"/>
      <c r="R20" s="107"/>
      <c r="S20" s="107"/>
      <c r="T20" s="15"/>
      <c r="U20" s="107"/>
      <c r="V20" s="107"/>
      <c r="W20" s="107"/>
      <c r="X20" s="107"/>
      <c r="Y20" s="107"/>
      <c r="Z20" s="107"/>
      <c r="AA20" s="107"/>
    </row>
    <row r="21" spans="3:27" ht="18" customHeight="1">
      <c r="C21" s="404"/>
      <c r="D21" s="31" t="s">
        <v>53</v>
      </c>
      <c r="E21" s="44"/>
      <c r="F21" s="37" t="s">
        <v>8</v>
      </c>
      <c r="G21" s="44"/>
      <c r="H21" s="37" t="s">
        <v>54</v>
      </c>
      <c r="I21" s="200">
        <v>1510</v>
      </c>
      <c r="J21" s="45" t="s">
        <v>2</v>
      </c>
      <c r="K21" s="38">
        <f>G21*I21</f>
        <v>0</v>
      </c>
      <c r="L21" s="388"/>
      <c r="M21" s="210"/>
      <c r="N21" s="211"/>
      <c r="O21" s="211"/>
      <c r="P21" s="211"/>
      <c r="Q21" s="211"/>
      <c r="R21" s="211"/>
      <c r="S21" s="211"/>
      <c r="T21" s="212"/>
      <c r="U21" s="211"/>
      <c r="V21" s="211"/>
      <c r="W21" s="211"/>
      <c r="X21" s="211"/>
      <c r="Y21" s="211"/>
      <c r="Z21" s="211"/>
      <c r="AA21" s="211"/>
    </row>
    <row r="22" spans="3:27" ht="18" customHeight="1">
      <c r="C22" s="238" t="s">
        <v>100</v>
      </c>
      <c r="D22" s="201"/>
      <c r="E22" s="202"/>
      <c r="F22" s="202"/>
      <c r="G22" s="32"/>
      <c r="H22" s="33"/>
      <c r="I22" s="34"/>
      <c r="J22" s="35"/>
      <c r="K22" s="36"/>
      <c r="L22" s="213"/>
      <c r="M22" s="106"/>
      <c r="N22" s="106"/>
      <c r="O22" s="106"/>
      <c r="P22" s="106"/>
      <c r="Q22" s="106"/>
      <c r="R22" s="106"/>
      <c r="S22" s="106"/>
      <c r="T22" s="114"/>
      <c r="U22" s="106"/>
      <c r="V22" s="106"/>
      <c r="W22" s="106"/>
      <c r="X22" s="106"/>
      <c r="Y22" s="106"/>
      <c r="Z22" s="106"/>
      <c r="AA22" s="215"/>
    </row>
    <row r="23" spans="3:27">
      <c r="C23" s="378"/>
      <c r="D23" s="30" t="s">
        <v>101</v>
      </c>
      <c r="E23" s="312"/>
      <c r="F23" s="9" t="s">
        <v>8</v>
      </c>
      <c r="G23" s="312"/>
      <c r="H23" s="9" t="s">
        <v>226</v>
      </c>
      <c r="I23" s="296">
        <v>5960</v>
      </c>
      <c r="J23" s="9" t="s">
        <v>2</v>
      </c>
      <c r="K23" s="297">
        <f>G23*I23</f>
        <v>0</v>
      </c>
      <c r="L23" s="214"/>
      <c r="M23" s="107"/>
      <c r="N23" s="107"/>
      <c r="O23" s="107"/>
      <c r="P23" s="107"/>
      <c r="Q23" s="107"/>
      <c r="R23" s="107"/>
      <c r="S23" s="107"/>
      <c r="T23" s="15"/>
      <c r="U23" s="107"/>
      <c r="V23" s="107"/>
      <c r="W23" s="107"/>
      <c r="X23" s="107"/>
      <c r="Y23" s="107"/>
      <c r="Z23" s="107"/>
      <c r="AA23" s="216"/>
    </row>
    <row r="24" spans="3:27" ht="18" customHeight="1">
      <c r="C24" s="378"/>
      <c r="D24" s="30" t="s">
        <v>36</v>
      </c>
      <c r="E24" s="427"/>
      <c r="F24" s="427"/>
      <c r="G24" s="427"/>
      <c r="H24" s="9" t="s">
        <v>8</v>
      </c>
      <c r="I24" s="296">
        <v>74600</v>
      </c>
      <c r="J24" s="9" t="s">
        <v>2</v>
      </c>
      <c r="K24" s="297">
        <f>E24*I24</f>
        <v>0</v>
      </c>
      <c r="L24" s="214"/>
      <c r="M24" s="107"/>
      <c r="N24" s="107"/>
      <c r="O24" s="107"/>
      <c r="P24" s="107"/>
      <c r="Q24" s="107"/>
      <c r="R24" s="107"/>
      <c r="S24" s="107"/>
      <c r="T24" s="15"/>
      <c r="U24" s="107"/>
      <c r="V24" s="107"/>
      <c r="W24" s="107"/>
      <c r="X24" s="107"/>
      <c r="Y24" s="107"/>
      <c r="Z24" s="107"/>
      <c r="AA24" s="216"/>
    </row>
    <row r="25" spans="3:27" ht="18" customHeight="1">
      <c r="C25" s="378"/>
      <c r="D25" s="1" t="s">
        <v>51</v>
      </c>
      <c r="E25" s="427"/>
      <c r="F25" s="427"/>
      <c r="G25" s="427"/>
      <c r="H25" s="9" t="s">
        <v>8</v>
      </c>
      <c r="I25" s="296">
        <v>74600</v>
      </c>
      <c r="J25" s="9" t="s">
        <v>2</v>
      </c>
      <c r="K25" s="297">
        <f>E25*I25</f>
        <v>0</v>
      </c>
      <c r="L25" s="214"/>
      <c r="M25" s="107"/>
      <c r="N25" s="107"/>
      <c r="O25" s="107"/>
      <c r="P25" s="107"/>
      <c r="Q25" s="107"/>
      <c r="R25" s="107"/>
      <c r="S25" s="107"/>
      <c r="T25" s="15"/>
      <c r="U25" s="107"/>
      <c r="V25" s="107"/>
      <c r="W25" s="107"/>
      <c r="X25" s="107"/>
      <c r="Y25" s="107"/>
      <c r="Z25" s="107"/>
      <c r="AA25" s="216"/>
    </row>
    <row r="26" spans="3:27" ht="18" customHeight="1">
      <c r="C26" s="378"/>
      <c r="D26" s="1" t="s">
        <v>52</v>
      </c>
      <c r="E26" s="312"/>
      <c r="F26" s="9" t="s">
        <v>8</v>
      </c>
      <c r="G26" s="312"/>
      <c r="H26" s="9" t="s">
        <v>226</v>
      </c>
      <c r="I26" s="296">
        <v>3190</v>
      </c>
      <c r="J26" s="9" t="s">
        <v>2</v>
      </c>
      <c r="K26" s="297">
        <f>G26*I26</f>
        <v>0</v>
      </c>
      <c r="L26" s="214"/>
      <c r="M26" s="107"/>
      <c r="N26" s="107"/>
      <c r="O26" s="107"/>
      <c r="P26" s="107"/>
      <c r="Q26" s="107"/>
      <c r="R26" s="107"/>
      <c r="S26" s="107"/>
      <c r="T26" s="15"/>
      <c r="U26" s="107"/>
      <c r="V26" s="107"/>
      <c r="W26" s="107"/>
      <c r="X26" s="107"/>
      <c r="Y26" s="107"/>
      <c r="Z26" s="107"/>
      <c r="AA26" s="216"/>
    </row>
    <row r="27" spans="3:27" ht="18" customHeight="1">
      <c r="C27" s="378"/>
      <c r="D27" s="1" t="s">
        <v>102</v>
      </c>
      <c r="E27" s="312"/>
      <c r="F27" s="9" t="s">
        <v>8</v>
      </c>
      <c r="G27" s="312"/>
      <c r="H27" s="9" t="s">
        <v>226</v>
      </c>
      <c r="I27" s="296">
        <v>5960</v>
      </c>
      <c r="J27" s="9" t="s">
        <v>2</v>
      </c>
      <c r="K27" s="297">
        <f>G27*I27</f>
        <v>0</v>
      </c>
      <c r="L27" s="214"/>
      <c r="M27" s="107"/>
      <c r="N27" s="107"/>
      <c r="O27" s="107"/>
      <c r="P27" s="107"/>
      <c r="Q27" s="107"/>
      <c r="R27" s="107"/>
      <c r="S27" s="107"/>
      <c r="T27" s="15"/>
      <c r="U27" s="107"/>
      <c r="V27" s="107"/>
      <c r="W27" s="107"/>
      <c r="X27" s="107"/>
      <c r="Y27" s="107"/>
      <c r="Z27" s="107"/>
      <c r="AA27" s="216"/>
    </row>
    <row r="28" spans="3:27" ht="40.5">
      <c r="C28" s="378"/>
      <c r="D28" s="224" t="s">
        <v>103</v>
      </c>
      <c r="E28" s="338"/>
      <c r="F28" s="37" t="s">
        <v>8</v>
      </c>
      <c r="G28" s="338"/>
      <c r="H28" s="37" t="s">
        <v>226</v>
      </c>
      <c r="I28" s="315">
        <v>5960</v>
      </c>
      <c r="J28" s="37" t="s">
        <v>2</v>
      </c>
      <c r="K28" s="339">
        <f>G28*I28</f>
        <v>0</v>
      </c>
      <c r="L28" s="217"/>
      <c r="M28" s="211"/>
      <c r="N28" s="211"/>
      <c r="O28" s="211"/>
      <c r="P28" s="211"/>
      <c r="Q28" s="211"/>
      <c r="R28" s="211"/>
      <c r="S28" s="211"/>
      <c r="T28" s="212"/>
      <c r="U28" s="211"/>
      <c r="V28" s="211"/>
      <c r="W28" s="211"/>
      <c r="X28" s="211"/>
      <c r="Y28" s="211"/>
      <c r="Z28" s="211"/>
      <c r="AA28" s="218"/>
    </row>
    <row r="29" spans="3:27" ht="18" customHeight="1">
      <c r="C29" s="341" t="s">
        <v>104</v>
      </c>
      <c r="D29" s="203"/>
      <c r="E29" s="202"/>
      <c r="F29" s="202"/>
      <c r="G29" s="32"/>
      <c r="H29" s="33"/>
      <c r="I29" s="34"/>
      <c r="J29" s="35"/>
      <c r="K29" s="36"/>
      <c r="L29" s="213"/>
      <c r="M29" s="106"/>
      <c r="N29" s="106"/>
      <c r="O29" s="106"/>
      <c r="P29" s="106"/>
      <c r="Q29" s="106"/>
      <c r="R29" s="106"/>
      <c r="S29" s="106"/>
      <c r="T29" s="114"/>
      <c r="U29" s="106"/>
      <c r="V29" s="106"/>
      <c r="W29" s="106"/>
      <c r="X29" s="106"/>
      <c r="Y29" s="106"/>
      <c r="Z29" s="106"/>
      <c r="AA29" s="215"/>
    </row>
    <row r="30" spans="3:27">
      <c r="C30" s="378"/>
      <c r="D30" s="30" t="s">
        <v>101</v>
      </c>
      <c r="E30" s="312"/>
      <c r="F30" s="9" t="s">
        <v>8</v>
      </c>
      <c r="G30" s="312"/>
      <c r="H30" s="9" t="s">
        <v>226</v>
      </c>
      <c r="I30" s="296">
        <v>5960</v>
      </c>
      <c r="J30" s="9" t="s">
        <v>2</v>
      </c>
      <c r="K30" s="297">
        <f>G30*I30</f>
        <v>0</v>
      </c>
      <c r="L30" s="214"/>
      <c r="M30" s="107"/>
      <c r="N30" s="107"/>
      <c r="O30" s="107"/>
      <c r="P30" s="107"/>
      <c r="Q30" s="107"/>
      <c r="R30" s="107"/>
      <c r="S30" s="107"/>
      <c r="T30" s="15"/>
      <c r="U30" s="107"/>
      <c r="V30" s="107"/>
      <c r="W30" s="107"/>
      <c r="X30" s="107"/>
      <c r="Y30" s="107"/>
      <c r="Z30" s="107"/>
      <c r="AA30" s="216"/>
    </row>
    <row r="31" spans="3:27" ht="18" customHeight="1">
      <c r="C31" s="378"/>
      <c r="D31" s="30" t="s">
        <v>36</v>
      </c>
      <c r="E31" s="427"/>
      <c r="F31" s="427"/>
      <c r="G31" s="427"/>
      <c r="H31" s="9" t="s">
        <v>8</v>
      </c>
      <c r="I31" s="296">
        <v>74600</v>
      </c>
      <c r="J31" s="9" t="s">
        <v>2</v>
      </c>
      <c r="K31" s="297">
        <f>E31*I31</f>
        <v>0</v>
      </c>
      <c r="L31" s="214"/>
      <c r="M31" s="107"/>
      <c r="N31" s="107"/>
      <c r="O31" s="107"/>
      <c r="P31" s="107"/>
      <c r="Q31" s="107"/>
      <c r="R31" s="107"/>
      <c r="S31" s="107"/>
      <c r="T31" s="15"/>
      <c r="U31" s="107"/>
      <c r="V31" s="107"/>
      <c r="W31" s="107"/>
      <c r="X31" s="107"/>
      <c r="Y31" s="107"/>
      <c r="Z31" s="107"/>
      <c r="AA31" s="216"/>
    </row>
    <row r="32" spans="3:27" ht="18" customHeight="1">
      <c r="C32" s="378"/>
      <c r="D32" s="1" t="s">
        <v>51</v>
      </c>
      <c r="E32" s="427"/>
      <c r="F32" s="427"/>
      <c r="G32" s="427"/>
      <c r="H32" s="9" t="s">
        <v>8</v>
      </c>
      <c r="I32" s="296">
        <v>74600</v>
      </c>
      <c r="J32" s="9" t="s">
        <v>2</v>
      </c>
      <c r="K32" s="297">
        <f>E32*I32</f>
        <v>0</v>
      </c>
      <c r="L32" s="214"/>
      <c r="M32" s="107"/>
      <c r="N32" s="107"/>
      <c r="O32" s="107"/>
      <c r="P32" s="107"/>
      <c r="Q32" s="107"/>
      <c r="R32" s="107"/>
      <c r="S32" s="107"/>
      <c r="T32" s="15"/>
      <c r="U32" s="107"/>
      <c r="V32" s="107"/>
      <c r="W32" s="107"/>
      <c r="X32" s="107"/>
      <c r="Y32" s="107"/>
      <c r="Z32" s="107"/>
      <c r="AA32" s="216"/>
    </row>
    <row r="33" spans="2:27" ht="18" customHeight="1">
      <c r="C33" s="378"/>
      <c r="D33" s="1" t="s">
        <v>52</v>
      </c>
      <c r="E33" s="312"/>
      <c r="F33" s="9" t="s">
        <v>8</v>
      </c>
      <c r="G33" s="312"/>
      <c r="H33" s="9" t="s">
        <v>226</v>
      </c>
      <c r="I33" s="296">
        <v>3190</v>
      </c>
      <c r="J33" s="9" t="s">
        <v>2</v>
      </c>
      <c r="K33" s="297">
        <f>G33*I33</f>
        <v>0</v>
      </c>
      <c r="L33" s="214"/>
      <c r="M33" s="107"/>
      <c r="N33" s="107"/>
      <c r="O33" s="107"/>
      <c r="P33" s="107"/>
      <c r="Q33" s="107"/>
      <c r="R33" s="107"/>
      <c r="S33" s="107"/>
      <c r="T33" s="15"/>
      <c r="U33" s="107"/>
      <c r="V33" s="107"/>
      <c r="W33" s="107"/>
      <c r="X33" s="107"/>
      <c r="Y33" s="107"/>
      <c r="Z33" s="107"/>
      <c r="AA33" s="216"/>
    </row>
    <row r="34" spans="2:27" ht="18" customHeight="1">
      <c r="C34" s="378"/>
      <c r="D34" s="1" t="s">
        <v>102</v>
      </c>
      <c r="E34" s="312"/>
      <c r="F34" s="9" t="s">
        <v>8</v>
      </c>
      <c r="G34" s="312"/>
      <c r="H34" s="9" t="s">
        <v>226</v>
      </c>
      <c r="I34" s="296">
        <v>5960</v>
      </c>
      <c r="J34" s="9" t="s">
        <v>2</v>
      </c>
      <c r="K34" s="297">
        <f>G34*I34</f>
        <v>0</v>
      </c>
      <c r="L34" s="214"/>
      <c r="M34" s="107"/>
      <c r="N34" s="107"/>
      <c r="O34" s="107"/>
      <c r="P34" s="107"/>
      <c r="Q34" s="107"/>
      <c r="R34" s="107"/>
      <c r="S34" s="107"/>
      <c r="T34" s="15"/>
      <c r="U34" s="107"/>
      <c r="V34" s="107"/>
      <c r="W34" s="107"/>
      <c r="X34" s="107"/>
      <c r="Y34" s="107"/>
      <c r="Z34" s="107"/>
      <c r="AA34" s="216"/>
    </row>
    <row r="35" spans="2:27" ht="41.25" thickBot="1">
      <c r="C35" s="378"/>
      <c r="D35" s="30" t="s">
        <v>103</v>
      </c>
      <c r="E35" s="312"/>
      <c r="F35" s="9" t="s">
        <v>8</v>
      </c>
      <c r="G35" s="312"/>
      <c r="H35" s="9" t="s">
        <v>226</v>
      </c>
      <c r="I35" s="296">
        <v>5960</v>
      </c>
      <c r="J35" s="9" t="s">
        <v>2</v>
      </c>
      <c r="K35" s="297">
        <f>G35*I35</f>
        <v>0</v>
      </c>
      <c r="L35" s="214"/>
      <c r="M35" s="107"/>
      <c r="N35" s="107"/>
      <c r="O35" s="107"/>
      <c r="P35" s="107"/>
      <c r="Q35" s="107"/>
      <c r="R35" s="107"/>
      <c r="S35" s="107"/>
      <c r="T35" s="15"/>
      <c r="U35" s="107"/>
      <c r="V35" s="107"/>
      <c r="W35" s="107"/>
      <c r="X35" s="107"/>
      <c r="Y35" s="107"/>
      <c r="Z35" s="107"/>
      <c r="AA35" s="216"/>
    </row>
    <row r="36" spans="2:27" ht="18" customHeight="1" thickBot="1">
      <c r="C36" s="369" t="s">
        <v>21</v>
      </c>
      <c r="D36" s="370"/>
      <c r="E36" s="23"/>
      <c r="F36" s="23"/>
      <c r="G36" s="23"/>
      <c r="H36" s="23"/>
      <c r="I36" s="7"/>
      <c r="J36" s="24"/>
      <c r="K36" s="13">
        <f>SUM(K17:K35)</f>
        <v>0</v>
      </c>
      <c r="L36" s="219"/>
      <c r="M36" s="211"/>
      <c r="N36" s="211"/>
      <c r="O36" s="211"/>
      <c r="P36" s="211"/>
      <c r="Q36" s="211"/>
      <c r="R36" s="211"/>
      <c r="S36" s="211"/>
      <c r="T36" s="219"/>
      <c r="U36" s="211"/>
      <c r="V36" s="211"/>
      <c r="W36" s="211"/>
      <c r="X36" s="211"/>
      <c r="Y36" s="211"/>
      <c r="Z36" s="211"/>
      <c r="AA36" s="218"/>
    </row>
    <row r="37" spans="2:27" ht="9" customHeight="1">
      <c r="C37" s="14"/>
      <c r="D37" s="14"/>
      <c r="E37" s="10"/>
      <c r="F37" s="10"/>
      <c r="G37" s="10"/>
      <c r="H37" s="10"/>
      <c r="I37" s="10"/>
      <c r="J37" s="10"/>
      <c r="K37" s="15"/>
      <c r="L37" s="15"/>
      <c r="T37" s="15"/>
    </row>
    <row r="38" spans="2:27" ht="18" customHeight="1">
      <c r="B38" s="6" t="s">
        <v>55</v>
      </c>
      <c r="E38" s="400"/>
      <c r="F38" s="400"/>
      <c r="G38" s="400"/>
      <c r="H38" s="400"/>
      <c r="I38" s="400"/>
      <c r="J38" s="403"/>
      <c r="K38" s="17"/>
      <c r="L38" s="17"/>
      <c r="T38" s="17"/>
    </row>
    <row r="39" spans="2:27" ht="15" customHeight="1">
      <c r="K39" s="16" t="s">
        <v>11</v>
      </c>
      <c r="L39" s="16"/>
      <c r="T39" s="16"/>
    </row>
    <row r="40" spans="2:27" ht="19.5" customHeight="1">
      <c r="C40" s="374" t="s">
        <v>27</v>
      </c>
      <c r="D40" s="375"/>
      <c r="E40" s="373" t="s">
        <v>15</v>
      </c>
      <c r="F40" s="373"/>
      <c r="G40" s="373"/>
      <c r="H40" s="365"/>
      <c r="I40" s="364" t="s">
        <v>16</v>
      </c>
      <c r="J40" s="384"/>
      <c r="K40" s="27" t="s">
        <v>17</v>
      </c>
      <c r="L40" s="366" t="s">
        <v>49</v>
      </c>
      <c r="M40" s="367"/>
      <c r="N40" s="367"/>
      <c r="O40" s="367"/>
      <c r="P40" s="367"/>
      <c r="Q40" s="367"/>
      <c r="R40" s="367"/>
      <c r="S40" s="367"/>
      <c r="T40" s="367"/>
      <c r="U40" s="367"/>
      <c r="V40" s="367"/>
      <c r="W40" s="367"/>
      <c r="X40" s="367"/>
      <c r="Y40" s="367"/>
      <c r="Z40" s="367"/>
      <c r="AA40" s="368"/>
    </row>
    <row r="41" spans="2:27" ht="30" customHeight="1">
      <c r="C41" s="376"/>
      <c r="D41" s="377"/>
      <c r="E41" s="385" t="s">
        <v>10</v>
      </c>
      <c r="F41" s="385"/>
      <c r="G41" s="385"/>
      <c r="H41" s="386"/>
      <c r="I41" s="362" t="str">
        <f>+$I$15</f>
        <v>補助単価</v>
      </c>
      <c r="J41" s="363"/>
      <c r="K41" s="3" t="s">
        <v>0</v>
      </c>
      <c r="L41" s="51" t="s">
        <v>42</v>
      </c>
      <c r="M41" s="52" t="s">
        <v>43</v>
      </c>
      <c r="N41" s="53" t="s">
        <v>82</v>
      </c>
      <c r="O41" s="53" t="s">
        <v>44</v>
      </c>
      <c r="P41" s="52" t="s">
        <v>45</v>
      </c>
      <c r="Q41" s="53" t="s">
        <v>47</v>
      </c>
      <c r="R41" s="52" t="s">
        <v>46</v>
      </c>
      <c r="S41" s="54" t="s">
        <v>48</v>
      </c>
      <c r="T41" s="55" t="s">
        <v>42</v>
      </c>
      <c r="U41" s="52" t="s">
        <v>43</v>
      </c>
      <c r="V41" s="53" t="s">
        <v>82</v>
      </c>
      <c r="W41" s="53" t="s">
        <v>44</v>
      </c>
      <c r="X41" s="52" t="s">
        <v>45</v>
      </c>
      <c r="Y41" s="53" t="s">
        <v>47</v>
      </c>
      <c r="Z41" s="52" t="s">
        <v>46</v>
      </c>
      <c r="AA41" s="54" t="s">
        <v>48</v>
      </c>
    </row>
    <row r="42" spans="2:27" ht="18" customHeight="1">
      <c r="C42" s="4" t="s">
        <v>56</v>
      </c>
      <c r="D42" s="2"/>
      <c r="E42" s="11"/>
      <c r="F42" s="11"/>
      <c r="G42" s="11"/>
      <c r="H42" s="11"/>
      <c r="I42" s="11"/>
      <c r="J42" s="11"/>
      <c r="K42" s="12"/>
      <c r="L42" s="65"/>
      <c r="M42" s="56"/>
      <c r="N42" s="56"/>
      <c r="O42" s="56"/>
      <c r="P42" s="56"/>
      <c r="Q42" s="56"/>
      <c r="R42" s="56"/>
      <c r="S42" s="57"/>
      <c r="T42" s="62"/>
      <c r="U42" s="56"/>
      <c r="V42" s="56"/>
      <c r="W42" s="56"/>
      <c r="X42" s="56"/>
      <c r="Y42" s="56"/>
      <c r="Z42" s="56"/>
      <c r="AA42" s="57"/>
    </row>
    <row r="43" spans="2:27" ht="18" customHeight="1">
      <c r="C43" s="47"/>
      <c r="D43" s="30" t="s">
        <v>34</v>
      </c>
      <c r="E43" s="20"/>
      <c r="F43" s="9" t="s">
        <v>8</v>
      </c>
      <c r="G43" s="20"/>
      <c r="H43" s="9" t="s">
        <v>54</v>
      </c>
      <c r="I43" s="199">
        <v>1120</v>
      </c>
      <c r="J43" s="9" t="s">
        <v>2</v>
      </c>
      <c r="K43" s="18">
        <f t="shared" ref="K43:K48" si="0">G43*I43</f>
        <v>0</v>
      </c>
      <c r="L43" s="63"/>
      <c r="M43" s="58"/>
      <c r="N43" s="58"/>
      <c r="O43" s="58"/>
      <c r="P43" s="58"/>
      <c r="Q43" s="58"/>
      <c r="R43" s="58"/>
      <c r="S43" s="59"/>
      <c r="T43" s="63"/>
      <c r="U43" s="58"/>
      <c r="V43" s="58"/>
      <c r="W43" s="58"/>
      <c r="X43" s="58"/>
      <c r="Y43" s="58"/>
      <c r="Z43" s="58"/>
      <c r="AA43" s="59"/>
    </row>
    <row r="44" spans="2:27" ht="18" customHeight="1">
      <c r="C44" s="47"/>
      <c r="D44" s="119" t="s">
        <v>35</v>
      </c>
      <c r="E44" s="20"/>
      <c r="F44" s="9" t="s">
        <v>8</v>
      </c>
      <c r="G44" s="20"/>
      <c r="H44" s="9" t="s">
        <v>54</v>
      </c>
      <c r="I44" s="199">
        <v>1120</v>
      </c>
      <c r="J44" s="9" t="s">
        <v>2</v>
      </c>
      <c r="K44" s="18">
        <f>G44*I44</f>
        <v>0</v>
      </c>
      <c r="L44" s="63"/>
      <c r="M44" s="58"/>
      <c r="N44" s="58"/>
      <c r="O44" s="58"/>
      <c r="P44" s="58"/>
      <c r="Q44" s="58"/>
      <c r="R44" s="58"/>
      <c r="S44" s="59"/>
      <c r="T44" s="63"/>
      <c r="U44" s="58"/>
      <c r="V44" s="58"/>
      <c r="W44" s="58"/>
      <c r="X44" s="58"/>
      <c r="Y44" s="58"/>
      <c r="Z44" s="58"/>
      <c r="AA44" s="59"/>
    </row>
    <row r="45" spans="2:27" ht="18" customHeight="1">
      <c r="C45" s="47"/>
      <c r="D45" s="1" t="s">
        <v>36</v>
      </c>
      <c r="E45" s="20"/>
      <c r="F45" s="9" t="s">
        <v>8</v>
      </c>
      <c r="G45" s="20"/>
      <c r="H45" s="9" t="s">
        <v>54</v>
      </c>
      <c r="I45" s="199">
        <v>1120</v>
      </c>
      <c r="J45" s="9" t="s">
        <v>2</v>
      </c>
      <c r="K45" s="18">
        <f t="shared" si="0"/>
        <v>0</v>
      </c>
      <c r="L45" s="63"/>
      <c r="M45" s="58"/>
      <c r="N45" s="58"/>
      <c r="O45" s="58"/>
      <c r="P45" s="58"/>
      <c r="Q45" s="58"/>
      <c r="R45" s="58"/>
      <c r="S45" s="59"/>
      <c r="T45" s="63"/>
      <c r="U45" s="58"/>
      <c r="V45" s="58"/>
      <c r="W45" s="58"/>
      <c r="X45" s="58"/>
      <c r="Y45" s="58"/>
      <c r="Z45" s="58"/>
      <c r="AA45" s="59"/>
    </row>
    <row r="46" spans="2:27" ht="18" customHeight="1">
      <c r="C46" s="47"/>
      <c r="D46" s="1" t="s">
        <v>37</v>
      </c>
      <c r="E46" s="20"/>
      <c r="F46" s="9" t="s">
        <v>8</v>
      </c>
      <c r="G46" s="20"/>
      <c r="H46" s="9" t="s">
        <v>54</v>
      </c>
      <c r="I46" s="199">
        <v>1120</v>
      </c>
      <c r="J46" s="9" t="s">
        <v>2</v>
      </c>
      <c r="K46" s="18">
        <f t="shared" si="0"/>
        <v>0</v>
      </c>
      <c r="L46" s="63"/>
      <c r="M46" s="58"/>
      <c r="N46" s="58"/>
      <c r="O46" s="58"/>
      <c r="P46" s="58"/>
      <c r="Q46" s="58"/>
      <c r="R46" s="58"/>
      <c r="S46" s="59"/>
      <c r="T46" s="63"/>
      <c r="U46" s="58"/>
      <c r="V46" s="58"/>
      <c r="W46" s="58"/>
      <c r="X46" s="58"/>
      <c r="Y46" s="58"/>
      <c r="Z46" s="58"/>
      <c r="AA46" s="59"/>
    </row>
    <row r="47" spans="2:27" ht="30" customHeight="1">
      <c r="C47" s="47"/>
      <c r="D47" s="30" t="s">
        <v>38</v>
      </c>
      <c r="E47" s="20"/>
      <c r="F47" s="9" t="s">
        <v>8</v>
      </c>
      <c r="G47" s="20"/>
      <c r="H47" s="9" t="s">
        <v>54</v>
      </c>
      <c r="I47" s="199">
        <v>1120</v>
      </c>
      <c r="J47" s="9" t="s">
        <v>2</v>
      </c>
      <c r="K47" s="18">
        <f>G47*I47</f>
        <v>0</v>
      </c>
      <c r="L47" s="63"/>
      <c r="M47" s="58"/>
      <c r="N47" s="58"/>
      <c r="O47" s="58"/>
      <c r="P47" s="58"/>
      <c r="Q47" s="58"/>
      <c r="R47" s="58"/>
      <c r="S47" s="59"/>
      <c r="T47" s="63"/>
      <c r="U47" s="58"/>
      <c r="V47" s="58"/>
      <c r="W47" s="58"/>
      <c r="X47" s="58"/>
      <c r="Y47" s="58"/>
      <c r="Z47" s="58"/>
      <c r="AA47" s="59"/>
    </row>
    <row r="48" spans="2:27" ht="18" customHeight="1">
      <c r="C48" s="47"/>
      <c r="D48" s="1" t="s">
        <v>39</v>
      </c>
      <c r="E48" s="20"/>
      <c r="F48" s="9" t="s">
        <v>8</v>
      </c>
      <c r="G48" s="20"/>
      <c r="H48" s="9" t="s">
        <v>54</v>
      </c>
      <c r="I48" s="199">
        <v>1120</v>
      </c>
      <c r="J48" s="9" t="s">
        <v>2</v>
      </c>
      <c r="K48" s="18">
        <f t="shared" si="0"/>
        <v>0</v>
      </c>
      <c r="L48" s="63"/>
      <c r="M48" s="58"/>
      <c r="N48" s="58"/>
      <c r="O48" s="58"/>
      <c r="P48" s="58"/>
      <c r="Q48" s="58"/>
      <c r="R48" s="58"/>
      <c r="S48" s="59"/>
      <c r="T48" s="63"/>
      <c r="U48" s="58"/>
      <c r="V48" s="58"/>
      <c r="W48" s="58"/>
      <c r="X48" s="58"/>
      <c r="Y48" s="58"/>
      <c r="Z48" s="58"/>
      <c r="AA48" s="59"/>
    </row>
    <row r="49" spans="2:27" ht="45" customHeight="1">
      <c r="C49" s="50"/>
      <c r="D49" s="30" t="s">
        <v>57</v>
      </c>
      <c r="E49" s="20"/>
      <c r="F49" s="9" t="s">
        <v>8</v>
      </c>
      <c r="G49" s="20"/>
      <c r="H49" s="9" t="s">
        <v>54</v>
      </c>
      <c r="I49" s="199">
        <v>1120</v>
      </c>
      <c r="J49" s="9" t="s">
        <v>2</v>
      </c>
      <c r="K49" s="18">
        <f>G49*I49</f>
        <v>0</v>
      </c>
      <c r="L49" s="63"/>
      <c r="M49" s="58"/>
      <c r="N49" s="58"/>
      <c r="O49" s="58"/>
      <c r="P49" s="58"/>
      <c r="Q49" s="58"/>
      <c r="R49" s="58"/>
      <c r="S49" s="59"/>
      <c r="T49" s="63"/>
      <c r="U49" s="58"/>
      <c r="V49" s="58"/>
      <c r="W49" s="58"/>
      <c r="X49" s="58"/>
      <c r="Y49" s="58"/>
      <c r="Z49" s="58"/>
      <c r="AA49" s="59"/>
    </row>
    <row r="50" spans="2:27" ht="30" customHeight="1">
      <c r="C50" s="104"/>
      <c r="D50" s="66" t="s">
        <v>40</v>
      </c>
      <c r="E50" s="405"/>
      <c r="F50" s="405"/>
      <c r="G50" s="405"/>
      <c r="H50" s="37" t="s">
        <v>8</v>
      </c>
      <c r="I50" s="200">
        <v>5610</v>
      </c>
      <c r="J50" s="37" t="s">
        <v>2</v>
      </c>
      <c r="K50" s="38">
        <f>E50*I50</f>
        <v>0</v>
      </c>
      <c r="L50" s="64"/>
      <c r="M50" s="60"/>
      <c r="N50" s="60"/>
      <c r="O50" s="60"/>
      <c r="P50" s="60"/>
      <c r="Q50" s="60"/>
      <c r="R50" s="60"/>
      <c r="S50" s="61"/>
      <c r="T50" s="64"/>
      <c r="U50" s="60"/>
      <c r="V50" s="60"/>
      <c r="W50" s="60"/>
      <c r="X50" s="60"/>
      <c r="Y50" s="60"/>
      <c r="Z50" s="60"/>
      <c r="AA50" s="61"/>
    </row>
    <row r="51" spans="2:27" ht="18" customHeight="1">
      <c r="C51" s="337" t="s">
        <v>228</v>
      </c>
      <c r="D51" s="2"/>
      <c r="E51" s="43"/>
      <c r="F51" s="43"/>
      <c r="G51" s="43"/>
      <c r="H51" s="43"/>
      <c r="I51" s="43"/>
      <c r="J51" s="43"/>
      <c r="K51" s="46"/>
      <c r="L51" s="118"/>
      <c r="M51" s="116"/>
      <c r="N51" s="116"/>
      <c r="O51" s="116"/>
      <c r="P51" s="116"/>
      <c r="Q51" s="116"/>
      <c r="R51" s="116"/>
      <c r="S51" s="117"/>
      <c r="T51" s="118"/>
      <c r="U51" s="116"/>
      <c r="V51" s="116"/>
      <c r="W51" s="116"/>
      <c r="X51" s="116"/>
      <c r="Y51" s="116"/>
      <c r="Z51" s="116"/>
      <c r="AA51" s="117"/>
    </row>
    <row r="52" spans="2:27" ht="18" customHeight="1">
      <c r="C52" s="50"/>
      <c r="D52" s="30" t="s">
        <v>34</v>
      </c>
      <c r="E52" s="20"/>
      <c r="F52" s="9" t="s">
        <v>8</v>
      </c>
      <c r="G52" s="20"/>
      <c r="H52" s="9" t="s">
        <v>54</v>
      </c>
      <c r="I52" s="199">
        <v>561</v>
      </c>
      <c r="J52" s="9" t="s">
        <v>2</v>
      </c>
      <c r="K52" s="18">
        <f t="shared" ref="K52:K58" si="1">G52*I52</f>
        <v>0</v>
      </c>
      <c r="L52" s="63"/>
      <c r="M52" s="58"/>
      <c r="N52" s="58"/>
      <c r="O52" s="58"/>
      <c r="P52" s="58"/>
      <c r="Q52" s="58"/>
      <c r="R52" s="58"/>
      <c r="S52" s="59"/>
      <c r="T52" s="63"/>
      <c r="U52" s="58"/>
      <c r="V52" s="58"/>
      <c r="W52" s="58"/>
      <c r="X52" s="58"/>
      <c r="Y52" s="58"/>
      <c r="Z52" s="58"/>
      <c r="AA52" s="59"/>
    </row>
    <row r="53" spans="2:27" ht="18" customHeight="1">
      <c r="C53" s="50"/>
      <c r="D53" s="119" t="s">
        <v>35</v>
      </c>
      <c r="E53" s="20"/>
      <c r="F53" s="9" t="s">
        <v>8</v>
      </c>
      <c r="G53" s="20"/>
      <c r="H53" s="9" t="s">
        <v>54</v>
      </c>
      <c r="I53" s="199">
        <v>561</v>
      </c>
      <c r="J53" s="9" t="s">
        <v>2</v>
      </c>
      <c r="K53" s="18">
        <f t="shared" si="1"/>
        <v>0</v>
      </c>
      <c r="L53" s="63"/>
      <c r="M53" s="58"/>
      <c r="N53" s="58"/>
      <c r="O53" s="58"/>
      <c r="P53" s="58"/>
      <c r="Q53" s="58"/>
      <c r="R53" s="58"/>
      <c r="S53" s="59"/>
      <c r="T53" s="63"/>
      <c r="U53" s="58"/>
      <c r="V53" s="58"/>
      <c r="W53" s="58"/>
      <c r="X53" s="58"/>
      <c r="Y53" s="58"/>
      <c r="Z53" s="58"/>
      <c r="AA53" s="59"/>
    </row>
    <row r="54" spans="2:27" ht="18" customHeight="1">
      <c r="C54" s="50"/>
      <c r="D54" s="1" t="s">
        <v>36</v>
      </c>
      <c r="E54" s="20"/>
      <c r="F54" s="9" t="s">
        <v>8</v>
      </c>
      <c r="G54" s="20"/>
      <c r="H54" s="9" t="s">
        <v>54</v>
      </c>
      <c r="I54" s="199">
        <v>561</v>
      </c>
      <c r="J54" s="9" t="s">
        <v>2</v>
      </c>
      <c r="K54" s="18">
        <f t="shared" si="1"/>
        <v>0</v>
      </c>
      <c r="L54" s="63"/>
      <c r="M54" s="58"/>
      <c r="N54" s="58"/>
      <c r="O54" s="58"/>
      <c r="P54" s="58"/>
      <c r="Q54" s="58"/>
      <c r="R54" s="58"/>
      <c r="S54" s="59"/>
      <c r="T54" s="63"/>
      <c r="U54" s="58"/>
      <c r="V54" s="58"/>
      <c r="W54" s="58"/>
      <c r="X54" s="58"/>
      <c r="Y54" s="58"/>
      <c r="Z54" s="58"/>
      <c r="AA54" s="59"/>
    </row>
    <row r="55" spans="2:27" ht="18" customHeight="1">
      <c r="C55" s="50"/>
      <c r="D55" s="1" t="s">
        <v>37</v>
      </c>
      <c r="E55" s="20"/>
      <c r="F55" s="9" t="s">
        <v>8</v>
      </c>
      <c r="G55" s="20"/>
      <c r="H55" s="9" t="s">
        <v>54</v>
      </c>
      <c r="I55" s="199">
        <v>561</v>
      </c>
      <c r="J55" s="9" t="s">
        <v>2</v>
      </c>
      <c r="K55" s="18">
        <f t="shared" si="1"/>
        <v>0</v>
      </c>
      <c r="L55" s="63"/>
      <c r="M55" s="58"/>
      <c r="N55" s="58"/>
      <c r="O55" s="58"/>
      <c r="P55" s="58"/>
      <c r="Q55" s="58"/>
      <c r="R55" s="58"/>
      <c r="S55" s="59"/>
      <c r="T55" s="63"/>
      <c r="U55" s="58"/>
      <c r="V55" s="58"/>
      <c r="W55" s="58"/>
      <c r="X55" s="58"/>
      <c r="Y55" s="58"/>
      <c r="Z55" s="58"/>
      <c r="AA55" s="59"/>
    </row>
    <row r="56" spans="2:27" ht="30" customHeight="1">
      <c r="C56" s="50"/>
      <c r="D56" s="30" t="s">
        <v>38</v>
      </c>
      <c r="E56" s="20"/>
      <c r="F56" s="9" t="s">
        <v>8</v>
      </c>
      <c r="G56" s="20"/>
      <c r="H56" s="9" t="s">
        <v>54</v>
      </c>
      <c r="I56" s="199">
        <v>561</v>
      </c>
      <c r="J56" s="9" t="s">
        <v>2</v>
      </c>
      <c r="K56" s="18">
        <f t="shared" si="1"/>
        <v>0</v>
      </c>
      <c r="L56" s="63"/>
      <c r="M56" s="58"/>
      <c r="N56" s="58"/>
      <c r="O56" s="58"/>
      <c r="P56" s="58"/>
      <c r="Q56" s="58"/>
      <c r="R56" s="58"/>
      <c r="S56" s="59"/>
      <c r="T56" s="63"/>
      <c r="U56" s="58"/>
      <c r="V56" s="58"/>
      <c r="W56" s="58"/>
      <c r="X56" s="58"/>
      <c r="Y56" s="58"/>
      <c r="Z56" s="58"/>
      <c r="AA56" s="59"/>
    </row>
    <row r="57" spans="2:27" ht="18" customHeight="1">
      <c r="C57" s="50"/>
      <c r="D57" s="1" t="s">
        <v>39</v>
      </c>
      <c r="E57" s="20"/>
      <c r="F57" s="9" t="s">
        <v>8</v>
      </c>
      <c r="G57" s="20"/>
      <c r="H57" s="9" t="s">
        <v>54</v>
      </c>
      <c r="I57" s="199">
        <v>561</v>
      </c>
      <c r="J57" s="9" t="s">
        <v>2</v>
      </c>
      <c r="K57" s="18">
        <f t="shared" si="1"/>
        <v>0</v>
      </c>
      <c r="L57" s="63"/>
      <c r="M57" s="58"/>
      <c r="N57" s="58"/>
      <c r="O57" s="58"/>
      <c r="P57" s="58"/>
      <c r="Q57" s="58"/>
      <c r="R57" s="58"/>
      <c r="S57" s="59"/>
      <c r="T57" s="63"/>
      <c r="U57" s="58"/>
      <c r="V57" s="58"/>
      <c r="W57" s="58"/>
      <c r="X57" s="58"/>
      <c r="Y57" s="58"/>
      <c r="Z57" s="58"/>
      <c r="AA57" s="59"/>
    </row>
    <row r="58" spans="2:27" ht="45" customHeight="1" thickBot="1">
      <c r="C58" s="104"/>
      <c r="D58" s="66" t="s">
        <v>57</v>
      </c>
      <c r="E58" s="44"/>
      <c r="F58" s="37" t="s">
        <v>8</v>
      </c>
      <c r="G58" s="44"/>
      <c r="H58" s="37" t="s">
        <v>54</v>
      </c>
      <c r="I58" s="200">
        <v>561</v>
      </c>
      <c r="J58" s="37" t="s">
        <v>2</v>
      </c>
      <c r="K58" s="38">
        <f t="shared" si="1"/>
        <v>0</v>
      </c>
      <c r="L58" s="64"/>
      <c r="M58" s="60"/>
      <c r="N58" s="60"/>
      <c r="O58" s="60"/>
      <c r="P58" s="60"/>
      <c r="Q58" s="60"/>
      <c r="R58" s="60"/>
      <c r="S58" s="61"/>
      <c r="T58" s="64"/>
      <c r="U58" s="60"/>
      <c r="V58" s="60"/>
      <c r="W58" s="60"/>
      <c r="X58" s="60"/>
      <c r="Y58" s="60"/>
      <c r="Z58" s="60"/>
      <c r="AA58" s="61"/>
    </row>
    <row r="59" spans="2:27" ht="18" customHeight="1" thickBot="1">
      <c r="C59" s="369" t="s">
        <v>21</v>
      </c>
      <c r="D59" s="370"/>
      <c r="E59" s="371"/>
      <c r="F59" s="371"/>
      <c r="G59" s="371"/>
      <c r="H59" s="371"/>
      <c r="I59" s="371"/>
      <c r="J59" s="372"/>
      <c r="K59" s="13">
        <f>SUM(K43:K58)</f>
        <v>0</v>
      </c>
    </row>
    <row r="61" spans="2:27" ht="18.75" customHeight="1">
      <c r="B61" s="6" t="s">
        <v>77</v>
      </c>
    </row>
    <row r="62" spans="2:27" ht="15" customHeight="1">
      <c r="K62" s="16" t="s">
        <v>1</v>
      </c>
      <c r="L62" s="16"/>
      <c r="T62" s="16"/>
    </row>
    <row r="63" spans="2:27" ht="19.5" customHeight="1">
      <c r="C63" s="374" t="str">
        <f>+$C$14</f>
        <v>対象施設等</v>
      </c>
      <c r="D63" s="375"/>
      <c r="E63" s="373" t="s">
        <v>18</v>
      </c>
      <c r="F63" s="373"/>
      <c r="G63" s="373"/>
      <c r="H63" s="373"/>
      <c r="I63" s="409" t="s">
        <v>19</v>
      </c>
      <c r="J63" s="410"/>
      <c r="K63" s="39" t="s">
        <v>20</v>
      </c>
      <c r="L63" s="366" t="s">
        <v>49</v>
      </c>
      <c r="M63" s="367"/>
      <c r="N63" s="367"/>
      <c r="O63" s="367"/>
      <c r="P63" s="367"/>
      <c r="Q63" s="367"/>
      <c r="R63" s="367"/>
      <c r="S63" s="367"/>
      <c r="T63" s="367"/>
      <c r="U63" s="367"/>
      <c r="V63" s="367"/>
      <c r="W63" s="367"/>
      <c r="X63" s="367"/>
      <c r="Y63" s="367"/>
      <c r="Z63" s="367"/>
      <c r="AA63" s="368"/>
    </row>
    <row r="64" spans="2:27" ht="30" customHeight="1">
      <c r="C64" s="376"/>
      <c r="D64" s="377"/>
      <c r="E64" s="83" t="s">
        <v>78</v>
      </c>
      <c r="F64" s="82"/>
      <c r="G64" s="385" t="s">
        <v>79</v>
      </c>
      <c r="H64" s="386"/>
      <c r="I64" s="362" t="str">
        <f>+$I$15</f>
        <v>補助単価</v>
      </c>
      <c r="J64" s="363"/>
      <c r="K64" s="40" t="s">
        <v>0</v>
      </c>
      <c r="L64" s="51" t="s">
        <v>42</v>
      </c>
      <c r="M64" s="52" t="s">
        <v>43</v>
      </c>
      <c r="N64" s="53" t="s">
        <v>82</v>
      </c>
      <c r="O64" s="53" t="s">
        <v>44</v>
      </c>
      <c r="P64" s="52" t="s">
        <v>45</v>
      </c>
      <c r="Q64" s="53" t="s">
        <v>47</v>
      </c>
      <c r="R64" s="52" t="s">
        <v>46</v>
      </c>
      <c r="S64" s="54" t="s">
        <v>48</v>
      </c>
      <c r="T64" s="55" t="s">
        <v>42</v>
      </c>
      <c r="U64" s="52" t="s">
        <v>43</v>
      </c>
      <c r="V64" s="53" t="s">
        <v>82</v>
      </c>
      <c r="W64" s="53" t="s">
        <v>44</v>
      </c>
      <c r="X64" s="52" t="s">
        <v>45</v>
      </c>
      <c r="Y64" s="53" t="s">
        <v>47</v>
      </c>
      <c r="Z64" s="52" t="s">
        <v>46</v>
      </c>
      <c r="AA64" s="54" t="s">
        <v>48</v>
      </c>
    </row>
    <row r="65" spans="2:27" ht="18" customHeight="1">
      <c r="C65" s="4" t="s">
        <v>33</v>
      </c>
      <c r="D65" s="2"/>
      <c r="E65" s="11"/>
      <c r="F65" s="11"/>
      <c r="G65" s="11"/>
      <c r="H65" s="11"/>
      <c r="I65" s="11"/>
      <c r="J65" s="11"/>
      <c r="K65" s="12"/>
      <c r="L65" s="65"/>
      <c r="M65" s="56"/>
      <c r="N65" s="56"/>
      <c r="O65" s="56"/>
      <c r="P65" s="56"/>
      <c r="Q65" s="56"/>
      <c r="R65" s="56"/>
      <c r="S65" s="57"/>
      <c r="T65" s="62"/>
      <c r="U65" s="56"/>
      <c r="V65" s="56"/>
      <c r="W65" s="56"/>
      <c r="X65" s="56"/>
      <c r="Y65" s="56"/>
      <c r="Z65" s="56"/>
      <c r="AA65" s="57"/>
    </row>
    <row r="66" spans="2:27" ht="18" customHeight="1">
      <c r="C66" s="105"/>
      <c r="D66" s="30" t="s">
        <v>34</v>
      </c>
      <c r="E66" s="20"/>
      <c r="F66" s="9" t="s">
        <v>8</v>
      </c>
      <c r="G66" s="20"/>
      <c r="H66" s="9" t="s">
        <v>7</v>
      </c>
      <c r="I66" s="391">
        <v>0.5</v>
      </c>
      <c r="J66" s="392"/>
      <c r="K66" s="18">
        <f t="shared" ref="K66:K72" si="2">ROUNDDOWN(G66*$I$66/1000,0)</f>
        <v>0</v>
      </c>
      <c r="L66" s="63"/>
      <c r="M66" s="58"/>
      <c r="N66" s="58"/>
      <c r="O66" s="58"/>
      <c r="P66" s="58"/>
      <c r="Q66" s="58"/>
      <c r="R66" s="58"/>
      <c r="S66" s="59"/>
      <c r="T66" s="63"/>
      <c r="U66" s="58"/>
      <c r="V66" s="58"/>
      <c r="W66" s="58"/>
      <c r="X66" s="58"/>
      <c r="Y66" s="58"/>
      <c r="Z66" s="58"/>
      <c r="AA66" s="59"/>
    </row>
    <row r="67" spans="2:27" ht="18" customHeight="1">
      <c r="C67" s="105"/>
      <c r="D67" s="119" t="s">
        <v>35</v>
      </c>
      <c r="E67" s="20"/>
      <c r="F67" s="9" t="s">
        <v>8</v>
      </c>
      <c r="G67" s="20"/>
      <c r="H67" s="9" t="s">
        <v>7</v>
      </c>
      <c r="I67" s="393"/>
      <c r="J67" s="394"/>
      <c r="K67" s="18">
        <f t="shared" si="2"/>
        <v>0</v>
      </c>
      <c r="L67" s="63"/>
      <c r="M67" s="58"/>
      <c r="N67" s="58"/>
      <c r="O67" s="58"/>
      <c r="P67" s="58"/>
      <c r="Q67" s="58"/>
      <c r="R67" s="58"/>
      <c r="S67" s="59"/>
      <c r="T67" s="63"/>
      <c r="U67" s="58"/>
      <c r="V67" s="58"/>
      <c r="W67" s="58"/>
      <c r="X67" s="58"/>
      <c r="Y67" s="58"/>
      <c r="Z67" s="58"/>
      <c r="AA67" s="59"/>
    </row>
    <row r="68" spans="2:27" ht="18" customHeight="1">
      <c r="C68" s="105"/>
      <c r="D68" s="1" t="s">
        <v>36</v>
      </c>
      <c r="E68" s="20"/>
      <c r="F68" s="9" t="s">
        <v>8</v>
      </c>
      <c r="G68" s="20"/>
      <c r="H68" s="9" t="s">
        <v>7</v>
      </c>
      <c r="I68" s="393"/>
      <c r="J68" s="394"/>
      <c r="K68" s="18">
        <f t="shared" si="2"/>
        <v>0</v>
      </c>
      <c r="L68" s="63"/>
      <c r="M68" s="58"/>
      <c r="N68" s="58"/>
      <c r="O68" s="58"/>
      <c r="P68" s="58"/>
      <c r="Q68" s="58"/>
      <c r="R68" s="58"/>
      <c r="S68" s="59"/>
      <c r="T68" s="63"/>
      <c r="U68" s="58"/>
      <c r="V68" s="58"/>
      <c r="W68" s="58"/>
      <c r="X68" s="58"/>
      <c r="Y68" s="58"/>
      <c r="Z68" s="58"/>
      <c r="AA68" s="59"/>
    </row>
    <row r="69" spans="2:27" ht="18" customHeight="1">
      <c r="C69" s="105"/>
      <c r="D69" s="1" t="s">
        <v>37</v>
      </c>
      <c r="E69" s="20"/>
      <c r="F69" s="9" t="s">
        <v>8</v>
      </c>
      <c r="G69" s="20"/>
      <c r="H69" s="9" t="s">
        <v>7</v>
      </c>
      <c r="I69" s="393"/>
      <c r="J69" s="394"/>
      <c r="K69" s="18">
        <f t="shared" si="2"/>
        <v>0</v>
      </c>
      <c r="L69" s="63"/>
      <c r="M69" s="58"/>
      <c r="N69" s="58"/>
      <c r="O69" s="58"/>
      <c r="P69" s="58"/>
      <c r="Q69" s="58"/>
      <c r="R69" s="58"/>
      <c r="S69" s="59"/>
      <c r="T69" s="63"/>
      <c r="U69" s="58"/>
      <c r="V69" s="58"/>
      <c r="W69" s="58"/>
      <c r="X69" s="58"/>
      <c r="Y69" s="58"/>
      <c r="Z69" s="58"/>
      <c r="AA69" s="59"/>
    </row>
    <row r="70" spans="2:27" ht="30" customHeight="1">
      <c r="C70" s="105"/>
      <c r="D70" s="30" t="s">
        <v>38</v>
      </c>
      <c r="E70" s="20"/>
      <c r="F70" s="9" t="s">
        <v>8</v>
      </c>
      <c r="G70" s="20"/>
      <c r="H70" s="9" t="s">
        <v>7</v>
      </c>
      <c r="I70" s="393"/>
      <c r="J70" s="394"/>
      <c r="K70" s="18">
        <f t="shared" si="2"/>
        <v>0</v>
      </c>
      <c r="L70" s="63"/>
      <c r="M70" s="58"/>
      <c r="N70" s="58"/>
      <c r="O70" s="58"/>
      <c r="P70" s="58"/>
      <c r="Q70" s="58"/>
      <c r="R70" s="58"/>
      <c r="S70" s="59"/>
      <c r="T70" s="63"/>
      <c r="U70" s="58"/>
      <c r="V70" s="58"/>
      <c r="W70" s="58"/>
      <c r="X70" s="58"/>
      <c r="Y70" s="58"/>
      <c r="Z70" s="58"/>
      <c r="AA70" s="59"/>
    </row>
    <row r="71" spans="2:27" ht="18" customHeight="1">
      <c r="C71" s="195"/>
      <c r="D71" s="154" t="s">
        <v>39</v>
      </c>
      <c r="E71" s="155"/>
      <c r="F71" s="196" t="s">
        <v>8</v>
      </c>
      <c r="G71" s="155"/>
      <c r="H71" s="196" t="s">
        <v>7</v>
      </c>
      <c r="I71" s="393"/>
      <c r="J71" s="394"/>
      <c r="K71" s="157">
        <f>ROUNDDOWN(G71*$I$66/1000,0)</f>
        <v>0</v>
      </c>
      <c r="L71" s="158"/>
      <c r="M71" s="159"/>
      <c r="N71" s="159"/>
      <c r="O71" s="159"/>
      <c r="P71" s="159"/>
      <c r="Q71" s="159"/>
      <c r="R71" s="159"/>
      <c r="S71" s="160"/>
      <c r="T71" s="158"/>
      <c r="U71" s="159"/>
      <c r="V71" s="159"/>
      <c r="W71" s="159"/>
      <c r="X71" s="159"/>
      <c r="Y71" s="159"/>
      <c r="Z71" s="159"/>
      <c r="AA71" s="160"/>
    </row>
    <row r="72" spans="2:27" ht="45" customHeight="1" thickBot="1">
      <c r="C72" s="194"/>
      <c r="D72" s="66" t="s">
        <v>236</v>
      </c>
      <c r="E72" s="44"/>
      <c r="F72" s="37" t="s">
        <v>8</v>
      </c>
      <c r="G72" s="44"/>
      <c r="H72" s="37" t="s">
        <v>7</v>
      </c>
      <c r="I72" s="395"/>
      <c r="J72" s="396"/>
      <c r="K72" s="38">
        <f t="shared" si="2"/>
        <v>0</v>
      </c>
      <c r="L72" s="64"/>
      <c r="M72" s="60"/>
      <c r="N72" s="60"/>
      <c r="O72" s="60"/>
      <c r="P72" s="60"/>
      <c r="Q72" s="60"/>
      <c r="R72" s="60"/>
      <c r="S72" s="61"/>
      <c r="T72" s="64"/>
      <c r="U72" s="60"/>
      <c r="V72" s="60"/>
      <c r="W72" s="60"/>
      <c r="X72" s="60"/>
      <c r="Y72" s="60"/>
      <c r="Z72" s="60"/>
      <c r="AA72" s="61"/>
    </row>
    <row r="73" spans="2:27" ht="18" customHeight="1" thickBot="1">
      <c r="C73" s="369" t="s">
        <v>21</v>
      </c>
      <c r="D73" s="370"/>
      <c r="E73" s="371"/>
      <c r="F73" s="371"/>
      <c r="G73" s="371"/>
      <c r="H73" s="371"/>
      <c r="I73" s="371"/>
      <c r="J73" s="372"/>
      <c r="K73" s="13">
        <f>SUM(K66:K72)</f>
        <v>0</v>
      </c>
      <c r="L73" s="113"/>
      <c r="M73" s="106"/>
      <c r="N73" s="106"/>
      <c r="O73" s="106"/>
      <c r="P73" s="106"/>
      <c r="Q73" s="106"/>
      <c r="R73" s="106"/>
      <c r="S73" s="106"/>
      <c r="T73" s="114"/>
      <c r="U73" s="106"/>
      <c r="V73" s="106"/>
    </row>
    <row r="74" spans="2:27" ht="13.5" customHeight="1">
      <c r="C74" s="14"/>
      <c r="D74" s="14"/>
      <c r="E74" s="25"/>
      <c r="F74" s="25"/>
      <c r="G74" s="25"/>
      <c r="H74" s="25"/>
      <c r="I74" s="25"/>
      <c r="J74" s="25"/>
      <c r="K74" s="15"/>
      <c r="L74" s="17"/>
      <c r="T74" s="17"/>
    </row>
    <row r="75" spans="2:27" ht="18" customHeight="1">
      <c r="B75" s="6" t="s">
        <v>59</v>
      </c>
      <c r="E75" s="16"/>
      <c r="F75" s="16"/>
      <c r="G75" s="16"/>
      <c r="H75" s="16"/>
      <c r="I75" s="16"/>
      <c r="J75" s="28"/>
      <c r="K75" s="17"/>
      <c r="L75" s="15"/>
      <c r="T75" s="15"/>
    </row>
    <row r="76" spans="2:27" ht="15" customHeight="1">
      <c r="K76" s="16" t="s">
        <v>11</v>
      </c>
      <c r="L76" s="17"/>
      <c r="T76" s="17"/>
    </row>
    <row r="77" spans="2:27" ht="19.5" customHeight="1">
      <c r="C77" s="374" t="s">
        <v>29</v>
      </c>
      <c r="D77" s="375"/>
      <c r="E77" s="373" t="s">
        <v>22</v>
      </c>
      <c r="F77" s="373"/>
      <c r="G77" s="373"/>
      <c r="H77" s="365"/>
      <c r="I77" s="364" t="s">
        <v>23</v>
      </c>
      <c r="J77" s="384"/>
      <c r="K77" s="27" t="s">
        <v>24</v>
      </c>
      <c r="L77" s="366" t="s">
        <v>49</v>
      </c>
      <c r="M77" s="367"/>
      <c r="N77" s="367"/>
      <c r="O77" s="367"/>
      <c r="P77" s="367"/>
      <c r="Q77" s="367"/>
      <c r="R77" s="367"/>
      <c r="S77" s="367"/>
      <c r="T77" s="367"/>
      <c r="U77" s="367"/>
      <c r="V77" s="367"/>
      <c r="W77" s="367"/>
      <c r="X77" s="367"/>
      <c r="Y77" s="367"/>
      <c r="Z77" s="367"/>
      <c r="AA77" s="368"/>
    </row>
    <row r="78" spans="2:27" ht="30" customHeight="1">
      <c r="C78" s="376"/>
      <c r="D78" s="377"/>
      <c r="E78" s="385" t="s">
        <v>10</v>
      </c>
      <c r="F78" s="385"/>
      <c r="G78" s="385"/>
      <c r="H78" s="386"/>
      <c r="I78" s="362" t="str">
        <f>+$I$15</f>
        <v>補助単価</v>
      </c>
      <c r="J78" s="363"/>
      <c r="K78" s="3" t="s">
        <v>0</v>
      </c>
      <c r="L78" s="51" t="s">
        <v>42</v>
      </c>
      <c r="M78" s="52" t="s">
        <v>43</v>
      </c>
      <c r="N78" s="53" t="s">
        <v>82</v>
      </c>
      <c r="O78" s="53" t="s">
        <v>44</v>
      </c>
      <c r="P78" s="52" t="s">
        <v>45</v>
      </c>
      <c r="Q78" s="53" t="s">
        <v>47</v>
      </c>
      <c r="R78" s="52" t="s">
        <v>46</v>
      </c>
      <c r="S78" s="54" t="s">
        <v>48</v>
      </c>
      <c r="T78" s="55" t="s">
        <v>42</v>
      </c>
      <c r="U78" s="52" t="s">
        <v>43</v>
      </c>
      <c r="V78" s="53" t="s">
        <v>82</v>
      </c>
      <c r="W78" s="53" t="s">
        <v>44</v>
      </c>
      <c r="X78" s="52" t="s">
        <v>45</v>
      </c>
      <c r="Y78" s="53" t="s">
        <v>47</v>
      </c>
      <c r="Z78" s="52" t="s">
        <v>46</v>
      </c>
      <c r="AA78" s="54" t="s">
        <v>48</v>
      </c>
    </row>
    <row r="79" spans="2:27" ht="18" customHeight="1">
      <c r="C79" s="414" t="s">
        <v>60</v>
      </c>
      <c r="D79" s="415"/>
      <c r="E79" s="11"/>
      <c r="F79" s="11"/>
      <c r="G79" s="11"/>
      <c r="H79" s="11"/>
      <c r="I79" s="11"/>
      <c r="J79" s="11"/>
      <c r="K79" s="12"/>
      <c r="L79" s="65"/>
      <c r="M79" s="56"/>
      <c r="N79" s="56"/>
      <c r="O79" s="56"/>
      <c r="P79" s="56"/>
      <c r="Q79" s="56"/>
      <c r="R79" s="56"/>
      <c r="S79" s="57"/>
      <c r="T79" s="62"/>
      <c r="U79" s="56"/>
      <c r="V79" s="56"/>
      <c r="W79" s="56"/>
      <c r="X79" s="56"/>
      <c r="Y79" s="56"/>
      <c r="Z79" s="56"/>
      <c r="AA79" s="57"/>
    </row>
    <row r="80" spans="2:27" ht="18" customHeight="1">
      <c r="C80" s="413"/>
      <c r="D80" s="1" t="s">
        <v>25</v>
      </c>
      <c r="E80" s="20"/>
      <c r="F80" s="9" t="s">
        <v>8</v>
      </c>
      <c r="G80" s="20"/>
      <c r="H80" s="9" t="s">
        <v>9</v>
      </c>
      <c r="I80" s="199">
        <v>1600</v>
      </c>
      <c r="J80" s="8" t="s">
        <v>2</v>
      </c>
      <c r="K80" s="18">
        <f>G80*I80</f>
        <v>0</v>
      </c>
      <c r="L80" s="63"/>
      <c r="M80" s="58"/>
      <c r="N80" s="58"/>
      <c r="O80" s="58"/>
      <c r="P80" s="58"/>
      <c r="Q80" s="58"/>
      <c r="R80" s="58"/>
      <c r="S80" s="59"/>
      <c r="T80" s="63"/>
      <c r="U80" s="58"/>
      <c r="V80" s="58"/>
      <c r="W80" s="58"/>
      <c r="X80" s="58"/>
      <c r="Y80" s="58"/>
      <c r="Z80" s="58"/>
      <c r="AA80" s="59"/>
    </row>
    <row r="81" spans="3:27" ht="34.5" customHeight="1">
      <c r="C81" s="378"/>
      <c r="D81" s="224" t="s">
        <v>58</v>
      </c>
      <c r="E81" s="155"/>
      <c r="F81" s="196" t="s">
        <v>8</v>
      </c>
      <c r="G81" s="155"/>
      <c r="H81" s="196" t="s">
        <v>9</v>
      </c>
      <c r="I81" s="225">
        <v>3190</v>
      </c>
      <c r="J81" s="156" t="s">
        <v>2</v>
      </c>
      <c r="K81" s="157">
        <f>G81*I81</f>
        <v>0</v>
      </c>
      <c r="L81" s="64"/>
      <c r="M81" s="60"/>
      <c r="N81" s="60"/>
      <c r="O81" s="60"/>
      <c r="P81" s="60"/>
      <c r="Q81" s="60"/>
      <c r="R81" s="60"/>
      <c r="S81" s="61"/>
      <c r="T81" s="64"/>
      <c r="U81" s="60"/>
      <c r="V81" s="60"/>
      <c r="W81" s="60"/>
      <c r="X81" s="60"/>
      <c r="Y81" s="60"/>
      <c r="Z81" s="60"/>
      <c r="AA81" s="61"/>
    </row>
    <row r="82" spans="3:27" ht="36.75" customHeight="1">
      <c r="C82" s="411" t="s">
        <v>61</v>
      </c>
      <c r="D82" s="412"/>
      <c r="E82" s="235"/>
      <c r="F82" s="236"/>
      <c r="G82" s="236"/>
      <c r="H82" s="236"/>
      <c r="I82" s="236"/>
      <c r="J82" s="236"/>
      <c r="K82" s="237"/>
      <c r="L82" s="220"/>
      <c r="M82" s="56"/>
      <c r="N82" s="56"/>
      <c r="O82" s="56"/>
      <c r="P82" s="56"/>
      <c r="Q82" s="56"/>
      <c r="R82" s="56"/>
      <c r="S82" s="57"/>
      <c r="T82" s="120"/>
      <c r="U82" s="56"/>
      <c r="V82" s="56"/>
      <c r="W82" s="56"/>
      <c r="X82" s="56"/>
      <c r="Y82" s="56"/>
      <c r="Z82" s="56"/>
      <c r="AA82" s="57"/>
    </row>
    <row r="83" spans="3:27" ht="18" customHeight="1">
      <c r="C83" s="195"/>
      <c r="D83" s="1" t="s">
        <v>83</v>
      </c>
      <c r="E83" s="20"/>
      <c r="F83" s="9" t="s">
        <v>8</v>
      </c>
      <c r="G83" s="20"/>
      <c r="H83" s="9" t="s">
        <v>9</v>
      </c>
      <c r="I83" s="199">
        <v>976</v>
      </c>
      <c r="J83" s="8" t="s">
        <v>2</v>
      </c>
      <c r="K83" s="18">
        <f>G83*I83</f>
        <v>0</v>
      </c>
      <c r="L83" s="221"/>
      <c r="M83" s="58"/>
      <c r="N83" s="58"/>
      <c r="O83" s="58"/>
      <c r="P83" s="58"/>
      <c r="Q83" s="58"/>
      <c r="R83" s="58"/>
      <c r="S83" s="59"/>
      <c r="T83" s="63"/>
      <c r="U83" s="58"/>
      <c r="V83" s="58"/>
      <c r="W83" s="58"/>
      <c r="X83" s="58"/>
      <c r="Y83" s="58"/>
      <c r="Z83" s="58"/>
      <c r="AA83" s="59"/>
    </row>
    <row r="84" spans="3:27" ht="18" customHeight="1">
      <c r="C84" s="195"/>
      <c r="D84" s="154" t="s">
        <v>84</v>
      </c>
      <c r="E84" s="155"/>
      <c r="F84" s="9" t="s">
        <v>8</v>
      </c>
      <c r="G84" s="155"/>
      <c r="H84" s="9" t="s">
        <v>9</v>
      </c>
      <c r="I84" s="226">
        <v>976</v>
      </c>
      <c r="J84" s="156" t="s">
        <v>2</v>
      </c>
      <c r="K84" s="157">
        <f>G84*I84</f>
        <v>0</v>
      </c>
      <c r="L84" s="222"/>
      <c r="M84" s="159"/>
      <c r="N84" s="159"/>
      <c r="O84" s="159"/>
      <c r="P84" s="159"/>
      <c r="Q84" s="159"/>
      <c r="R84" s="159"/>
      <c r="S84" s="160"/>
      <c r="T84" s="158"/>
      <c r="U84" s="159"/>
      <c r="V84" s="159"/>
      <c r="W84" s="159"/>
      <c r="X84" s="159"/>
      <c r="Y84" s="159"/>
      <c r="Z84" s="159"/>
      <c r="AA84" s="160"/>
    </row>
    <row r="85" spans="3:27" ht="18" customHeight="1">
      <c r="C85" s="195"/>
      <c r="D85" s="154" t="s">
        <v>32</v>
      </c>
      <c r="E85" s="155"/>
      <c r="F85" s="9" t="s">
        <v>8</v>
      </c>
      <c r="G85" s="155"/>
      <c r="H85" s="9" t="s">
        <v>9</v>
      </c>
      <c r="I85" s="226">
        <v>976</v>
      </c>
      <c r="J85" s="156" t="s">
        <v>2</v>
      </c>
      <c r="K85" s="157">
        <f>G85*I85</f>
        <v>0</v>
      </c>
      <c r="L85" s="222"/>
      <c r="M85" s="159"/>
      <c r="N85" s="159"/>
      <c r="O85" s="159"/>
      <c r="P85" s="159"/>
      <c r="Q85" s="159"/>
      <c r="R85" s="159"/>
      <c r="S85" s="160"/>
      <c r="T85" s="158"/>
      <c r="U85" s="159"/>
      <c r="V85" s="159"/>
      <c r="W85" s="159"/>
      <c r="X85" s="159"/>
      <c r="Y85" s="159"/>
      <c r="Z85" s="159"/>
      <c r="AA85" s="160"/>
    </row>
    <row r="86" spans="3:27" ht="18" customHeight="1">
      <c r="C86" s="228"/>
      <c r="D86" s="31" t="s">
        <v>84</v>
      </c>
      <c r="E86" s="44"/>
      <c r="F86" s="233" t="s">
        <v>26</v>
      </c>
      <c r="G86" s="44"/>
      <c r="H86" s="233" t="s">
        <v>28</v>
      </c>
      <c r="I86" s="234">
        <v>976</v>
      </c>
      <c r="J86" s="45" t="s">
        <v>2</v>
      </c>
      <c r="K86" s="38">
        <f>G86*I86</f>
        <v>0</v>
      </c>
      <c r="L86" s="223"/>
      <c r="M86" s="60"/>
      <c r="N86" s="60"/>
      <c r="O86" s="60"/>
      <c r="P86" s="60"/>
      <c r="Q86" s="60"/>
      <c r="R86" s="60"/>
      <c r="S86" s="61"/>
      <c r="T86" s="64"/>
      <c r="U86" s="60"/>
      <c r="V86" s="60"/>
      <c r="W86" s="60"/>
      <c r="X86" s="60"/>
      <c r="Y86" s="60"/>
      <c r="Z86" s="60"/>
      <c r="AA86" s="61"/>
    </row>
    <row r="87" spans="3:27" ht="18" customHeight="1">
      <c r="C87" s="121" t="s">
        <v>105</v>
      </c>
      <c r="D87" s="122"/>
      <c r="E87" s="41"/>
      <c r="F87" s="41"/>
      <c r="G87" s="41"/>
      <c r="H87" s="41"/>
      <c r="I87" s="41"/>
      <c r="J87" s="41"/>
      <c r="K87" s="42"/>
      <c r="L87" s="120"/>
      <c r="M87" s="56"/>
      <c r="N87" s="56"/>
      <c r="O87" s="56"/>
      <c r="P87" s="56"/>
      <c r="Q87" s="56"/>
      <c r="R87" s="56"/>
      <c r="S87" s="57"/>
      <c r="T87" s="120"/>
      <c r="U87" s="56"/>
      <c r="V87" s="56"/>
      <c r="W87" s="56"/>
      <c r="X87" s="56"/>
      <c r="Y87" s="56"/>
      <c r="Z87" s="56"/>
      <c r="AA87" s="57"/>
    </row>
    <row r="88" spans="3:27" ht="18" customHeight="1">
      <c r="C88" s="105"/>
      <c r="D88" s="30" t="s">
        <v>34</v>
      </c>
      <c r="E88" s="397"/>
      <c r="F88" s="397"/>
      <c r="G88" s="397"/>
      <c r="H88" s="9" t="s">
        <v>8</v>
      </c>
      <c r="I88" s="199">
        <v>4670</v>
      </c>
      <c r="J88" s="8" t="s">
        <v>2</v>
      </c>
      <c r="K88" s="18">
        <f t="shared" ref="K88:K93" si="3">E88*I88</f>
        <v>0</v>
      </c>
      <c r="L88" s="63"/>
      <c r="M88" s="58"/>
      <c r="N88" s="58"/>
      <c r="O88" s="58"/>
      <c r="P88" s="58"/>
      <c r="Q88" s="58"/>
      <c r="R88" s="58"/>
      <c r="S88" s="59"/>
      <c r="T88" s="63"/>
      <c r="U88" s="58"/>
      <c r="V88" s="58"/>
      <c r="W88" s="58"/>
      <c r="X88" s="58"/>
      <c r="Y88" s="58"/>
      <c r="Z88" s="58"/>
      <c r="AA88" s="59"/>
    </row>
    <row r="89" spans="3:27" ht="18" customHeight="1">
      <c r="C89" s="105"/>
      <c r="D89" s="1" t="s">
        <v>36</v>
      </c>
      <c r="E89" s="397"/>
      <c r="F89" s="397"/>
      <c r="G89" s="397"/>
      <c r="H89" s="9" t="s">
        <v>8</v>
      </c>
      <c r="I89" s="199">
        <v>4670</v>
      </c>
      <c r="J89" s="8" t="s">
        <v>2</v>
      </c>
      <c r="K89" s="18">
        <f t="shared" si="3"/>
        <v>0</v>
      </c>
      <c r="L89" s="63"/>
      <c r="M89" s="58"/>
      <c r="N89" s="58"/>
      <c r="O89" s="58"/>
      <c r="P89" s="58"/>
      <c r="Q89" s="58"/>
      <c r="R89" s="58"/>
      <c r="S89" s="59"/>
      <c r="T89" s="63"/>
      <c r="U89" s="58"/>
      <c r="V89" s="58"/>
      <c r="W89" s="58"/>
      <c r="X89" s="58"/>
      <c r="Y89" s="58"/>
      <c r="Z89" s="58"/>
      <c r="AA89" s="59"/>
    </row>
    <row r="90" spans="3:27" ht="18" customHeight="1">
      <c r="C90" s="105"/>
      <c r="D90" s="1" t="s">
        <v>37</v>
      </c>
      <c r="E90" s="397"/>
      <c r="F90" s="397"/>
      <c r="G90" s="397"/>
      <c r="H90" s="9" t="s">
        <v>8</v>
      </c>
      <c r="I90" s="199">
        <v>4670</v>
      </c>
      <c r="J90" s="8" t="s">
        <v>2</v>
      </c>
      <c r="K90" s="18">
        <f t="shared" si="3"/>
        <v>0</v>
      </c>
      <c r="L90" s="63"/>
      <c r="M90" s="58"/>
      <c r="N90" s="58"/>
      <c r="O90" s="58"/>
      <c r="P90" s="58"/>
      <c r="Q90" s="58"/>
      <c r="R90" s="58"/>
      <c r="S90" s="59"/>
      <c r="T90" s="63"/>
      <c r="U90" s="58"/>
      <c r="V90" s="58"/>
      <c r="W90" s="58"/>
      <c r="X90" s="58"/>
      <c r="Y90" s="58"/>
      <c r="Z90" s="58"/>
      <c r="AA90" s="59"/>
    </row>
    <row r="91" spans="3:27" ht="18" customHeight="1">
      <c r="C91" s="105"/>
      <c r="D91" s="1" t="s">
        <v>39</v>
      </c>
      <c r="E91" s="397"/>
      <c r="F91" s="397"/>
      <c r="G91" s="397"/>
      <c r="H91" s="9" t="s">
        <v>8</v>
      </c>
      <c r="I91" s="199">
        <v>4670</v>
      </c>
      <c r="J91" s="8" t="s">
        <v>2</v>
      </c>
      <c r="K91" s="18">
        <f t="shared" si="3"/>
        <v>0</v>
      </c>
      <c r="L91" s="63"/>
      <c r="M91" s="58"/>
      <c r="N91" s="58"/>
      <c r="O91" s="58"/>
      <c r="P91" s="58"/>
      <c r="Q91" s="58"/>
      <c r="R91" s="58"/>
      <c r="S91" s="59"/>
      <c r="T91" s="63"/>
      <c r="U91" s="58"/>
      <c r="V91" s="58"/>
      <c r="W91" s="58"/>
      <c r="X91" s="58"/>
      <c r="Y91" s="58"/>
      <c r="Z91" s="58"/>
      <c r="AA91" s="59"/>
    </row>
    <row r="92" spans="3:27" ht="18" customHeight="1">
      <c r="C92" s="105"/>
      <c r="D92" s="1" t="s">
        <v>53</v>
      </c>
      <c r="E92" s="397"/>
      <c r="F92" s="397"/>
      <c r="G92" s="397"/>
      <c r="H92" s="9" t="s">
        <v>8</v>
      </c>
      <c r="I92" s="199">
        <v>4670</v>
      </c>
      <c r="J92" s="8" t="s">
        <v>2</v>
      </c>
      <c r="K92" s="18">
        <f t="shared" si="3"/>
        <v>0</v>
      </c>
      <c r="L92" s="63"/>
      <c r="M92" s="58"/>
      <c r="N92" s="58"/>
      <c r="O92" s="58"/>
      <c r="P92" s="58"/>
      <c r="Q92" s="58"/>
      <c r="R92" s="58"/>
      <c r="S92" s="59"/>
      <c r="T92" s="63"/>
      <c r="U92" s="58"/>
      <c r="V92" s="58"/>
      <c r="W92" s="58"/>
      <c r="X92" s="58"/>
      <c r="Y92" s="58"/>
      <c r="Z92" s="58"/>
      <c r="AA92" s="59"/>
    </row>
    <row r="93" spans="3:27" ht="45" customHeight="1">
      <c r="C93" s="104"/>
      <c r="D93" s="66" t="s">
        <v>57</v>
      </c>
      <c r="E93" s="405"/>
      <c r="F93" s="405"/>
      <c r="G93" s="405"/>
      <c r="H93" s="37" t="s">
        <v>8</v>
      </c>
      <c r="I93" s="199">
        <v>4670</v>
      </c>
      <c r="J93" s="45" t="s">
        <v>2</v>
      </c>
      <c r="K93" s="38">
        <f t="shared" si="3"/>
        <v>0</v>
      </c>
      <c r="L93" s="64"/>
      <c r="M93" s="60"/>
      <c r="N93" s="60"/>
      <c r="O93" s="60"/>
      <c r="P93" s="60"/>
      <c r="Q93" s="60"/>
      <c r="R93" s="60"/>
      <c r="S93" s="61"/>
      <c r="T93" s="64"/>
      <c r="U93" s="60"/>
      <c r="V93" s="60"/>
      <c r="W93" s="60"/>
      <c r="X93" s="60"/>
      <c r="Y93" s="60"/>
      <c r="Z93" s="60"/>
      <c r="AA93" s="61"/>
    </row>
    <row r="94" spans="3:27" ht="18" customHeight="1">
      <c r="C94" s="121" t="s">
        <v>106</v>
      </c>
      <c r="D94" s="122"/>
      <c r="E94" s="41"/>
      <c r="F94" s="41"/>
      <c r="G94" s="41"/>
      <c r="H94" s="41"/>
      <c r="I94" s="41"/>
      <c r="J94" s="41"/>
      <c r="K94" s="42"/>
      <c r="L94" s="120"/>
      <c r="M94" s="56"/>
      <c r="N94" s="56"/>
      <c r="O94" s="56"/>
      <c r="P94" s="56"/>
      <c r="Q94" s="56"/>
      <c r="R94" s="56"/>
      <c r="S94" s="57"/>
      <c r="T94" s="120"/>
      <c r="U94" s="56"/>
      <c r="V94" s="56"/>
      <c r="W94" s="56"/>
      <c r="X94" s="56"/>
      <c r="Y94" s="56"/>
      <c r="Z94" s="56"/>
      <c r="AA94" s="57"/>
    </row>
    <row r="95" spans="3:27" ht="18" customHeight="1">
      <c r="C95" s="105"/>
      <c r="D95" s="30" t="s">
        <v>73</v>
      </c>
      <c r="E95" s="397"/>
      <c r="F95" s="397"/>
      <c r="G95" s="397"/>
      <c r="H95" s="9" t="s">
        <v>8</v>
      </c>
      <c r="I95" s="199">
        <v>1390</v>
      </c>
      <c r="J95" s="8" t="s">
        <v>2</v>
      </c>
      <c r="K95" s="18">
        <f>E95*I95</f>
        <v>0</v>
      </c>
      <c r="L95" s="63"/>
      <c r="M95" s="58"/>
      <c r="N95" s="58"/>
      <c r="O95" s="58"/>
      <c r="P95" s="58"/>
      <c r="Q95" s="58"/>
      <c r="R95" s="58"/>
      <c r="S95" s="59"/>
      <c r="T95" s="63"/>
      <c r="U95" s="58"/>
      <c r="V95" s="58"/>
      <c r="W95" s="58"/>
      <c r="X95" s="58"/>
      <c r="Y95" s="58"/>
      <c r="Z95" s="58"/>
      <c r="AA95" s="59"/>
    </row>
    <row r="96" spans="3:27" ht="18" customHeight="1" thickBot="1">
      <c r="C96" s="104"/>
      <c r="D96" s="31" t="s">
        <v>74</v>
      </c>
      <c r="E96" s="405"/>
      <c r="F96" s="405"/>
      <c r="G96" s="405"/>
      <c r="H96" s="37" t="s">
        <v>8</v>
      </c>
      <c r="I96" s="200">
        <v>1390</v>
      </c>
      <c r="J96" s="45" t="s">
        <v>2</v>
      </c>
      <c r="K96" s="38">
        <f>E96*I96</f>
        <v>0</v>
      </c>
      <c r="L96" s="64"/>
      <c r="M96" s="60"/>
      <c r="N96" s="60"/>
      <c r="O96" s="60"/>
      <c r="P96" s="60"/>
      <c r="Q96" s="60"/>
      <c r="R96" s="60"/>
      <c r="S96" s="61"/>
      <c r="T96" s="64"/>
      <c r="U96" s="60"/>
      <c r="V96" s="60"/>
      <c r="W96" s="60"/>
      <c r="X96" s="60"/>
      <c r="Y96" s="60"/>
      <c r="Z96" s="60"/>
      <c r="AA96" s="61"/>
    </row>
    <row r="97" spans="2:21" ht="18" customHeight="1" thickBot="1">
      <c r="C97" s="369" t="s">
        <v>21</v>
      </c>
      <c r="D97" s="370"/>
      <c r="E97" s="371"/>
      <c r="F97" s="371"/>
      <c r="G97" s="371"/>
      <c r="H97" s="371"/>
      <c r="I97" s="371"/>
      <c r="J97" s="372"/>
      <c r="K97" s="13">
        <f>SUM(K79:K96)</f>
        <v>0</v>
      </c>
      <c r="L97" s="17"/>
      <c r="T97" s="17"/>
    </row>
    <row r="98" spans="2:21" ht="13.5" customHeight="1">
      <c r="C98" s="14"/>
      <c r="D98" s="14"/>
      <c r="E98" s="25"/>
      <c r="F98" s="25"/>
      <c r="G98" s="25"/>
      <c r="H98" s="25"/>
      <c r="I98" s="25"/>
      <c r="J98" s="25"/>
      <c r="K98" s="15"/>
      <c r="L98" s="15"/>
      <c r="T98" s="15"/>
    </row>
    <row r="99" spans="2:21" ht="13.5" customHeight="1">
      <c r="C99" s="14"/>
      <c r="D99" s="14"/>
      <c r="E99" s="25"/>
      <c r="F99" s="25"/>
      <c r="G99" s="25"/>
      <c r="H99" s="25"/>
      <c r="I99" s="25"/>
      <c r="J99" s="25"/>
      <c r="K99" s="15"/>
      <c r="L99" s="15"/>
      <c r="T99" s="15"/>
    </row>
    <row r="100" spans="2:21" ht="18" customHeight="1">
      <c r="B100" s="6" t="s">
        <v>238</v>
      </c>
      <c r="E100" s="67"/>
      <c r="F100" s="67"/>
      <c r="G100" s="67"/>
      <c r="H100" s="67"/>
      <c r="I100" s="67"/>
      <c r="J100" s="68"/>
      <c r="K100" s="17"/>
      <c r="L100" s="17"/>
      <c r="T100" s="17"/>
    </row>
    <row r="101" spans="2:21" ht="15" customHeight="1">
      <c r="K101" s="16" t="s">
        <v>11</v>
      </c>
      <c r="L101" s="16"/>
      <c r="S101" s="107"/>
      <c r="T101" s="28"/>
      <c r="U101" s="107"/>
    </row>
    <row r="102" spans="2:21" ht="19.5" customHeight="1">
      <c r="C102" s="374" t="s">
        <v>27</v>
      </c>
      <c r="D102" s="375"/>
      <c r="E102" s="373" t="s">
        <v>15</v>
      </c>
      <c r="F102" s="373"/>
      <c r="G102" s="373"/>
      <c r="H102" s="365"/>
      <c r="I102" s="364" t="s">
        <v>16</v>
      </c>
      <c r="J102" s="365"/>
      <c r="K102" s="27" t="s">
        <v>217</v>
      </c>
      <c r="L102" s="382" t="s">
        <v>80</v>
      </c>
      <c r="S102" s="107"/>
      <c r="T102" s="416"/>
      <c r="U102" s="107"/>
    </row>
    <row r="103" spans="2:21" ht="30" customHeight="1">
      <c r="C103" s="376"/>
      <c r="D103" s="377"/>
      <c r="E103" s="385" t="s">
        <v>10</v>
      </c>
      <c r="F103" s="385"/>
      <c r="G103" s="385"/>
      <c r="H103" s="386"/>
      <c r="I103" s="362" t="s">
        <v>237</v>
      </c>
      <c r="J103" s="363"/>
      <c r="K103" s="3" t="s">
        <v>0</v>
      </c>
      <c r="L103" s="383"/>
      <c r="S103" s="107"/>
      <c r="T103" s="416"/>
      <c r="U103" s="107"/>
    </row>
    <row r="104" spans="2:21" ht="18" customHeight="1">
      <c r="C104" s="4" t="s">
        <v>63</v>
      </c>
      <c r="D104" s="2"/>
      <c r="E104" s="11"/>
      <c r="F104" s="11"/>
      <c r="G104" s="11"/>
      <c r="H104" s="11"/>
      <c r="I104" s="11"/>
      <c r="J104" s="11"/>
      <c r="K104" s="12"/>
      <c r="L104" s="389" t="s">
        <v>95</v>
      </c>
      <c r="S104" s="107"/>
      <c r="T104" s="115"/>
      <c r="U104" s="107"/>
    </row>
    <row r="105" spans="2:21" ht="18" customHeight="1">
      <c r="C105" s="50"/>
      <c r="D105" s="30" t="s">
        <v>34</v>
      </c>
      <c r="E105" s="387"/>
      <c r="F105" s="387"/>
      <c r="G105" s="387"/>
      <c r="H105" s="9" t="s">
        <v>64</v>
      </c>
      <c r="I105" s="358"/>
      <c r="J105" s="359"/>
      <c r="K105" s="18">
        <f t="shared" ref="K105:K110" si="4">ROUNDDOWN((I105*1/3),0)</f>
        <v>0</v>
      </c>
      <c r="L105" s="390"/>
      <c r="S105" s="107"/>
      <c r="T105" s="15"/>
      <c r="U105" s="107"/>
    </row>
    <row r="106" spans="2:21" ht="18" customHeight="1">
      <c r="C106" s="50"/>
      <c r="D106" s="1" t="s">
        <v>36</v>
      </c>
      <c r="E106" s="387"/>
      <c r="F106" s="387"/>
      <c r="G106" s="387"/>
      <c r="H106" s="9" t="s">
        <v>64</v>
      </c>
      <c r="I106" s="358"/>
      <c r="J106" s="359"/>
      <c r="K106" s="18">
        <f t="shared" si="4"/>
        <v>0</v>
      </c>
      <c r="L106" s="390"/>
      <c r="S106" s="107"/>
      <c r="T106" s="15"/>
      <c r="U106" s="107"/>
    </row>
    <row r="107" spans="2:21" ht="18" customHeight="1">
      <c r="C107" s="50"/>
      <c r="D107" s="1" t="s">
        <v>65</v>
      </c>
      <c r="E107" s="387"/>
      <c r="F107" s="387"/>
      <c r="G107" s="387"/>
      <c r="H107" s="9" t="s">
        <v>64</v>
      </c>
      <c r="I107" s="358"/>
      <c r="J107" s="359"/>
      <c r="K107" s="18">
        <f t="shared" si="4"/>
        <v>0</v>
      </c>
      <c r="L107" s="390"/>
      <c r="S107" s="107"/>
      <c r="T107" s="15"/>
      <c r="U107" s="107"/>
    </row>
    <row r="108" spans="2:21" ht="18" customHeight="1">
      <c r="C108" s="50"/>
      <c r="D108" s="1" t="s">
        <v>39</v>
      </c>
      <c r="E108" s="387"/>
      <c r="F108" s="387"/>
      <c r="G108" s="387"/>
      <c r="H108" s="9" t="s">
        <v>64</v>
      </c>
      <c r="I108" s="358"/>
      <c r="J108" s="359"/>
      <c r="K108" s="18">
        <f t="shared" si="4"/>
        <v>0</v>
      </c>
      <c r="L108" s="390"/>
      <c r="S108" s="107"/>
      <c r="T108" s="15"/>
      <c r="U108" s="107"/>
    </row>
    <row r="109" spans="2:21" ht="18" customHeight="1">
      <c r="C109" s="50"/>
      <c r="D109" s="1" t="s">
        <v>53</v>
      </c>
      <c r="E109" s="387"/>
      <c r="F109" s="387"/>
      <c r="G109" s="387"/>
      <c r="H109" s="9" t="s">
        <v>64</v>
      </c>
      <c r="I109" s="358"/>
      <c r="J109" s="359"/>
      <c r="K109" s="18">
        <f t="shared" si="4"/>
        <v>0</v>
      </c>
      <c r="L109" s="390"/>
      <c r="S109" s="107"/>
      <c r="T109" s="15"/>
      <c r="U109" s="107"/>
    </row>
    <row r="110" spans="2:21" ht="18" customHeight="1">
      <c r="C110" s="50"/>
      <c r="D110" s="1" t="s">
        <v>66</v>
      </c>
      <c r="E110" s="387"/>
      <c r="F110" s="387"/>
      <c r="G110" s="387"/>
      <c r="H110" s="9" t="s">
        <v>64</v>
      </c>
      <c r="I110" s="358"/>
      <c r="J110" s="359"/>
      <c r="K110" s="18">
        <f t="shared" si="4"/>
        <v>0</v>
      </c>
      <c r="L110" s="390"/>
      <c r="S110" s="107"/>
      <c r="T110" s="15"/>
      <c r="U110" s="107"/>
    </row>
    <row r="111" spans="2:21" ht="18" customHeight="1">
      <c r="C111" s="50"/>
      <c r="D111" s="1" t="s">
        <v>67</v>
      </c>
      <c r="E111" s="387"/>
      <c r="F111" s="387"/>
      <c r="G111" s="387"/>
      <c r="H111" s="9" t="s">
        <v>64</v>
      </c>
      <c r="I111" s="358"/>
      <c r="J111" s="359"/>
      <c r="K111" s="18">
        <f>ROUNDDOWN((I111*1/3),0)</f>
        <v>0</v>
      </c>
      <c r="L111" s="390"/>
      <c r="S111" s="107"/>
      <c r="T111" s="15"/>
      <c r="U111" s="107"/>
    </row>
    <row r="112" spans="2:21" ht="18" customHeight="1">
      <c r="C112" s="151"/>
      <c r="D112" s="154" t="s">
        <v>85</v>
      </c>
      <c r="E112" s="387"/>
      <c r="F112" s="387"/>
      <c r="G112" s="387"/>
      <c r="H112" s="9" t="s">
        <v>64</v>
      </c>
      <c r="I112" s="358"/>
      <c r="J112" s="359"/>
      <c r="K112" s="18">
        <f>ROUNDDOWN((I112*1/3),0)</f>
        <v>0</v>
      </c>
      <c r="L112" s="390"/>
      <c r="S112" s="107"/>
      <c r="T112" s="15"/>
      <c r="U112" s="107"/>
    </row>
    <row r="113" spans="3:27" ht="30" customHeight="1" thickBot="1">
      <c r="C113" s="104"/>
      <c r="D113" s="66" t="s">
        <v>86</v>
      </c>
      <c r="E113" s="380"/>
      <c r="F113" s="380"/>
      <c r="G113" s="380"/>
      <c r="H113" s="37" t="s">
        <v>64</v>
      </c>
      <c r="I113" s="360"/>
      <c r="J113" s="361"/>
      <c r="K113" s="38">
        <f>ROUNDDOWN((I113*1/3),0)</f>
        <v>0</v>
      </c>
      <c r="L113" s="390"/>
      <c r="S113" s="107"/>
      <c r="T113" s="15"/>
      <c r="U113" s="107"/>
    </row>
    <row r="114" spans="3:27" ht="18" customHeight="1" thickBot="1">
      <c r="C114" s="369" t="s">
        <v>21</v>
      </c>
      <c r="D114" s="370"/>
      <c r="E114" s="426"/>
      <c r="F114" s="371"/>
      <c r="G114" s="371"/>
      <c r="H114" s="371"/>
      <c r="I114" s="371"/>
      <c r="J114" s="372"/>
      <c r="K114" s="13">
        <f>SUM(K105:K113)</f>
        <v>0</v>
      </c>
      <c r="S114" s="107"/>
      <c r="T114" s="107"/>
      <c r="U114" s="107"/>
    </row>
    <row r="115" spans="3:27">
      <c r="S115" s="107"/>
      <c r="T115" s="107"/>
      <c r="U115" s="107"/>
    </row>
    <row r="116" spans="3:27" ht="15" customHeight="1">
      <c r="K116" s="16" t="s">
        <v>11</v>
      </c>
      <c r="L116" s="16"/>
      <c r="S116" s="107"/>
      <c r="T116" s="28"/>
      <c r="U116" s="107"/>
    </row>
    <row r="117" spans="3:27" ht="19.5" customHeight="1">
      <c r="C117" s="374" t="s">
        <v>27</v>
      </c>
      <c r="D117" s="375"/>
      <c r="E117" s="373" t="s">
        <v>15</v>
      </c>
      <c r="F117" s="373"/>
      <c r="G117" s="373"/>
      <c r="H117" s="365"/>
      <c r="I117" s="364" t="s">
        <v>16</v>
      </c>
      <c r="J117" s="365"/>
      <c r="K117" s="27" t="s">
        <v>218</v>
      </c>
      <c r="L117" s="382" t="s">
        <v>80</v>
      </c>
      <c r="M117" s="163"/>
      <c r="N117" s="163"/>
      <c r="O117" s="163"/>
      <c r="P117" s="163"/>
      <c r="Q117" s="163"/>
      <c r="R117" s="163"/>
      <c r="S117" s="163"/>
      <c r="T117" s="163"/>
      <c r="U117" s="163"/>
      <c r="V117" s="163"/>
      <c r="W117" s="163"/>
      <c r="X117" s="163"/>
      <c r="Y117" s="163"/>
      <c r="Z117" s="163"/>
      <c r="AA117" s="163"/>
    </row>
    <row r="118" spans="3:27" ht="30" customHeight="1">
      <c r="C118" s="376"/>
      <c r="D118" s="377"/>
      <c r="E118" s="385" t="s">
        <v>10</v>
      </c>
      <c r="F118" s="385"/>
      <c r="G118" s="385"/>
      <c r="H118" s="386"/>
      <c r="I118" s="362" t="s">
        <v>239</v>
      </c>
      <c r="J118" s="363"/>
      <c r="K118" s="3" t="s">
        <v>0</v>
      </c>
      <c r="L118" s="383"/>
      <c r="M118" s="164"/>
      <c r="N118" s="165"/>
      <c r="O118" s="165"/>
      <c r="P118" s="14"/>
      <c r="Q118" s="165"/>
      <c r="R118" s="14"/>
      <c r="S118" s="166"/>
      <c r="T118" s="32"/>
      <c r="U118" s="14"/>
      <c r="V118" s="165"/>
      <c r="W118" s="165"/>
      <c r="X118" s="14"/>
      <c r="Y118" s="165"/>
      <c r="Z118" s="14"/>
      <c r="AA118" s="166"/>
    </row>
    <row r="119" spans="3:27" ht="18" customHeight="1">
      <c r="C119" s="4" t="s">
        <v>88</v>
      </c>
      <c r="D119" s="2"/>
      <c r="E119" s="11"/>
      <c r="F119" s="11"/>
      <c r="G119" s="11"/>
      <c r="H119" s="11"/>
      <c r="I119" s="11"/>
      <c r="J119" s="11"/>
      <c r="K119" s="12"/>
      <c r="L119" s="381" t="s">
        <v>96</v>
      </c>
      <c r="M119" s="107"/>
      <c r="N119" s="107"/>
      <c r="O119" s="107"/>
      <c r="P119" s="107"/>
      <c r="Q119" s="107"/>
      <c r="R119" s="107"/>
      <c r="S119" s="107"/>
      <c r="T119" s="14"/>
      <c r="U119" s="107"/>
      <c r="V119" s="107"/>
      <c r="W119" s="107"/>
      <c r="X119" s="107"/>
      <c r="Y119" s="107"/>
      <c r="Z119" s="107"/>
      <c r="AA119" s="107"/>
    </row>
    <row r="120" spans="3:27" ht="18" customHeight="1">
      <c r="C120" s="151"/>
      <c r="D120" s="30" t="s">
        <v>89</v>
      </c>
      <c r="E120" s="20"/>
      <c r="F120" s="9" t="s">
        <v>8</v>
      </c>
      <c r="G120" s="20"/>
      <c r="H120" s="9" t="s">
        <v>30</v>
      </c>
      <c r="I120" s="358"/>
      <c r="J120" s="359"/>
      <c r="K120" s="11">
        <f>ROUNDDOWN((I120*1/3),0)</f>
        <v>0</v>
      </c>
      <c r="L120" s="381"/>
      <c r="M120" s="107"/>
      <c r="N120" s="107"/>
      <c r="O120" s="107"/>
      <c r="P120" s="107"/>
      <c r="Q120" s="107"/>
      <c r="R120" s="107"/>
      <c r="S120" s="107"/>
      <c r="T120" s="15"/>
      <c r="U120" s="107"/>
      <c r="V120" s="107"/>
      <c r="W120" s="107"/>
      <c r="X120" s="107"/>
      <c r="Y120" s="107"/>
      <c r="Z120" s="107"/>
      <c r="AA120" s="107"/>
    </row>
    <row r="121" spans="3:27" ht="18" customHeight="1">
      <c r="C121" s="151"/>
      <c r="D121" s="1" t="s">
        <v>36</v>
      </c>
      <c r="E121" s="20"/>
      <c r="F121" s="9" t="s">
        <v>8</v>
      </c>
      <c r="G121" s="20"/>
      <c r="H121" s="9" t="s">
        <v>30</v>
      </c>
      <c r="I121" s="358"/>
      <c r="J121" s="359"/>
      <c r="K121" s="11">
        <f t="shared" ref="K121:K127" si="5">ROUNDDOWN((I121*1/3),0)</f>
        <v>0</v>
      </c>
      <c r="L121" s="381"/>
      <c r="M121" s="107"/>
      <c r="N121" s="107"/>
      <c r="O121" s="107"/>
      <c r="P121" s="107"/>
      <c r="Q121" s="107"/>
      <c r="R121" s="107"/>
      <c r="S121" s="107"/>
      <c r="T121" s="15"/>
      <c r="U121" s="107"/>
      <c r="V121" s="107"/>
      <c r="W121" s="107"/>
      <c r="X121" s="107"/>
      <c r="Y121" s="107"/>
      <c r="Z121" s="107"/>
      <c r="AA121" s="107"/>
    </row>
    <row r="122" spans="3:27" ht="18" customHeight="1">
      <c r="C122" s="151"/>
      <c r="D122" s="1" t="s">
        <v>90</v>
      </c>
      <c r="E122" s="20"/>
      <c r="F122" s="9" t="s">
        <v>8</v>
      </c>
      <c r="G122" s="20"/>
      <c r="H122" s="9" t="s">
        <v>30</v>
      </c>
      <c r="I122" s="358"/>
      <c r="J122" s="359"/>
      <c r="K122" s="11">
        <f t="shared" si="5"/>
        <v>0</v>
      </c>
      <c r="L122" s="381"/>
      <c r="M122" s="107"/>
      <c r="N122" s="107"/>
      <c r="O122" s="107"/>
      <c r="P122" s="107"/>
      <c r="Q122" s="107"/>
      <c r="R122" s="107"/>
      <c r="S122" s="107"/>
      <c r="T122" s="15"/>
      <c r="U122" s="107"/>
      <c r="V122" s="107"/>
      <c r="W122" s="107"/>
      <c r="X122" s="107"/>
      <c r="Y122" s="107"/>
      <c r="Z122" s="107"/>
      <c r="AA122" s="107"/>
    </row>
    <row r="123" spans="3:27" ht="18" customHeight="1">
      <c r="C123" s="151"/>
      <c r="D123" s="1" t="s">
        <v>39</v>
      </c>
      <c r="E123" s="20"/>
      <c r="F123" s="9" t="s">
        <v>8</v>
      </c>
      <c r="G123" s="20"/>
      <c r="H123" s="9" t="s">
        <v>30</v>
      </c>
      <c r="I123" s="358"/>
      <c r="J123" s="359"/>
      <c r="K123" s="11">
        <f t="shared" si="5"/>
        <v>0</v>
      </c>
      <c r="L123" s="381"/>
      <c r="M123" s="107"/>
      <c r="N123" s="107"/>
      <c r="O123" s="107"/>
      <c r="P123" s="107"/>
      <c r="Q123" s="107"/>
      <c r="R123" s="107"/>
      <c r="S123" s="107"/>
      <c r="T123" s="15"/>
      <c r="U123" s="107"/>
      <c r="V123" s="107"/>
      <c r="W123" s="107"/>
      <c r="X123" s="107"/>
      <c r="Y123" s="107"/>
      <c r="Z123" s="107"/>
      <c r="AA123" s="107"/>
    </row>
    <row r="124" spans="3:27" ht="18" customHeight="1">
      <c r="C124" s="151"/>
      <c r="D124" s="1" t="s">
        <v>53</v>
      </c>
      <c r="E124" s="20"/>
      <c r="F124" s="9" t="s">
        <v>8</v>
      </c>
      <c r="G124" s="20"/>
      <c r="H124" s="9" t="s">
        <v>30</v>
      </c>
      <c r="I124" s="358"/>
      <c r="J124" s="359"/>
      <c r="K124" s="11">
        <f t="shared" si="5"/>
        <v>0</v>
      </c>
      <c r="L124" s="381"/>
      <c r="M124" s="107"/>
      <c r="N124" s="107"/>
      <c r="O124" s="107"/>
      <c r="P124" s="107"/>
      <c r="Q124" s="107"/>
      <c r="R124" s="107"/>
      <c r="S124" s="107"/>
      <c r="T124" s="15"/>
      <c r="U124" s="107"/>
      <c r="V124" s="107"/>
      <c r="W124" s="107"/>
      <c r="X124" s="107"/>
      <c r="Y124" s="107"/>
      <c r="Z124" s="107"/>
      <c r="AA124" s="107"/>
    </row>
    <row r="125" spans="3:27" ht="18" customHeight="1">
      <c r="C125" s="151"/>
      <c r="D125" s="1" t="s">
        <v>66</v>
      </c>
      <c r="E125" s="20"/>
      <c r="F125" s="9" t="s">
        <v>8</v>
      </c>
      <c r="G125" s="20"/>
      <c r="H125" s="9" t="s">
        <v>30</v>
      </c>
      <c r="I125" s="358"/>
      <c r="J125" s="359"/>
      <c r="K125" s="11">
        <f t="shared" si="5"/>
        <v>0</v>
      </c>
      <c r="L125" s="381"/>
      <c r="M125" s="107"/>
      <c r="N125" s="107"/>
      <c r="O125" s="107"/>
      <c r="P125" s="107"/>
      <c r="Q125" s="107"/>
      <c r="R125" s="107"/>
      <c r="S125" s="107"/>
      <c r="T125" s="15"/>
      <c r="U125" s="107"/>
      <c r="V125" s="107"/>
      <c r="W125" s="107"/>
      <c r="X125" s="107"/>
      <c r="Y125" s="107"/>
      <c r="Z125" s="107"/>
      <c r="AA125" s="107"/>
    </row>
    <row r="126" spans="3:27" ht="18" customHeight="1">
      <c r="C126" s="151"/>
      <c r="D126" s="1" t="s">
        <v>67</v>
      </c>
      <c r="E126" s="20"/>
      <c r="F126" s="9" t="s">
        <v>8</v>
      </c>
      <c r="G126" s="20"/>
      <c r="H126" s="9" t="s">
        <v>30</v>
      </c>
      <c r="I126" s="358"/>
      <c r="J126" s="359"/>
      <c r="K126" s="11">
        <f t="shared" si="5"/>
        <v>0</v>
      </c>
      <c r="L126" s="381"/>
      <c r="M126" s="107"/>
      <c r="N126" s="107"/>
      <c r="O126" s="107"/>
      <c r="P126" s="107"/>
      <c r="Q126" s="107"/>
      <c r="R126" s="107"/>
      <c r="S126" s="107"/>
      <c r="T126" s="15"/>
      <c r="U126" s="107"/>
      <c r="V126" s="107"/>
      <c r="W126" s="107"/>
      <c r="X126" s="107"/>
      <c r="Y126" s="107"/>
      <c r="Z126" s="107"/>
      <c r="AA126" s="107"/>
    </row>
    <row r="127" spans="3:27" ht="30" customHeight="1" thickBot="1">
      <c r="C127" s="150"/>
      <c r="D127" s="66" t="s">
        <v>86</v>
      </c>
      <c r="E127" s="44"/>
      <c r="F127" s="37" t="s">
        <v>8</v>
      </c>
      <c r="G127" s="44"/>
      <c r="H127" s="37" t="s">
        <v>30</v>
      </c>
      <c r="I127" s="360"/>
      <c r="J127" s="361"/>
      <c r="K127" s="239">
        <f t="shared" si="5"/>
        <v>0</v>
      </c>
      <c r="L127" s="381"/>
      <c r="M127" s="107"/>
      <c r="N127" s="107"/>
      <c r="O127" s="107"/>
      <c r="P127" s="107"/>
      <c r="Q127" s="107"/>
      <c r="R127" s="107"/>
      <c r="S127" s="107"/>
      <c r="T127" s="15"/>
      <c r="U127" s="107"/>
      <c r="V127" s="107"/>
      <c r="W127" s="107"/>
      <c r="X127" s="107"/>
      <c r="Y127" s="107"/>
      <c r="Z127" s="107"/>
      <c r="AA127" s="107"/>
    </row>
    <row r="128" spans="3:27" ht="18" customHeight="1" thickBot="1">
      <c r="C128" s="369" t="s">
        <v>21</v>
      </c>
      <c r="D128" s="370"/>
      <c r="E128" s="371"/>
      <c r="F128" s="371"/>
      <c r="G128" s="371"/>
      <c r="H128" s="371"/>
      <c r="I128" s="371"/>
      <c r="J128" s="372"/>
      <c r="K128" s="13">
        <f>SUM(K120:K127)</f>
        <v>0</v>
      </c>
      <c r="S128" s="107"/>
      <c r="T128" s="107"/>
      <c r="U128" s="107"/>
    </row>
    <row r="129" spans="3:27">
      <c r="S129" s="107"/>
      <c r="T129" s="107"/>
      <c r="U129" s="107"/>
    </row>
    <row r="130" spans="3:27" ht="15" customHeight="1">
      <c r="K130" s="16" t="s">
        <v>11</v>
      </c>
      <c r="L130" s="16"/>
      <c r="S130" s="107"/>
      <c r="T130" s="28"/>
      <c r="U130" s="107"/>
    </row>
    <row r="131" spans="3:27" ht="19.5" customHeight="1">
      <c r="C131" s="374" t="s">
        <v>27</v>
      </c>
      <c r="D131" s="375"/>
      <c r="E131" s="373" t="s">
        <v>15</v>
      </c>
      <c r="F131" s="373"/>
      <c r="G131" s="373"/>
      <c r="H131" s="365"/>
      <c r="I131" s="364" t="s">
        <v>16</v>
      </c>
      <c r="J131" s="365"/>
      <c r="K131" s="27" t="s">
        <v>218</v>
      </c>
      <c r="L131" s="382" t="s">
        <v>80</v>
      </c>
      <c r="M131" s="163"/>
      <c r="N131" s="163"/>
      <c r="O131" s="163"/>
      <c r="P131" s="163"/>
      <c r="Q131" s="163"/>
      <c r="R131" s="163"/>
      <c r="S131" s="163"/>
      <c r="T131" s="163"/>
      <c r="U131" s="163"/>
      <c r="V131" s="163"/>
      <c r="W131" s="163"/>
      <c r="X131" s="163"/>
      <c r="Y131" s="163"/>
      <c r="Z131" s="163"/>
      <c r="AA131" s="163"/>
    </row>
    <row r="132" spans="3:27" ht="30" customHeight="1">
      <c r="C132" s="376"/>
      <c r="D132" s="377"/>
      <c r="E132" s="385" t="s">
        <v>10</v>
      </c>
      <c r="F132" s="385"/>
      <c r="G132" s="385"/>
      <c r="H132" s="386"/>
      <c r="I132" s="362" t="s">
        <v>240</v>
      </c>
      <c r="J132" s="363"/>
      <c r="K132" s="3" t="s">
        <v>0</v>
      </c>
      <c r="L132" s="383"/>
      <c r="M132" s="164"/>
      <c r="N132" s="165"/>
      <c r="O132" s="165"/>
      <c r="P132" s="14"/>
      <c r="Q132" s="165"/>
      <c r="R132" s="14"/>
      <c r="S132" s="166"/>
      <c r="T132" s="32"/>
      <c r="U132" s="14"/>
      <c r="V132" s="165"/>
      <c r="W132" s="165"/>
      <c r="X132" s="14"/>
      <c r="Y132" s="165"/>
      <c r="Z132" s="14"/>
      <c r="AA132" s="166"/>
    </row>
    <row r="133" spans="3:27" ht="18" customHeight="1">
      <c r="C133" s="4" t="s">
        <v>92</v>
      </c>
      <c r="D133" s="2"/>
      <c r="E133" s="11"/>
      <c r="F133" s="11"/>
      <c r="G133" s="11"/>
      <c r="H133" s="11"/>
      <c r="I133" s="11"/>
      <c r="J133" s="11"/>
      <c r="K133" s="12"/>
      <c r="L133" s="381" t="s">
        <v>96</v>
      </c>
      <c r="M133" s="107"/>
      <c r="N133" s="107"/>
      <c r="O133" s="107"/>
      <c r="P133" s="107"/>
      <c r="Q133" s="107"/>
      <c r="R133" s="107"/>
      <c r="S133" s="107"/>
      <c r="T133" s="14"/>
      <c r="U133" s="107"/>
      <c r="V133" s="107"/>
      <c r="W133" s="107"/>
      <c r="X133" s="107"/>
      <c r="Y133" s="107"/>
      <c r="Z133" s="107"/>
      <c r="AA133" s="107"/>
    </row>
    <row r="134" spans="3:27" ht="18" customHeight="1">
      <c r="C134" s="153"/>
      <c r="D134" s="30" t="s">
        <v>89</v>
      </c>
      <c r="E134" s="20"/>
      <c r="F134" s="9" t="s">
        <v>8</v>
      </c>
      <c r="G134" s="20"/>
      <c r="H134" s="9" t="s">
        <v>30</v>
      </c>
      <c r="I134" s="358"/>
      <c r="J134" s="359"/>
      <c r="K134" s="11">
        <f t="shared" ref="K134:K141" si="6">ROUNDDOWN((I134*1/3),0)</f>
        <v>0</v>
      </c>
      <c r="L134" s="381"/>
      <c r="M134" s="107"/>
      <c r="N134" s="107"/>
      <c r="O134" s="107"/>
      <c r="P134" s="107"/>
      <c r="Q134" s="107"/>
      <c r="R134" s="107"/>
      <c r="S134" s="107"/>
      <c r="T134" s="15"/>
      <c r="U134" s="107"/>
      <c r="V134" s="107"/>
      <c r="W134" s="107"/>
      <c r="X134" s="107"/>
      <c r="Y134" s="107"/>
      <c r="Z134" s="107"/>
      <c r="AA134" s="107"/>
    </row>
    <row r="135" spans="3:27" ht="18" customHeight="1">
      <c r="C135" s="153"/>
      <c r="D135" s="1" t="s">
        <v>36</v>
      </c>
      <c r="E135" s="20"/>
      <c r="F135" s="9" t="s">
        <v>8</v>
      </c>
      <c r="G135" s="20"/>
      <c r="H135" s="9" t="s">
        <v>30</v>
      </c>
      <c r="I135" s="358"/>
      <c r="J135" s="359"/>
      <c r="K135" s="11">
        <f t="shared" si="6"/>
        <v>0</v>
      </c>
      <c r="L135" s="381"/>
      <c r="M135" s="107"/>
      <c r="N135" s="107"/>
      <c r="O135" s="107"/>
      <c r="P135" s="107"/>
      <c r="Q135" s="107"/>
      <c r="R135" s="107"/>
      <c r="S135" s="107"/>
      <c r="T135" s="15"/>
      <c r="U135" s="107"/>
      <c r="V135" s="107"/>
      <c r="W135" s="107"/>
      <c r="X135" s="107"/>
      <c r="Y135" s="107"/>
      <c r="Z135" s="107"/>
      <c r="AA135" s="107"/>
    </row>
    <row r="136" spans="3:27" ht="18" customHeight="1">
      <c r="C136" s="153"/>
      <c r="D136" s="1" t="s">
        <v>90</v>
      </c>
      <c r="E136" s="20"/>
      <c r="F136" s="9" t="s">
        <v>8</v>
      </c>
      <c r="G136" s="20"/>
      <c r="H136" s="9" t="s">
        <v>30</v>
      </c>
      <c r="I136" s="358"/>
      <c r="J136" s="359"/>
      <c r="K136" s="11">
        <f t="shared" si="6"/>
        <v>0</v>
      </c>
      <c r="L136" s="381"/>
      <c r="M136" s="107"/>
      <c r="N136" s="107"/>
      <c r="O136" s="107"/>
      <c r="P136" s="107"/>
      <c r="Q136" s="107"/>
      <c r="R136" s="107"/>
      <c r="S136" s="107"/>
      <c r="T136" s="15"/>
      <c r="U136" s="107"/>
      <c r="V136" s="107"/>
      <c r="W136" s="107"/>
      <c r="X136" s="107"/>
      <c r="Y136" s="107"/>
      <c r="Z136" s="107"/>
      <c r="AA136" s="107"/>
    </row>
    <row r="137" spans="3:27" ht="18" customHeight="1">
      <c r="C137" s="153"/>
      <c r="D137" s="1" t="s">
        <v>39</v>
      </c>
      <c r="E137" s="20"/>
      <c r="F137" s="9" t="s">
        <v>8</v>
      </c>
      <c r="G137" s="20"/>
      <c r="H137" s="9" t="s">
        <v>30</v>
      </c>
      <c r="I137" s="358"/>
      <c r="J137" s="359"/>
      <c r="K137" s="11">
        <f t="shared" si="6"/>
        <v>0</v>
      </c>
      <c r="L137" s="381"/>
      <c r="M137" s="107"/>
      <c r="N137" s="107"/>
      <c r="O137" s="107"/>
      <c r="P137" s="107"/>
      <c r="Q137" s="107"/>
      <c r="R137" s="107"/>
      <c r="S137" s="107"/>
      <c r="T137" s="15"/>
      <c r="U137" s="107"/>
      <c r="V137" s="107"/>
      <c r="W137" s="107"/>
      <c r="X137" s="107"/>
      <c r="Y137" s="107"/>
      <c r="Z137" s="107"/>
      <c r="AA137" s="107"/>
    </row>
    <row r="138" spans="3:27" ht="18" customHeight="1">
      <c r="C138" s="153"/>
      <c r="D138" s="1" t="s">
        <v>53</v>
      </c>
      <c r="E138" s="20"/>
      <c r="F138" s="9" t="s">
        <v>8</v>
      </c>
      <c r="G138" s="20"/>
      <c r="H138" s="9" t="s">
        <v>30</v>
      </c>
      <c r="I138" s="358"/>
      <c r="J138" s="359"/>
      <c r="K138" s="11">
        <f t="shared" si="6"/>
        <v>0</v>
      </c>
      <c r="L138" s="381"/>
      <c r="M138" s="107"/>
      <c r="N138" s="107"/>
      <c r="O138" s="107"/>
      <c r="P138" s="107"/>
      <c r="Q138" s="107"/>
      <c r="R138" s="107"/>
      <c r="S138" s="107"/>
      <c r="T138" s="15"/>
      <c r="U138" s="107"/>
      <c r="V138" s="107"/>
      <c r="W138" s="107"/>
      <c r="X138" s="107"/>
      <c r="Y138" s="107"/>
      <c r="Z138" s="107"/>
      <c r="AA138" s="107"/>
    </row>
    <row r="139" spans="3:27" ht="18" customHeight="1">
      <c r="C139" s="153"/>
      <c r="D139" s="1" t="s">
        <v>66</v>
      </c>
      <c r="E139" s="20"/>
      <c r="F139" s="9" t="s">
        <v>8</v>
      </c>
      <c r="G139" s="20"/>
      <c r="H139" s="9" t="s">
        <v>30</v>
      </c>
      <c r="I139" s="358"/>
      <c r="J139" s="359"/>
      <c r="K139" s="11">
        <f t="shared" si="6"/>
        <v>0</v>
      </c>
      <c r="L139" s="381"/>
      <c r="M139" s="107"/>
      <c r="N139" s="107"/>
      <c r="O139" s="107"/>
      <c r="P139" s="107"/>
      <c r="Q139" s="107"/>
      <c r="R139" s="107"/>
      <c r="S139" s="107"/>
      <c r="T139" s="15"/>
      <c r="U139" s="107"/>
      <c r="V139" s="107"/>
      <c r="W139" s="107"/>
      <c r="X139" s="107"/>
      <c r="Y139" s="107"/>
      <c r="Z139" s="107"/>
      <c r="AA139" s="107"/>
    </row>
    <row r="140" spans="3:27" ht="18" customHeight="1">
      <c r="C140" s="153"/>
      <c r="D140" s="1" t="s">
        <v>67</v>
      </c>
      <c r="E140" s="20"/>
      <c r="F140" s="9" t="s">
        <v>8</v>
      </c>
      <c r="G140" s="20"/>
      <c r="H140" s="9" t="s">
        <v>30</v>
      </c>
      <c r="I140" s="358"/>
      <c r="J140" s="359"/>
      <c r="K140" s="11">
        <f t="shared" si="6"/>
        <v>0</v>
      </c>
      <c r="L140" s="381"/>
      <c r="M140" s="107"/>
      <c r="N140" s="107"/>
      <c r="O140" s="107"/>
      <c r="P140" s="107"/>
      <c r="Q140" s="107"/>
      <c r="R140" s="107"/>
      <c r="S140" s="107"/>
      <c r="T140" s="15"/>
      <c r="U140" s="107"/>
      <c r="V140" s="107"/>
      <c r="W140" s="107"/>
      <c r="X140" s="107"/>
      <c r="Y140" s="107"/>
      <c r="Z140" s="107"/>
      <c r="AA140" s="107"/>
    </row>
    <row r="141" spans="3:27" ht="30" customHeight="1" thickBot="1">
      <c r="C141" s="152"/>
      <c r="D141" s="66" t="s">
        <v>86</v>
      </c>
      <c r="E141" s="44"/>
      <c r="F141" s="37" t="s">
        <v>8</v>
      </c>
      <c r="G141" s="44"/>
      <c r="H141" s="37" t="s">
        <v>30</v>
      </c>
      <c r="I141" s="360"/>
      <c r="J141" s="361"/>
      <c r="K141" s="239">
        <f t="shared" si="6"/>
        <v>0</v>
      </c>
      <c r="L141" s="381"/>
      <c r="M141" s="107"/>
      <c r="N141" s="107"/>
      <c r="O141" s="107"/>
      <c r="P141" s="107"/>
      <c r="Q141" s="107"/>
      <c r="R141" s="107"/>
      <c r="S141" s="107"/>
      <c r="T141" s="15"/>
      <c r="U141" s="107"/>
      <c r="V141" s="107"/>
      <c r="W141" s="107"/>
      <c r="X141" s="107"/>
      <c r="Y141" s="107"/>
      <c r="Z141" s="107"/>
      <c r="AA141" s="107"/>
    </row>
    <row r="142" spans="3:27" ht="18" customHeight="1" thickBot="1">
      <c r="C142" s="369" t="s">
        <v>21</v>
      </c>
      <c r="D142" s="370"/>
      <c r="E142" s="371"/>
      <c r="F142" s="371"/>
      <c r="G142" s="371"/>
      <c r="H142" s="371"/>
      <c r="I142" s="371"/>
      <c r="J142" s="372"/>
      <c r="K142" s="13">
        <f>SUM(K134:K141)</f>
        <v>0</v>
      </c>
      <c r="S142" s="107"/>
      <c r="T142" s="107"/>
      <c r="U142" s="107"/>
    </row>
    <row r="143" spans="3:27">
      <c r="S143" s="107"/>
      <c r="T143" s="107"/>
      <c r="U143" s="107"/>
    </row>
    <row r="144" spans="3:27" ht="15" customHeight="1">
      <c r="K144" s="16" t="s">
        <v>11</v>
      </c>
      <c r="L144" s="16"/>
      <c r="S144" s="107"/>
      <c r="T144" s="28"/>
      <c r="U144" s="107"/>
    </row>
    <row r="145" spans="3:27" ht="19.5" customHeight="1">
      <c r="C145" s="374" t="s">
        <v>27</v>
      </c>
      <c r="D145" s="375"/>
      <c r="E145" s="373" t="s">
        <v>15</v>
      </c>
      <c r="F145" s="373"/>
      <c r="G145" s="373"/>
      <c r="H145" s="365"/>
      <c r="I145" s="364" t="s">
        <v>16</v>
      </c>
      <c r="J145" s="365"/>
      <c r="K145" s="27" t="s">
        <v>218</v>
      </c>
      <c r="L145" s="382" t="s">
        <v>80</v>
      </c>
      <c r="M145" s="163"/>
      <c r="N145" s="163"/>
      <c r="O145" s="163"/>
      <c r="P145" s="163"/>
      <c r="Q145" s="163"/>
      <c r="R145" s="163"/>
      <c r="S145" s="163"/>
      <c r="T145" s="163"/>
      <c r="U145" s="163"/>
      <c r="V145" s="163"/>
      <c r="W145" s="163"/>
      <c r="X145" s="163"/>
      <c r="Y145" s="163"/>
      <c r="Z145" s="163"/>
      <c r="AA145" s="163"/>
    </row>
    <row r="146" spans="3:27" ht="30" customHeight="1">
      <c r="C146" s="376"/>
      <c r="D146" s="377"/>
      <c r="E146" s="385" t="s">
        <v>10</v>
      </c>
      <c r="F146" s="385"/>
      <c r="G146" s="385"/>
      <c r="H146" s="386"/>
      <c r="I146" s="362" t="s">
        <v>241</v>
      </c>
      <c r="J146" s="363"/>
      <c r="K146" s="3" t="s">
        <v>0</v>
      </c>
      <c r="L146" s="383"/>
      <c r="M146" s="164"/>
      <c r="N146" s="165"/>
      <c r="O146" s="165"/>
      <c r="P146" s="14"/>
      <c r="Q146" s="165"/>
      <c r="R146" s="14"/>
      <c r="S146" s="166"/>
      <c r="T146" s="32"/>
      <c r="U146" s="14"/>
      <c r="V146" s="165"/>
      <c r="W146" s="165"/>
      <c r="X146" s="14"/>
      <c r="Y146" s="165"/>
      <c r="Z146" s="14"/>
      <c r="AA146" s="166"/>
    </row>
    <row r="147" spans="3:27" ht="18" customHeight="1">
      <c r="C147" s="4" t="s">
        <v>93</v>
      </c>
      <c r="D147" s="2"/>
      <c r="E147" s="11"/>
      <c r="F147" s="11"/>
      <c r="G147" s="11"/>
      <c r="H147" s="11"/>
      <c r="I147" s="11"/>
      <c r="J147" s="11"/>
      <c r="K147" s="12"/>
      <c r="L147" s="381" t="s">
        <v>96</v>
      </c>
      <c r="M147" s="107"/>
      <c r="N147" s="107"/>
      <c r="O147" s="107"/>
      <c r="P147" s="107"/>
      <c r="Q147" s="107"/>
      <c r="R147" s="107"/>
      <c r="S147" s="107"/>
      <c r="T147" s="14"/>
      <c r="U147" s="107"/>
      <c r="V147" s="107"/>
      <c r="W147" s="107"/>
      <c r="X147" s="107"/>
      <c r="Y147" s="107"/>
      <c r="Z147" s="107"/>
      <c r="AA147" s="107"/>
    </row>
    <row r="148" spans="3:27" ht="18" customHeight="1">
      <c r="C148" s="153"/>
      <c r="D148" s="30" t="s">
        <v>89</v>
      </c>
      <c r="E148" s="387"/>
      <c r="F148" s="387"/>
      <c r="G148" s="387"/>
      <c r="H148" s="9" t="s">
        <v>8</v>
      </c>
      <c r="I148" s="358"/>
      <c r="J148" s="359"/>
      <c r="K148" s="11">
        <f t="shared" ref="K148:K155" si="7">ROUNDDOWN((I148*1/3),0)</f>
        <v>0</v>
      </c>
      <c r="L148" s="381"/>
      <c r="M148" s="107"/>
      <c r="N148" s="107"/>
      <c r="O148" s="107"/>
      <c r="P148" s="107"/>
      <c r="Q148" s="107"/>
      <c r="R148" s="107"/>
      <c r="S148" s="107"/>
      <c r="T148" s="15"/>
      <c r="U148" s="107"/>
      <c r="V148" s="107"/>
      <c r="W148" s="107"/>
      <c r="X148" s="107"/>
      <c r="Y148" s="107"/>
      <c r="Z148" s="107"/>
      <c r="AA148" s="107"/>
    </row>
    <row r="149" spans="3:27" ht="18" customHeight="1">
      <c r="C149" s="153"/>
      <c r="D149" s="1" t="s">
        <v>36</v>
      </c>
      <c r="E149" s="387"/>
      <c r="F149" s="387"/>
      <c r="G149" s="387"/>
      <c r="H149" s="9" t="s">
        <v>8</v>
      </c>
      <c r="I149" s="358"/>
      <c r="J149" s="359"/>
      <c r="K149" s="11">
        <f t="shared" si="7"/>
        <v>0</v>
      </c>
      <c r="L149" s="381"/>
      <c r="M149" s="107"/>
      <c r="N149" s="107"/>
      <c r="O149" s="107"/>
      <c r="P149" s="107"/>
      <c r="Q149" s="107"/>
      <c r="R149" s="107"/>
      <c r="S149" s="107"/>
      <c r="T149" s="15"/>
      <c r="U149" s="107"/>
      <c r="V149" s="107"/>
      <c r="W149" s="107"/>
      <c r="X149" s="107"/>
      <c r="Y149" s="107"/>
      <c r="Z149" s="107"/>
      <c r="AA149" s="107"/>
    </row>
    <row r="150" spans="3:27" ht="18" customHeight="1">
      <c r="C150" s="153"/>
      <c r="D150" s="1" t="s">
        <v>90</v>
      </c>
      <c r="E150" s="387"/>
      <c r="F150" s="387"/>
      <c r="G150" s="387"/>
      <c r="H150" s="9" t="s">
        <v>8</v>
      </c>
      <c r="I150" s="358"/>
      <c r="J150" s="359"/>
      <c r="K150" s="11">
        <f t="shared" si="7"/>
        <v>0</v>
      </c>
      <c r="L150" s="381"/>
      <c r="M150" s="107"/>
      <c r="N150" s="107"/>
      <c r="O150" s="107"/>
      <c r="P150" s="107"/>
      <c r="Q150" s="107"/>
      <c r="R150" s="107"/>
      <c r="S150" s="107"/>
      <c r="T150" s="15"/>
      <c r="U150" s="107"/>
      <c r="V150" s="107"/>
      <c r="W150" s="107"/>
      <c r="X150" s="107"/>
      <c r="Y150" s="107"/>
      <c r="Z150" s="107"/>
      <c r="AA150" s="107"/>
    </row>
    <row r="151" spans="3:27" ht="18" customHeight="1">
      <c r="C151" s="153"/>
      <c r="D151" s="1" t="s">
        <v>39</v>
      </c>
      <c r="E151" s="387"/>
      <c r="F151" s="387"/>
      <c r="G151" s="387"/>
      <c r="H151" s="9" t="s">
        <v>8</v>
      </c>
      <c r="I151" s="358"/>
      <c r="J151" s="359"/>
      <c r="K151" s="11">
        <f t="shared" si="7"/>
        <v>0</v>
      </c>
      <c r="L151" s="381"/>
      <c r="M151" s="107"/>
      <c r="N151" s="107"/>
      <c r="O151" s="107"/>
      <c r="P151" s="107"/>
      <c r="Q151" s="107"/>
      <c r="R151" s="107"/>
      <c r="S151" s="107"/>
      <c r="T151" s="15"/>
      <c r="U151" s="107"/>
      <c r="V151" s="107"/>
      <c r="W151" s="107"/>
      <c r="X151" s="107"/>
      <c r="Y151" s="107"/>
      <c r="Z151" s="107"/>
      <c r="AA151" s="107"/>
    </row>
    <row r="152" spans="3:27" ht="18" customHeight="1">
      <c r="C152" s="153"/>
      <c r="D152" s="1" t="s">
        <v>53</v>
      </c>
      <c r="E152" s="387"/>
      <c r="F152" s="387"/>
      <c r="G152" s="387"/>
      <c r="H152" s="9" t="s">
        <v>8</v>
      </c>
      <c r="I152" s="358"/>
      <c r="J152" s="359"/>
      <c r="K152" s="11">
        <f t="shared" si="7"/>
        <v>0</v>
      </c>
      <c r="L152" s="381"/>
      <c r="M152" s="107"/>
      <c r="N152" s="107"/>
      <c r="O152" s="107"/>
      <c r="P152" s="107"/>
      <c r="Q152" s="107"/>
      <c r="R152" s="107"/>
      <c r="S152" s="107"/>
      <c r="T152" s="15"/>
      <c r="U152" s="107"/>
      <c r="V152" s="107"/>
      <c r="W152" s="107"/>
      <c r="X152" s="107"/>
      <c r="Y152" s="107"/>
      <c r="Z152" s="107"/>
      <c r="AA152" s="107"/>
    </row>
    <row r="153" spans="3:27" ht="18" customHeight="1">
      <c r="C153" s="153"/>
      <c r="D153" s="1" t="s">
        <v>66</v>
      </c>
      <c r="E153" s="387"/>
      <c r="F153" s="387"/>
      <c r="G153" s="387"/>
      <c r="H153" s="9" t="s">
        <v>8</v>
      </c>
      <c r="I153" s="358"/>
      <c r="J153" s="359"/>
      <c r="K153" s="11">
        <f t="shared" si="7"/>
        <v>0</v>
      </c>
      <c r="L153" s="381"/>
      <c r="M153" s="107"/>
      <c r="N153" s="107"/>
      <c r="O153" s="107"/>
      <c r="P153" s="107"/>
      <c r="Q153" s="107"/>
      <c r="R153" s="107"/>
      <c r="S153" s="107"/>
      <c r="T153" s="15"/>
      <c r="U153" s="107"/>
      <c r="V153" s="107"/>
      <c r="W153" s="107"/>
      <c r="X153" s="107"/>
      <c r="Y153" s="107"/>
      <c r="Z153" s="107"/>
      <c r="AA153" s="107"/>
    </row>
    <row r="154" spans="3:27" ht="18" customHeight="1">
      <c r="C154" s="153"/>
      <c r="D154" s="1" t="s">
        <v>67</v>
      </c>
      <c r="E154" s="387"/>
      <c r="F154" s="387"/>
      <c r="G154" s="387"/>
      <c r="H154" s="9" t="s">
        <v>8</v>
      </c>
      <c r="I154" s="358"/>
      <c r="J154" s="359"/>
      <c r="K154" s="11">
        <f t="shared" si="7"/>
        <v>0</v>
      </c>
      <c r="L154" s="381"/>
      <c r="M154" s="107"/>
      <c r="N154" s="107"/>
      <c r="O154" s="107"/>
      <c r="P154" s="107"/>
      <c r="Q154" s="107"/>
      <c r="R154" s="107"/>
      <c r="S154" s="107"/>
      <c r="T154" s="15"/>
      <c r="U154" s="107"/>
      <c r="V154" s="107"/>
      <c r="W154" s="107"/>
      <c r="X154" s="107"/>
      <c r="Y154" s="107"/>
      <c r="Z154" s="107"/>
      <c r="AA154" s="107"/>
    </row>
    <row r="155" spans="3:27" ht="30" customHeight="1" thickBot="1">
      <c r="C155" s="152"/>
      <c r="D155" s="66" t="s">
        <v>86</v>
      </c>
      <c r="E155" s="379"/>
      <c r="F155" s="380"/>
      <c r="G155" s="380"/>
      <c r="H155" s="37" t="s">
        <v>8</v>
      </c>
      <c r="I155" s="360"/>
      <c r="J155" s="361"/>
      <c r="K155" s="239">
        <f t="shared" si="7"/>
        <v>0</v>
      </c>
      <c r="L155" s="381"/>
      <c r="M155" s="107"/>
      <c r="N155" s="107"/>
      <c r="O155" s="107"/>
      <c r="P155" s="107"/>
      <c r="Q155" s="107"/>
      <c r="R155" s="107"/>
      <c r="S155" s="107"/>
      <c r="T155" s="15"/>
      <c r="U155" s="107"/>
      <c r="V155" s="107"/>
      <c r="W155" s="107"/>
      <c r="X155" s="107"/>
      <c r="Y155" s="107"/>
      <c r="Z155" s="107"/>
      <c r="AA155" s="107"/>
    </row>
    <row r="156" spans="3:27" ht="18" customHeight="1" thickBot="1">
      <c r="C156" s="369" t="s">
        <v>21</v>
      </c>
      <c r="D156" s="370"/>
      <c r="E156" s="371"/>
      <c r="F156" s="371"/>
      <c r="G156" s="371"/>
      <c r="H156" s="371"/>
      <c r="I156" s="371"/>
      <c r="J156" s="372"/>
      <c r="K156" s="13">
        <f>SUM(K148:K155)</f>
        <v>0</v>
      </c>
      <c r="S156" s="107"/>
      <c r="T156" s="107"/>
      <c r="U156" s="107"/>
    </row>
    <row r="157" spans="3:27">
      <c r="S157" s="107"/>
      <c r="T157" s="107"/>
      <c r="U157" s="107"/>
    </row>
    <row r="158" spans="3:27" ht="15" customHeight="1">
      <c r="K158" s="16" t="s">
        <v>11</v>
      </c>
      <c r="L158" s="16"/>
      <c r="S158" s="107"/>
      <c r="T158" s="28"/>
      <c r="U158" s="107"/>
    </row>
    <row r="159" spans="3:27" ht="19.5" customHeight="1">
      <c r="C159" s="374" t="s">
        <v>27</v>
      </c>
      <c r="D159" s="375"/>
      <c r="E159" s="373" t="s">
        <v>15</v>
      </c>
      <c r="F159" s="373"/>
      <c r="G159" s="373"/>
      <c r="H159" s="365"/>
      <c r="I159" s="364" t="s">
        <v>16</v>
      </c>
      <c r="J159" s="384"/>
      <c r="K159" s="27" t="s">
        <v>218</v>
      </c>
      <c r="L159" s="366" t="s">
        <v>49</v>
      </c>
      <c r="M159" s="367"/>
      <c r="N159" s="367"/>
      <c r="O159" s="367"/>
      <c r="P159" s="367"/>
      <c r="Q159" s="367"/>
      <c r="R159" s="367"/>
      <c r="S159" s="367"/>
      <c r="T159" s="367"/>
      <c r="U159" s="367"/>
      <c r="V159" s="367"/>
      <c r="W159" s="367"/>
      <c r="X159" s="367"/>
      <c r="Y159" s="367"/>
      <c r="Z159" s="367"/>
      <c r="AA159" s="368"/>
    </row>
    <row r="160" spans="3:27" ht="30" customHeight="1">
      <c r="C160" s="376"/>
      <c r="D160" s="377"/>
      <c r="E160" s="385" t="s">
        <v>10</v>
      </c>
      <c r="F160" s="385"/>
      <c r="G160" s="385"/>
      <c r="H160" s="386"/>
      <c r="I160" s="362" t="str">
        <f>+$I$15</f>
        <v>補助単価</v>
      </c>
      <c r="J160" s="363"/>
      <c r="K160" s="3" t="s">
        <v>0</v>
      </c>
      <c r="L160" s="51" t="s">
        <v>42</v>
      </c>
      <c r="M160" s="52" t="s">
        <v>43</v>
      </c>
      <c r="N160" s="53" t="s">
        <v>82</v>
      </c>
      <c r="O160" s="53" t="s">
        <v>44</v>
      </c>
      <c r="P160" s="52" t="s">
        <v>45</v>
      </c>
      <c r="Q160" s="53" t="s">
        <v>47</v>
      </c>
      <c r="R160" s="52" t="s">
        <v>46</v>
      </c>
      <c r="S160" s="54" t="s">
        <v>48</v>
      </c>
      <c r="T160" s="55" t="s">
        <v>42</v>
      </c>
      <c r="U160" s="52" t="s">
        <v>43</v>
      </c>
      <c r="V160" s="53" t="s">
        <v>82</v>
      </c>
      <c r="W160" s="53" t="s">
        <v>44</v>
      </c>
      <c r="X160" s="52" t="s">
        <v>45</v>
      </c>
      <c r="Y160" s="53" t="s">
        <v>47</v>
      </c>
      <c r="Z160" s="52" t="s">
        <v>46</v>
      </c>
      <c r="AA160" s="54" t="s">
        <v>48</v>
      </c>
    </row>
    <row r="161" spans="2:27" ht="18" customHeight="1">
      <c r="C161" s="4" t="s">
        <v>97</v>
      </c>
      <c r="D161" s="2"/>
      <c r="E161" s="11"/>
      <c r="F161" s="11"/>
      <c r="G161" s="11"/>
      <c r="H161" s="11"/>
      <c r="I161" s="11"/>
      <c r="J161" s="11"/>
      <c r="K161" s="12"/>
      <c r="L161" s="65"/>
      <c r="M161" s="56"/>
      <c r="N161" s="56"/>
      <c r="O161" s="56"/>
      <c r="P161" s="56"/>
      <c r="Q161" s="56"/>
      <c r="R161" s="56"/>
      <c r="S161" s="57"/>
      <c r="T161" s="62"/>
      <c r="U161" s="56"/>
      <c r="V161" s="56"/>
      <c r="W161" s="56"/>
      <c r="X161" s="56"/>
      <c r="Y161" s="56"/>
      <c r="Z161" s="56"/>
      <c r="AA161" s="57"/>
    </row>
    <row r="162" spans="2:27" ht="18" customHeight="1">
      <c r="C162" s="153"/>
      <c r="D162" s="30" t="s">
        <v>89</v>
      </c>
      <c r="E162" s="20"/>
      <c r="F162" s="9" t="s">
        <v>8</v>
      </c>
      <c r="G162" s="20"/>
      <c r="H162" s="9" t="s">
        <v>9</v>
      </c>
      <c r="I162" s="199">
        <v>1320</v>
      </c>
      <c r="J162" s="9" t="s">
        <v>2</v>
      </c>
      <c r="K162" s="11">
        <f t="shared" ref="K162:K168" si="8">ROUNDDOWN((G162*I162*1/3),0)</f>
        <v>0</v>
      </c>
      <c r="L162" s="63"/>
      <c r="M162" s="58"/>
      <c r="N162" s="58"/>
      <c r="O162" s="58"/>
      <c r="P162" s="58"/>
      <c r="Q162" s="58"/>
      <c r="R162" s="58"/>
      <c r="S162" s="59"/>
      <c r="T162" s="63"/>
      <c r="U162" s="58"/>
      <c r="V162" s="58"/>
      <c r="W162" s="58"/>
      <c r="X162" s="58"/>
      <c r="Y162" s="58"/>
      <c r="Z162" s="58"/>
      <c r="AA162" s="59"/>
    </row>
    <row r="163" spans="2:27" ht="18" customHeight="1">
      <c r="C163" s="153"/>
      <c r="D163" s="1" t="s">
        <v>36</v>
      </c>
      <c r="E163" s="20"/>
      <c r="F163" s="9" t="s">
        <v>8</v>
      </c>
      <c r="G163" s="20"/>
      <c r="H163" s="9" t="s">
        <v>9</v>
      </c>
      <c r="I163" s="199">
        <v>1320</v>
      </c>
      <c r="J163" s="9" t="s">
        <v>2</v>
      </c>
      <c r="K163" s="11">
        <f t="shared" si="8"/>
        <v>0</v>
      </c>
      <c r="L163" s="63"/>
      <c r="M163" s="58"/>
      <c r="N163" s="58"/>
      <c r="O163" s="58"/>
      <c r="P163" s="58"/>
      <c r="Q163" s="58"/>
      <c r="R163" s="58"/>
      <c r="S163" s="59"/>
      <c r="T163" s="63"/>
      <c r="U163" s="58"/>
      <c r="V163" s="58"/>
      <c r="W163" s="58"/>
      <c r="X163" s="58"/>
      <c r="Y163" s="58"/>
      <c r="Z163" s="58"/>
      <c r="AA163" s="59"/>
    </row>
    <row r="164" spans="2:27" ht="18" customHeight="1">
      <c r="C164" s="153"/>
      <c r="D164" s="1" t="s">
        <v>37</v>
      </c>
      <c r="E164" s="20"/>
      <c r="F164" s="9" t="s">
        <v>8</v>
      </c>
      <c r="G164" s="20"/>
      <c r="H164" s="9" t="s">
        <v>9</v>
      </c>
      <c r="I164" s="199">
        <v>1320</v>
      </c>
      <c r="J164" s="9" t="s">
        <v>2</v>
      </c>
      <c r="K164" s="11">
        <f t="shared" si="8"/>
        <v>0</v>
      </c>
      <c r="L164" s="63"/>
      <c r="M164" s="58"/>
      <c r="N164" s="58"/>
      <c r="O164" s="58"/>
      <c r="P164" s="58"/>
      <c r="Q164" s="58"/>
      <c r="R164" s="58"/>
      <c r="S164" s="59"/>
      <c r="T164" s="63"/>
      <c r="U164" s="58"/>
      <c r="V164" s="58"/>
      <c r="W164" s="58"/>
      <c r="X164" s="58"/>
      <c r="Y164" s="58"/>
      <c r="Z164" s="58"/>
      <c r="AA164" s="59"/>
    </row>
    <row r="165" spans="2:27" ht="18" customHeight="1">
      <c r="C165" s="153"/>
      <c r="D165" s="1" t="s">
        <v>39</v>
      </c>
      <c r="E165" s="20"/>
      <c r="F165" s="9" t="s">
        <v>8</v>
      </c>
      <c r="G165" s="20"/>
      <c r="H165" s="9" t="s">
        <v>9</v>
      </c>
      <c r="I165" s="199">
        <v>1320</v>
      </c>
      <c r="J165" s="9" t="s">
        <v>2</v>
      </c>
      <c r="K165" s="11">
        <f t="shared" si="8"/>
        <v>0</v>
      </c>
      <c r="L165" s="63"/>
      <c r="M165" s="58"/>
      <c r="N165" s="58"/>
      <c r="O165" s="58"/>
      <c r="P165" s="58"/>
      <c r="Q165" s="58"/>
      <c r="R165" s="58"/>
      <c r="S165" s="59"/>
      <c r="T165" s="63"/>
      <c r="U165" s="58"/>
      <c r="V165" s="58"/>
      <c r="W165" s="58"/>
      <c r="X165" s="58"/>
      <c r="Y165" s="58"/>
      <c r="Z165" s="58"/>
      <c r="AA165" s="59"/>
    </row>
    <row r="166" spans="2:27" ht="18" customHeight="1">
      <c r="C166" s="153"/>
      <c r="D166" s="1" t="s">
        <v>53</v>
      </c>
      <c r="E166" s="20"/>
      <c r="F166" s="9" t="s">
        <v>8</v>
      </c>
      <c r="G166" s="20"/>
      <c r="H166" s="9" t="s">
        <v>9</v>
      </c>
      <c r="I166" s="199">
        <v>1320</v>
      </c>
      <c r="J166" s="9" t="s">
        <v>2</v>
      </c>
      <c r="K166" s="11">
        <f t="shared" si="8"/>
        <v>0</v>
      </c>
      <c r="L166" s="63"/>
      <c r="M166" s="58"/>
      <c r="N166" s="58"/>
      <c r="O166" s="58"/>
      <c r="P166" s="58"/>
      <c r="Q166" s="58"/>
      <c r="R166" s="58"/>
      <c r="S166" s="59"/>
      <c r="T166" s="63"/>
      <c r="U166" s="58"/>
      <c r="V166" s="58"/>
      <c r="W166" s="58"/>
      <c r="X166" s="58"/>
      <c r="Y166" s="58"/>
      <c r="Z166" s="58"/>
      <c r="AA166" s="59"/>
    </row>
    <row r="167" spans="2:27" ht="18" customHeight="1">
      <c r="C167" s="153"/>
      <c r="D167" s="1" t="s">
        <v>66</v>
      </c>
      <c r="E167" s="20"/>
      <c r="F167" s="9" t="s">
        <v>8</v>
      </c>
      <c r="G167" s="20"/>
      <c r="H167" s="9" t="s">
        <v>9</v>
      </c>
      <c r="I167" s="199">
        <v>1320</v>
      </c>
      <c r="J167" s="9" t="s">
        <v>2</v>
      </c>
      <c r="K167" s="11">
        <f t="shared" si="8"/>
        <v>0</v>
      </c>
      <c r="L167" s="63"/>
      <c r="M167" s="58"/>
      <c r="N167" s="58"/>
      <c r="O167" s="58"/>
      <c r="P167" s="58"/>
      <c r="Q167" s="58"/>
      <c r="R167" s="58"/>
      <c r="S167" s="59"/>
      <c r="T167" s="63"/>
      <c r="U167" s="58"/>
      <c r="V167" s="58"/>
      <c r="W167" s="58"/>
      <c r="X167" s="58"/>
      <c r="Y167" s="58"/>
      <c r="Z167" s="58"/>
      <c r="AA167" s="59"/>
    </row>
    <row r="168" spans="2:27" ht="18" customHeight="1" thickBot="1">
      <c r="C168" s="152"/>
      <c r="D168" s="66" t="s">
        <v>98</v>
      </c>
      <c r="E168" s="167"/>
      <c r="F168" s="37" t="s">
        <v>8</v>
      </c>
      <c r="G168" s="44"/>
      <c r="H168" s="37" t="s">
        <v>9</v>
      </c>
      <c r="I168" s="199">
        <v>1320</v>
      </c>
      <c r="J168" s="37" t="s">
        <v>2</v>
      </c>
      <c r="K168" s="193">
        <f t="shared" si="8"/>
        <v>0</v>
      </c>
      <c r="L168" s="63"/>
      <c r="M168" s="58"/>
      <c r="N168" s="58"/>
      <c r="O168" s="58"/>
      <c r="P168" s="58"/>
      <c r="Q168" s="58"/>
      <c r="R168" s="58"/>
      <c r="S168" s="59"/>
      <c r="T168" s="63"/>
      <c r="U168" s="58"/>
      <c r="V168" s="58"/>
      <c r="W168" s="58"/>
      <c r="X168" s="58"/>
      <c r="Y168" s="58"/>
      <c r="Z168" s="58"/>
      <c r="AA168" s="59"/>
    </row>
    <row r="169" spans="2:27" ht="18" customHeight="1" thickBot="1">
      <c r="C169" s="369" t="s">
        <v>21</v>
      </c>
      <c r="D169" s="370"/>
      <c r="E169" s="371"/>
      <c r="F169" s="371"/>
      <c r="G169" s="371"/>
      <c r="H169" s="371"/>
      <c r="I169" s="371"/>
      <c r="J169" s="372"/>
      <c r="K169" s="13">
        <f>SUM(K162:K168)</f>
        <v>0</v>
      </c>
      <c r="S169" s="107"/>
      <c r="T169" s="107"/>
      <c r="U169" s="107"/>
    </row>
    <row r="170" spans="2:27">
      <c r="S170" s="107"/>
      <c r="T170" s="107"/>
      <c r="U170" s="107"/>
    </row>
    <row r="171" spans="2:27" ht="18" customHeight="1">
      <c r="B171" s="336" t="s">
        <v>227</v>
      </c>
      <c r="E171" s="16"/>
      <c r="F171" s="16"/>
      <c r="G171" s="16"/>
      <c r="H171" s="16"/>
      <c r="I171" s="16"/>
      <c r="J171" s="28"/>
      <c r="K171" s="17"/>
      <c r="L171" s="15"/>
      <c r="S171" s="107"/>
      <c r="T171" s="15"/>
      <c r="U171" s="107"/>
    </row>
    <row r="172" spans="2:27" ht="15" customHeight="1">
      <c r="K172" s="16" t="s">
        <v>11</v>
      </c>
      <c r="L172" s="17"/>
      <c r="S172" s="107"/>
      <c r="T172" s="17"/>
      <c r="U172" s="107"/>
    </row>
    <row r="173" spans="2:27" ht="19.5" customHeight="1">
      <c r="C173" s="374" t="s">
        <v>29</v>
      </c>
      <c r="D173" s="375"/>
      <c r="E173" s="373" t="s">
        <v>22</v>
      </c>
      <c r="F173" s="373"/>
      <c r="G173" s="373"/>
      <c r="H173" s="365"/>
      <c r="I173" s="364" t="s">
        <v>23</v>
      </c>
      <c r="J173" s="384"/>
      <c r="K173" s="27" t="s">
        <v>24</v>
      </c>
      <c r="L173" s="382" t="s">
        <v>80</v>
      </c>
      <c r="S173" s="107"/>
      <c r="T173" s="416" t="e">
        <f>+#REF!</f>
        <v>#REF!</v>
      </c>
      <c r="U173" s="107"/>
    </row>
    <row r="174" spans="2:27" ht="30" customHeight="1">
      <c r="C174" s="376"/>
      <c r="D174" s="377"/>
      <c r="E174" s="385" t="s">
        <v>10</v>
      </c>
      <c r="F174" s="385"/>
      <c r="G174" s="385"/>
      <c r="H174" s="386"/>
      <c r="I174" s="362" t="str">
        <f>+$I$15</f>
        <v>補助単価</v>
      </c>
      <c r="J174" s="363"/>
      <c r="K174" s="3" t="s">
        <v>0</v>
      </c>
      <c r="L174" s="383"/>
      <c r="S174" s="107"/>
      <c r="T174" s="416"/>
      <c r="U174" s="107"/>
    </row>
    <row r="175" spans="2:27" ht="18" customHeight="1">
      <c r="C175" s="4" t="s">
        <v>75</v>
      </c>
      <c r="D175" s="2"/>
      <c r="E175" s="43"/>
      <c r="F175" s="43"/>
      <c r="G175" s="43"/>
      <c r="H175" s="43"/>
      <c r="I175" s="43"/>
      <c r="J175" s="43"/>
      <c r="K175" s="46"/>
      <c r="L175" s="389" t="s">
        <v>81</v>
      </c>
      <c r="S175" s="107"/>
      <c r="T175" s="115"/>
      <c r="U175" s="107"/>
    </row>
    <row r="176" spans="2:27" ht="18" customHeight="1">
      <c r="C176" s="105"/>
      <c r="D176" s="30" t="s">
        <v>34</v>
      </c>
      <c r="E176" s="387"/>
      <c r="F176" s="387"/>
      <c r="G176" s="387"/>
      <c r="H176" s="9" t="s">
        <v>8</v>
      </c>
      <c r="I176" s="417" t="s">
        <v>76</v>
      </c>
      <c r="J176" s="418"/>
      <c r="K176" s="81"/>
      <c r="L176" s="390"/>
      <c r="S176" s="107"/>
      <c r="T176" s="15"/>
      <c r="U176" s="107"/>
    </row>
    <row r="177" spans="3:21" ht="18" customHeight="1">
      <c r="C177" s="105"/>
      <c r="D177" s="1" t="s">
        <v>36</v>
      </c>
      <c r="E177" s="387"/>
      <c r="F177" s="387"/>
      <c r="G177" s="387"/>
      <c r="H177" s="9" t="s">
        <v>8</v>
      </c>
      <c r="I177" s="419"/>
      <c r="J177" s="420"/>
      <c r="K177" s="81"/>
      <c r="L177" s="390"/>
      <c r="S177" s="107"/>
      <c r="T177" s="15"/>
      <c r="U177" s="107"/>
    </row>
    <row r="178" spans="3:21" ht="18" customHeight="1">
      <c r="C178" s="105"/>
      <c r="D178" s="1" t="s">
        <v>37</v>
      </c>
      <c r="E178" s="387"/>
      <c r="F178" s="387"/>
      <c r="G178" s="387"/>
      <c r="H178" s="9" t="s">
        <v>8</v>
      </c>
      <c r="I178" s="419"/>
      <c r="J178" s="420"/>
      <c r="K178" s="81"/>
      <c r="L178" s="390"/>
      <c r="S178" s="107"/>
      <c r="T178" s="15"/>
      <c r="U178" s="107"/>
    </row>
    <row r="179" spans="3:21" ht="30" customHeight="1">
      <c r="C179" s="105"/>
      <c r="D179" s="30" t="s">
        <v>38</v>
      </c>
      <c r="E179" s="387"/>
      <c r="F179" s="387"/>
      <c r="G179" s="387"/>
      <c r="H179" s="9" t="s">
        <v>8</v>
      </c>
      <c r="I179" s="419"/>
      <c r="J179" s="420"/>
      <c r="K179" s="81"/>
      <c r="L179" s="390"/>
      <c r="S179" s="107"/>
      <c r="T179" s="15"/>
      <c r="U179" s="107"/>
    </row>
    <row r="180" spans="3:21" ht="45" customHeight="1" thickBot="1">
      <c r="C180" s="104"/>
      <c r="D180" s="66" t="s">
        <v>57</v>
      </c>
      <c r="E180" s="380"/>
      <c r="F180" s="380"/>
      <c r="G180" s="380"/>
      <c r="H180" s="37" t="s">
        <v>8</v>
      </c>
      <c r="I180" s="421"/>
      <c r="J180" s="422"/>
      <c r="K180" s="123"/>
      <c r="L180" s="390"/>
      <c r="S180" s="107"/>
      <c r="T180" s="15"/>
      <c r="U180" s="107"/>
    </row>
    <row r="181" spans="3:21" ht="18" customHeight="1" thickBot="1">
      <c r="C181" s="369" t="s">
        <v>21</v>
      </c>
      <c r="D181" s="370"/>
      <c r="E181" s="371"/>
      <c r="F181" s="371"/>
      <c r="G181" s="371"/>
      <c r="H181" s="371"/>
      <c r="I181" s="371"/>
      <c r="J181" s="372"/>
      <c r="K181" s="13">
        <f>SUM(K175:K180)</f>
        <v>0</v>
      </c>
      <c r="L181" s="17"/>
      <c r="S181" s="107"/>
      <c r="T181" s="17"/>
      <c r="U181" s="107"/>
    </row>
    <row r="182" spans="3:21" ht="13.5" customHeight="1">
      <c r="C182" s="14"/>
      <c r="D182" s="14"/>
      <c r="E182" s="25"/>
      <c r="F182" s="25"/>
      <c r="G182" s="25"/>
      <c r="H182" s="25"/>
      <c r="I182" s="25"/>
      <c r="J182" s="25"/>
      <c r="K182" s="15"/>
      <c r="L182" s="15"/>
      <c r="S182" s="107"/>
      <c r="T182" s="15"/>
      <c r="U182" s="107"/>
    </row>
    <row r="183" spans="3:21" ht="14.25" thickBot="1">
      <c r="L183" s="227"/>
    </row>
    <row r="184" spans="3:21" ht="31.5" customHeight="1" thickBot="1">
      <c r="F184" s="406" t="s">
        <v>235</v>
      </c>
      <c r="G184" s="407"/>
      <c r="H184" s="407"/>
      <c r="I184" s="407"/>
      <c r="J184" s="408"/>
      <c r="K184" s="26">
        <f>SUM(K36,K59,K73,K97,K114,K128,K142,K156,K169,K181)</f>
        <v>0</v>
      </c>
    </row>
  </sheetData>
  <mergeCells count="183">
    <mergeCell ref="C114:D114"/>
    <mergeCell ref="E24:G24"/>
    <mergeCell ref="E25:G25"/>
    <mergeCell ref="E31:G31"/>
    <mergeCell ref="E32:G32"/>
    <mergeCell ref="H7:K7"/>
    <mergeCell ref="F8:G8"/>
    <mergeCell ref="H8:K8"/>
    <mergeCell ref="F9:G9"/>
    <mergeCell ref="H9:K9"/>
    <mergeCell ref="F10:G10"/>
    <mergeCell ref="H10:K10"/>
    <mergeCell ref="I77:J77"/>
    <mergeCell ref="F3:G3"/>
    <mergeCell ref="H3:K3"/>
    <mergeCell ref="F4:G4"/>
    <mergeCell ref="H4:K4"/>
    <mergeCell ref="F5:G5"/>
    <mergeCell ref="H5:K5"/>
    <mergeCell ref="F6:G6"/>
    <mergeCell ref="H6:K6"/>
    <mergeCell ref="F7:G7"/>
    <mergeCell ref="E107:G107"/>
    <mergeCell ref="E108:G108"/>
    <mergeCell ref="L102:L103"/>
    <mergeCell ref="E95:G95"/>
    <mergeCell ref="E112:G112"/>
    <mergeCell ref="T102:T103"/>
    <mergeCell ref="E103:H103"/>
    <mergeCell ref="I103:J103"/>
    <mergeCell ref="I108:J108"/>
    <mergeCell ref="E118:H118"/>
    <mergeCell ref="L14:AA14"/>
    <mergeCell ref="E180:G180"/>
    <mergeCell ref="L77:AA77"/>
    <mergeCell ref="I173:J173"/>
    <mergeCell ref="L173:L174"/>
    <mergeCell ref="L40:AA40"/>
    <mergeCell ref="L104:L113"/>
    <mergeCell ref="L63:AA63"/>
    <mergeCell ref="C181:D181"/>
    <mergeCell ref="E181:J181"/>
    <mergeCell ref="I176:J180"/>
    <mergeCell ref="E178:G178"/>
    <mergeCell ref="E179:G179"/>
    <mergeCell ref="E176:G176"/>
    <mergeCell ref="C117:D118"/>
    <mergeCell ref="E117:H117"/>
    <mergeCell ref="E177:G177"/>
    <mergeCell ref="E109:G109"/>
    <mergeCell ref="E110:G110"/>
    <mergeCell ref="E173:H173"/>
    <mergeCell ref="C173:D174"/>
    <mergeCell ref="E111:G111"/>
    <mergeCell ref="E113:G113"/>
    <mergeCell ref="E153:G153"/>
    <mergeCell ref="L119:L127"/>
    <mergeCell ref="L131:L132"/>
    <mergeCell ref="L117:L118"/>
    <mergeCell ref="E132:H132"/>
    <mergeCell ref="E128:J128"/>
    <mergeCell ref="I118:J118"/>
    <mergeCell ref="I124:J124"/>
    <mergeCell ref="I125:J125"/>
    <mergeCell ref="I126:J126"/>
    <mergeCell ref="I127:J127"/>
    <mergeCell ref="T173:T174"/>
    <mergeCell ref="E174:H174"/>
    <mergeCell ref="I174:J174"/>
    <mergeCell ref="E102:H102"/>
    <mergeCell ref="E105:G105"/>
    <mergeCell ref="C102:D103"/>
    <mergeCell ref="C131:D132"/>
    <mergeCell ref="E131:H131"/>
    <mergeCell ref="C128:D128"/>
    <mergeCell ref="I107:J107"/>
    <mergeCell ref="C97:D97"/>
    <mergeCell ref="E96:G96"/>
    <mergeCell ref="E106:G106"/>
    <mergeCell ref="I106:J106"/>
    <mergeCell ref="I102:J102"/>
    <mergeCell ref="E89:G89"/>
    <mergeCell ref="E93:G93"/>
    <mergeCell ref="I105:J105"/>
    <mergeCell ref="C77:D78"/>
    <mergeCell ref="C82:D82"/>
    <mergeCell ref="C80:C81"/>
    <mergeCell ref="C79:D79"/>
    <mergeCell ref="E77:H77"/>
    <mergeCell ref="E78:H78"/>
    <mergeCell ref="E88:G88"/>
    <mergeCell ref="F184:J184"/>
    <mergeCell ref="C142:D142"/>
    <mergeCell ref="E142:J142"/>
    <mergeCell ref="C145:D146"/>
    <mergeCell ref="I63:J63"/>
    <mergeCell ref="E63:H63"/>
    <mergeCell ref="G64:H64"/>
    <mergeCell ref="I145:J145"/>
    <mergeCell ref="E146:H146"/>
    <mergeCell ref="C40:D41"/>
    <mergeCell ref="C17:C21"/>
    <mergeCell ref="I78:J78"/>
    <mergeCell ref="C59:D59"/>
    <mergeCell ref="C63:D64"/>
    <mergeCell ref="E73:J73"/>
    <mergeCell ref="I41:J41"/>
    <mergeCell ref="E50:G50"/>
    <mergeCell ref="E59:J59"/>
    <mergeCell ref="C73:D73"/>
    <mergeCell ref="E15:H15"/>
    <mergeCell ref="E40:H40"/>
    <mergeCell ref="A1:K1"/>
    <mergeCell ref="I15:J15"/>
    <mergeCell ref="E12:J12"/>
    <mergeCell ref="C14:D15"/>
    <mergeCell ref="E14:H14"/>
    <mergeCell ref="I14:J14"/>
    <mergeCell ref="E38:J38"/>
    <mergeCell ref="C30:C35"/>
    <mergeCell ref="L175:L180"/>
    <mergeCell ref="I40:J40"/>
    <mergeCell ref="I66:J72"/>
    <mergeCell ref="I64:J64"/>
    <mergeCell ref="E97:J97"/>
    <mergeCell ref="E41:H41"/>
    <mergeCell ref="E90:G90"/>
    <mergeCell ref="E91:G91"/>
    <mergeCell ref="E92:G92"/>
    <mergeCell ref="E145:H145"/>
    <mergeCell ref="I109:J109"/>
    <mergeCell ref="E152:G152"/>
    <mergeCell ref="L16:L21"/>
    <mergeCell ref="E148:G148"/>
    <mergeCell ref="E149:G149"/>
    <mergeCell ref="E150:G150"/>
    <mergeCell ref="E151:G151"/>
    <mergeCell ref="L147:L155"/>
    <mergeCell ref="I110:J110"/>
    <mergeCell ref="I111:J111"/>
    <mergeCell ref="I159:J159"/>
    <mergeCell ref="E160:H160"/>
    <mergeCell ref="I160:J160"/>
    <mergeCell ref="I146:J146"/>
    <mergeCell ref="C156:D156"/>
    <mergeCell ref="E156:J156"/>
    <mergeCell ref="I155:J155"/>
    <mergeCell ref="E154:G154"/>
    <mergeCell ref="I148:J148"/>
    <mergeCell ref="I149:J149"/>
    <mergeCell ref="L159:AA159"/>
    <mergeCell ref="C169:D169"/>
    <mergeCell ref="E169:J169"/>
    <mergeCell ref="E159:H159"/>
    <mergeCell ref="C159:D160"/>
    <mergeCell ref="C23:C28"/>
    <mergeCell ref="C36:D36"/>
    <mergeCell ref="E155:G155"/>
    <mergeCell ref="L133:L141"/>
    <mergeCell ref="L145:L146"/>
    <mergeCell ref="I112:J112"/>
    <mergeCell ref="I113:J113"/>
    <mergeCell ref="I120:J120"/>
    <mergeCell ref="I121:J121"/>
    <mergeCell ref="I122:J122"/>
    <mergeCell ref="I123:J123"/>
    <mergeCell ref="I117:J117"/>
    <mergeCell ref="E114:J114"/>
    <mergeCell ref="I132:J132"/>
    <mergeCell ref="I131:J131"/>
    <mergeCell ref="I134:J134"/>
    <mergeCell ref="I135:J135"/>
    <mergeCell ref="I136:J136"/>
    <mergeCell ref="I137:J137"/>
    <mergeCell ref="I138:J138"/>
    <mergeCell ref="I139:J139"/>
    <mergeCell ref="I140:J140"/>
    <mergeCell ref="I141:J141"/>
    <mergeCell ref="I153:J153"/>
    <mergeCell ref="I154:J154"/>
    <mergeCell ref="I150:J150"/>
    <mergeCell ref="I151:J151"/>
    <mergeCell ref="I152:J152"/>
  </mergeCells>
  <phoneticPr fontId="2"/>
  <printOptions horizontalCentered="1"/>
  <pageMargins left="0.31496062992125984" right="0.31496062992125984" top="0.55118110236220474" bottom="0.15748031496062992" header="0.31496062992125984" footer="0.31496062992125984"/>
  <pageSetup paperSize="9" scale="44" fitToHeight="0" orientation="landscape" r:id="rId1"/>
  <rowBreaks count="7" manualBreakCount="7">
    <brk id="37" max="25" man="1"/>
    <brk id="60" max="25" man="1"/>
    <brk id="74" max="25" man="1"/>
    <brk id="99" max="25" man="1"/>
    <brk id="129" max="27" man="1"/>
    <brk id="157" max="27" man="1"/>
    <brk id="170" max="25" man="1"/>
  </rowBreaks>
  <colBreaks count="1" manualBreakCount="1">
    <brk id="1" max="2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28FCD-EFCD-4EF3-9191-9E2928974CDC}">
  <sheetPr>
    <pageSetUpPr fitToPage="1"/>
  </sheetPr>
  <dimension ref="A1:AA54"/>
  <sheetViews>
    <sheetView view="pageBreakPreview" topLeftCell="A46" zoomScaleNormal="100" zoomScaleSheetLayoutView="100" workbookViewId="0">
      <selection activeCell="H9" sqref="H9:K9"/>
    </sheetView>
  </sheetViews>
  <sheetFormatPr defaultRowHeight="13.5"/>
  <cols>
    <col min="1" max="1" width="1.625" customWidth="1"/>
    <col min="2" max="2" width="2.25" customWidth="1"/>
    <col min="3" max="3" width="3.625" customWidth="1"/>
    <col min="4" max="4" width="45.125" customWidth="1"/>
    <col min="5" max="5" width="8.125" customWidth="1"/>
    <col min="6" max="6" width="5.625" customWidth="1"/>
    <col min="7" max="7" width="8.125" customWidth="1"/>
    <col min="8" max="8" width="5.625" customWidth="1"/>
    <col min="9" max="9" width="11.5" customWidth="1"/>
    <col min="10" max="10" width="6.25" customWidth="1"/>
    <col min="11" max="11" width="34.625" customWidth="1"/>
    <col min="12" max="12" width="32.75" customWidth="1"/>
    <col min="13" max="13" width="19" customWidth="1"/>
    <col min="14" max="14" width="11.25" bestFit="1" customWidth="1"/>
    <col min="17" max="17" width="11" bestFit="1" customWidth="1"/>
    <col min="18" max="19" width="12.375" customWidth="1"/>
    <col min="20" max="21" width="19" customWidth="1"/>
    <col min="22" max="22" width="11.25" bestFit="1" customWidth="1"/>
    <col min="25" max="25" width="11" bestFit="1" customWidth="1"/>
    <col min="26" max="27" width="12.375" customWidth="1"/>
  </cols>
  <sheetData>
    <row r="1" spans="1:27" ht="20.25" customHeight="1">
      <c r="A1" s="398" t="s">
        <v>230</v>
      </c>
      <c r="B1" s="431"/>
      <c r="C1" s="431"/>
      <c r="D1" s="431"/>
      <c r="E1" s="431"/>
      <c r="F1" s="431"/>
      <c r="G1" s="431"/>
      <c r="H1" s="431"/>
      <c r="I1" s="431"/>
      <c r="J1" s="431"/>
      <c r="K1" s="431"/>
      <c r="L1" s="280"/>
      <c r="T1" s="280"/>
    </row>
    <row r="2" spans="1:27" ht="20.25" customHeight="1">
      <c r="A2" s="21"/>
      <c r="B2" s="280"/>
      <c r="C2" s="282"/>
      <c r="D2" s="282"/>
      <c r="E2" s="283"/>
      <c r="F2" s="283"/>
      <c r="G2" s="283"/>
      <c r="H2" s="283"/>
      <c r="I2" s="283"/>
      <c r="J2" s="283"/>
      <c r="K2" s="283"/>
      <c r="L2" s="280"/>
      <c r="T2" s="280"/>
    </row>
    <row r="3" spans="1:27" ht="20.25" customHeight="1">
      <c r="A3" s="21"/>
      <c r="B3" s="29"/>
      <c r="C3" s="357"/>
      <c r="D3" s="357"/>
      <c r="E3" s="357"/>
      <c r="F3" s="357"/>
      <c r="G3" s="357"/>
      <c r="H3" s="357"/>
      <c r="I3" s="357"/>
      <c r="J3" s="357"/>
      <c r="K3" s="357"/>
      <c r="L3" s="357"/>
      <c r="T3" s="357"/>
    </row>
    <row r="4" spans="1:27" ht="20.25" customHeight="1">
      <c r="A4" s="5"/>
      <c r="F4" s="423" t="s">
        <v>254</v>
      </c>
      <c r="G4" s="423"/>
      <c r="H4" s="424"/>
      <c r="I4" s="424"/>
      <c r="J4" s="424"/>
      <c r="K4" s="424"/>
      <c r="L4" s="86"/>
    </row>
    <row r="5" spans="1:27" ht="20.25" customHeight="1">
      <c r="A5" s="5"/>
      <c r="C5" s="19"/>
      <c r="F5" s="423" t="s">
        <v>255</v>
      </c>
      <c r="G5" s="423"/>
      <c r="H5" s="424"/>
      <c r="I5" s="424"/>
      <c r="J5" s="424"/>
      <c r="K5" s="424"/>
      <c r="L5" s="86"/>
    </row>
    <row r="6" spans="1:27" ht="20.25" customHeight="1">
      <c r="A6" s="5"/>
      <c r="F6" s="423" t="s">
        <v>256</v>
      </c>
      <c r="G6" s="423"/>
      <c r="H6" s="424"/>
      <c r="I6" s="424"/>
      <c r="J6" s="424"/>
      <c r="K6" s="424"/>
      <c r="L6" s="86"/>
    </row>
    <row r="7" spans="1:27" ht="20.25" customHeight="1">
      <c r="A7" s="5"/>
      <c r="C7" s="19"/>
      <c r="F7" s="423" t="s">
        <v>257</v>
      </c>
      <c r="G7" s="423"/>
      <c r="H7" s="424"/>
      <c r="I7" s="424"/>
      <c r="J7" s="424"/>
      <c r="K7" s="424"/>
      <c r="L7" s="86"/>
    </row>
    <row r="8" spans="1:27" ht="20.25" customHeight="1">
      <c r="A8" s="5"/>
      <c r="F8" s="423" t="s">
        <v>258</v>
      </c>
      <c r="G8" s="423"/>
      <c r="H8" s="424"/>
      <c r="I8" s="424"/>
      <c r="J8" s="424"/>
      <c r="K8" s="424"/>
      <c r="L8" s="86"/>
    </row>
    <row r="9" spans="1:27" ht="20.25" customHeight="1">
      <c r="A9" s="5"/>
      <c r="C9" s="19"/>
      <c r="F9" s="423" t="s">
        <v>46</v>
      </c>
      <c r="G9" s="423"/>
      <c r="H9" s="424"/>
      <c r="I9" s="424"/>
      <c r="J9" s="424"/>
      <c r="K9" s="424"/>
      <c r="L9" s="86"/>
    </row>
    <row r="10" spans="1:27" ht="20.25" customHeight="1">
      <c r="A10" s="5"/>
      <c r="F10" s="423" t="s">
        <v>48</v>
      </c>
      <c r="G10" s="423"/>
      <c r="H10" s="425"/>
      <c r="I10" s="425"/>
      <c r="J10" s="425"/>
      <c r="K10" s="425"/>
      <c r="L10" s="86"/>
    </row>
    <row r="11" spans="1:27" ht="20.25" customHeight="1">
      <c r="A11" s="5"/>
      <c r="F11" s="423" t="s">
        <v>259</v>
      </c>
      <c r="G11" s="423"/>
      <c r="H11" s="425"/>
      <c r="I11" s="425"/>
      <c r="J11" s="425"/>
      <c r="K11" s="425"/>
      <c r="L11" s="86"/>
    </row>
    <row r="12" spans="1:27" ht="9.75" customHeight="1">
      <c r="B12" s="6"/>
      <c r="T12" s="107"/>
    </row>
    <row r="13" spans="1:27" ht="18" customHeight="1">
      <c r="B13" s="284" t="s">
        <v>41</v>
      </c>
      <c r="E13" s="400"/>
      <c r="F13" s="400"/>
      <c r="G13" s="400"/>
      <c r="H13" s="400"/>
      <c r="I13" s="400"/>
      <c r="J13" s="403"/>
      <c r="K13" s="285"/>
      <c r="L13" s="285"/>
      <c r="T13" s="285"/>
    </row>
    <row r="14" spans="1:27" ht="15" customHeight="1">
      <c r="K14" s="16" t="s">
        <v>11</v>
      </c>
      <c r="L14" s="16"/>
      <c r="T14" s="16"/>
    </row>
    <row r="15" spans="1:27" ht="19.5" customHeight="1">
      <c r="C15" s="374" t="s">
        <v>27</v>
      </c>
      <c r="D15" s="375"/>
      <c r="E15" s="373" t="s">
        <v>12</v>
      </c>
      <c r="F15" s="373"/>
      <c r="G15" s="373"/>
      <c r="H15" s="365"/>
      <c r="I15" s="364" t="s">
        <v>13</v>
      </c>
      <c r="J15" s="365"/>
      <c r="K15" s="27" t="s">
        <v>14</v>
      </c>
      <c r="L15" s="428" t="s">
        <v>99</v>
      </c>
      <c r="M15" s="429"/>
      <c r="N15" s="429"/>
      <c r="O15" s="429"/>
      <c r="P15" s="429"/>
      <c r="Q15" s="429"/>
      <c r="R15" s="429"/>
      <c r="S15" s="430"/>
      <c r="T15" s="278"/>
      <c r="U15" s="278"/>
      <c r="V15" s="278"/>
      <c r="W15" s="278"/>
      <c r="X15" s="278"/>
      <c r="Y15" s="278"/>
      <c r="Z15" s="278"/>
      <c r="AA15" s="279"/>
    </row>
    <row r="16" spans="1:27" ht="30" customHeight="1">
      <c r="C16" s="376"/>
      <c r="D16" s="377"/>
      <c r="E16" s="385" t="s">
        <v>10</v>
      </c>
      <c r="F16" s="385"/>
      <c r="G16" s="385"/>
      <c r="H16" s="386"/>
      <c r="I16" s="362" t="s">
        <v>31</v>
      </c>
      <c r="J16" s="363"/>
      <c r="K16" s="3" t="s">
        <v>0</v>
      </c>
      <c r="L16" s="51" t="s">
        <v>42</v>
      </c>
      <c r="M16" s="52" t="s">
        <v>43</v>
      </c>
      <c r="N16" s="53" t="s">
        <v>82</v>
      </c>
      <c r="O16" s="53" t="s">
        <v>44</v>
      </c>
      <c r="P16" s="52" t="s">
        <v>45</v>
      </c>
      <c r="Q16" s="53" t="s">
        <v>47</v>
      </c>
      <c r="R16" s="52" t="s">
        <v>46</v>
      </c>
      <c r="S16" s="54" t="s">
        <v>48</v>
      </c>
      <c r="T16" s="55" t="s">
        <v>42</v>
      </c>
      <c r="U16" s="52" t="s">
        <v>43</v>
      </c>
      <c r="V16" s="53" t="s">
        <v>82</v>
      </c>
      <c r="W16" s="53" t="s">
        <v>44</v>
      </c>
      <c r="X16" s="52" t="s">
        <v>45</v>
      </c>
      <c r="Y16" s="53" t="s">
        <v>47</v>
      </c>
      <c r="Z16" s="52" t="s">
        <v>46</v>
      </c>
      <c r="AA16" s="54" t="s">
        <v>48</v>
      </c>
    </row>
    <row r="17" spans="2:27" ht="21.75" customHeight="1">
      <c r="C17" s="286" t="s">
        <v>231</v>
      </c>
      <c r="D17" s="287"/>
      <c r="E17" s="288"/>
      <c r="F17" s="288"/>
      <c r="G17" s="288"/>
      <c r="H17" s="288"/>
      <c r="I17" s="288"/>
      <c r="J17" s="288"/>
      <c r="K17" s="289"/>
      <c r="L17" s="290"/>
      <c r="M17" s="291"/>
      <c r="N17" s="292"/>
      <c r="O17" s="292"/>
      <c r="P17" s="291"/>
      <c r="Q17" s="292"/>
      <c r="R17" s="291"/>
      <c r="S17" s="293"/>
      <c r="T17" s="206"/>
      <c r="U17" s="291"/>
      <c r="V17" s="292"/>
      <c r="W17" s="292"/>
      <c r="X17" s="291"/>
      <c r="Y17" s="292"/>
      <c r="Z17" s="291"/>
      <c r="AA17" s="293"/>
    </row>
    <row r="18" spans="2:27" ht="19.5" customHeight="1">
      <c r="C18" s="294"/>
      <c r="D18" s="295" t="s">
        <v>34</v>
      </c>
      <c r="E18" s="312"/>
      <c r="F18" s="9" t="s">
        <v>8</v>
      </c>
      <c r="G18" s="312"/>
      <c r="H18" s="9" t="s">
        <v>226</v>
      </c>
      <c r="I18" s="296">
        <v>5960</v>
      </c>
      <c r="J18" s="9" t="s">
        <v>2</v>
      </c>
      <c r="K18" s="297">
        <f t="shared" ref="K18:K24" si="0">G18*I18</f>
        <v>0</v>
      </c>
      <c r="L18" s="298"/>
      <c r="M18" s="299"/>
      <c r="N18" s="300"/>
      <c r="O18" s="300"/>
      <c r="P18" s="299"/>
      <c r="Q18" s="300"/>
      <c r="R18" s="299"/>
      <c r="S18" s="301"/>
      <c r="T18" s="302"/>
      <c r="U18" s="299"/>
      <c r="V18" s="300"/>
      <c r="W18" s="300"/>
      <c r="X18" s="299"/>
      <c r="Y18" s="300"/>
      <c r="Z18" s="299"/>
      <c r="AA18" s="301"/>
    </row>
    <row r="19" spans="2:27" ht="19.5" customHeight="1">
      <c r="C19" s="294"/>
      <c r="D19" s="303" t="s">
        <v>35</v>
      </c>
      <c r="E19" s="312"/>
      <c r="F19" s="9" t="s">
        <v>8</v>
      </c>
      <c r="G19" s="312"/>
      <c r="H19" s="9" t="s">
        <v>226</v>
      </c>
      <c r="I19" s="296">
        <v>5960</v>
      </c>
      <c r="J19" s="9" t="s">
        <v>2</v>
      </c>
      <c r="K19" s="297">
        <f t="shared" si="0"/>
        <v>0</v>
      </c>
      <c r="L19" s="298"/>
      <c r="M19" s="299"/>
      <c r="N19" s="300"/>
      <c r="O19" s="300"/>
      <c r="P19" s="299"/>
      <c r="Q19" s="300"/>
      <c r="R19" s="299"/>
      <c r="S19" s="301"/>
      <c r="T19" s="302"/>
      <c r="U19" s="299"/>
      <c r="V19" s="300"/>
      <c r="W19" s="300"/>
      <c r="X19" s="299"/>
      <c r="Y19" s="300"/>
      <c r="Z19" s="299"/>
      <c r="AA19" s="301"/>
    </row>
    <row r="20" spans="2:27" ht="19.5" customHeight="1">
      <c r="C20" s="294"/>
      <c r="D20" s="304" t="s">
        <v>36</v>
      </c>
      <c r="E20" s="427"/>
      <c r="F20" s="427"/>
      <c r="G20" s="427"/>
      <c r="H20" s="9" t="s">
        <v>8</v>
      </c>
      <c r="I20" s="296">
        <v>74600</v>
      </c>
      <c r="J20" s="9" t="s">
        <v>2</v>
      </c>
      <c r="K20" s="297">
        <f>G20*I20</f>
        <v>0</v>
      </c>
      <c r="L20" s="298"/>
      <c r="M20" s="299"/>
      <c r="N20" s="300"/>
      <c r="O20" s="300"/>
      <c r="P20" s="299"/>
      <c r="Q20" s="300"/>
      <c r="R20" s="299"/>
      <c r="S20" s="301"/>
      <c r="T20" s="302"/>
      <c r="U20" s="299"/>
      <c r="V20" s="300"/>
      <c r="W20" s="300"/>
      <c r="X20" s="299"/>
      <c r="Y20" s="300"/>
      <c r="Z20" s="299"/>
      <c r="AA20" s="301"/>
    </row>
    <row r="21" spans="2:27" ht="19.5" customHeight="1">
      <c r="C21" s="294"/>
      <c r="D21" s="304" t="s">
        <v>37</v>
      </c>
      <c r="E21" s="427"/>
      <c r="F21" s="427"/>
      <c r="G21" s="427"/>
      <c r="H21" s="9" t="s">
        <v>8</v>
      </c>
      <c r="I21" s="296">
        <v>74600</v>
      </c>
      <c r="J21" s="9" t="s">
        <v>2</v>
      </c>
      <c r="K21" s="297">
        <f t="shared" si="0"/>
        <v>0</v>
      </c>
      <c r="L21" s="298"/>
      <c r="M21" s="299"/>
      <c r="N21" s="300"/>
      <c r="O21" s="300"/>
      <c r="P21" s="299"/>
      <c r="Q21" s="300"/>
      <c r="R21" s="299"/>
      <c r="S21" s="301"/>
      <c r="T21" s="302"/>
      <c r="U21" s="299"/>
      <c r="V21" s="300"/>
      <c r="W21" s="300"/>
      <c r="X21" s="299"/>
      <c r="Y21" s="300"/>
      <c r="Z21" s="299"/>
      <c r="AA21" s="301"/>
    </row>
    <row r="22" spans="2:27" ht="19.5" customHeight="1">
      <c r="C22" s="294"/>
      <c r="D22" s="304" t="s">
        <v>39</v>
      </c>
      <c r="E22" s="312"/>
      <c r="F22" s="9" t="s">
        <v>8</v>
      </c>
      <c r="G22" s="312"/>
      <c r="H22" s="9" t="s">
        <v>226</v>
      </c>
      <c r="I22" s="296">
        <v>3190</v>
      </c>
      <c r="J22" s="9" t="s">
        <v>2</v>
      </c>
      <c r="K22" s="297">
        <f t="shared" si="0"/>
        <v>0</v>
      </c>
      <c r="L22" s="298"/>
      <c r="M22" s="299"/>
      <c r="N22" s="300"/>
      <c r="O22" s="300"/>
      <c r="P22" s="299"/>
      <c r="Q22" s="300"/>
      <c r="R22" s="299"/>
      <c r="S22" s="301"/>
      <c r="T22" s="302"/>
      <c r="U22" s="299"/>
      <c r="V22" s="300"/>
      <c r="W22" s="300"/>
      <c r="X22" s="299"/>
      <c r="Y22" s="300"/>
      <c r="Z22" s="299"/>
      <c r="AA22" s="301"/>
    </row>
    <row r="23" spans="2:27" ht="30.75" customHeight="1">
      <c r="C23" s="294"/>
      <c r="D23" s="295" t="s">
        <v>38</v>
      </c>
      <c r="E23" s="312"/>
      <c r="F23" s="9" t="s">
        <v>8</v>
      </c>
      <c r="G23" s="312"/>
      <c r="H23" s="9" t="s">
        <v>226</v>
      </c>
      <c r="I23" s="296">
        <v>5960</v>
      </c>
      <c r="J23" s="9" t="s">
        <v>2</v>
      </c>
      <c r="K23" s="297">
        <f t="shared" si="0"/>
        <v>0</v>
      </c>
      <c r="L23" s="298"/>
      <c r="M23" s="299"/>
      <c r="N23" s="300"/>
      <c r="O23" s="300"/>
      <c r="P23" s="299"/>
      <c r="Q23" s="300"/>
      <c r="R23" s="299"/>
      <c r="S23" s="301"/>
      <c r="T23" s="302"/>
      <c r="U23" s="299"/>
      <c r="V23" s="300"/>
      <c r="W23" s="300"/>
      <c r="X23" s="299"/>
      <c r="Y23" s="300"/>
      <c r="Z23" s="299"/>
      <c r="AA23" s="301"/>
    </row>
    <row r="24" spans="2:27" ht="46.5" customHeight="1" thickBot="1">
      <c r="C24" s="294"/>
      <c r="D24" s="305" t="s">
        <v>57</v>
      </c>
      <c r="E24" s="314"/>
      <c r="F24" s="196" t="s">
        <v>8</v>
      </c>
      <c r="G24" s="314"/>
      <c r="H24" s="196" t="s">
        <v>226</v>
      </c>
      <c r="I24" s="306">
        <v>5960</v>
      </c>
      <c r="J24" s="196" t="s">
        <v>2</v>
      </c>
      <c r="K24" s="307">
        <f t="shared" si="0"/>
        <v>0</v>
      </c>
      <c r="L24" s="308"/>
      <c r="M24" s="309"/>
      <c r="N24" s="310"/>
      <c r="O24" s="310"/>
      <c r="P24" s="309"/>
      <c r="Q24" s="310"/>
      <c r="R24" s="309"/>
      <c r="S24" s="311"/>
      <c r="T24" s="33"/>
      <c r="U24" s="309"/>
      <c r="V24" s="310"/>
      <c r="W24" s="310"/>
      <c r="X24" s="309"/>
      <c r="Y24" s="310"/>
      <c r="Z24" s="309"/>
      <c r="AA24" s="311"/>
    </row>
    <row r="25" spans="2:27" ht="23.25" customHeight="1" thickBot="1">
      <c r="B25" s="313"/>
      <c r="C25" s="369" t="s">
        <v>225</v>
      </c>
      <c r="D25" s="437"/>
      <c r="E25" s="316"/>
      <c r="F25" s="23"/>
      <c r="G25" s="23"/>
      <c r="H25" s="23"/>
      <c r="I25" s="23"/>
      <c r="J25" s="24"/>
      <c r="K25" s="317">
        <f>SUM(K18:K24)</f>
        <v>0</v>
      </c>
      <c r="L25" s="318"/>
      <c r="M25" s="319"/>
      <c r="N25" s="319"/>
      <c r="O25" s="319"/>
      <c r="P25" s="319"/>
      <c r="Q25" s="319"/>
      <c r="R25" s="319"/>
      <c r="S25" s="320"/>
      <c r="T25" s="321"/>
      <c r="U25" s="319"/>
      <c r="V25" s="319"/>
      <c r="W25" s="319"/>
      <c r="X25" s="319"/>
      <c r="Y25" s="319"/>
      <c r="Z25" s="319"/>
      <c r="AA25" s="320"/>
    </row>
    <row r="26" spans="2:27" ht="21.75" customHeight="1">
      <c r="C26" s="432" t="s">
        <v>232</v>
      </c>
      <c r="D26" s="433"/>
      <c r="E26" s="434"/>
      <c r="F26" s="434"/>
      <c r="G26" s="434"/>
      <c r="H26" s="326"/>
      <c r="I26" s="327"/>
      <c r="J26" s="326"/>
      <c r="K26" s="328"/>
      <c r="L26" s="290"/>
      <c r="M26" s="291"/>
      <c r="N26" s="292"/>
      <c r="O26" s="292"/>
      <c r="P26" s="291"/>
      <c r="Q26" s="292"/>
      <c r="R26" s="291"/>
      <c r="S26" s="293"/>
      <c r="T26" s="206"/>
      <c r="U26" s="291"/>
      <c r="V26" s="292"/>
      <c r="W26" s="292"/>
      <c r="X26" s="291"/>
      <c r="Y26" s="292"/>
      <c r="Z26" s="291"/>
      <c r="AA26" s="293"/>
    </row>
    <row r="27" spans="2:27" ht="19.5" customHeight="1">
      <c r="C27" s="294"/>
      <c r="D27" s="295" t="s">
        <v>34</v>
      </c>
      <c r="E27" s="355"/>
      <c r="F27" s="9" t="s">
        <v>8</v>
      </c>
      <c r="G27" s="312"/>
      <c r="H27" s="9" t="s">
        <v>226</v>
      </c>
      <c r="I27" s="296">
        <v>5960</v>
      </c>
      <c r="J27" s="9" t="s">
        <v>2</v>
      </c>
      <c r="K27" s="297">
        <f t="shared" ref="K27:K33" si="1">G27*I27</f>
        <v>0</v>
      </c>
      <c r="L27" s="298"/>
      <c r="M27" s="299"/>
      <c r="N27" s="300"/>
      <c r="O27" s="300"/>
      <c r="P27" s="299"/>
      <c r="Q27" s="300"/>
      <c r="R27" s="299"/>
      <c r="S27" s="301"/>
      <c r="T27" s="302"/>
      <c r="U27" s="299"/>
      <c r="V27" s="300"/>
      <c r="W27" s="300"/>
      <c r="X27" s="299"/>
      <c r="Y27" s="300"/>
      <c r="Z27" s="299"/>
      <c r="AA27" s="301"/>
    </row>
    <row r="28" spans="2:27" ht="19.5" customHeight="1">
      <c r="C28" s="294"/>
      <c r="D28" s="303" t="s">
        <v>35</v>
      </c>
      <c r="E28" s="312"/>
      <c r="F28" s="9" t="s">
        <v>8</v>
      </c>
      <c r="G28" s="312"/>
      <c r="H28" s="9" t="s">
        <v>226</v>
      </c>
      <c r="I28" s="296">
        <v>5960</v>
      </c>
      <c r="J28" s="9" t="s">
        <v>2</v>
      </c>
      <c r="K28" s="297">
        <f t="shared" si="1"/>
        <v>0</v>
      </c>
      <c r="L28" s="298"/>
      <c r="M28" s="299"/>
      <c r="N28" s="300"/>
      <c r="O28" s="300"/>
      <c r="P28" s="299"/>
      <c r="Q28" s="300"/>
      <c r="R28" s="299"/>
      <c r="S28" s="301"/>
      <c r="T28" s="302"/>
      <c r="U28" s="299"/>
      <c r="V28" s="300"/>
      <c r="W28" s="300"/>
      <c r="X28" s="299"/>
      <c r="Y28" s="300"/>
      <c r="Z28" s="299"/>
      <c r="AA28" s="301"/>
    </row>
    <row r="29" spans="2:27" ht="19.5" customHeight="1">
      <c r="C29" s="294"/>
      <c r="D29" s="304" t="s">
        <v>36</v>
      </c>
      <c r="E29" s="427"/>
      <c r="F29" s="427"/>
      <c r="G29" s="427"/>
      <c r="H29" s="9" t="s">
        <v>8</v>
      </c>
      <c r="I29" s="296">
        <v>74600</v>
      </c>
      <c r="J29" s="9" t="s">
        <v>2</v>
      </c>
      <c r="K29" s="297">
        <f t="shared" si="1"/>
        <v>0</v>
      </c>
      <c r="L29" s="298"/>
      <c r="M29" s="299"/>
      <c r="N29" s="300"/>
      <c r="O29" s="300"/>
      <c r="P29" s="299"/>
      <c r="Q29" s="300"/>
      <c r="R29" s="299"/>
      <c r="S29" s="301"/>
      <c r="T29" s="302"/>
      <c r="U29" s="299"/>
      <c r="V29" s="300"/>
      <c r="W29" s="300"/>
      <c r="X29" s="299"/>
      <c r="Y29" s="300"/>
      <c r="Z29" s="299"/>
      <c r="AA29" s="301"/>
    </row>
    <row r="30" spans="2:27" ht="19.5" customHeight="1">
      <c r="C30" s="294"/>
      <c r="D30" s="304" t="s">
        <v>37</v>
      </c>
      <c r="E30" s="427"/>
      <c r="F30" s="427"/>
      <c r="G30" s="427"/>
      <c r="H30" s="9" t="s">
        <v>8</v>
      </c>
      <c r="I30" s="296">
        <v>74600</v>
      </c>
      <c r="J30" s="9" t="s">
        <v>2</v>
      </c>
      <c r="K30" s="297">
        <f t="shared" si="1"/>
        <v>0</v>
      </c>
      <c r="L30" s="298"/>
      <c r="M30" s="299"/>
      <c r="N30" s="300"/>
      <c r="O30" s="300"/>
      <c r="P30" s="299"/>
      <c r="Q30" s="300"/>
      <c r="R30" s="299"/>
      <c r="S30" s="301"/>
      <c r="T30" s="302"/>
      <c r="U30" s="299"/>
      <c r="V30" s="300"/>
      <c r="W30" s="300"/>
      <c r="X30" s="299"/>
      <c r="Y30" s="300"/>
      <c r="Z30" s="299"/>
      <c r="AA30" s="301"/>
    </row>
    <row r="31" spans="2:27" ht="19.5" customHeight="1">
      <c r="C31" s="294"/>
      <c r="D31" s="304" t="s">
        <v>39</v>
      </c>
      <c r="E31" s="312"/>
      <c r="F31" s="9" t="s">
        <v>8</v>
      </c>
      <c r="G31" s="312"/>
      <c r="H31" s="9" t="s">
        <v>226</v>
      </c>
      <c r="I31" s="296">
        <v>3190</v>
      </c>
      <c r="J31" s="9" t="s">
        <v>2</v>
      </c>
      <c r="K31" s="297">
        <f t="shared" si="1"/>
        <v>0</v>
      </c>
      <c r="L31" s="298"/>
      <c r="M31" s="299"/>
      <c r="N31" s="300"/>
      <c r="O31" s="300"/>
      <c r="P31" s="299"/>
      <c r="Q31" s="300"/>
      <c r="R31" s="299"/>
      <c r="S31" s="301"/>
      <c r="T31" s="302"/>
      <c r="U31" s="299"/>
      <c r="V31" s="300"/>
      <c r="W31" s="300"/>
      <c r="X31" s="299"/>
      <c r="Y31" s="300"/>
      <c r="Z31" s="299"/>
      <c r="AA31" s="301"/>
    </row>
    <row r="32" spans="2:27" ht="30.75" customHeight="1">
      <c r="C32" s="294"/>
      <c r="D32" s="295" t="s">
        <v>38</v>
      </c>
      <c r="E32" s="312"/>
      <c r="F32" s="9" t="s">
        <v>8</v>
      </c>
      <c r="G32" s="312"/>
      <c r="H32" s="9" t="s">
        <v>226</v>
      </c>
      <c r="I32" s="296">
        <v>5960</v>
      </c>
      <c r="J32" s="9" t="s">
        <v>2</v>
      </c>
      <c r="K32" s="297">
        <f t="shared" si="1"/>
        <v>0</v>
      </c>
      <c r="L32" s="298"/>
      <c r="M32" s="299"/>
      <c r="N32" s="300"/>
      <c r="O32" s="300"/>
      <c r="P32" s="299"/>
      <c r="Q32" s="300"/>
      <c r="R32" s="299"/>
      <c r="S32" s="301"/>
      <c r="T32" s="302"/>
      <c r="U32" s="299"/>
      <c r="V32" s="300"/>
      <c r="W32" s="300"/>
      <c r="X32" s="299"/>
      <c r="Y32" s="300"/>
      <c r="Z32" s="299"/>
      <c r="AA32" s="301"/>
    </row>
    <row r="33" spans="3:27" ht="46.5" customHeight="1" thickBot="1">
      <c r="C33" s="294"/>
      <c r="D33" s="305" t="s">
        <v>57</v>
      </c>
      <c r="E33" s="314"/>
      <c r="F33" s="196" t="s">
        <v>8</v>
      </c>
      <c r="G33" s="314"/>
      <c r="H33" s="196" t="s">
        <v>226</v>
      </c>
      <c r="I33" s="306">
        <v>5960</v>
      </c>
      <c r="J33" s="196" t="s">
        <v>2</v>
      </c>
      <c r="K33" s="307">
        <f t="shared" si="1"/>
        <v>0</v>
      </c>
      <c r="L33" s="308"/>
      <c r="M33" s="309"/>
      <c r="N33" s="310"/>
      <c r="O33" s="310"/>
      <c r="P33" s="309"/>
      <c r="Q33" s="310"/>
      <c r="R33" s="309"/>
      <c r="S33" s="311"/>
      <c r="T33" s="33"/>
      <c r="U33" s="309"/>
      <c r="V33" s="310"/>
      <c r="W33" s="310"/>
      <c r="X33" s="309"/>
      <c r="Y33" s="310"/>
      <c r="Z33" s="309"/>
      <c r="AA33" s="311"/>
    </row>
    <row r="34" spans="3:27" ht="21" customHeight="1" thickBot="1">
      <c r="C34" s="435" t="s">
        <v>225</v>
      </c>
      <c r="D34" s="436"/>
      <c r="E34" s="329"/>
      <c r="F34" s="324"/>
      <c r="G34" s="330"/>
      <c r="H34" s="324"/>
      <c r="I34" s="325"/>
      <c r="J34" s="324"/>
      <c r="K34" s="317">
        <f>SUM(K27:K33)</f>
        <v>0</v>
      </c>
      <c r="L34" s="33"/>
      <c r="M34" s="309"/>
      <c r="N34" s="310"/>
      <c r="O34" s="310"/>
      <c r="P34" s="309"/>
      <c r="Q34" s="310"/>
      <c r="R34" s="309"/>
      <c r="S34" s="311"/>
      <c r="T34" s="33"/>
      <c r="U34" s="309"/>
      <c r="V34" s="310"/>
      <c r="W34" s="310"/>
      <c r="X34" s="309"/>
      <c r="Y34" s="310"/>
      <c r="Z34" s="309"/>
      <c r="AA34" s="311"/>
    </row>
    <row r="35" spans="3:27" ht="21.75" customHeight="1">
      <c r="C35" s="340" t="s">
        <v>233</v>
      </c>
      <c r="D35" s="334"/>
      <c r="E35" s="353"/>
      <c r="F35" s="354"/>
      <c r="G35" s="354"/>
      <c r="H35" s="354"/>
      <c r="I35" s="354"/>
      <c r="J35" s="354"/>
      <c r="K35" s="328"/>
      <c r="L35" s="342"/>
      <c r="M35" s="343"/>
      <c r="N35" s="344"/>
      <c r="O35" s="344"/>
      <c r="P35" s="343"/>
      <c r="Q35" s="344"/>
      <c r="R35" s="343"/>
      <c r="S35" s="293"/>
      <c r="T35" s="206"/>
      <c r="U35" s="291"/>
      <c r="V35" s="292"/>
      <c r="W35" s="292"/>
      <c r="X35" s="291"/>
      <c r="Y35" s="292"/>
      <c r="Z35" s="291"/>
      <c r="AA35" s="293"/>
    </row>
    <row r="36" spans="3:27" ht="19.5" customHeight="1">
      <c r="C36" s="294"/>
      <c r="D36" s="295" t="s">
        <v>34</v>
      </c>
      <c r="E36" s="355"/>
      <c r="F36" s="9" t="s">
        <v>8</v>
      </c>
      <c r="G36" s="355"/>
      <c r="H36" s="9" t="s">
        <v>54</v>
      </c>
      <c r="I36" s="296">
        <v>5960</v>
      </c>
      <c r="J36" s="9" t="s">
        <v>2</v>
      </c>
      <c r="K36" s="297">
        <f t="shared" ref="K36:K42" si="2">G36*I36</f>
        <v>0</v>
      </c>
      <c r="L36" s="345"/>
      <c r="M36" s="346"/>
      <c r="N36" s="347"/>
      <c r="O36" s="347"/>
      <c r="P36" s="346"/>
      <c r="Q36" s="347"/>
      <c r="R36" s="346"/>
      <c r="S36" s="301"/>
      <c r="T36" s="302"/>
      <c r="U36" s="299"/>
      <c r="V36" s="300"/>
      <c r="W36" s="300"/>
      <c r="X36" s="299"/>
      <c r="Y36" s="300"/>
      <c r="Z36" s="299"/>
      <c r="AA36" s="301"/>
    </row>
    <row r="37" spans="3:27" ht="19.5" customHeight="1">
      <c r="C37" s="294"/>
      <c r="D37" s="303" t="s">
        <v>35</v>
      </c>
      <c r="E37" s="355"/>
      <c r="F37" s="9" t="s">
        <v>8</v>
      </c>
      <c r="G37" s="355"/>
      <c r="H37" s="9" t="s">
        <v>54</v>
      </c>
      <c r="I37" s="296">
        <v>5960</v>
      </c>
      <c r="J37" s="9" t="s">
        <v>2</v>
      </c>
      <c r="K37" s="297">
        <f t="shared" si="2"/>
        <v>0</v>
      </c>
      <c r="L37" s="345"/>
      <c r="M37" s="346"/>
      <c r="N37" s="347"/>
      <c r="O37" s="347"/>
      <c r="P37" s="346"/>
      <c r="Q37" s="347"/>
      <c r="R37" s="346"/>
      <c r="S37" s="301"/>
      <c r="T37" s="302"/>
      <c r="U37" s="299"/>
      <c r="V37" s="300"/>
      <c r="W37" s="300"/>
      <c r="X37" s="299"/>
      <c r="Y37" s="300"/>
      <c r="Z37" s="299"/>
      <c r="AA37" s="301"/>
    </row>
    <row r="38" spans="3:27" ht="19.5" customHeight="1">
      <c r="C38" s="294"/>
      <c r="D38" s="304" t="s">
        <v>36</v>
      </c>
      <c r="E38" s="355"/>
      <c r="F38" s="9" t="s">
        <v>8</v>
      </c>
      <c r="G38" s="355"/>
      <c r="H38" s="9" t="s">
        <v>54</v>
      </c>
      <c r="I38" s="296">
        <v>74600</v>
      </c>
      <c r="J38" s="9" t="s">
        <v>2</v>
      </c>
      <c r="K38" s="297">
        <f t="shared" si="2"/>
        <v>0</v>
      </c>
      <c r="L38" s="345"/>
      <c r="M38" s="346"/>
      <c r="N38" s="347"/>
      <c r="O38" s="347"/>
      <c r="P38" s="346"/>
      <c r="Q38" s="347"/>
      <c r="R38" s="346"/>
      <c r="S38" s="301"/>
      <c r="T38" s="302"/>
      <c r="U38" s="299"/>
      <c r="V38" s="300"/>
      <c r="W38" s="300"/>
      <c r="X38" s="299"/>
      <c r="Y38" s="300"/>
      <c r="Z38" s="299"/>
      <c r="AA38" s="301"/>
    </row>
    <row r="39" spans="3:27" ht="19.5" customHeight="1">
      <c r="C39" s="294"/>
      <c r="D39" s="304" t="s">
        <v>37</v>
      </c>
      <c r="E39" s="355"/>
      <c r="F39" s="9" t="s">
        <v>8</v>
      </c>
      <c r="G39" s="355"/>
      <c r="H39" s="9" t="s">
        <v>54</v>
      </c>
      <c r="I39" s="296">
        <v>74600</v>
      </c>
      <c r="J39" s="9" t="s">
        <v>2</v>
      </c>
      <c r="K39" s="297">
        <f t="shared" si="2"/>
        <v>0</v>
      </c>
      <c r="L39" s="345"/>
      <c r="M39" s="346"/>
      <c r="N39" s="347"/>
      <c r="O39" s="347"/>
      <c r="P39" s="346"/>
      <c r="Q39" s="347"/>
      <c r="R39" s="346"/>
      <c r="S39" s="301"/>
      <c r="T39" s="302"/>
      <c r="U39" s="299"/>
      <c r="V39" s="300"/>
      <c r="W39" s="300"/>
      <c r="X39" s="299"/>
      <c r="Y39" s="300"/>
      <c r="Z39" s="299"/>
      <c r="AA39" s="301"/>
    </row>
    <row r="40" spans="3:27" ht="19.5" customHeight="1">
      <c r="C40" s="294"/>
      <c r="D40" s="304" t="s">
        <v>39</v>
      </c>
      <c r="E40" s="355"/>
      <c r="F40" s="9" t="s">
        <v>8</v>
      </c>
      <c r="G40" s="355"/>
      <c r="H40" s="9" t="s">
        <v>54</v>
      </c>
      <c r="I40" s="296">
        <v>3190</v>
      </c>
      <c r="J40" s="9" t="s">
        <v>2</v>
      </c>
      <c r="K40" s="297">
        <f t="shared" si="2"/>
        <v>0</v>
      </c>
      <c r="L40" s="345"/>
      <c r="M40" s="346"/>
      <c r="N40" s="347"/>
      <c r="O40" s="347"/>
      <c r="P40" s="346"/>
      <c r="Q40" s="347"/>
      <c r="R40" s="346"/>
      <c r="S40" s="301"/>
      <c r="T40" s="302"/>
      <c r="U40" s="299"/>
      <c r="V40" s="300"/>
      <c r="W40" s="300"/>
      <c r="X40" s="299"/>
      <c r="Y40" s="300"/>
      <c r="Z40" s="299"/>
      <c r="AA40" s="301"/>
    </row>
    <row r="41" spans="3:27" ht="30.75" customHeight="1">
      <c r="C41" s="294"/>
      <c r="D41" s="295" t="s">
        <v>38</v>
      </c>
      <c r="E41" s="355"/>
      <c r="F41" s="9" t="s">
        <v>8</v>
      </c>
      <c r="G41" s="355"/>
      <c r="H41" s="9" t="s">
        <v>54</v>
      </c>
      <c r="I41" s="296">
        <v>5960</v>
      </c>
      <c r="J41" s="9" t="s">
        <v>2</v>
      </c>
      <c r="K41" s="297">
        <f t="shared" si="2"/>
        <v>0</v>
      </c>
      <c r="L41" s="345"/>
      <c r="M41" s="346"/>
      <c r="N41" s="347"/>
      <c r="O41" s="347"/>
      <c r="P41" s="346"/>
      <c r="Q41" s="347"/>
      <c r="R41" s="346"/>
      <c r="S41" s="301"/>
      <c r="T41" s="302"/>
      <c r="U41" s="299"/>
      <c r="V41" s="300"/>
      <c r="W41" s="300"/>
      <c r="X41" s="299"/>
      <c r="Y41" s="300"/>
      <c r="Z41" s="299"/>
      <c r="AA41" s="301"/>
    </row>
    <row r="42" spans="3:27" ht="46.5" customHeight="1" thickBot="1">
      <c r="C42" s="294"/>
      <c r="D42" s="305" t="s">
        <v>57</v>
      </c>
      <c r="E42" s="356"/>
      <c r="F42" s="196" t="s">
        <v>8</v>
      </c>
      <c r="G42" s="356"/>
      <c r="H42" s="196" t="s">
        <v>54</v>
      </c>
      <c r="I42" s="306">
        <v>5960</v>
      </c>
      <c r="J42" s="196" t="s">
        <v>2</v>
      </c>
      <c r="K42" s="307">
        <f t="shared" si="2"/>
        <v>0</v>
      </c>
      <c r="L42" s="348"/>
      <c r="M42" s="349"/>
      <c r="N42" s="350"/>
      <c r="O42" s="350"/>
      <c r="P42" s="349"/>
      <c r="Q42" s="350"/>
      <c r="R42" s="349"/>
      <c r="S42" s="311"/>
      <c r="T42" s="33"/>
      <c r="U42" s="309"/>
      <c r="V42" s="310"/>
      <c r="W42" s="310"/>
      <c r="X42" s="309"/>
      <c r="Y42" s="310"/>
      <c r="Z42" s="309"/>
      <c r="AA42" s="311"/>
    </row>
    <row r="43" spans="3:27" ht="21" customHeight="1" thickBot="1">
      <c r="C43" s="435" t="s">
        <v>225</v>
      </c>
      <c r="D43" s="436"/>
      <c r="E43" s="329"/>
      <c r="F43" s="324"/>
      <c r="G43" s="330"/>
      <c r="H43" s="324"/>
      <c r="I43" s="325"/>
      <c r="J43" s="324"/>
      <c r="K43" s="317">
        <f>SUM(K36:K42)</f>
        <v>0</v>
      </c>
      <c r="L43" s="33"/>
      <c r="M43" s="309"/>
      <c r="N43" s="310"/>
      <c r="O43" s="310"/>
      <c r="P43" s="309"/>
      <c r="Q43" s="310"/>
      <c r="R43" s="309"/>
      <c r="S43" s="311"/>
      <c r="T43" s="33"/>
      <c r="U43" s="309"/>
      <c r="V43" s="310"/>
      <c r="W43" s="310"/>
      <c r="X43" s="309"/>
      <c r="Y43" s="310"/>
      <c r="Z43" s="309"/>
      <c r="AA43" s="311"/>
    </row>
    <row r="44" spans="3:27" ht="21.75" customHeight="1">
      <c r="C44" s="438" t="s">
        <v>234</v>
      </c>
      <c r="D44" s="439"/>
      <c r="E44" s="439"/>
      <c r="F44" s="439"/>
      <c r="G44" s="439"/>
      <c r="H44" s="439"/>
      <c r="I44" s="439"/>
      <c r="J44" s="439"/>
      <c r="K44" s="440"/>
      <c r="L44" s="290"/>
      <c r="M44" s="291"/>
      <c r="N44" s="292"/>
      <c r="O44" s="292"/>
      <c r="P44" s="291"/>
      <c r="Q44" s="292"/>
      <c r="R44" s="291"/>
      <c r="S44" s="293"/>
      <c r="T44" s="206"/>
      <c r="U44" s="291"/>
      <c r="V44" s="292"/>
      <c r="W44" s="292"/>
      <c r="X44" s="291"/>
      <c r="Y44" s="292"/>
      <c r="Z44" s="291"/>
      <c r="AA44" s="293"/>
    </row>
    <row r="45" spans="3:27" ht="19.5" customHeight="1">
      <c r="C45" s="294"/>
      <c r="D45" s="295" t="s">
        <v>34</v>
      </c>
      <c r="E45" s="312"/>
      <c r="F45" s="9" t="s">
        <v>8</v>
      </c>
      <c r="G45" s="312"/>
      <c r="H45" s="9" t="s">
        <v>226</v>
      </c>
      <c r="I45" s="296">
        <v>5960</v>
      </c>
      <c r="J45" s="9" t="s">
        <v>2</v>
      </c>
      <c r="K45" s="297">
        <f t="shared" ref="K45:K51" si="3">G45*I45</f>
        <v>0</v>
      </c>
      <c r="L45" s="298"/>
      <c r="M45" s="299"/>
      <c r="N45" s="300"/>
      <c r="O45" s="300"/>
      <c r="P45" s="299"/>
      <c r="Q45" s="300"/>
      <c r="R45" s="299"/>
      <c r="S45" s="301"/>
      <c r="T45" s="302"/>
      <c r="U45" s="299"/>
      <c r="V45" s="300"/>
      <c r="W45" s="300"/>
      <c r="X45" s="299"/>
      <c r="Y45" s="300"/>
      <c r="Z45" s="299"/>
      <c r="AA45" s="301"/>
    </row>
    <row r="46" spans="3:27" ht="19.5" customHeight="1">
      <c r="C46" s="294"/>
      <c r="D46" s="303" t="s">
        <v>35</v>
      </c>
      <c r="E46" s="312"/>
      <c r="F46" s="9" t="s">
        <v>8</v>
      </c>
      <c r="G46" s="312"/>
      <c r="H46" s="9" t="s">
        <v>226</v>
      </c>
      <c r="I46" s="296">
        <v>5960</v>
      </c>
      <c r="J46" s="9" t="s">
        <v>2</v>
      </c>
      <c r="K46" s="297">
        <f t="shared" si="3"/>
        <v>0</v>
      </c>
      <c r="L46" s="298"/>
      <c r="M46" s="299"/>
      <c r="N46" s="300"/>
      <c r="O46" s="300"/>
      <c r="P46" s="299"/>
      <c r="Q46" s="300"/>
      <c r="R46" s="299"/>
      <c r="S46" s="301"/>
      <c r="T46" s="302"/>
      <c r="U46" s="299"/>
      <c r="V46" s="300"/>
      <c r="W46" s="300"/>
      <c r="X46" s="299"/>
      <c r="Y46" s="300"/>
      <c r="Z46" s="299"/>
      <c r="AA46" s="301"/>
    </row>
    <row r="47" spans="3:27" ht="19.5" customHeight="1">
      <c r="C47" s="294"/>
      <c r="D47" s="304" t="s">
        <v>36</v>
      </c>
      <c r="E47" s="427"/>
      <c r="F47" s="427"/>
      <c r="G47" s="427"/>
      <c r="H47" s="9" t="s">
        <v>8</v>
      </c>
      <c r="I47" s="296">
        <v>74600</v>
      </c>
      <c r="J47" s="9" t="s">
        <v>2</v>
      </c>
      <c r="K47" s="297">
        <f t="shared" si="3"/>
        <v>0</v>
      </c>
      <c r="L47" s="298"/>
      <c r="M47" s="299"/>
      <c r="N47" s="300"/>
      <c r="O47" s="300"/>
      <c r="P47" s="299"/>
      <c r="Q47" s="300"/>
      <c r="R47" s="299"/>
      <c r="S47" s="301"/>
      <c r="T47" s="302"/>
      <c r="U47" s="299"/>
      <c r="V47" s="300"/>
      <c r="W47" s="300"/>
      <c r="X47" s="299"/>
      <c r="Y47" s="300"/>
      <c r="Z47" s="299"/>
      <c r="AA47" s="301"/>
    </row>
    <row r="48" spans="3:27" ht="19.5" customHeight="1">
      <c r="C48" s="294"/>
      <c r="D48" s="304" t="s">
        <v>37</v>
      </c>
      <c r="E48" s="427"/>
      <c r="F48" s="427"/>
      <c r="G48" s="427"/>
      <c r="H48" s="9" t="s">
        <v>8</v>
      </c>
      <c r="I48" s="296">
        <v>74600</v>
      </c>
      <c r="J48" s="9" t="s">
        <v>2</v>
      </c>
      <c r="K48" s="297">
        <f t="shared" si="3"/>
        <v>0</v>
      </c>
      <c r="L48" s="298"/>
      <c r="M48" s="299"/>
      <c r="N48" s="300"/>
      <c r="O48" s="300"/>
      <c r="P48" s="299"/>
      <c r="Q48" s="300"/>
      <c r="R48" s="299"/>
      <c r="S48" s="301"/>
      <c r="T48" s="302"/>
      <c r="U48" s="299"/>
      <c r="V48" s="300"/>
      <c r="W48" s="300"/>
      <c r="X48" s="299"/>
      <c r="Y48" s="300"/>
      <c r="Z48" s="299"/>
      <c r="AA48" s="301"/>
    </row>
    <row r="49" spans="3:27" ht="19.5" customHeight="1">
      <c r="C49" s="294"/>
      <c r="D49" s="304" t="s">
        <v>39</v>
      </c>
      <c r="E49" s="312"/>
      <c r="F49" s="9" t="s">
        <v>8</v>
      </c>
      <c r="G49" s="312"/>
      <c r="H49" s="9" t="s">
        <v>226</v>
      </c>
      <c r="I49" s="296">
        <v>3190</v>
      </c>
      <c r="J49" s="9" t="s">
        <v>2</v>
      </c>
      <c r="K49" s="297">
        <f t="shared" si="3"/>
        <v>0</v>
      </c>
      <c r="L49" s="298"/>
      <c r="M49" s="299"/>
      <c r="N49" s="300"/>
      <c r="O49" s="300"/>
      <c r="P49" s="299"/>
      <c r="Q49" s="300"/>
      <c r="R49" s="299"/>
      <c r="S49" s="301"/>
      <c r="T49" s="302"/>
      <c r="U49" s="299"/>
      <c r="V49" s="300"/>
      <c r="W49" s="300"/>
      <c r="X49" s="299"/>
      <c r="Y49" s="300"/>
      <c r="Z49" s="299"/>
      <c r="AA49" s="301"/>
    </row>
    <row r="50" spans="3:27" ht="30.75" customHeight="1">
      <c r="C50" s="294"/>
      <c r="D50" s="295" t="s">
        <v>38</v>
      </c>
      <c r="E50" s="312"/>
      <c r="F50" s="9" t="s">
        <v>8</v>
      </c>
      <c r="G50" s="312"/>
      <c r="H50" s="9" t="s">
        <v>226</v>
      </c>
      <c r="I50" s="296">
        <v>5960</v>
      </c>
      <c r="J50" s="9" t="s">
        <v>2</v>
      </c>
      <c r="K50" s="297">
        <f t="shared" si="3"/>
        <v>0</v>
      </c>
      <c r="L50" s="298"/>
      <c r="M50" s="299"/>
      <c r="N50" s="300"/>
      <c r="O50" s="300"/>
      <c r="P50" s="299"/>
      <c r="Q50" s="300"/>
      <c r="R50" s="299"/>
      <c r="S50" s="301"/>
      <c r="T50" s="302"/>
      <c r="U50" s="299"/>
      <c r="V50" s="300"/>
      <c r="W50" s="300"/>
      <c r="X50" s="299"/>
      <c r="Y50" s="300"/>
      <c r="Z50" s="299"/>
      <c r="AA50" s="301"/>
    </row>
    <row r="51" spans="3:27" ht="46.5" customHeight="1" thickBot="1">
      <c r="C51" s="294"/>
      <c r="D51" s="305" t="s">
        <v>57</v>
      </c>
      <c r="E51" s="335"/>
      <c r="F51" s="196" t="s">
        <v>8</v>
      </c>
      <c r="G51" s="335"/>
      <c r="H51" s="196" t="s">
        <v>226</v>
      </c>
      <c r="I51" s="306">
        <v>5960</v>
      </c>
      <c r="J51" s="196" t="s">
        <v>2</v>
      </c>
      <c r="K51" s="307">
        <f t="shared" si="3"/>
        <v>0</v>
      </c>
      <c r="L51" s="308"/>
      <c r="M51" s="309"/>
      <c r="N51" s="310"/>
      <c r="O51" s="310"/>
      <c r="P51" s="309"/>
      <c r="Q51" s="310"/>
      <c r="R51" s="309"/>
      <c r="S51" s="311"/>
      <c r="T51" s="33"/>
      <c r="U51" s="309"/>
      <c r="V51" s="310"/>
      <c r="W51" s="310"/>
      <c r="X51" s="309"/>
      <c r="Y51" s="310"/>
      <c r="Z51" s="309"/>
      <c r="AA51" s="311"/>
    </row>
    <row r="52" spans="3:27" ht="21" customHeight="1" thickBot="1">
      <c r="C52" s="435" t="s">
        <v>225</v>
      </c>
      <c r="D52" s="441"/>
      <c r="E52" s="322"/>
      <c r="F52" s="323"/>
      <c r="G52" s="323"/>
      <c r="H52" s="331"/>
      <c r="I52" s="332"/>
      <c r="J52" s="324"/>
      <c r="K52" s="317">
        <f>SUM(K45:K51)</f>
        <v>0</v>
      </c>
      <c r="L52" s="351"/>
      <c r="M52" s="352"/>
      <c r="N52" s="352"/>
      <c r="O52" s="352"/>
      <c r="P52" s="352"/>
      <c r="Q52" s="352"/>
      <c r="R52" s="352"/>
      <c r="S52" s="352"/>
      <c r="T52" s="333"/>
      <c r="U52" s="107"/>
      <c r="V52" s="107"/>
      <c r="W52" s="107"/>
      <c r="X52" s="107"/>
      <c r="Y52" s="107"/>
      <c r="Z52" s="107"/>
      <c r="AA52" s="216"/>
    </row>
    <row r="53" spans="3:27" ht="14.25" thickBot="1"/>
    <row r="54" spans="3:27" ht="31.5" customHeight="1" thickBot="1">
      <c r="F54" s="406" t="s">
        <v>235</v>
      </c>
      <c r="G54" s="407"/>
      <c r="H54" s="407"/>
      <c r="I54" s="407"/>
      <c r="J54" s="408"/>
      <c r="K54" s="26">
        <f>SUM(K25,K34,K43,K52)</f>
        <v>0</v>
      </c>
    </row>
  </sheetData>
  <mergeCells count="37">
    <mergeCell ref="H11:K11"/>
    <mergeCell ref="F7:G7"/>
    <mergeCell ref="H7:K7"/>
    <mergeCell ref="F8:G8"/>
    <mergeCell ref="H8:K8"/>
    <mergeCell ref="F9:G9"/>
    <mergeCell ref="H9:K9"/>
    <mergeCell ref="E48:G48"/>
    <mergeCell ref="F4:G4"/>
    <mergeCell ref="H4:K4"/>
    <mergeCell ref="F5:G5"/>
    <mergeCell ref="H5:K5"/>
    <mergeCell ref="F6:G6"/>
    <mergeCell ref="H6:K6"/>
    <mergeCell ref="F10:G10"/>
    <mergeCell ref="H10:K10"/>
    <mergeCell ref="F11:G11"/>
    <mergeCell ref="I15:J15"/>
    <mergeCell ref="C43:D43"/>
    <mergeCell ref="C44:K44"/>
    <mergeCell ref="C52:D52"/>
    <mergeCell ref="F54:J54"/>
    <mergeCell ref="E20:G20"/>
    <mergeCell ref="E21:G21"/>
    <mergeCell ref="E29:G29"/>
    <mergeCell ref="E30:G30"/>
    <mergeCell ref="E47:G47"/>
    <mergeCell ref="L15:S15"/>
    <mergeCell ref="E16:H16"/>
    <mergeCell ref="I16:J16"/>
    <mergeCell ref="A1:K1"/>
    <mergeCell ref="C26:G26"/>
    <mergeCell ref="C34:D34"/>
    <mergeCell ref="C25:D25"/>
    <mergeCell ref="E13:J13"/>
    <mergeCell ref="C15:D16"/>
    <mergeCell ref="E15:H15"/>
  </mergeCells>
  <phoneticPr fontId="30"/>
  <printOptions horizontalCentered="1"/>
  <pageMargins left="0.31496062992125984" right="0.31496062992125984" top="0.55118110236220474" bottom="0.15748031496062992" header="0.31496062992125984" footer="0.31496062992125984"/>
  <pageSetup paperSize="9" scale="57" fitToHeight="0" orientation="landscape" r:id="rId1"/>
  <rowBreaks count="2" manualBreakCount="2">
    <brk id="25" max="18" man="1"/>
    <brk id="43" max="18" man="1"/>
  </rowBreaks>
  <colBreaks count="1" manualBreakCount="1">
    <brk id="1" max="120"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9E92-E5D0-48F4-B159-CD8E9275ED82}">
  <sheetPr>
    <pageSetUpPr fitToPage="1"/>
  </sheetPr>
  <dimension ref="A1:W67"/>
  <sheetViews>
    <sheetView view="pageBreakPreview" zoomScaleNormal="55" zoomScaleSheetLayoutView="100" workbookViewId="0">
      <selection activeCell="K23" sqref="K23:K24"/>
    </sheetView>
  </sheetViews>
  <sheetFormatPr defaultRowHeight="13.5"/>
  <cols>
    <col min="1" max="1" width="9" style="101"/>
    <col min="2" max="8" width="17.375" style="101" customWidth="1"/>
    <col min="9" max="9" width="20.75" style="101" customWidth="1"/>
    <col min="10" max="15" width="17.375" style="146" customWidth="1"/>
    <col min="16" max="17" width="11.75" style="101" customWidth="1"/>
    <col min="18" max="18" width="17.375" style="101" customWidth="1"/>
    <col min="19" max="16384" width="9" style="101"/>
  </cols>
  <sheetData>
    <row r="1" spans="1:23" s="92" customFormat="1" ht="33.950000000000003" customHeight="1">
      <c r="A1" s="89" t="s">
        <v>242</v>
      </c>
      <c r="B1" s="89"/>
      <c r="C1" s="89"/>
      <c r="D1" s="89"/>
      <c r="E1" s="89"/>
      <c r="F1" s="89"/>
      <c r="G1" s="89"/>
      <c r="H1" s="89"/>
      <c r="I1" s="89"/>
      <c r="J1" s="127"/>
      <c r="K1" s="127"/>
      <c r="L1" s="127"/>
      <c r="M1" s="127"/>
      <c r="N1" s="127"/>
      <c r="O1" s="127"/>
      <c r="P1" s="90"/>
      <c r="Q1" s="91"/>
      <c r="R1" s="91"/>
    </row>
    <row r="2" spans="1:23" s="92" customFormat="1" ht="22.5" customHeight="1">
      <c r="A2" s="466" t="s">
        <v>107</v>
      </c>
      <c r="B2" s="466"/>
      <c r="C2" s="466"/>
      <c r="D2" s="466"/>
      <c r="E2" s="466"/>
      <c r="F2" s="466"/>
      <c r="G2" s="466"/>
      <c r="H2" s="93"/>
      <c r="I2" s="93"/>
      <c r="J2" s="93"/>
      <c r="K2" s="93"/>
      <c r="L2" s="93"/>
      <c r="M2" s="93"/>
      <c r="N2" s="93"/>
      <c r="O2" s="93"/>
      <c r="P2" s="128"/>
      <c r="Q2" s="129"/>
      <c r="R2" s="129"/>
      <c r="S2" s="129"/>
      <c r="T2" s="129"/>
      <c r="U2" s="129"/>
      <c r="V2" s="129"/>
      <c r="W2" s="129"/>
    </row>
    <row r="3" spans="1:23" s="129" customFormat="1" ht="22.5" customHeight="1">
      <c r="A3" s="95"/>
      <c r="B3" s="95"/>
      <c r="C3" s="95"/>
      <c r="D3" s="95"/>
      <c r="E3" s="95"/>
      <c r="F3" s="95"/>
      <c r="G3" s="95"/>
      <c r="H3" s="93"/>
      <c r="I3" s="93"/>
      <c r="J3" s="93"/>
      <c r="K3" s="93"/>
      <c r="L3" s="93"/>
      <c r="M3" s="93"/>
      <c r="N3" s="93"/>
      <c r="O3" s="93"/>
      <c r="P3" s="128"/>
    </row>
    <row r="4" spans="1:23" s="92" customFormat="1" ht="24">
      <c r="B4" s="147" t="s">
        <v>108</v>
      </c>
      <c r="J4" s="129"/>
      <c r="K4" s="129"/>
      <c r="L4" s="129"/>
      <c r="M4" s="129"/>
      <c r="N4" s="129"/>
      <c r="O4" s="129"/>
    </row>
    <row r="5" spans="1:23" s="92" customFormat="1" ht="24">
      <c r="B5" s="147" t="s">
        <v>109</v>
      </c>
      <c r="J5" s="129"/>
      <c r="K5" s="129"/>
      <c r="L5" s="129"/>
      <c r="M5" s="129"/>
      <c r="N5" s="129"/>
      <c r="O5" s="129"/>
    </row>
    <row r="6" spans="1:23" s="92" customFormat="1" ht="24">
      <c r="B6" s="147" t="s">
        <v>110</v>
      </c>
      <c r="J6" s="129"/>
      <c r="K6" s="129"/>
      <c r="L6" s="129"/>
      <c r="M6" s="129"/>
      <c r="N6" s="129"/>
      <c r="O6" s="129"/>
    </row>
    <row r="7" spans="1:23" s="92" customFormat="1" ht="24">
      <c r="B7" s="147" t="s">
        <v>111</v>
      </c>
      <c r="J7" s="129"/>
      <c r="K7" s="129"/>
      <c r="L7" s="129"/>
      <c r="M7" s="129"/>
      <c r="N7" s="129"/>
      <c r="O7" s="129"/>
    </row>
    <row r="8" spans="1:23" s="92" customFormat="1" ht="24">
      <c r="B8" s="147" t="s">
        <v>243</v>
      </c>
      <c r="J8" s="129"/>
      <c r="K8" s="129"/>
      <c r="L8" s="129"/>
      <c r="M8" s="129"/>
      <c r="N8" s="129"/>
      <c r="O8" s="129"/>
    </row>
    <row r="9" spans="1:23" s="92" customFormat="1" ht="24">
      <c r="B9" s="147" t="s">
        <v>112</v>
      </c>
      <c r="J9" s="129"/>
      <c r="K9" s="129"/>
      <c r="L9" s="129"/>
      <c r="M9" s="129"/>
      <c r="N9" s="129"/>
      <c r="O9" s="129"/>
    </row>
    <row r="10" spans="1:23" s="92" customFormat="1" ht="24">
      <c r="B10" s="148"/>
      <c r="J10" s="129"/>
      <c r="K10" s="129"/>
      <c r="L10" s="129"/>
      <c r="M10" s="129"/>
      <c r="N10" s="129"/>
      <c r="O10" s="129"/>
    </row>
    <row r="11" spans="1:23" s="92" customFormat="1" ht="24">
      <c r="B11" s="148" t="s">
        <v>113</v>
      </c>
      <c r="J11" s="129"/>
      <c r="K11" s="129"/>
      <c r="L11" s="129"/>
      <c r="M11" s="129"/>
      <c r="N11" s="129"/>
      <c r="O11" s="129"/>
    </row>
    <row r="12" spans="1:23" s="92" customFormat="1" ht="24">
      <c r="B12" s="148" t="s">
        <v>114</v>
      </c>
      <c r="J12" s="129"/>
      <c r="K12" s="129"/>
      <c r="L12" s="129"/>
      <c r="M12" s="129"/>
      <c r="N12" s="129"/>
      <c r="O12" s="129"/>
    </row>
    <row r="13" spans="1:23" s="92" customFormat="1" ht="24">
      <c r="B13" s="148" t="s">
        <v>115</v>
      </c>
      <c r="J13" s="129"/>
      <c r="K13" s="129"/>
      <c r="L13" s="129"/>
      <c r="M13" s="129"/>
      <c r="N13" s="129"/>
      <c r="O13" s="129"/>
    </row>
    <row r="14" spans="1:23" s="92" customFormat="1" ht="24">
      <c r="B14" s="147"/>
      <c r="J14" s="129"/>
      <c r="K14" s="129"/>
      <c r="L14" s="129"/>
      <c r="M14" s="129"/>
      <c r="N14" s="129"/>
      <c r="O14" s="129"/>
    </row>
    <row r="15" spans="1:23" s="92" customFormat="1" ht="30" customHeight="1">
      <c r="J15" s="129"/>
      <c r="K15" s="129"/>
      <c r="L15" s="129"/>
      <c r="M15" s="129"/>
      <c r="N15" s="129"/>
      <c r="O15" s="129"/>
    </row>
    <row r="16" spans="1:23" s="92" customFormat="1" ht="18" customHeight="1">
      <c r="A16" s="456" t="s">
        <v>116</v>
      </c>
      <c r="B16" s="458" t="s">
        <v>42</v>
      </c>
      <c r="C16" s="461" t="s">
        <v>117</v>
      </c>
      <c r="D16" s="462"/>
      <c r="E16" s="462"/>
      <c r="F16" s="462"/>
      <c r="G16" s="462"/>
      <c r="H16" s="462"/>
      <c r="I16" s="463"/>
      <c r="J16" s="464" t="s">
        <v>118</v>
      </c>
      <c r="K16" s="465"/>
      <c r="L16" s="465"/>
      <c r="M16" s="465"/>
      <c r="N16" s="465"/>
      <c r="O16" s="465"/>
      <c r="P16" s="444" t="s">
        <v>46</v>
      </c>
      <c r="Q16" s="444" t="s">
        <v>48</v>
      </c>
      <c r="R16" s="444" t="s">
        <v>119</v>
      </c>
      <c r="S16" s="444"/>
    </row>
    <row r="17" spans="1:19" s="92" customFormat="1" ht="18" customHeight="1">
      <c r="A17" s="457"/>
      <c r="B17" s="459"/>
      <c r="C17" s="451" t="s">
        <v>120</v>
      </c>
      <c r="D17" s="453" t="s">
        <v>43</v>
      </c>
      <c r="E17" s="455" t="s">
        <v>121</v>
      </c>
      <c r="F17" s="453" t="s">
        <v>54</v>
      </c>
      <c r="G17" s="453" t="s">
        <v>122</v>
      </c>
      <c r="H17" s="453" t="s">
        <v>123</v>
      </c>
      <c r="I17" s="445" t="s">
        <v>219</v>
      </c>
      <c r="J17" s="447" t="s">
        <v>120</v>
      </c>
      <c r="K17" s="449" t="s">
        <v>43</v>
      </c>
      <c r="L17" s="450" t="s">
        <v>124</v>
      </c>
      <c r="M17" s="449" t="s">
        <v>125</v>
      </c>
      <c r="N17" s="449" t="s">
        <v>126</v>
      </c>
      <c r="O17" s="442" t="s">
        <v>127</v>
      </c>
      <c r="P17" s="444"/>
      <c r="Q17" s="444"/>
      <c r="R17" s="444" t="s">
        <v>128</v>
      </c>
      <c r="S17" s="444" t="s">
        <v>129</v>
      </c>
    </row>
    <row r="18" spans="1:19" s="92" customFormat="1" ht="18" customHeight="1">
      <c r="A18" s="457"/>
      <c r="B18" s="460"/>
      <c r="C18" s="452"/>
      <c r="D18" s="454"/>
      <c r="E18" s="454"/>
      <c r="F18" s="454"/>
      <c r="G18" s="454"/>
      <c r="H18" s="454"/>
      <c r="I18" s="446"/>
      <c r="J18" s="448"/>
      <c r="K18" s="443"/>
      <c r="L18" s="443"/>
      <c r="M18" s="443"/>
      <c r="N18" s="443"/>
      <c r="O18" s="443"/>
      <c r="P18" s="444"/>
      <c r="Q18" s="444"/>
      <c r="R18" s="444"/>
      <c r="S18" s="444"/>
    </row>
    <row r="19" spans="1:19" s="92" customFormat="1" ht="30" customHeight="1">
      <c r="A19" s="277" t="s">
        <v>130</v>
      </c>
      <c r="B19" s="131" t="s">
        <v>131</v>
      </c>
      <c r="C19" s="132" t="s">
        <v>132</v>
      </c>
      <c r="D19" s="133" t="s">
        <v>133</v>
      </c>
      <c r="E19" s="134" t="s">
        <v>134</v>
      </c>
      <c r="F19" s="133">
        <v>90</v>
      </c>
      <c r="G19" s="134" t="s">
        <v>220</v>
      </c>
      <c r="H19" s="133" t="s">
        <v>135</v>
      </c>
      <c r="I19" s="240">
        <f>+F19*1400</f>
        <v>126000</v>
      </c>
      <c r="J19" s="135" t="s">
        <v>136</v>
      </c>
      <c r="K19" s="136" t="s">
        <v>137</v>
      </c>
      <c r="L19" s="136" t="s">
        <v>138</v>
      </c>
      <c r="M19" s="136">
        <v>9</v>
      </c>
      <c r="N19" s="136" t="s">
        <v>220</v>
      </c>
      <c r="O19" s="137">
        <v>46478</v>
      </c>
      <c r="P19" s="98" t="s">
        <v>139</v>
      </c>
      <c r="Q19" s="98" t="s">
        <v>139</v>
      </c>
      <c r="R19" s="98" t="s">
        <v>140</v>
      </c>
      <c r="S19" s="98" t="s">
        <v>141</v>
      </c>
    </row>
    <row r="20" spans="1:19" s="128" customFormat="1" ht="30" customHeight="1">
      <c r="A20" s="181"/>
      <c r="B20" s="182"/>
      <c r="C20" s="183"/>
      <c r="D20" s="183"/>
      <c r="E20" s="183"/>
      <c r="F20" s="183"/>
      <c r="G20" s="183"/>
      <c r="H20" s="183"/>
      <c r="I20" s="241"/>
      <c r="J20" s="183"/>
      <c r="K20" s="183"/>
      <c r="L20" s="183"/>
      <c r="M20" s="183"/>
      <c r="N20" s="183"/>
      <c r="O20" s="183"/>
      <c r="P20" s="169"/>
      <c r="Q20" s="184"/>
      <c r="R20" s="169"/>
      <c r="S20" s="169"/>
    </row>
    <row r="21" spans="1:19" s="128" customFormat="1" ht="30" customHeight="1">
      <c r="A21" s="185"/>
      <c r="B21" s="186"/>
      <c r="C21" s="187"/>
      <c r="D21" s="242">
        <f>+SUBTOTAL(3,D25:D35)</f>
        <v>0</v>
      </c>
      <c r="E21" s="187"/>
      <c r="F21" s="187"/>
      <c r="G21" s="187"/>
      <c r="H21" s="187"/>
      <c r="I21" s="242">
        <f>+SUBTOTAL(9,I25:I35)</f>
        <v>0</v>
      </c>
      <c r="J21" s="187"/>
      <c r="K21" s="187"/>
      <c r="L21" s="187"/>
      <c r="M21" s="187"/>
      <c r="N21" s="187"/>
      <c r="O21" s="187"/>
      <c r="P21" s="180"/>
      <c r="Q21" s="188"/>
      <c r="R21" s="180"/>
      <c r="S21" s="180"/>
    </row>
    <row r="22" spans="1:19" s="92" customFormat="1" ht="18" customHeight="1">
      <c r="A22" s="456" t="s">
        <v>116</v>
      </c>
      <c r="B22" s="458" t="s">
        <v>42</v>
      </c>
      <c r="C22" s="461" t="s">
        <v>117</v>
      </c>
      <c r="D22" s="462"/>
      <c r="E22" s="462"/>
      <c r="F22" s="462"/>
      <c r="G22" s="462"/>
      <c r="H22" s="462"/>
      <c r="I22" s="463"/>
      <c r="J22" s="464" t="s">
        <v>118</v>
      </c>
      <c r="K22" s="465"/>
      <c r="L22" s="465"/>
      <c r="M22" s="465"/>
      <c r="N22" s="465"/>
      <c r="O22" s="465"/>
      <c r="P22" s="444" t="s">
        <v>46</v>
      </c>
      <c r="Q22" s="444" t="s">
        <v>48</v>
      </c>
      <c r="R22" s="444" t="s">
        <v>119</v>
      </c>
      <c r="S22" s="444"/>
    </row>
    <row r="23" spans="1:19" s="92" customFormat="1" ht="18" customHeight="1">
      <c r="A23" s="457"/>
      <c r="B23" s="459"/>
      <c r="C23" s="451" t="s">
        <v>120</v>
      </c>
      <c r="D23" s="453" t="s">
        <v>43</v>
      </c>
      <c r="E23" s="455" t="s">
        <v>121</v>
      </c>
      <c r="F23" s="453" t="s">
        <v>54</v>
      </c>
      <c r="G23" s="453" t="s">
        <v>122</v>
      </c>
      <c r="H23" s="453" t="s">
        <v>123</v>
      </c>
      <c r="I23" s="445" t="s">
        <v>252</v>
      </c>
      <c r="J23" s="447" t="s">
        <v>120</v>
      </c>
      <c r="K23" s="449" t="s">
        <v>43</v>
      </c>
      <c r="L23" s="450" t="s">
        <v>124</v>
      </c>
      <c r="M23" s="449" t="s">
        <v>125</v>
      </c>
      <c r="N23" s="449" t="s">
        <v>126</v>
      </c>
      <c r="O23" s="442" t="s">
        <v>127</v>
      </c>
      <c r="P23" s="444"/>
      <c r="Q23" s="444"/>
      <c r="R23" s="444" t="s">
        <v>128</v>
      </c>
      <c r="S23" s="444" t="s">
        <v>129</v>
      </c>
    </row>
    <row r="24" spans="1:19" s="92" customFormat="1" ht="18" customHeight="1">
      <c r="A24" s="457"/>
      <c r="B24" s="460"/>
      <c r="C24" s="452"/>
      <c r="D24" s="454"/>
      <c r="E24" s="454"/>
      <c r="F24" s="454"/>
      <c r="G24" s="454"/>
      <c r="H24" s="454"/>
      <c r="I24" s="446"/>
      <c r="J24" s="448"/>
      <c r="K24" s="443"/>
      <c r="L24" s="443"/>
      <c r="M24" s="443"/>
      <c r="N24" s="443"/>
      <c r="O24" s="443"/>
      <c r="P24" s="444"/>
      <c r="Q24" s="444"/>
      <c r="R24" s="444"/>
      <c r="S24" s="444"/>
    </row>
    <row r="25" spans="1:19" s="92" customFormat="1" ht="27.95" customHeight="1">
      <c r="A25" s="97"/>
      <c r="B25" s="131"/>
      <c r="C25" s="132"/>
      <c r="D25" s="133"/>
      <c r="E25" s="133"/>
      <c r="F25" s="133"/>
      <c r="G25" s="133"/>
      <c r="H25" s="133"/>
      <c r="I25" s="240">
        <f>+F25*1400</f>
        <v>0</v>
      </c>
      <c r="J25" s="135"/>
      <c r="K25" s="138"/>
      <c r="L25" s="138"/>
      <c r="M25" s="138"/>
      <c r="N25" s="138"/>
      <c r="O25" s="138"/>
      <c r="P25" s="98"/>
      <c r="Q25" s="99"/>
      <c r="R25" s="98"/>
      <c r="S25" s="98"/>
    </row>
    <row r="26" spans="1:19" s="92" customFormat="1" ht="30" customHeight="1">
      <c r="A26" s="97"/>
      <c r="B26" s="131"/>
      <c r="C26" s="132"/>
      <c r="D26" s="133"/>
      <c r="E26" s="133"/>
      <c r="F26" s="133"/>
      <c r="G26" s="133"/>
      <c r="H26" s="133"/>
      <c r="I26" s="240">
        <f t="shared" ref="I26:I35" si="0">+F26*1400</f>
        <v>0</v>
      </c>
      <c r="J26" s="135"/>
      <c r="K26" s="138"/>
      <c r="L26" s="138"/>
      <c r="M26" s="138"/>
      <c r="N26" s="138"/>
      <c r="O26" s="138"/>
      <c r="P26" s="98"/>
      <c r="Q26" s="99"/>
      <c r="R26" s="98"/>
      <c r="S26" s="98"/>
    </row>
    <row r="27" spans="1:19" s="92" customFormat="1" ht="30" customHeight="1">
      <c r="A27" s="97"/>
      <c r="B27" s="131"/>
      <c r="C27" s="132"/>
      <c r="D27" s="133"/>
      <c r="E27" s="133"/>
      <c r="F27" s="133"/>
      <c r="G27" s="133"/>
      <c r="H27" s="133"/>
      <c r="I27" s="240">
        <f t="shared" si="0"/>
        <v>0</v>
      </c>
      <c r="J27" s="135"/>
      <c r="K27" s="138"/>
      <c r="L27" s="138"/>
      <c r="M27" s="138"/>
      <c r="N27" s="138"/>
      <c r="O27" s="138"/>
      <c r="P27" s="98"/>
      <c r="Q27" s="99"/>
      <c r="R27" s="98"/>
      <c r="S27" s="98"/>
    </row>
    <row r="28" spans="1:19" s="92" customFormat="1" ht="27.95" customHeight="1">
      <c r="A28" s="97"/>
      <c r="B28" s="131"/>
      <c r="C28" s="132"/>
      <c r="D28" s="133"/>
      <c r="E28" s="133"/>
      <c r="F28" s="133"/>
      <c r="G28" s="133"/>
      <c r="H28" s="133"/>
      <c r="I28" s="240">
        <f t="shared" si="0"/>
        <v>0</v>
      </c>
      <c r="J28" s="135"/>
      <c r="K28" s="138"/>
      <c r="L28" s="138"/>
      <c r="M28" s="138"/>
      <c r="N28" s="138"/>
      <c r="O28" s="138"/>
      <c r="P28" s="98"/>
      <c r="Q28" s="99"/>
      <c r="R28" s="98"/>
      <c r="S28" s="98"/>
    </row>
    <row r="29" spans="1:19" s="92" customFormat="1" ht="30" customHeight="1">
      <c r="A29" s="97"/>
      <c r="B29" s="131"/>
      <c r="C29" s="132"/>
      <c r="D29" s="133"/>
      <c r="E29" s="133"/>
      <c r="F29" s="133"/>
      <c r="G29" s="133"/>
      <c r="H29" s="133"/>
      <c r="I29" s="240">
        <f t="shared" si="0"/>
        <v>0</v>
      </c>
      <c r="J29" s="135"/>
      <c r="K29" s="138"/>
      <c r="L29" s="138"/>
      <c r="M29" s="138"/>
      <c r="N29" s="138"/>
      <c r="O29" s="138"/>
      <c r="P29" s="98"/>
      <c r="Q29" s="99"/>
      <c r="R29" s="98"/>
      <c r="S29" s="98"/>
    </row>
    <row r="30" spans="1:19" s="92" customFormat="1" ht="30" customHeight="1">
      <c r="A30" s="97"/>
      <c r="B30" s="131"/>
      <c r="C30" s="132"/>
      <c r="D30" s="133"/>
      <c r="E30" s="133"/>
      <c r="F30" s="133"/>
      <c r="G30" s="133"/>
      <c r="H30" s="133"/>
      <c r="I30" s="240">
        <f t="shared" si="0"/>
        <v>0</v>
      </c>
      <c r="J30" s="135"/>
      <c r="K30" s="138"/>
      <c r="L30" s="138"/>
      <c r="M30" s="138"/>
      <c r="N30" s="138"/>
      <c r="O30" s="138"/>
      <c r="P30" s="98"/>
      <c r="Q30" s="99"/>
      <c r="R30" s="98"/>
      <c r="S30" s="98"/>
    </row>
    <row r="31" spans="1:19" s="92" customFormat="1" ht="27.95" customHeight="1">
      <c r="A31" s="97"/>
      <c r="B31" s="131"/>
      <c r="C31" s="132"/>
      <c r="D31" s="133"/>
      <c r="E31" s="133"/>
      <c r="F31" s="133"/>
      <c r="G31" s="133"/>
      <c r="H31" s="133"/>
      <c r="I31" s="240">
        <f t="shared" si="0"/>
        <v>0</v>
      </c>
      <c r="J31" s="135"/>
      <c r="K31" s="138"/>
      <c r="L31" s="138"/>
      <c r="M31" s="138"/>
      <c r="N31" s="138"/>
      <c r="O31" s="138"/>
      <c r="P31" s="98"/>
      <c r="Q31" s="99"/>
      <c r="R31" s="98"/>
      <c r="S31" s="98"/>
    </row>
    <row r="32" spans="1:19" s="92" customFormat="1" ht="30" customHeight="1">
      <c r="A32" s="97"/>
      <c r="B32" s="131"/>
      <c r="C32" s="132"/>
      <c r="D32" s="133"/>
      <c r="E32" s="133"/>
      <c r="F32" s="133"/>
      <c r="G32" s="133"/>
      <c r="H32" s="133"/>
      <c r="I32" s="240">
        <f t="shared" si="0"/>
        <v>0</v>
      </c>
      <c r="J32" s="135"/>
      <c r="K32" s="138"/>
      <c r="L32" s="138"/>
      <c r="M32" s="138"/>
      <c r="N32" s="138"/>
      <c r="O32" s="138"/>
      <c r="P32" s="98"/>
      <c r="Q32" s="99"/>
      <c r="R32" s="98"/>
      <c r="S32" s="98"/>
    </row>
    <row r="33" spans="1:19" s="92" customFormat="1" ht="30" customHeight="1">
      <c r="A33" s="97"/>
      <c r="B33" s="131"/>
      <c r="C33" s="132"/>
      <c r="D33" s="133"/>
      <c r="E33" s="133"/>
      <c r="F33" s="133"/>
      <c r="G33" s="133"/>
      <c r="H33" s="133"/>
      <c r="I33" s="240">
        <f t="shared" si="0"/>
        <v>0</v>
      </c>
      <c r="J33" s="135"/>
      <c r="K33" s="138"/>
      <c r="L33" s="138"/>
      <c r="M33" s="138"/>
      <c r="N33" s="138"/>
      <c r="O33" s="138"/>
      <c r="P33" s="98"/>
      <c r="Q33" s="99"/>
      <c r="R33" s="98"/>
      <c r="S33" s="98"/>
    </row>
    <row r="34" spans="1:19" s="92" customFormat="1" ht="27.95" customHeight="1">
      <c r="A34" s="97"/>
      <c r="B34" s="131"/>
      <c r="C34" s="132"/>
      <c r="D34" s="133"/>
      <c r="E34" s="133"/>
      <c r="F34" s="133"/>
      <c r="G34" s="133"/>
      <c r="H34" s="133"/>
      <c r="I34" s="240">
        <f t="shared" si="0"/>
        <v>0</v>
      </c>
      <c r="J34" s="135"/>
      <c r="K34" s="138"/>
      <c r="L34" s="138"/>
      <c r="M34" s="138"/>
      <c r="N34" s="138"/>
      <c r="O34" s="138"/>
      <c r="P34" s="98"/>
      <c r="Q34" s="99"/>
      <c r="R34" s="98"/>
      <c r="S34" s="98"/>
    </row>
    <row r="35" spans="1:19" s="92" customFormat="1" ht="27.95" customHeight="1">
      <c r="A35" s="97"/>
      <c r="B35" s="131"/>
      <c r="C35" s="132"/>
      <c r="D35" s="133"/>
      <c r="E35" s="133"/>
      <c r="F35" s="133"/>
      <c r="G35" s="133"/>
      <c r="H35" s="133"/>
      <c r="I35" s="240">
        <f t="shared" si="0"/>
        <v>0</v>
      </c>
      <c r="J35" s="135"/>
      <c r="K35" s="138"/>
      <c r="L35" s="138"/>
      <c r="M35" s="138"/>
      <c r="N35" s="138"/>
      <c r="O35" s="138"/>
      <c r="P35" s="98"/>
      <c r="Q35" s="99"/>
      <c r="R35" s="98"/>
      <c r="S35" s="98"/>
    </row>
    <row r="46" spans="1:19" s="139" customFormat="1">
      <c r="C46" s="140" t="s">
        <v>142</v>
      </c>
      <c r="H46" s="140" t="s">
        <v>143</v>
      </c>
      <c r="J46" s="141" t="s">
        <v>142</v>
      </c>
      <c r="K46" s="142"/>
      <c r="L46" s="142"/>
      <c r="M46" s="142"/>
      <c r="N46" s="142"/>
      <c r="O46" s="142"/>
    </row>
    <row r="47" spans="1:19" ht="27">
      <c r="B47" s="143"/>
      <c r="C47" s="144" t="s">
        <v>132</v>
      </c>
      <c r="H47" s="144" t="s">
        <v>135</v>
      </c>
      <c r="J47" s="145" t="s">
        <v>50</v>
      </c>
    </row>
    <row r="48" spans="1:19" ht="27">
      <c r="B48" s="143"/>
      <c r="C48" s="144" t="s">
        <v>144</v>
      </c>
      <c r="H48" s="144" t="s">
        <v>145</v>
      </c>
      <c r="J48" s="145" t="s">
        <v>146</v>
      </c>
    </row>
    <row r="49" spans="2:10" ht="27">
      <c r="B49" s="143"/>
      <c r="C49" s="144" t="s">
        <v>147</v>
      </c>
      <c r="H49" s="144" t="s">
        <v>148</v>
      </c>
      <c r="J49" s="145" t="s">
        <v>37</v>
      </c>
    </row>
    <row r="50" spans="2:10" ht="40.5">
      <c r="B50" s="143"/>
      <c r="C50" s="144" t="s">
        <v>149</v>
      </c>
      <c r="H50" s="144" t="s">
        <v>150</v>
      </c>
      <c r="J50" s="145" t="s">
        <v>151</v>
      </c>
    </row>
    <row r="51" spans="2:10" ht="40.5">
      <c r="B51" s="143"/>
      <c r="C51" s="144" t="s">
        <v>152</v>
      </c>
      <c r="H51" s="144" t="s">
        <v>153</v>
      </c>
      <c r="J51" s="145" t="s">
        <v>154</v>
      </c>
    </row>
    <row r="52" spans="2:10" ht="27">
      <c r="B52" s="143"/>
      <c r="H52" s="144" t="s">
        <v>155</v>
      </c>
      <c r="J52" s="145" t="s">
        <v>136</v>
      </c>
    </row>
    <row r="53" spans="2:10" ht="40.5">
      <c r="B53" s="143"/>
      <c r="H53" s="144" t="s">
        <v>156</v>
      </c>
      <c r="J53" s="145" t="s">
        <v>157</v>
      </c>
    </row>
    <row r="54" spans="2:10" ht="40.5">
      <c r="B54" s="143"/>
      <c r="H54" s="144" t="s">
        <v>158</v>
      </c>
      <c r="J54" s="145" t="s">
        <v>159</v>
      </c>
    </row>
    <row r="55" spans="2:10">
      <c r="B55" s="143"/>
      <c r="H55" s="144" t="s">
        <v>160</v>
      </c>
      <c r="J55" s="145" t="s">
        <v>161</v>
      </c>
    </row>
    <row r="56" spans="2:10" ht="27">
      <c r="B56" s="143"/>
      <c r="H56" s="144" t="s">
        <v>162</v>
      </c>
    </row>
    <row r="57" spans="2:10">
      <c r="B57" s="143"/>
      <c r="H57" s="144" t="s">
        <v>163</v>
      </c>
    </row>
    <row r="58" spans="2:10">
      <c r="B58" s="143"/>
    </row>
    <row r="59" spans="2:10">
      <c r="B59" s="143"/>
    </row>
    <row r="60" spans="2:10">
      <c r="B60" s="143"/>
    </row>
    <row r="61" spans="2:10">
      <c r="B61" s="143"/>
    </row>
    <row r="62" spans="2:10">
      <c r="B62" s="143"/>
    </row>
    <row r="63" spans="2:10">
      <c r="B63" s="143"/>
    </row>
    <row r="64" spans="2:10">
      <c r="B64" s="143"/>
    </row>
    <row r="65" spans="2:2">
      <c r="B65" s="143"/>
    </row>
    <row r="66" spans="2:2">
      <c r="B66" s="143"/>
    </row>
    <row r="67" spans="2:2">
      <c r="B67" s="143"/>
    </row>
  </sheetData>
  <mergeCells count="45">
    <mergeCell ref="A2:G2"/>
    <mergeCell ref="A16:A18"/>
    <mergeCell ref="B16:B18"/>
    <mergeCell ref="C16:I16"/>
    <mergeCell ref="J16:O16"/>
    <mergeCell ref="P16:P18"/>
    <mergeCell ref="K17:K18"/>
    <mergeCell ref="L17:L18"/>
    <mergeCell ref="M17:M18"/>
    <mergeCell ref="N17:N18"/>
    <mergeCell ref="Q16:Q18"/>
    <mergeCell ref="R16:S16"/>
    <mergeCell ref="C17:C18"/>
    <mergeCell ref="D17:D18"/>
    <mergeCell ref="E17:E18"/>
    <mergeCell ref="F17:F18"/>
    <mergeCell ref="G17:G18"/>
    <mergeCell ref="H17:H18"/>
    <mergeCell ref="I17:I18"/>
    <mergeCell ref="J17:J18"/>
    <mergeCell ref="O17:O18"/>
    <mergeCell ref="R17:R18"/>
    <mergeCell ref="S17:S18"/>
    <mergeCell ref="A22:A24"/>
    <mergeCell ref="B22:B24"/>
    <mergeCell ref="C22:I22"/>
    <mergeCell ref="J22:O22"/>
    <mergeCell ref="P22:P24"/>
    <mergeCell ref="Q22:Q24"/>
    <mergeCell ref="R22:S22"/>
    <mergeCell ref="C23:C24"/>
    <mergeCell ref="D23:D24"/>
    <mergeCell ref="E23:E24"/>
    <mergeCell ref="F23:F24"/>
    <mergeCell ref="G23:G24"/>
    <mergeCell ref="H23:H24"/>
    <mergeCell ref="O23:O24"/>
    <mergeCell ref="R23:R24"/>
    <mergeCell ref="S23:S24"/>
    <mergeCell ref="I23:I24"/>
    <mergeCell ref="J23:J24"/>
    <mergeCell ref="K23:K24"/>
    <mergeCell ref="L23:L24"/>
    <mergeCell ref="M23:M24"/>
    <mergeCell ref="N23:N24"/>
  </mergeCells>
  <phoneticPr fontId="29"/>
  <dataValidations count="3">
    <dataValidation type="list" allowBlank="1" showInputMessage="1" showErrorMessage="1" sqref="H19:H21 H25:H35" xr:uid="{86A5A988-1193-43A4-8CAF-81EF8FAC2FA8}">
      <formula1>$H$47:$H$57</formula1>
    </dataValidation>
    <dataValidation type="list" allowBlank="1" showInputMessage="1" showErrorMessage="1" sqref="C19:C21 C25:C35" xr:uid="{FCAE405E-F3BA-46C0-ADD4-4EE920A2A056}">
      <formula1>$C$47:$C$51</formula1>
    </dataValidation>
    <dataValidation type="list" allowBlank="1" showInputMessage="1" showErrorMessage="1" sqref="J19:J21 J25:J35" xr:uid="{61C48CF0-43A9-425C-9378-F3D2CB7E507F}">
      <formula1>$J$47:$J$55</formula1>
    </dataValidation>
  </dataValidations>
  <printOptions horizontalCentered="1"/>
  <pageMargins left="0.70866141732283472" right="0.70866141732283472" top="0.74803149606299213" bottom="0.74803149606299213" header="0.31496062992125984" footer="0.31496062992125984"/>
  <pageSetup paperSize="9" scale="43" fitToHeight="0"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1F90-05D3-4F67-835C-5CDFD15F08E9}">
  <sheetPr>
    <pageSetUpPr fitToPage="1"/>
  </sheetPr>
  <dimension ref="A1:N119"/>
  <sheetViews>
    <sheetView view="pageBreakPreview" topLeftCell="C6" zoomScaleNormal="55" zoomScaleSheetLayoutView="100" workbookViewId="0">
      <selection activeCell="D22" sqref="D22"/>
    </sheetView>
  </sheetViews>
  <sheetFormatPr defaultRowHeight="13.5"/>
  <cols>
    <col min="2" max="2" width="25" customWidth="1"/>
    <col min="3" max="3" width="36.875" customWidth="1"/>
    <col min="4" max="4" width="29.875" bestFit="1" customWidth="1"/>
    <col min="6" max="6" width="10.625" style="101" customWidth="1"/>
    <col min="7" max="10" width="16.625" customWidth="1"/>
    <col min="11" max="13" width="11.75" customWidth="1"/>
    <col min="14" max="14" width="17.375" customWidth="1"/>
  </cols>
  <sheetData>
    <row r="1" spans="1:14" s="72" customFormat="1" ht="33.950000000000003" customHeight="1">
      <c r="A1" s="69" t="s">
        <v>244</v>
      </c>
      <c r="B1" s="69"/>
      <c r="C1" s="69"/>
      <c r="D1" s="69"/>
      <c r="E1" s="69"/>
      <c r="F1" s="89"/>
      <c r="G1" s="69"/>
      <c r="H1" s="69"/>
      <c r="I1" s="69"/>
      <c r="J1" s="69"/>
      <c r="K1" s="69"/>
      <c r="L1" s="70"/>
      <c r="M1" s="71"/>
      <c r="N1" s="71"/>
    </row>
    <row r="2" spans="1:14" s="72" customFormat="1" ht="22.5" customHeight="1">
      <c r="A2" s="485" t="s">
        <v>164</v>
      </c>
      <c r="B2" s="485"/>
      <c r="C2" s="485"/>
      <c r="D2" s="485"/>
      <c r="E2" s="485"/>
      <c r="F2" s="485"/>
      <c r="G2" s="485"/>
      <c r="H2" s="485"/>
      <c r="I2" s="231"/>
      <c r="J2" s="73"/>
      <c r="K2" s="73"/>
      <c r="L2" s="74"/>
    </row>
    <row r="3" spans="1:14" s="108" customFormat="1" ht="22.5" customHeight="1">
      <c r="A3" s="124"/>
      <c r="B3" s="486" t="s">
        <v>245</v>
      </c>
      <c r="C3" s="486"/>
      <c r="D3" s="486"/>
      <c r="E3" s="486"/>
      <c r="F3" s="486"/>
      <c r="G3" s="486"/>
      <c r="H3" s="486"/>
      <c r="I3" s="232"/>
      <c r="J3" s="124"/>
      <c r="K3" s="124"/>
      <c r="L3" s="109"/>
    </row>
    <row r="4" spans="1:14" s="72" customFormat="1" ht="18.75">
      <c r="B4" s="125" t="s">
        <v>108</v>
      </c>
      <c r="F4" s="92"/>
    </row>
    <row r="5" spans="1:14" s="72" customFormat="1" ht="18.75">
      <c r="B5" s="125" t="s">
        <v>165</v>
      </c>
      <c r="F5" s="92"/>
    </row>
    <row r="6" spans="1:14" s="72" customFormat="1" ht="18.75">
      <c r="B6" s="126" t="s">
        <v>246</v>
      </c>
      <c r="F6" s="92"/>
    </row>
    <row r="7" spans="1:14" s="72" customFormat="1" ht="18.75">
      <c r="B7" s="126" t="s">
        <v>166</v>
      </c>
      <c r="F7" s="92"/>
    </row>
    <row r="8" spans="1:14" s="72" customFormat="1">
      <c r="F8" s="92"/>
    </row>
    <row r="9" spans="1:14" s="72" customFormat="1" ht="30" customHeight="1">
      <c r="F9" s="92"/>
      <c r="G9" s="243"/>
      <c r="H9" s="244"/>
      <c r="I9" s="244"/>
      <c r="J9" s="244">
        <f>+SUBTOTAL(9,J13:J40)</f>
        <v>200</v>
      </c>
    </row>
    <row r="10" spans="1:14" s="72" customFormat="1" ht="20.100000000000001" customHeight="1">
      <c r="A10" s="474" t="s">
        <v>116</v>
      </c>
      <c r="B10" s="476" t="s">
        <v>167</v>
      </c>
      <c r="C10" s="479" t="s">
        <v>168</v>
      </c>
      <c r="D10" s="480" t="s">
        <v>43</v>
      </c>
      <c r="E10" s="87"/>
      <c r="F10" s="481" t="s">
        <v>169</v>
      </c>
      <c r="G10" s="484" t="s">
        <v>170</v>
      </c>
      <c r="H10" s="484"/>
      <c r="I10" s="484"/>
      <c r="J10" s="484"/>
      <c r="K10" s="467" t="s">
        <v>46</v>
      </c>
      <c r="L10" s="467" t="s">
        <v>48</v>
      </c>
      <c r="M10" s="467" t="s">
        <v>171</v>
      </c>
      <c r="N10" s="467"/>
    </row>
    <row r="11" spans="1:14" s="72" customFormat="1" ht="20.100000000000001" customHeight="1">
      <c r="A11" s="475"/>
      <c r="B11" s="477"/>
      <c r="C11" s="479"/>
      <c r="D11" s="480"/>
      <c r="E11" s="468" t="s">
        <v>172</v>
      </c>
      <c r="F11" s="482"/>
      <c r="G11" s="470" t="s">
        <v>173</v>
      </c>
      <c r="H11" s="471" t="s">
        <v>174</v>
      </c>
      <c r="I11" s="472" t="s">
        <v>247</v>
      </c>
      <c r="J11" s="470" t="s">
        <v>221</v>
      </c>
      <c r="K11" s="467"/>
      <c r="L11" s="467"/>
      <c r="M11" s="467" t="s">
        <v>128</v>
      </c>
      <c r="N11" s="467" t="s">
        <v>129</v>
      </c>
    </row>
    <row r="12" spans="1:14" s="72" customFormat="1" ht="34.5" customHeight="1">
      <c r="A12" s="475"/>
      <c r="B12" s="478"/>
      <c r="C12" s="479"/>
      <c r="D12" s="480"/>
      <c r="E12" s="469"/>
      <c r="F12" s="483"/>
      <c r="G12" s="470"/>
      <c r="H12" s="471"/>
      <c r="I12" s="473"/>
      <c r="J12" s="470"/>
      <c r="K12" s="467"/>
      <c r="L12" s="467"/>
      <c r="M12" s="467"/>
      <c r="N12" s="467"/>
    </row>
    <row r="13" spans="1:14" s="72" customFormat="1" ht="30" customHeight="1">
      <c r="A13" s="230" t="s">
        <v>175</v>
      </c>
      <c r="B13" s="198" t="s">
        <v>131</v>
      </c>
      <c r="C13" s="80" t="s">
        <v>34</v>
      </c>
      <c r="D13" s="76" t="s">
        <v>176</v>
      </c>
      <c r="E13" s="88">
        <v>60</v>
      </c>
      <c r="F13" s="110" t="s">
        <v>134</v>
      </c>
      <c r="G13" s="77">
        <v>1</v>
      </c>
      <c r="H13" s="79">
        <v>1</v>
      </c>
      <c r="I13" s="79">
        <v>600</v>
      </c>
      <c r="J13" s="245">
        <f>ROUNDDOWN((I13*1/3),0)</f>
        <v>200</v>
      </c>
      <c r="K13" s="77" t="s">
        <v>139</v>
      </c>
      <c r="L13" s="77" t="s">
        <v>139</v>
      </c>
      <c r="M13" s="77" t="s">
        <v>177</v>
      </c>
      <c r="N13" s="77" t="s">
        <v>141</v>
      </c>
    </row>
    <row r="14" spans="1:14" s="109" customFormat="1" ht="30" customHeight="1">
      <c r="A14" s="170"/>
      <c r="B14" s="170"/>
      <c r="C14" s="171"/>
      <c r="D14" s="172"/>
      <c r="E14" s="168"/>
      <c r="F14" s="169"/>
      <c r="G14" s="168"/>
      <c r="H14" s="172"/>
      <c r="I14" s="172"/>
      <c r="J14" s="246"/>
      <c r="K14" s="168"/>
      <c r="L14" s="172"/>
      <c r="M14" s="168"/>
      <c r="N14" s="168"/>
    </row>
    <row r="15" spans="1:14" s="109" customFormat="1" ht="27.95" customHeight="1">
      <c r="A15" s="173"/>
      <c r="B15" s="173"/>
      <c r="C15" s="174"/>
      <c r="D15" s="247">
        <f>+SUBTOTAL(3,D19:D31)</f>
        <v>0</v>
      </c>
      <c r="E15" s="178"/>
      <c r="F15" s="180"/>
      <c r="G15" s="178"/>
      <c r="H15" s="175"/>
      <c r="I15" s="175"/>
      <c r="J15" s="247">
        <f>+SUBTOTAL(9,J19:J31)</f>
        <v>0</v>
      </c>
      <c r="K15" s="178"/>
      <c r="L15" s="178"/>
      <c r="M15" s="178"/>
      <c r="N15" s="178"/>
    </row>
    <row r="16" spans="1:14" s="72" customFormat="1" ht="20.100000000000001" customHeight="1">
      <c r="A16" s="474" t="s">
        <v>116</v>
      </c>
      <c r="B16" s="476" t="s">
        <v>167</v>
      </c>
      <c r="C16" s="479" t="s">
        <v>168</v>
      </c>
      <c r="D16" s="480" t="s">
        <v>43</v>
      </c>
      <c r="E16" s="87"/>
      <c r="F16" s="481" t="s">
        <v>169</v>
      </c>
      <c r="G16" s="484" t="s">
        <v>170</v>
      </c>
      <c r="H16" s="484"/>
      <c r="I16" s="484"/>
      <c r="J16" s="484"/>
      <c r="K16" s="467" t="s">
        <v>46</v>
      </c>
      <c r="L16" s="467" t="s">
        <v>48</v>
      </c>
      <c r="M16" s="467" t="s">
        <v>171</v>
      </c>
      <c r="N16" s="467"/>
    </row>
    <row r="17" spans="1:14" s="72" customFormat="1" ht="20.100000000000001" customHeight="1">
      <c r="A17" s="475"/>
      <c r="B17" s="477"/>
      <c r="C17" s="479"/>
      <c r="D17" s="480"/>
      <c r="E17" s="468" t="s">
        <v>172</v>
      </c>
      <c r="F17" s="482"/>
      <c r="G17" s="470" t="s">
        <v>173</v>
      </c>
      <c r="H17" s="471" t="s">
        <v>174</v>
      </c>
      <c r="I17" s="472" t="s">
        <v>247</v>
      </c>
      <c r="J17" s="470" t="s">
        <v>221</v>
      </c>
      <c r="K17" s="467"/>
      <c r="L17" s="467"/>
      <c r="M17" s="467" t="s">
        <v>128</v>
      </c>
      <c r="N17" s="467" t="s">
        <v>129</v>
      </c>
    </row>
    <row r="18" spans="1:14" s="72" customFormat="1" ht="34.5" customHeight="1">
      <c r="A18" s="475"/>
      <c r="B18" s="478"/>
      <c r="C18" s="479"/>
      <c r="D18" s="480"/>
      <c r="E18" s="469"/>
      <c r="F18" s="483"/>
      <c r="G18" s="470"/>
      <c r="H18" s="471"/>
      <c r="I18" s="473"/>
      <c r="J18" s="470"/>
      <c r="K18" s="467"/>
      <c r="L18" s="467"/>
      <c r="M18" s="467"/>
      <c r="N18" s="467"/>
    </row>
    <row r="19" spans="1:14" s="72" customFormat="1" ht="27.95" customHeight="1">
      <c r="A19" s="75"/>
      <c r="B19" s="197"/>
      <c r="C19" s="80"/>
      <c r="D19" s="78"/>
      <c r="E19" s="88"/>
      <c r="F19" s="98"/>
      <c r="G19" s="77">
        <v>1</v>
      </c>
      <c r="H19" s="79"/>
      <c r="I19" s="79"/>
      <c r="J19" s="245">
        <f t="shared" ref="J19:J31" si="0">ROUNDDOWN((I19*1/3),0)</f>
        <v>0</v>
      </c>
      <c r="K19" s="77"/>
      <c r="L19" s="77"/>
      <c r="M19" s="77"/>
      <c r="N19" s="77"/>
    </row>
    <row r="20" spans="1:14" s="72" customFormat="1" ht="30" customHeight="1">
      <c r="A20" s="75"/>
      <c r="B20" s="197"/>
      <c r="C20" s="80"/>
      <c r="D20" s="76"/>
      <c r="E20" s="88"/>
      <c r="F20" s="110"/>
      <c r="G20" s="77">
        <v>1</v>
      </c>
      <c r="H20" s="79"/>
      <c r="I20" s="79"/>
      <c r="J20" s="245">
        <f t="shared" si="0"/>
        <v>0</v>
      </c>
      <c r="K20" s="77"/>
      <c r="L20" s="79"/>
      <c r="M20" s="77"/>
      <c r="N20" s="77"/>
    </row>
    <row r="21" spans="1:14" s="72" customFormat="1" ht="27.95" customHeight="1">
      <c r="A21" s="75"/>
      <c r="B21" s="197"/>
      <c r="C21" s="80"/>
      <c r="D21" s="78"/>
      <c r="E21" s="88"/>
      <c r="F21" s="110"/>
      <c r="G21" s="77">
        <v>1</v>
      </c>
      <c r="H21" s="79"/>
      <c r="I21" s="79"/>
      <c r="J21" s="245">
        <f t="shared" si="0"/>
        <v>0</v>
      </c>
      <c r="K21" s="77"/>
      <c r="L21" s="77"/>
      <c r="M21" s="77"/>
      <c r="N21" s="77"/>
    </row>
    <row r="22" spans="1:14" s="72" customFormat="1" ht="30" customHeight="1">
      <c r="A22" s="75"/>
      <c r="B22" s="197"/>
      <c r="C22" s="80"/>
      <c r="D22" s="76"/>
      <c r="E22" s="88"/>
      <c r="F22" s="110"/>
      <c r="G22" s="77">
        <v>1</v>
      </c>
      <c r="H22" s="79"/>
      <c r="I22" s="79"/>
      <c r="J22" s="245">
        <f t="shared" si="0"/>
        <v>0</v>
      </c>
      <c r="K22" s="77"/>
      <c r="L22" s="79"/>
      <c r="M22" s="77"/>
      <c r="N22" s="77"/>
    </row>
    <row r="23" spans="1:14" s="72" customFormat="1" ht="27.95" customHeight="1">
      <c r="A23" s="75"/>
      <c r="B23" s="197"/>
      <c r="C23" s="80"/>
      <c r="D23" s="78"/>
      <c r="E23" s="88"/>
      <c r="F23" s="110"/>
      <c r="G23" s="77">
        <v>1</v>
      </c>
      <c r="H23" s="79"/>
      <c r="I23" s="79"/>
      <c r="J23" s="245">
        <f t="shared" si="0"/>
        <v>0</v>
      </c>
      <c r="K23" s="77"/>
      <c r="L23" s="77"/>
      <c r="M23" s="77"/>
      <c r="N23" s="77"/>
    </row>
    <row r="24" spans="1:14" s="72" customFormat="1" ht="27.95" customHeight="1">
      <c r="A24" s="75"/>
      <c r="B24" s="197"/>
      <c r="C24" s="80"/>
      <c r="D24" s="78"/>
      <c r="E24" s="88"/>
      <c r="F24" s="98"/>
      <c r="G24" s="77">
        <v>1</v>
      </c>
      <c r="H24" s="79"/>
      <c r="I24" s="79"/>
      <c r="J24" s="245">
        <f t="shared" si="0"/>
        <v>0</v>
      </c>
      <c r="K24" s="77"/>
      <c r="L24" s="77"/>
      <c r="M24" s="77"/>
      <c r="N24" s="77"/>
    </row>
    <row r="25" spans="1:14" s="72" customFormat="1" ht="30" customHeight="1">
      <c r="A25" s="75"/>
      <c r="B25" s="197"/>
      <c r="C25" s="80"/>
      <c r="D25" s="76"/>
      <c r="E25" s="88"/>
      <c r="F25" s="110"/>
      <c r="G25" s="77">
        <v>1</v>
      </c>
      <c r="H25" s="79"/>
      <c r="I25" s="79"/>
      <c r="J25" s="245">
        <f t="shared" si="0"/>
        <v>0</v>
      </c>
      <c r="K25" s="77"/>
      <c r="L25" s="79"/>
      <c r="M25" s="77"/>
      <c r="N25" s="77"/>
    </row>
    <row r="26" spans="1:14" s="72" customFormat="1" ht="30" customHeight="1">
      <c r="A26" s="75"/>
      <c r="B26" s="197"/>
      <c r="C26" s="80"/>
      <c r="D26" s="76"/>
      <c r="E26" s="88"/>
      <c r="F26" s="110"/>
      <c r="G26" s="77">
        <v>1</v>
      </c>
      <c r="H26" s="79"/>
      <c r="I26" s="79"/>
      <c r="J26" s="245">
        <f t="shared" si="0"/>
        <v>0</v>
      </c>
      <c r="K26" s="77"/>
      <c r="L26" s="79"/>
      <c r="M26" s="77"/>
      <c r="N26" s="77"/>
    </row>
    <row r="27" spans="1:14" s="72" customFormat="1" ht="27.95" customHeight="1">
      <c r="A27" s="75"/>
      <c r="B27" s="197"/>
      <c r="C27" s="80"/>
      <c r="D27" s="78"/>
      <c r="E27" s="88"/>
      <c r="F27" s="110"/>
      <c r="G27" s="77">
        <v>1</v>
      </c>
      <c r="H27" s="79"/>
      <c r="I27" s="79"/>
      <c r="J27" s="245">
        <f t="shared" si="0"/>
        <v>0</v>
      </c>
      <c r="K27" s="77"/>
      <c r="L27" s="77"/>
      <c r="M27" s="77"/>
      <c r="N27" s="77"/>
    </row>
    <row r="28" spans="1:14" s="72" customFormat="1" ht="27.95" customHeight="1">
      <c r="A28" s="75"/>
      <c r="B28" s="197"/>
      <c r="C28" s="80"/>
      <c r="D28" s="78"/>
      <c r="E28" s="88"/>
      <c r="F28" s="98"/>
      <c r="G28" s="77">
        <v>1</v>
      </c>
      <c r="H28" s="79"/>
      <c r="I28" s="79"/>
      <c r="J28" s="245">
        <f t="shared" si="0"/>
        <v>0</v>
      </c>
      <c r="K28" s="77"/>
      <c r="L28" s="77"/>
      <c r="M28" s="77"/>
      <c r="N28" s="77"/>
    </row>
    <row r="29" spans="1:14" s="72" customFormat="1" ht="30" customHeight="1">
      <c r="A29" s="75"/>
      <c r="B29" s="197"/>
      <c r="C29" s="80"/>
      <c r="D29" s="76"/>
      <c r="E29" s="88"/>
      <c r="F29" s="110"/>
      <c r="G29" s="77">
        <v>1</v>
      </c>
      <c r="H29" s="79"/>
      <c r="I29" s="79"/>
      <c r="J29" s="245">
        <f t="shared" si="0"/>
        <v>0</v>
      </c>
      <c r="K29" s="77"/>
      <c r="L29" s="79"/>
      <c r="M29" s="77"/>
      <c r="N29" s="77"/>
    </row>
    <row r="30" spans="1:14" s="72" customFormat="1" ht="27.95" customHeight="1">
      <c r="A30" s="75"/>
      <c r="B30" s="197"/>
      <c r="C30" s="80"/>
      <c r="D30" s="78"/>
      <c r="E30" s="88"/>
      <c r="F30" s="110"/>
      <c r="G30" s="77">
        <v>1</v>
      </c>
      <c r="H30" s="79"/>
      <c r="I30" s="79"/>
      <c r="J30" s="245">
        <f t="shared" si="0"/>
        <v>0</v>
      </c>
      <c r="K30" s="77"/>
      <c r="L30" s="77"/>
      <c r="M30" s="77"/>
      <c r="N30" s="77"/>
    </row>
    <row r="31" spans="1:14" s="72" customFormat="1" ht="30" customHeight="1">
      <c r="A31" s="75"/>
      <c r="B31" s="197"/>
      <c r="C31" s="80"/>
      <c r="D31" s="76"/>
      <c r="E31" s="88"/>
      <c r="F31" s="110"/>
      <c r="G31" s="77">
        <v>1</v>
      </c>
      <c r="H31" s="79"/>
      <c r="I31" s="79"/>
      <c r="J31" s="245">
        <f t="shared" si="0"/>
        <v>0</v>
      </c>
      <c r="K31" s="77"/>
      <c r="L31" s="79"/>
      <c r="M31" s="77"/>
      <c r="N31" s="77"/>
    </row>
    <row r="32" spans="1:14">
      <c r="F32" s="111"/>
    </row>
    <row r="33" spans="3:6">
      <c r="F33" s="111"/>
    </row>
    <row r="34" spans="3:6">
      <c r="F34" s="111"/>
    </row>
    <row r="35" spans="3:6">
      <c r="F35" s="111"/>
    </row>
    <row r="36" spans="3:6">
      <c r="F36" s="111"/>
    </row>
    <row r="37" spans="3:6">
      <c r="F37" s="111"/>
    </row>
    <row r="38" spans="3:6">
      <c r="F38" s="111"/>
    </row>
    <row r="39" spans="3:6">
      <c r="F39" s="111"/>
    </row>
    <row r="40" spans="3:6">
      <c r="F40" s="111"/>
    </row>
    <row r="42" spans="3:6" s="86" customFormat="1">
      <c r="C42" s="85" t="s">
        <v>178</v>
      </c>
      <c r="F42" s="101"/>
    </row>
    <row r="43" spans="3:6">
      <c r="C43" s="84" t="s">
        <v>34</v>
      </c>
    </row>
    <row r="44" spans="3:6">
      <c r="C44" s="84" t="s">
        <v>36</v>
      </c>
    </row>
    <row r="45" spans="3:6">
      <c r="C45" s="84" t="s">
        <v>65</v>
      </c>
    </row>
    <row r="46" spans="3:6">
      <c r="C46" s="84" t="s">
        <v>39</v>
      </c>
    </row>
    <row r="47" spans="3:6">
      <c r="C47" s="84" t="s">
        <v>53</v>
      </c>
    </row>
    <row r="48" spans="3:6">
      <c r="C48" s="84" t="s">
        <v>66</v>
      </c>
    </row>
    <row r="49" spans="3:3">
      <c r="C49" s="84" t="s">
        <v>67</v>
      </c>
    </row>
    <row r="50" spans="3:3">
      <c r="C50" s="84" t="s">
        <v>85</v>
      </c>
    </row>
    <row r="51" spans="3:3">
      <c r="C51" s="84" t="s">
        <v>86</v>
      </c>
    </row>
    <row r="52" spans="3:3">
      <c r="C52" s="84" t="s">
        <v>32</v>
      </c>
    </row>
    <row r="53" spans="3:3">
      <c r="C53" s="84" t="s">
        <v>3</v>
      </c>
    </row>
    <row r="54" spans="3:3">
      <c r="C54" s="84" t="s">
        <v>68</v>
      </c>
    </row>
    <row r="55" spans="3:3">
      <c r="C55" s="84" t="s">
        <v>62</v>
      </c>
    </row>
    <row r="56" spans="3:3">
      <c r="C56" s="84" t="s">
        <v>69</v>
      </c>
    </row>
    <row r="57" spans="3:3">
      <c r="C57" s="84" t="s">
        <v>4</v>
      </c>
    </row>
    <row r="58" spans="3:3">
      <c r="C58" s="84" t="s">
        <v>5</v>
      </c>
    </row>
    <row r="59" spans="3:3">
      <c r="C59" s="84" t="s">
        <v>6</v>
      </c>
    </row>
    <row r="60" spans="3:3">
      <c r="C60" s="84" t="s">
        <v>70</v>
      </c>
    </row>
    <row r="61" spans="3:3">
      <c r="C61" s="84" t="s">
        <v>71</v>
      </c>
    </row>
    <row r="62" spans="3:3">
      <c r="C62" s="84" t="s">
        <v>85</v>
      </c>
    </row>
    <row r="63" spans="3:3">
      <c r="C63" s="84" t="s">
        <v>87</v>
      </c>
    </row>
    <row r="64" spans="3:3">
      <c r="C64" s="179" t="s">
        <v>72</v>
      </c>
    </row>
    <row r="107" spans="5:5">
      <c r="E107" s="248" t="s">
        <v>179</v>
      </c>
    </row>
    <row r="119" spans="5:5">
      <c r="E119" s="248" t="s">
        <v>180</v>
      </c>
    </row>
  </sheetData>
  <mergeCells count="34">
    <mergeCell ref="A2:H2"/>
    <mergeCell ref="B3:H3"/>
    <mergeCell ref="A10:A12"/>
    <mergeCell ref="B10:B12"/>
    <mergeCell ref="C10:C12"/>
    <mergeCell ref="D10:D12"/>
    <mergeCell ref="F10:F12"/>
    <mergeCell ref="G10:J10"/>
    <mergeCell ref="K10:K12"/>
    <mergeCell ref="L10:L12"/>
    <mergeCell ref="M10:N10"/>
    <mergeCell ref="E11:E12"/>
    <mergeCell ref="G11:G12"/>
    <mergeCell ref="H11:H12"/>
    <mergeCell ref="I11:I12"/>
    <mergeCell ref="J11:J12"/>
    <mergeCell ref="M11:M12"/>
    <mergeCell ref="N11:N12"/>
    <mergeCell ref="A16:A18"/>
    <mergeCell ref="B16:B18"/>
    <mergeCell ref="C16:C18"/>
    <mergeCell ref="D16:D18"/>
    <mergeCell ref="F16:F18"/>
    <mergeCell ref="G16:J16"/>
    <mergeCell ref="K16:K18"/>
    <mergeCell ref="L16:L18"/>
    <mergeCell ref="M16:N16"/>
    <mergeCell ref="E17:E18"/>
    <mergeCell ref="G17:G18"/>
    <mergeCell ref="H17:H18"/>
    <mergeCell ref="I17:I18"/>
    <mergeCell ref="J17:J18"/>
    <mergeCell ref="M17:M18"/>
    <mergeCell ref="N17:N18"/>
  </mergeCells>
  <phoneticPr fontId="26"/>
  <dataValidations count="1">
    <dataValidation type="list" allowBlank="1" showInputMessage="1" showErrorMessage="1" sqref="C19:C31 C13:C15" xr:uid="{E2485F51-2EDE-417E-A5A3-401E9F036462}">
      <formula1>$C$43:$C$63</formula1>
    </dataValidation>
  </dataValidations>
  <printOptions horizontalCentered="1"/>
  <pageMargins left="0.31496062992125984" right="0.31496062992125984" top="0.55118110236220474" bottom="0.15748031496062992" header="0.31496062992125984" footer="0.31496062992125984"/>
  <pageSetup paperSize="9" scale="6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8AD5-F094-4A19-8781-42F8826CCE1F}">
  <sheetPr>
    <pageSetUpPr fitToPage="1"/>
  </sheetPr>
  <dimension ref="A1:U71"/>
  <sheetViews>
    <sheetView view="pageBreakPreview" topLeftCell="C1" zoomScaleNormal="55" zoomScaleSheetLayoutView="100" workbookViewId="0">
      <selection activeCell="H16" sqref="H16:H17"/>
    </sheetView>
  </sheetViews>
  <sheetFormatPr defaultRowHeight="13.5"/>
  <cols>
    <col min="2" max="2" width="25" customWidth="1"/>
    <col min="3" max="3" width="36.875" customWidth="1"/>
    <col min="4" max="4" width="29.875" bestFit="1" customWidth="1"/>
    <col min="6" max="6" width="10.625" style="101" customWidth="1"/>
    <col min="7" max="17" width="14.125" customWidth="1"/>
    <col min="18" max="20" width="11.75" customWidth="1"/>
    <col min="21" max="21" width="17.375" customWidth="1"/>
  </cols>
  <sheetData>
    <row r="1" spans="1:21" s="72" customFormat="1" ht="33.950000000000003" customHeight="1">
      <c r="A1" s="69" t="s">
        <v>248</v>
      </c>
      <c r="B1" s="69"/>
      <c r="C1" s="69"/>
      <c r="D1" s="69"/>
      <c r="E1" s="69"/>
      <c r="F1" s="89"/>
      <c r="G1" s="69"/>
      <c r="H1" s="69"/>
      <c r="I1" s="69"/>
      <c r="J1" s="69"/>
      <c r="K1" s="69"/>
      <c r="L1" s="69"/>
      <c r="M1" s="69"/>
      <c r="N1" s="69"/>
      <c r="O1" s="69"/>
      <c r="P1" s="69"/>
      <c r="Q1" s="69"/>
      <c r="R1" s="69"/>
      <c r="S1" s="70"/>
      <c r="T1" s="71"/>
      <c r="U1" s="71"/>
    </row>
    <row r="2" spans="1:21" s="72" customFormat="1" ht="22.5" customHeight="1">
      <c r="A2" s="485" t="s">
        <v>181</v>
      </c>
      <c r="B2" s="485"/>
      <c r="C2" s="485"/>
      <c r="D2" s="485"/>
      <c r="E2" s="485"/>
      <c r="F2" s="485"/>
      <c r="G2" s="73"/>
      <c r="H2" s="73"/>
      <c r="I2" s="73"/>
      <c r="J2" s="73"/>
      <c r="K2" s="73"/>
      <c r="L2" s="73"/>
      <c r="M2" s="73"/>
      <c r="N2" s="73"/>
      <c r="O2" s="73"/>
      <c r="P2" s="73"/>
      <c r="Q2" s="73"/>
      <c r="R2" s="73"/>
      <c r="S2" s="74"/>
    </row>
    <row r="3" spans="1:21" s="108" customFormat="1" ht="22.5" customHeight="1">
      <c r="A3" s="124"/>
      <c r="B3" s="232" t="s">
        <v>249</v>
      </c>
      <c r="C3" s="124"/>
      <c r="D3" s="124"/>
      <c r="E3" s="124"/>
      <c r="F3" s="124"/>
      <c r="G3" s="124"/>
      <c r="H3" s="124"/>
      <c r="I3" s="124"/>
      <c r="J3" s="124"/>
      <c r="K3" s="124"/>
      <c r="L3" s="124"/>
      <c r="M3" s="124"/>
      <c r="N3" s="124"/>
      <c r="O3" s="124"/>
      <c r="P3" s="124"/>
      <c r="Q3" s="124"/>
      <c r="R3" s="124"/>
      <c r="S3" s="109"/>
    </row>
    <row r="4" spans="1:21" s="72" customFormat="1" ht="18.75">
      <c r="B4" s="125" t="s">
        <v>108</v>
      </c>
      <c r="F4" s="92"/>
    </row>
    <row r="5" spans="1:21" s="72" customFormat="1" ht="18.75">
      <c r="B5" s="125" t="s">
        <v>182</v>
      </c>
      <c r="F5" s="92"/>
    </row>
    <row r="6" spans="1:21" s="72" customFormat="1" ht="18.75">
      <c r="B6" s="125" t="s">
        <v>183</v>
      </c>
      <c r="F6" s="92"/>
    </row>
    <row r="7" spans="1:21" s="72" customFormat="1" ht="18.75">
      <c r="B7" s="125" t="s">
        <v>184</v>
      </c>
      <c r="F7" s="92"/>
    </row>
    <row r="8" spans="1:21" s="72" customFormat="1" ht="18.75">
      <c r="B8" s="125" t="s">
        <v>185</v>
      </c>
      <c r="F8" s="92"/>
    </row>
    <row r="9" spans="1:21" s="72" customFormat="1" ht="18.75">
      <c r="B9" s="125" t="s">
        <v>186</v>
      </c>
      <c r="F9" s="92"/>
    </row>
    <row r="10" spans="1:21" s="72" customFormat="1" ht="18.75">
      <c r="B10" s="125" t="s">
        <v>187</v>
      </c>
      <c r="F10" s="92"/>
    </row>
    <row r="11" spans="1:21" s="72" customFormat="1" ht="18.75">
      <c r="B11" s="126" t="s">
        <v>188</v>
      </c>
      <c r="F11" s="92"/>
    </row>
    <row r="12" spans="1:21" s="72" customFormat="1" ht="18.75">
      <c r="B12" s="126" t="s">
        <v>189</v>
      </c>
      <c r="F12" s="92"/>
    </row>
    <row r="13" spans="1:21" s="72" customFormat="1">
      <c r="F13" s="92"/>
    </row>
    <row r="14" spans="1:21" s="72" customFormat="1" ht="30" customHeight="1" thickBot="1">
      <c r="F14" s="92"/>
      <c r="G14" s="243"/>
      <c r="H14" s="243"/>
      <c r="I14" s="243"/>
      <c r="J14" s="244">
        <f>+SUBTOTAL(9,J18:J49)</f>
        <v>666</v>
      </c>
      <c r="K14" s="243"/>
      <c r="L14" s="243"/>
      <c r="M14" s="243"/>
      <c r="N14" s="244">
        <f>+SUBTOTAL(9,N18:N49)</f>
        <v>0</v>
      </c>
      <c r="O14" s="243"/>
      <c r="P14" s="243"/>
      <c r="Q14" s="244">
        <f>+SUBTOTAL(9,Q18:Q49)</f>
        <v>1000</v>
      </c>
    </row>
    <row r="15" spans="1:21" s="72" customFormat="1" ht="20.100000000000001" customHeight="1">
      <c r="A15" s="474" t="s">
        <v>116</v>
      </c>
      <c r="B15" s="476" t="s">
        <v>42</v>
      </c>
      <c r="C15" s="479" t="s">
        <v>168</v>
      </c>
      <c r="D15" s="480" t="s">
        <v>43</v>
      </c>
      <c r="E15" s="87"/>
      <c r="F15" s="497" t="s">
        <v>169</v>
      </c>
      <c r="G15" s="493" t="s">
        <v>190</v>
      </c>
      <c r="H15" s="494"/>
      <c r="I15" s="494"/>
      <c r="J15" s="495"/>
      <c r="K15" s="493" t="s">
        <v>191</v>
      </c>
      <c r="L15" s="494"/>
      <c r="M15" s="494"/>
      <c r="N15" s="495"/>
      <c r="O15" s="493" t="s">
        <v>192</v>
      </c>
      <c r="P15" s="494"/>
      <c r="Q15" s="495"/>
      <c r="R15" s="496" t="s">
        <v>46</v>
      </c>
      <c r="S15" s="467" t="s">
        <v>48</v>
      </c>
      <c r="T15" s="467" t="s">
        <v>171</v>
      </c>
      <c r="U15" s="467"/>
    </row>
    <row r="16" spans="1:21" s="72" customFormat="1" ht="20.100000000000001" customHeight="1">
      <c r="A16" s="475"/>
      <c r="B16" s="477"/>
      <c r="C16" s="479"/>
      <c r="D16" s="480"/>
      <c r="E16" s="468" t="s">
        <v>172</v>
      </c>
      <c r="F16" s="498"/>
      <c r="G16" s="489" t="s">
        <v>193</v>
      </c>
      <c r="H16" s="470" t="s">
        <v>250</v>
      </c>
      <c r="I16" s="472" t="s">
        <v>194</v>
      </c>
      <c r="J16" s="488" t="s">
        <v>222</v>
      </c>
      <c r="K16" s="489" t="s">
        <v>195</v>
      </c>
      <c r="L16" s="470" t="s">
        <v>251</v>
      </c>
      <c r="M16" s="472" t="s">
        <v>196</v>
      </c>
      <c r="N16" s="488" t="s">
        <v>223</v>
      </c>
      <c r="O16" s="489" t="s">
        <v>197</v>
      </c>
      <c r="P16" s="472" t="s">
        <v>198</v>
      </c>
      <c r="Q16" s="488" t="s">
        <v>224</v>
      </c>
      <c r="R16" s="496"/>
      <c r="S16" s="467"/>
      <c r="T16" s="467" t="s">
        <v>128</v>
      </c>
      <c r="U16" s="467" t="s">
        <v>129</v>
      </c>
    </row>
    <row r="17" spans="1:21" s="72" customFormat="1" ht="34.5" customHeight="1">
      <c r="A17" s="475"/>
      <c r="B17" s="478"/>
      <c r="C17" s="479"/>
      <c r="D17" s="480"/>
      <c r="E17" s="469"/>
      <c r="F17" s="499"/>
      <c r="G17" s="489"/>
      <c r="H17" s="470"/>
      <c r="I17" s="487"/>
      <c r="J17" s="488"/>
      <c r="K17" s="489"/>
      <c r="L17" s="470"/>
      <c r="M17" s="487"/>
      <c r="N17" s="488"/>
      <c r="O17" s="489"/>
      <c r="P17" s="487"/>
      <c r="Q17" s="488"/>
      <c r="R17" s="496"/>
      <c r="S17" s="467"/>
      <c r="T17" s="467"/>
      <c r="U17" s="467"/>
    </row>
    <row r="18" spans="1:21" s="72" customFormat="1" ht="30" customHeight="1">
      <c r="A18" s="230" t="s">
        <v>175</v>
      </c>
      <c r="B18" s="198" t="s">
        <v>131</v>
      </c>
      <c r="C18" s="80" t="s">
        <v>34</v>
      </c>
      <c r="D18" s="76" t="s">
        <v>176</v>
      </c>
      <c r="E18" s="88">
        <v>60</v>
      </c>
      <c r="F18" s="249" t="s">
        <v>134</v>
      </c>
      <c r="G18" s="250">
        <v>2</v>
      </c>
      <c r="H18" s="251">
        <f>ROUNDDOWN((G18*1340*1/3),0)</f>
        <v>893</v>
      </c>
      <c r="I18" s="252">
        <v>2000</v>
      </c>
      <c r="J18" s="253">
        <f>ROUNDDOWN((I18*1/3),0)</f>
        <v>666</v>
      </c>
      <c r="K18" s="250"/>
      <c r="L18" s="251">
        <f>ROUNDDOWN((K18*7990*1/3),0)</f>
        <v>0</v>
      </c>
      <c r="M18" s="252"/>
      <c r="N18" s="253">
        <f>ROUNDDOWN((M18*1/3),0)</f>
        <v>0</v>
      </c>
      <c r="O18" s="254">
        <f>ROUNDDOWN((4670*1/3),0)</f>
        <v>1556</v>
      </c>
      <c r="P18" s="252"/>
      <c r="Q18" s="253">
        <f>ROUNDDOWN((P18*2/3),0)</f>
        <v>0</v>
      </c>
      <c r="R18" s="255" t="s">
        <v>139</v>
      </c>
      <c r="S18" s="77" t="s">
        <v>139</v>
      </c>
      <c r="T18" s="77" t="s">
        <v>177</v>
      </c>
      <c r="U18" s="77" t="s">
        <v>141</v>
      </c>
    </row>
    <row r="19" spans="1:21" s="72" customFormat="1" ht="30" customHeight="1" thickBot="1">
      <c r="A19" s="230" t="s">
        <v>199</v>
      </c>
      <c r="B19" s="198" t="s">
        <v>131</v>
      </c>
      <c r="C19" s="80" t="s">
        <v>34</v>
      </c>
      <c r="D19" s="76" t="s">
        <v>176</v>
      </c>
      <c r="E19" s="88">
        <v>60</v>
      </c>
      <c r="F19" s="249" t="s">
        <v>134</v>
      </c>
      <c r="G19" s="256"/>
      <c r="H19" s="257">
        <f>ROUNDDOWN((G19*1180*2/3),0)</f>
        <v>0</v>
      </c>
      <c r="I19" s="258"/>
      <c r="J19" s="259">
        <f>ROUNDDOWN((I19*2/3),0)</f>
        <v>0</v>
      </c>
      <c r="K19" s="256"/>
      <c r="L19" s="257">
        <f>ROUNDDOWN((K19*7070*2/3),0)</f>
        <v>0</v>
      </c>
      <c r="M19" s="258"/>
      <c r="N19" s="259">
        <f>ROUNDDOWN((M19*1/3),0)</f>
        <v>0</v>
      </c>
      <c r="O19" s="260">
        <f>ROUNDDOWN((4670*1/3),0)</f>
        <v>1556</v>
      </c>
      <c r="P19" s="258">
        <v>3000</v>
      </c>
      <c r="Q19" s="259">
        <f>ROUNDDOWN((P19*1/3),0)</f>
        <v>1000</v>
      </c>
      <c r="R19" s="255" t="s">
        <v>139</v>
      </c>
      <c r="S19" s="77" t="s">
        <v>139</v>
      </c>
      <c r="T19" s="77" t="s">
        <v>177</v>
      </c>
      <c r="U19" s="77" t="s">
        <v>141</v>
      </c>
    </row>
    <row r="20" spans="1:21" s="109" customFormat="1" ht="30" customHeight="1">
      <c r="A20" s="170"/>
      <c r="B20" s="170"/>
      <c r="C20" s="171"/>
      <c r="D20" s="172"/>
      <c r="E20" s="168"/>
      <c r="F20" s="169"/>
      <c r="G20" s="176"/>
      <c r="H20" s="261"/>
      <c r="I20" s="261"/>
      <c r="J20" s="262"/>
      <c r="K20" s="176"/>
      <c r="L20" s="261"/>
      <c r="M20" s="261"/>
      <c r="N20" s="262"/>
      <c r="O20" s="261"/>
      <c r="P20" s="261"/>
      <c r="Q20" s="262"/>
      <c r="R20" s="168"/>
      <c r="S20" s="172"/>
      <c r="T20" s="168"/>
      <c r="U20" s="168"/>
    </row>
    <row r="21" spans="1:21" s="109" customFormat="1" ht="30" customHeight="1">
      <c r="A21" s="173"/>
      <c r="B21" s="173"/>
      <c r="C21" s="174"/>
      <c r="D21" s="247">
        <f>+SUBTOTAL(3,D25:D40)</f>
        <v>0</v>
      </c>
      <c r="E21" s="176"/>
      <c r="F21" s="177"/>
      <c r="G21" s="247">
        <f>+SUBTOTAL(9,G25:G40)</f>
        <v>0</v>
      </c>
      <c r="H21" s="263"/>
      <c r="I21" s="263"/>
      <c r="J21" s="247">
        <f>+SUBTOTAL(9,J25:J40)</f>
        <v>0</v>
      </c>
      <c r="K21" s="247">
        <f>+SUBTOTAL(9,K25:K40)</f>
        <v>0</v>
      </c>
      <c r="L21" s="263"/>
      <c r="M21" s="263"/>
      <c r="N21" s="247">
        <f>+SUBTOTAL(9,N25:N40)</f>
        <v>0</v>
      </c>
      <c r="O21" s="247">
        <f>+SUBTOTAL(3,Q25:Q40)</f>
        <v>16</v>
      </c>
      <c r="P21" s="247"/>
      <c r="Q21" s="247">
        <f>+SUBTOTAL(9,Q25:Q40)</f>
        <v>0</v>
      </c>
      <c r="R21" s="178"/>
      <c r="S21" s="175"/>
      <c r="T21" s="178"/>
      <c r="U21" s="178"/>
    </row>
    <row r="22" spans="1:21" s="72" customFormat="1" ht="20.100000000000001" customHeight="1">
      <c r="A22" s="474" t="s">
        <v>116</v>
      </c>
      <c r="B22" s="476" t="s">
        <v>42</v>
      </c>
      <c r="C22" s="479" t="s">
        <v>168</v>
      </c>
      <c r="D22" s="480" t="s">
        <v>43</v>
      </c>
      <c r="E22" s="87"/>
      <c r="F22" s="481" t="s">
        <v>169</v>
      </c>
      <c r="G22" s="492" t="s">
        <v>190</v>
      </c>
      <c r="H22" s="490"/>
      <c r="I22" s="490"/>
      <c r="J22" s="491"/>
      <c r="K22" s="492" t="s">
        <v>191</v>
      </c>
      <c r="L22" s="490"/>
      <c r="M22" s="490"/>
      <c r="N22" s="491"/>
      <c r="O22" s="490" t="s">
        <v>192</v>
      </c>
      <c r="P22" s="490"/>
      <c r="Q22" s="491"/>
      <c r="R22" s="467" t="s">
        <v>46</v>
      </c>
      <c r="S22" s="467" t="s">
        <v>48</v>
      </c>
      <c r="T22" s="467" t="s">
        <v>171</v>
      </c>
      <c r="U22" s="467"/>
    </row>
    <row r="23" spans="1:21" s="72" customFormat="1" ht="20.100000000000001" customHeight="1">
      <c r="A23" s="475"/>
      <c r="B23" s="477"/>
      <c r="C23" s="479"/>
      <c r="D23" s="480"/>
      <c r="E23" s="468" t="s">
        <v>172</v>
      </c>
      <c r="F23" s="482"/>
      <c r="G23" s="489" t="s">
        <v>193</v>
      </c>
      <c r="H23" s="470" t="s">
        <v>250</v>
      </c>
      <c r="I23" s="472" t="s">
        <v>194</v>
      </c>
      <c r="J23" s="488" t="s">
        <v>222</v>
      </c>
      <c r="K23" s="489" t="s">
        <v>195</v>
      </c>
      <c r="L23" s="470" t="s">
        <v>251</v>
      </c>
      <c r="M23" s="472" t="s">
        <v>196</v>
      </c>
      <c r="N23" s="488" t="s">
        <v>223</v>
      </c>
      <c r="O23" s="489" t="s">
        <v>197</v>
      </c>
      <c r="P23" s="472" t="s">
        <v>198</v>
      </c>
      <c r="Q23" s="488" t="s">
        <v>224</v>
      </c>
      <c r="R23" s="467"/>
      <c r="S23" s="467"/>
      <c r="T23" s="467" t="s">
        <v>128</v>
      </c>
      <c r="U23" s="467" t="s">
        <v>129</v>
      </c>
    </row>
    <row r="24" spans="1:21" s="72" customFormat="1" ht="34.5" customHeight="1">
      <c r="A24" s="475"/>
      <c r="B24" s="478"/>
      <c r="C24" s="479"/>
      <c r="D24" s="480"/>
      <c r="E24" s="469"/>
      <c r="F24" s="483"/>
      <c r="G24" s="489"/>
      <c r="H24" s="470"/>
      <c r="I24" s="487"/>
      <c r="J24" s="488"/>
      <c r="K24" s="489"/>
      <c r="L24" s="470"/>
      <c r="M24" s="487"/>
      <c r="N24" s="488"/>
      <c r="O24" s="489"/>
      <c r="P24" s="487"/>
      <c r="Q24" s="488"/>
      <c r="R24" s="467"/>
      <c r="S24" s="467"/>
      <c r="T24" s="467"/>
      <c r="U24" s="467"/>
    </row>
    <row r="25" spans="1:21" s="72" customFormat="1" ht="27.95" customHeight="1">
      <c r="A25" s="75"/>
      <c r="B25" s="197"/>
      <c r="C25" s="80"/>
      <c r="D25" s="78"/>
      <c r="E25" s="88"/>
      <c r="F25" s="110"/>
      <c r="G25" s="77"/>
      <c r="H25" s="251">
        <f>ROUNDDOWN((G25*1340*1/3),0)</f>
        <v>0</v>
      </c>
      <c r="I25" s="252"/>
      <c r="J25" s="245">
        <f>ROUNDDOWN((I25*1/3),0)</f>
        <v>0</v>
      </c>
      <c r="K25" s="77"/>
      <c r="L25" s="251">
        <f>ROUNDDOWN((K25*7990*1/3),0)</f>
        <v>0</v>
      </c>
      <c r="M25" s="252"/>
      <c r="N25" s="245">
        <f>ROUNDDOWN((M25*1/3),0)</f>
        <v>0</v>
      </c>
      <c r="O25" s="251">
        <f>ROUNDDOWN((4670*1/3),0)</f>
        <v>1556</v>
      </c>
      <c r="P25" s="252"/>
      <c r="Q25" s="245">
        <f>ROUNDDOWN((P25*1/3),0)</f>
        <v>0</v>
      </c>
      <c r="R25" s="77"/>
      <c r="S25" s="77"/>
      <c r="T25" s="77"/>
      <c r="U25" s="77"/>
    </row>
    <row r="26" spans="1:21" s="72" customFormat="1" ht="27.95" customHeight="1">
      <c r="A26" s="75"/>
      <c r="B26" s="197"/>
      <c r="C26" s="80"/>
      <c r="D26" s="78"/>
      <c r="E26" s="88"/>
      <c r="F26" s="98"/>
      <c r="G26" s="77"/>
      <c r="H26" s="251">
        <f t="shared" ref="H26:H40" si="0">ROUNDDOWN((G26*1340*1/3),0)</f>
        <v>0</v>
      </c>
      <c r="I26" s="252"/>
      <c r="J26" s="245">
        <f t="shared" ref="J26:J40" si="1">ROUNDDOWN((I26*1/3),0)</f>
        <v>0</v>
      </c>
      <c r="K26" s="77"/>
      <c r="L26" s="251">
        <f t="shared" ref="L26:L40" si="2">ROUNDDOWN((K26*7990*1/3),0)</f>
        <v>0</v>
      </c>
      <c r="M26" s="252"/>
      <c r="N26" s="245">
        <f t="shared" ref="N26:N40" si="3">ROUNDDOWN((M26*1/3),0)</f>
        <v>0</v>
      </c>
      <c r="O26" s="251">
        <f t="shared" ref="O26:O40" si="4">ROUNDDOWN((4670*1/3),0)</f>
        <v>1556</v>
      </c>
      <c r="P26" s="252"/>
      <c r="Q26" s="245">
        <f t="shared" ref="Q26:Q40" si="5">ROUNDDOWN((P26*1/3),0)</f>
        <v>0</v>
      </c>
      <c r="R26" s="77"/>
      <c r="S26" s="77"/>
      <c r="T26" s="77"/>
      <c r="U26" s="77"/>
    </row>
    <row r="27" spans="1:21" s="72" customFormat="1" ht="30" customHeight="1">
      <c r="A27" s="75"/>
      <c r="B27" s="197"/>
      <c r="C27" s="80"/>
      <c r="D27" s="76"/>
      <c r="E27" s="88"/>
      <c r="F27" s="110"/>
      <c r="G27" s="77"/>
      <c r="H27" s="251">
        <f t="shared" si="0"/>
        <v>0</v>
      </c>
      <c r="I27" s="252"/>
      <c r="J27" s="245">
        <f t="shared" si="1"/>
        <v>0</v>
      </c>
      <c r="K27" s="77"/>
      <c r="L27" s="251">
        <f t="shared" si="2"/>
        <v>0</v>
      </c>
      <c r="M27" s="252"/>
      <c r="N27" s="245">
        <f t="shared" si="3"/>
        <v>0</v>
      </c>
      <c r="O27" s="251">
        <f t="shared" si="4"/>
        <v>1556</v>
      </c>
      <c r="P27" s="252"/>
      <c r="Q27" s="245">
        <f t="shared" si="5"/>
        <v>0</v>
      </c>
      <c r="R27" s="77"/>
      <c r="S27" s="79"/>
      <c r="T27" s="77"/>
      <c r="U27" s="77"/>
    </row>
    <row r="28" spans="1:21" s="72" customFormat="1" ht="27.95" customHeight="1">
      <c r="A28" s="75"/>
      <c r="B28" s="197"/>
      <c r="C28" s="80"/>
      <c r="D28" s="78"/>
      <c r="E28" s="88"/>
      <c r="F28" s="110"/>
      <c r="G28" s="77"/>
      <c r="H28" s="251">
        <f t="shared" si="0"/>
        <v>0</v>
      </c>
      <c r="I28" s="252"/>
      <c r="J28" s="245">
        <f t="shared" si="1"/>
        <v>0</v>
      </c>
      <c r="K28" s="77"/>
      <c r="L28" s="251">
        <f t="shared" si="2"/>
        <v>0</v>
      </c>
      <c r="M28" s="252"/>
      <c r="N28" s="245">
        <f t="shared" si="3"/>
        <v>0</v>
      </c>
      <c r="O28" s="251">
        <f t="shared" si="4"/>
        <v>1556</v>
      </c>
      <c r="P28" s="252"/>
      <c r="Q28" s="245">
        <f t="shared" si="5"/>
        <v>0</v>
      </c>
      <c r="R28" s="77"/>
      <c r="S28" s="77"/>
      <c r="T28" s="77"/>
      <c r="U28" s="77"/>
    </row>
    <row r="29" spans="1:21" s="72" customFormat="1" ht="30" customHeight="1">
      <c r="A29" s="75"/>
      <c r="B29" s="197"/>
      <c r="C29" s="80"/>
      <c r="D29" s="76"/>
      <c r="E29" s="88"/>
      <c r="F29" s="110"/>
      <c r="G29" s="77"/>
      <c r="H29" s="251">
        <f t="shared" si="0"/>
        <v>0</v>
      </c>
      <c r="I29" s="252"/>
      <c r="J29" s="245">
        <f t="shared" si="1"/>
        <v>0</v>
      </c>
      <c r="K29" s="77"/>
      <c r="L29" s="251">
        <f t="shared" si="2"/>
        <v>0</v>
      </c>
      <c r="M29" s="252"/>
      <c r="N29" s="245">
        <f t="shared" si="3"/>
        <v>0</v>
      </c>
      <c r="O29" s="251">
        <f t="shared" si="4"/>
        <v>1556</v>
      </c>
      <c r="P29" s="252"/>
      <c r="Q29" s="245">
        <f t="shared" si="5"/>
        <v>0</v>
      </c>
      <c r="R29" s="77"/>
      <c r="S29" s="79"/>
      <c r="T29" s="77"/>
      <c r="U29" s="77"/>
    </row>
    <row r="30" spans="1:21" s="72" customFormat="1" ht="27.95" customHeight="1">
      <c r="A30" s="75"/>
      <c r="B30" s="197"/>
      <c r="C30" s="80"/>
      <c r="D30" s="78"/>
      <c r="E30" s="88"/>
      <c r="F30" s="110"/>
      <c r="G30" s="77"/>
      <c r="H30" s="251">
        <f t="shared" si="0"/>
        <v>0</v>
      </c>
      <c r="I30" s="252"/>
      <c r="J30" s="245">
        <f t="shared" si="1"/>
        <v>0</v>
      </c>
      <c r="K30" s="77"/>
      <c r="L30" s="251">
        <f t="shared" si="2"/>
        <v>0</v>
      </c>
      <c r="M30" s="252"/>
      <c r="N30" s="245">
        <f t="shared" si="3"/>
        <v>0</v>
      </c>
      <c r="O30" s="251">
        <f t="shared" si="4"/>
        <v>1556</v>
      </c>
      <c r="P30" s="252"/>
      <c r="Q30" s="245">
        <f t="shared" si="5"/>
        <v>0</v>
      </c>
      <c r="R30" s="77"/>
      <c r="S30" s="77"/>
      <c r="T30" s="77"/>
      <c r="U30" s="77"/>
    </row>
    <row r="31" spans="1:21" s="72" customFormat="1" ht="27.95" customHeight="1">
      <c r="A31" s="75"/>
      <c r="B31" s="197"/>
      <c r="C31" s="80"/>
      <c r="D31" s="78"/>
      <c r="E31" s="88"/>
      <c r="F31" s="98"/>
      <c r="G31" s="77"/>
      <c r="H31" s="251">
        <f t="shared" si="0"/>
        <v>0</v>
      </c>
      <c r="I31" s="252"/>
      <c r="J31" s="245">
        <f t="shared" si="1"/>
        <v>0</v>
      </c>
      <c r="K31" s="77"/>
      <c r="L31" s="251">
        <f t="shared" si="2"/>
        <v>0</v>
      </c>
      <c r="M31" s="252"/>
      <c r="N31" s="245">
        <f t="shared" si="3"/>
        <v>0</v>
      </c>
      <c r="O31" s="251">
        <f t="shared" si="4"/>
        <v>1556</v>
      </c>
      <c r="P31" s="252"/>
      <c r="Q31" s="245">
        <f t="shared" si="5"/>
        <v>0</v>
      </c>
      <c r="R31" s="77"/>
      <c r="S31" s="77"/>
      <c r="T31" s="77"/>
      <c r="U31" s="77"/>
    </row>
    <row r="32" spans="1:21" s="72" customFormat="1" ht="30" customHeight="1">
      <c r="A32" s="75"/>
      <c r="B32" s="197"/>
      <c r="C32" s="80"/>
      <c r="D32" s="76"/>
      <c r="E32" s="88"/>
      <c r="F32" s="110"/>
      <c r="G32" s="77"/>
      <c r="H32" s="251">
        <f t="shared" si="0"/>
        <v>0</v>
      </c>
      <c r="I32" s="252"/>
      <c r="J32" s="245">
        <f t="shared" si="1"/>
        <v>0</v>
      </c>
      <c r="K32" s="77"/>
      <c r="L32" s="251">
        <f t="shared" si="2"/>
        <v>0</v>
      </c>
      <c r="M32" s="252"/>
      <c r="N32" s="245">
        <f t="shared" si="3"/>
        <v>0</v>
      </c>
      <c r="O32" s="251">
        <f t="shared" si="4"/>
        <v>1556</v>
      </c>
      <c r="P32" s="252"/>
      <c r="Q32" s="245">
        <f t="shared" si="5"/>
        <v>0</v>
      </c>
      <c r="R32" s="77"/>
      <c r="S32" s="79"/>
      <c r="T32" s="77"/>
      <c r="U32" s="77"/>
    </row>
    <row r="33" spans="1:21" s="72" customFormat="1" ht="30" customHeight="1">
      <c r="A33" s="75"/>
      <c r="B33" s="197"/>
      <c r="C33" s="80"/>
      <c r="D33" s="76"/>
      <c r="E33" s="88"/>
      <c r="F33" s="110"/>
      <c r="G33" s="77"/>
      <c r="H33" s="251">
        <f t="shared" si="0"/>
        <v>0</v>
      </c>
      <c r="I33" s="252"/>
      <c r="J33" s="245">
        <f t="shared" si="1"/>
        <v>0</v>
      </c>
      <c r="K33" s="77"/>
      <c r="L33" s="251">
        <f t="shared" si="2"/>
        <v>0</v>
      </c>
      <c r="M33" s="252"/>
      <c r="N33" s="245">
        <f t="shared" si="3"/>
        <v>0</v>
      </c>
      <c r="O33" s="251">
        <f t="shared" si="4"/>
        <v>1556</v>
      </c>
      <c r="P33" s="252"/>
      <c r="Q33" s="245">
        <f t="shared" si="5"/>
        <v>0</v>
      </c>
      <c r="R33" s="77"/>
      <c r="S33" s="79"/>
      <c r="T33" s="77"/>
      <c r="U33" s="77"/>
    </row>
    <row r="34" spans="1:21" s="72" customFormat="1" ht="27.95" customHeight="1">
      <c r="A34" s="75"/>
      <c r="B34" s="197"/>
      <c r="C34" s="80"/>
      <c r="D34" s="78"/>
      <c r="E34" s="88"/>
      <c r="F34" s="110"/>
      <c r="G34" s="77"/>
      <c r="H34" s="251">
        <f t="shared" si="0"/>
        <v>0</v>
      </c>
      <c r="I34" s="252"/>
      <c r="J34" s="245">
        <f t="shared" si="1"/>
        <v>0</v>
      </c>
      <c r="K34" s="77"/>
      <c r="L34" s="251">
        <f t="shared" si="2"/>
        <v>0</v>
      </c>
      <c r="M34" s="252"/>
      <c r="N34" s="245">
        <f t="shared" si="3"/>
        <v>0</v>
      </c>
      <c r="O34" s="251">
        <f t="shared" si="4"/>
        <v>1556</v>
      </c>
      <c r="P34" s="252"/>
      <c r="Q34" s="245">
        <f t="shared" si="5"/>
        <v>0</v>
      </c>
      <c r="R34" s="77"/>
      <c r="S34" s="77"/>
      <c r="T34" s="77"/>
      <c r="U34" s="77"/>
    </row>
    <row r="35" spans="1:21" s="72" customFormat="1" ht="27.95" customHeight="1">
      <c r="A35" s="75"/>
      <c r="B35" s="197"/>
      <c r="C35" s="80"/>
      <c r="D35" s="78"/>
      <c r="E35" s="88"/>
      <c r="F35" s="98"/>
      <c r="G35" s="77"/>
      <c r="H35" s="251">
        <f t="shared" si="0"/>
        <v>0</v>
      </c>
      <c r="I35" s="252"/>
      <c r="J35" s="245">
        <f t="shared" si="1"/>
        <v>0</v>
      </c>
      <c r="K35" s="77"/>
      <c r="L35" s="251">
        <f t="shared" si="2"/>
        <v>0</v>
      </c>
      <c r="M35" s="252"/>
      <c r="N35" s="245">
        <f t="shared" si="3"/>
        <v>0</v>
      </c>
      <c r="O35" s="251">
        <f t="shared" si="4"/>
        <v>1556</v>
      </c>
      <c r="P35" s="252"/>
      <c r="Q35" s="245">
        <f t="shared" si="5"/>
        <v>0</v>
      </c>
      <c r="R35" s="77"/>
      <c r="S35" s="77"/>
      <c r="T35" s="77"/>
      <c r="U35" s="77"/>
    </row>
    <row r="36" spans="1:21" s="72" customFormat="1" ht="30" customHeight="1">
      <c r="A36" s="75"/>
      <c r="B36" s="197"/>
      <c r="C36" s="80"/>
      <c r="D36" s="76"/>
      <c r="E36" s="88"/>
      <c r="F36" s="110"/>
      <c r="G36" s="77"/>
      <c r="H36" s="251">
        <f t="shared" si="0"/>
        <v>0</v>
      </c>
      <c r="I36" s="252"/>
      <c r="J36" s="245">
        <f t="shared" si="1"/>
        <v>0</v>
      </c>
      <c r="K36" s="77"/>
      <c r="L36" s="251">
        <f t="shared" si="2"/>
        <v>0</v>
      </c>
      <c r="M36" s="252"/>
      <c r="N36" s="245">
        <f t="shared" si="3"/>
        <v>0</v>
      </c>
      <c r="O36" s="251">
        <f t="shared" si="4"/>
        <v>1556</v>
      </c>
      <c r="P36" s="252"/>
      <c r="Q36" s="245">
        <f t="shared" si="5"/>
        <v>0</v>
      </c>
      <c r="R36" s="77"/>
      <c r="S36" s="79"/>
      <c r="T36" s="77"/>
      <c r="U36" s="77"/>
    </row>
    <row r="37" spans="1:21" s="72" customFormat="1" ht="27.95" customHeight="1">
      <c r="A37" s="75"/>
      <c r="B37" s="197"/>
      <c r="C37" s="80"/>
      <c r="D37" s="78"/>
      <c r="E37" s="88"/>
      <c r="F37" s="110"/>
      <c r="G37" s="77"/>
      <c r="H37" s="251">
        <f t="shared" si="0"/>
        <v>0</v>
      </c>
      <c r="I37" s="252"/>
      <c r="J37" s="245">
        <f t="shared" si="1"/>
        <v>0</v>
      </c>
      <c r="K37" s="77"/>
      <c r="L37" s="251">
        <f t="shared" si="2"/>
        <v>0</v>
      </c>
      <c r="M37" s="252"/>
      <c r="N37" s="245">
        <f t="shared" si="3"/>
        <v>0</v>
      </c>
      <c r="O37" s="251">
        <f t="shared" si="4"/>
        <v>1556</v>
      </c>
      <c r="P37" s="252"/>
      <c r="Q37" s="245">
        <f t="shared" si="5"/>
        <v>0</v>
      </c>
      <c r="R37" s="77"/>
      <c r="S37" s="77"/>
      <c r="T37" s="77"/>
      <c r="U37" s="77"/>
    </row>
    <row r="38" spans="1:21" s="72" customFormat="1" ht="30" customHeight="1">
      <c r="A38" s="75"/>
      <c r="B38" s="197"/>
      <c r="C38" s="80"/>
      <c r="D38" s="76"/>
      <c r="E38" s="88"/>
      <c r="F38" s="110"/>
      <c r="G38" s="77"/>
      <c r="H38" s="251">
        <f t="shared" si="0"/>
        <v>0</v>
      </c>
      <c r="I38" s="252"/>
      <c r="J38" s="245">
        <f t="shared" si="1"/>
        <v>0</v>
      </c>
      <c r="K38" s="77"/>
      <c r="L38" s="251">
        <f t="shared" si="2"/>
        <v>0</v>
      </c>
      <c r="M38" s="252"/>
      <c r="N38" s="245">
        <f t="shared" si="3"/>
        <v>0</v>
      </c>
      <c r="O38" s="251">
        <f t="shared" si="4"/>
        <v>1556</v>
      </c>
      <c r="P38" s="252"/>
      <c r="Q38" s="245">
        <f t="shared" si="5"/>
        <v>0</v>
      </c>
      <c r="R38" s="77"/>
      <c r="S38" s="79"/>
      <c r="T38" s="77"/>
      <c r="U38" s="77"/>
    </row>
    <row r="39" spans="1:21" s="72" customFormat="1" ht="27.95" customHeight="1">
      <c r="A39" s="75"/>
      <c r="B39" s="197"/>
      <c r="C39" s="80"/>
      <c r="D39" s="78"/>
      <c r="E39" s="88"/>
      <c r="F39" s="110"/>
      <c r="G39" s="77"/>
      <c r="H39" s="251">
        <f t="shared" si="0"/>
        <v>0</v>
      </c>
      <c r="I39" s="252"/>
      <c r="J39" s="245">
        <f t="shared" si="1"/>
        <v>0</v>
      </c>
      <c r="K39" s="77"/>
      <c r="L39" s="251">
        <f t="shared" si="2"/>
        <v>0</v>
      </c>
      <c r="M39" s="252"/>
      <c r="N39" s="245">
        <f t="shared" si="3"/>
        <v>0</v>
      </c>
      <c r="O39" s="251">
        <f t="shared" si="4"/>
        <v>1556</v>
      </c>
      <c r="P39" s="252"/>
      <c r="Q39" s="245">
        <f t="shared" si="5"/>
        <v>0</v>
      </c>
      <c r="R39" s="77"/>
      <c r="S39" s="77"/>
      <c r="T39" s="77"/>
      <c r="U39" s="77"/>
    </row>
    <row r="40" spans="1:21" s="72" customFormat="1" ht="27.95" customHeight="1">
      <c r="A40" s="75"/>
      <c r="B40" s="197"/>
      <c r="C40" s="80"/>
      <c r="D40" s="78"/>
      <c r="E40" s="88"/>
      <c r="F40" s="98"/>
      <c r="G40" s="77"/>
      <c r="H40" s="251">
        <f t="shared" si="0"/>
        <v>0</v>
      </c>
      <c r="I40" s="252"/>
      <c r="J40" s="245">
        <f t="shared" si="1"/>
        <v>0</v>
      </c>
      <c r="K40" s="77"/>
      <c r="L40" s="251">
        <f t="shared" si="2"/>
        <v>0</v>
      </c>
      <c r="M40" s="252"/>
      <c r="N40" s="245">
        <f t="shared" si="3"/>
        <v>0</v>
      </c>
      <c r="O40" s="251">
        <f t="shared" si="4"/>
        <v>1556</v>
      </c>
      <c r="P40" s="252"/>
      <c r="Q40" s="245">
        <f t="shared" si="5"/>
        <v>0</v>
      </c>
      <c r="R40" s="77"/>
      <c r="S40" s="77"/>
      <c r="T40" s="77"/>
      <c r="U40" s="77"/>
    </row>
    <row r="41" spans="1:21">
      <c r="F41" s="111"/>
      <c r="P41" s="264"/>
    </row>
    <row r="42" spans="1:21">
      <c r="F42" s="111"/>
    </row>
    <row r="43" spans="1:21">
      <c r="F43" s="111"/>
    </row>
    <row r="44" spans="1:21">
      <c r="F44" s="111"/>
    </row>
    <row r="45" spans="1:21">
      <c r="F45" s="111"/>
    </row>
    <row r="46" spans="1:21">
      <c r="F46" s="111"/>
    </row>
    <row r="47" spans="1:21">
      <c r="F47" s="111"/>
    </row>
    <row r="48" spans="1:21">
      <c r="F48" s="111"/>
    </row>
    <row r="49" spans="3:6">
      <c r="F49" s="111"/>
    </row>
    <row r="51" spans="3:6" s="86" customFormat="1">
      <c r="C51" s="85" t="s">
        <v>178</v>
      </c>
      <c r="F51" s="101"/>
    </row>
    <row r="52" spans="3:6">
      <c r="C52" s="84" t="s">
        <v>89</v>
      </c>
    </row>
    <row r="53" spans="3:6">
      <c r="C53" s="84" t="s">
        <v>36</v>
      </c>
    </row>
    <row r="54" spans="3:6">
      <c r="C54" s="84" t="s">
        <v>90</v>
      </c>
    </row>
    <row r="55" spans="3:6">
      <c r="C55" s="84" t="s">
        <v>39</v>
      </c>
    </row>
    <row r="56" spans="3:6">
      <c r="C56" s="84" t="s">
        <v>53</v>
      </c>
    </row>
    <row r="57" spans="3:6">
      <c r="C57" s="84" t="s">
        <v>66</v>
      </c>
    </row>
    <row r="58" spans="3:6">
      <c r="C58" s="84" t="s">
        <v>67</v>
      </c>
    </row>
    <row r="59" spans="3:6">
      <c r="C59" s="84" t="s">
        <v>86</v>
      </c>
    </row>
    <row r="60" spans="3:6">
      <c r="C60" s="84" t="s">
        <v>91</v>
      </c>
    </row>
    <row r="61" spans="3:6">
      <c r="C61" s="84" t="s">
        <v>3</v>
      </c>
    </row>
    <row r="62" spans="3:6">
      <c r="C62" s="84" t="s">
        <v>68</v>
      </c>
    </row>
    <row r="63" spans="3:6">
      <c r="C63" s="84" t="s">
        <v>62</v>
      </c>
    </row>
    <row r="64" spans="3:6">
      <c r="C64" s="84" t="s">
        <v>69</v>
      </c>
    </row>
    <row r="65" spans="3:3">
      <c r="C65" s="84" t="s">
        <v>4</v>
      </c>
    </row>
    <row r="66" spans="3:3">
      <c r="C66" s="84" t="s">
        <v>5</v>
      </c>
    </row>
    <row r="67" spans="3:3">
      <c r="C67" s="84" t="s">
        <v>6</v>
      </c>
    </row>
    <row r="68" spans="3:3">
      <c r="C68" s="84" t="s">
        <v>70</v>
      </c>
    </row>
    <row r="69" spans="3:3">
      <c r="C69" s="84" t="s">
        <v>71</v>
      </c>
    </row>
    <row r="70" spans="3:3">
      <c r="C70" s="84" t="s">
        <v>87</v>
      </c>
    </row>
    <row r="71" spans="3:3">
      <c r="C71" s="84" t="s">
        <v>72</v>
      </c>
    </row>
  </sheetData>
  <mergeCells count="51">
    <mergeCell ref="A2:F2"/>
    <mergeCell ref="A15:A17"/>
    <mergeCell ref="B15:B17"/>
    <mergeCell ref="C15:C17"/>
    <mergeCell ref="D15:D17"/>
    <mergeCell ref="F15:F17"/>
    <mergeCell ref="E16:E17"/>
    <mergeCell ref="G15:J15"/>
    <mergeCell ref="K15:N15"/>
    <mergeCell ref="O15:Q15"/>
    <mergeCell ref="R15:R17"/>
    <mergeCell ref="S15:S17"/>
    <mergeCell ref="T15:U15"/>
    <mergeCell ref="G16:G17"/>
    <mergeCell ref="H16:H17"/>
    <mergeCell ref="I16:I17"/>
    <mergeCell ref="J16:J17"/>
    <mergeCell ref="K16:K17"/>
    <mergeCell ref="L16:L17"/>
    <mergeCell ref="M16:M17"/>
    <mergeCell ref="N16:N17"/>
    <mergeCell ref="O16:O17"/>
    <mergeCell ref="P16:P17"/>
    <mergeCell ref="Q16:Q17"/>
    <mergeCell ref="T16:T17"/>
    <mergeCell ref="U16:U17"/>
    <mergeCell ref="A22:A24"/>
    <mergeCell ref="B22:B24"/>
    <mergeCell ref="C22:C24"/>
    <mergeCell ref="D22:D24"/>
    <mergeCell ref="F22:F24"/>
    <mergeCell ref="G22:J22"/>
    <mergeCell ref="K22:N22"/>
    <mergeCell ref="O22:Q22"/>
    <mergeCell ref="R22:R24"/>
    <mergeCell ref="S22:S24"/>
    <mergeCell ref="T22:U22"/>
    <mergeCell ref="E23:E24"/>
    <mergeCell ref="G23:G24"/>
    <mergeCell ref="H23:H24"/>
    <mergeCell ref="I23:I24"/>
    <mergeCell ref="J23:J24"/>
    <mergeCell ref="K23:K24"/>
    <mergeCell ref="T23:T24"/>
    <mergeCell ref="U23:U24"/>
    <mergeCell ref="L23:L24"/>
    <mergeCell ref="M23:M24"/>
    <mergeCell ref="N23:N24"/>
    <mergeCell ref="O23:O24"/>
    <mergeCell ref="P23:P24"/>
    <mergeCell ref="Q23:Q24"/>
  </mergeCells>
  <phoneticPr fontId="26"/>
  <dataValidations count="3">
    <dataValidation type="list" allowBlank="1" showInputMessage="1" showErrorMessage="1" sqref="C18:C21 C25:C40" xr:uid="{1DB4CF82-67F0-412F-A932-ED90BAC8619C}">
      <formula1>$C$52:$C$71</formula1>
    </dataValidation>
    <dataValidation type="custom" allowBlank="1" showInputMessage="1" showErrorMessage="1" sqref="N18 J25:J40 J18:J20" xr:uid="{5827B7F3-9876-4476-88DE-F1C18DE03BDE}">
      <formula1>J18&lt;=H18</formula1>
    </dataValidation>
    <dataValidation errorStyle="warning" allowBlank="1" showInputMessage="1" showErrorMessage="1" sqref="Q18" xr:uid="{2369DB1C-0066-48E7-B861-FEF25E377EA9}"/>
  </dataValidations>
  <printOptions horizontalCentered="1"/>
  <pageMargins left="0.70866141732283472" right="0.31496062992125984" top="0.74803149606299213" bottom="0.35433070866141736" header="0.31496062992125984" footer="0.31496062992125984"/>
  <pageSetup paperSize="9" scale="42" fitToHeight="0"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823F-ADBC-4972-9422-BF0C2BCA37C6}">
  <sheetPr>
    <pageSetUpPr fitToPage="1"/>
  </sheetPr>
  <dimension ref="A1:P29"/>
  <sheetViews>
    <sheetView view="pageBreakPreview" zoomScaleNormal="55" zoomScaleSheetLayoutView="100" workbookViewId="0">
      <selection activeCell="A2" sqref="A2:D2"/>
    </sheetView>
  </sheetViews>
  <sheetFormatPr defaultRowHeight="13.5"/>
  <cols>
    <col min="1" max="1" width="9" style="101"/>
    <col min="2" max="2" width="20.875" style="101" customWidth="1"/>
    <col min="3" max="3" width="36.875" style="101" customWidth="1"/>
    <col min="4" max="4" width="29.875" style="101" bestFit="1" customWidth="1"/>
    <col min="5" max="5" width="10.625" style="101" customWidth="1"/>
    <col min="6" max="6" width="14.125" style="276" customWidth="1"/>
    <col min="7" max="11" width="14.125" style="101" customWidth="1"/>
    <col min="12" max="12" width="14.125" style="276" customWidth="1"/>
    <col min="13" max="15" width="11.75" style="101" customWidth="1"/>
    <col min="16" max="16" width="17.375" style="101" customWidth="1"/>
    <col min="17" max="16384" width="9" style="101"/>
  </cols>
  <sheetData>
    <row r="1" spans="1:16" s="92" customFormat="1" ht="33.950000000000003" customHeight="1">
      <c r="A1" s="89" t="s">
        <v>253</v>
      </c>
      <c r="B1" s="89"/>
      <c r="C1" s="89"/>
      <c r="D1" s="89"/>
      <c r="E1" s="89"/>
      <c r="F1" s="265"/>
      <c r="G1" s="89"/>
      <c r="H1" s="89"/>
      <c r="I1" s="89"/>
      <c r="J1" s="89"/>
      <c r="K1" s="89"/>
      <c r="L1" s="265"/>
      <c r="M1" s="89"/>
      <c r="N1" s="90"/>
      <c r="O1" s="91"/>
      <c r="P1" s="91"/>
    </row>
    <row r="2" spans="1:16" s="92" customFormat="1" ht="22.5" customHeight="1">
      <c r="A2" s="466" t="s">
        <v>200</v>
      </c>
      <c r="B2" s="466"/>
      <c r="C2" s="466"/>
      <c r="D2" s="466"/>
      <c r="E2" s="93"/>
      <c r="F2" s="266"/>
      <c r="G2" s="93"/>
      <c r="H2" s="93"/>
      <c r="I2" s="95"/>
      <c r="J2" s="94"/>
      <c r="K2" s="94"/>
      <c r="L2" s="266"/>
      <c r="M2" s="94"/>
      <c r="N2" s="96"/>
    </row>
    <row r="3" spans="1:16" s="92" customFormat="1">
      <c r="F3" s="267"/>
      <c r="L3" s="267"/>
    </row>
    <row r="4" spans="1:16" s="92" customFormat="1" ht="18.75">
      <c r="B4" s="130" t="s">
        <v>108</v>
      </c>
      <c r="F4" s="267"/>
      <c r="L4" s="267"/>
    </row>
    <row r="5" spans="1:16" s="92" customFormat="1" ht="18.75">
      <c r="B5" s="130" t="s">
        <v>201</v>
      </c>
      <c r="F5" s="267"/>
      <c r="L5" s="267"/>
    </row>
    <row r="6" spans="1:16" s="92" customFormat="1" ht="18.75">
      <c r="B6" s="130" t="s">
        <v>202</v>
      </c>
      <c r="F6" s="267"/>
      <c r="L6" s="267"/>
    </row>
    <row r="7" spans="1:16" s="92" customFormat="1" ht="18.75">
      <c r="B7" s="130" t="s">
        <v>203</v>
      </c>
      <c r="F7" s="267"/>
      <c r="L7" s="267"/>
    </row>
    <row r="8" spans="1:16" s="92" customFormat="1">
      <c r="F8" s="267"/>
      <c r="L8" s="267"/>
    </row>
    <row r="9" spans="1:16" s="92" customFormat="1" ht="30" customHeight="1">
      <c r="F9" s="268"/>
      <c r="G9" s="268"/>
      <c r="H9" s="269"/>
      <c r="I9" s="269"/>
      <c r="J9" s="269"/>
      <c r="K9" s="268"/>
      <c r="L9" s="268">
        <f>+SUBTOTAL(9,L13:L29)</f>
        <v>8300</v>
      </c>
    </row>
    <row r="10" spans="1:16" s="92" customFormat="1" ht="18" customHeight="1">
      <c r="A10" s="456" t="s">
        <v>116</v>
      </c>
      <c r="B10" s="458" t="s">
        <v>42</v>
      </c>
      <c r="C10" s="504" t="s">
        <v>204</v>
      </c>
      <c r="D10" s="506" t="s">
        <v>205</v>
      </c>
      <c r="E10" s="507"/>
      <c r="F10" s="507"/>
      <c r="G10" s="507"/>
      <c r="H10" s="507"/>
      <c r="I10" s="507"/>
      <c r="J10" s="507"/>
      <c r="K10" s="507"/>
      <c r="L10" s="508"/>
      <c r="M10" s="444" t="s">
        <v>46</v>
      </c>
      <c r="N10" s="444" t="s">
        <v>48</v>
      </c>
      <c r="O10" s="444" t="s">
        <v>171</v>
      </c>
      <c r="P10" s="444"/>
    </row>
    <row r="11" spans="1:16" s="92" customFormat="1" ht="18" customHeight="1">
      <c r="A11" s="457"/>
      <c r="B11" s="459"/>
      <c r="C11" s="504"/>
      <c r="D11" s="504" t="s">
        <v>206</v>
      </c>
      <c r="E11" s="504" t="s">
        <v>169</v>
      </c>
      <c r="F11" s="502" t="s">
        <v>207</v>
      </c>
      <c r="G11" s="500" t="s">
        <v>208</v>
      </c>
      <c r="H11" s="483" t="s">
        <v>209</v>
      </c>
      <c r="I11" s="501" t="s">
        <v>210</v>
      </c>
      <c r="J11" s="501" t="s">
        <v>211</v>
      </c>
      <c r="K11" s="500" t="s">
        <v>212</v>
      </c>
      <c r="L11" s="502" t="s">
        <v>213</v>
      </c>
      <c r="M11" s="444"/>
      <c r="N11" s="444"/>
      <c r="O11" s="444" t="s">
        <v>128</v>
      </c>
      <c r="P11" s="444" t="s">
        <v>129</v>
      </c>
    </row>
    <row r="12" spans="1:16" s="92" customFormat="1" ht="18" customHeight="1">
      <c r="A12" s="457"/>
      <c r="B12" s="460"/>
      <c r="C12" s="504"/>
      <c r="D12" s="504"/>
      <c r="E12" s="504"/>
      <c r="F12" s="503"/>
      <c r="G12" s="501"/>
      <c r="H12" s="504"/>
      <c r="I12" s="505"/>
      <c r="J12" s="505"/>
      <c r="K12" s="501"/>
      <c r="L12" s="503"/>
      <c r="M12" s="444"/>
      <c r="N12" s="444"/>
      <c r="O12" s="444"/>
      <c r="P12" s="444"/>
    </row>
    <row r="13" spans="1:16" s="92" customFormat="1" ht="33.75" customHeight="1">
      <c r="A13" s="229" t="s">
        <v>130</v>
      </c>
      <c r="B13" s="149" t="s">
        <v>131</v>
      </c>
      <c r="C13" s="100" t="s">
        <v>214</v>
      </c>
      <c r="D13" s="98" t="s">
        <v>215</v>
      </c>
      <c r="E13" s="98" t="s">
        <v>134</v>
      </c>
      <c r="F13" s="270">
        <v>30000</v>
      </c>
      <c r="G13" s="98">
        <v>10</v>
      </c>
      <c r="H13" s="98">
        <v>400</v>
      </c>
      <c r="I13" s="271">
        <f>+IFERROR(H13/G13,"")</f>
        <v>40</v>
      </c>
      <c r="J13" s="102">
        <f>IFERROR(IF(I13&lt;=33,"1",ROUND(33/I13,2)),"")</f>
        <v>0.83</v>
      </c>
      <c r="K13" s="103">
        <v>0.33333333333333331</v>
      </c>
      <c r="L13" s="271">
        <f>+IFERROR(ROUND(F13*J13*K13,0),"")</f>
        <v>8300</v>
      </c>
      <c r="M13" s="77" t="s">
        <v>139</v>
      </c>
      <c r="N13" s="77" t="s">
        <v>139</v>
      </c>
      <c r="O13" s="77" t="s">
        <v>177</v>
      </c>
      <c r="P13" s="77" t="s">
        <v>141</v>
      </c>
    </row>
    <row r="14" spans="1:16" s="128" customFormat="1" ht="33.75" customHeight="1">
      <c r="A14" s="181"/>
      <c r="B14" s="182"/>
      <c r="C14" s="184"/>
      <c r="D14" s="184"/>
      <c r="E14" s="169"/>
      <c r="F14" s="272"/>
      <c r="G14" s="169"/>
      <c r="H14" s="184"/>
      <c r="I14" s="273"/>
      <c r="J14" s="189"/>
      <c r="K14" s="190"/>
      <c r="L14" s="273"/>
      <c r="M14" s="169"/>
      <c r="N14" s="184"/>
      <c r="O14" s="169"/>
      <c r="P14" s="169"/>
    </row>
    <row r="15" spans="1:16" s="128" customFormat="1" ht="33.75" customHeight="1">
      <c r="A15" s="185"/>
      <c r="B15" s="268">
        <f>+SUBTOTAL(3,B19:B29)</f>
        <v>0</v>
      </c>
      <c r="C15" s="188"/>
      <c r="D15" s="188"/>
      <c r="E15" s="180"/>
      <c r="F15" s="274"/>
      <c r="G15" s="180"/>
      <c r="H15" s="188"/>
      <c r="I15" s="275"/>
      <c r="J15" s="191"/>
      <c r="K15" s="192"/>
      <c r="L15" s="268">
        <f>+SUBTOTAL(9,L19:L29)</f>
        <v>0</v>
      </c>
      <c r="M15" s="180"/>
      <c r="N15" s="188"/>
      <c r="O15" s="180"/>
      <c r="P15" s="180"/>
    </row>
    <row r="16" spans="1:16" s="92" customFormat="1" ht="18" customHeight="1">
      <c r="A16" s="456" t="s">
        <v>116</v>
      </c>
      <c r="B16" s="458" t="s">
        <v>42</v>
      </c>
      <c r="C16" s="504" t="s">
        <v>204</v>
      </c>
      <c r="D16" s="506" t="s">
        <v>205</v>
      </c>
      <c r="E16" s="507"/>
      <c r="F16" s="507"/>
      <c r="G16" s="507"/>
      <c r="H16" s="507"/>
      <c r="I16" s="507"/>
      <c r="J16" s="507"/>
      <c r="K16" s="507"/>
      <c r="L16" s="508"/>
      <c r="M16" s="444" t="s">
        <v>46</v>
      </c>
      <c r="N16" s="444" t="s">
        <v>48</v>
      </c>
      <c r="O16" s="444" t="s">
        <v>171</v>
      </c>
      <c r="P16" s="444"/>
    </row>
    <row r="17" spans="1:16" s="92" customFormat="1" ht="18" customHeight="1">
      <c r="A17" s="457"/>
      <c r="B17" s="459"/>
      <c r="C17" s="504"/>
      <c r="D17" s="504" t="s">
        <v>206</v>
      </c>
      <c r="E17" s="504" t="s">
        <v>169</v>
      </c>
      <c r="F17" s="502" t="s">
        <v>207</v>
      </c>
      <c r="G17" s="500" t="s">
        <v>208</v>
      </c>
      <c r="H17" s="483" t="s">
        <v>209</v>
      </c>
      <c r="I17" s="501" t="s">
        <v>210</v>
      </c>
      <c r="J17" s="501" t="s">
        <v>211</v>
      </c>
      <c r="K17" s="500" t="s">
        <v>212</v>
      </c>
      <c r="L17" s="502" t="s">
        <v>213</v>
      </c>
      <c r="M17" s="444"/>
      <c r="N17" s="444"/>
      <c r="O17" s="444" t="s">
        <v>128</v>
      </c>
      <c r="P17" s="444" t="s">
        <v>129</v>
      </c>
    </row>
    <row r="18" spans="1:16" s="92" customFormat="1" ht="18" customHeight="1">
      <c r="A18" s="457"/>
      <c r="B18" s="460"/>
      <c r="C18" s="504"/>
      <c r="D18" s="504"/>
      <c r="E18" s="504"/>
      <c r="F18" s="503"/>
      <c r="G18" s="501"/>
      <c r="H18" s="504"/>
      <c r="I18" s="505"/>
      <c r="J18" s="505"/>
      <c r="K18" s="501"/>
      <c r="L18" s="503"/>
      <c r="M18" s="444"/>
      <c r="N18" s="444"/>
      <c r="O18" s="444"/>
      <c r="P18" s="444"/>
    </row>
    <row r="19" spans="1:16" s="92" customFormat="1" ht="33.75" customHeight="1">
      <c r="A19" s="97"/>
      <c r="B19" s="131"/>
      <c r="C19" s="100"/>
      <c r="D19" s="112"/>
      <c r="E19" s="98"/>
      <c r="F19" s="270"/>
      <c r="G19" s="98"/>
      <c r="H19" s="99"/>
      <c r="I19" s="271" t="str">
        <f>+IFERROR(H19/G19,"")</f>
        <v/>
      </c>
      <c r="J19" s="102" t="str">
        <f t="shared" ref="J19:J29" si="0">IFERROR(IF(I19&lt;=33,"1",ROUND(33/I19,2)),"")</f>
        <v/>
      </c>
      <c r="K19" s="103">
        <v>0.33333333333333331</v>
      </c>
      <c r="L19" s="271" t="str">
        <f>+IFERROR(ROUND(F19*J19*K19,0),"")</f>
        <v/>
      </c>
      <c r="M19" s="98"/>
      <c r="N19" s="98"/>
      <c r="O19" s="98"/>
      <c r="P19" s="98"/>
    </row>
    <row r="20" spans="1:16" s="92" customFormat="1" ht="33.75" customHeight="1">
      <c r="A20" s="97"/>
      <c r="B20" s="131"/>
      <c r="C20" s="99"/>
      <c r="D20" s="112"/>
      <c r="E20" s="98"/>
      <c r="F20" s="270"/>
      <c r="G20" s="98"/>
      <c r="H20" s="99"/>
      <c r="I20" s="271" t="str">
        <f>+IFERROR(H20/G20,"")</f>
        <v/>
      </c>
      <c r="J20" s="102" t="str">
        <f t="shared" si="0"/>
        <v/>
      </c>
      <c r="K20" s="103">
        <v>0.33333333333333331</v>
      </c>
      <c r="L20" s="271" t="str">
        <f>+IFERROR(ROUND(F20*J20*K20,0),"")</f>
        <v/>
      </c>
      <c r="M20" s="98"/>
      <c r="N20" s="98"/>
      <c r="O20" s="98"/>
      <c r="P20" s="98"/>
    </row>
    <row r="21" spans="1:16" ht="33.75" customHeight="1">
      <c r="A21" s="97"/>
      <c r="B21" s="131"/>
      <c r="C21" s="99"/>
      <c r="D21" s="112"/>
      <c r="E21" s="98"/>
      <c r="F21" s="270"/>
      <c r="G21" s="98"/>
      <c r="H21" s="99"/>
      <c r="I21" s="271" t="str">
        <f t="shared" ref="I21:I29" si="1">+IFERROR(H21/G21,"")</f>
        <v/>
      </c>
      <c r="J21" s="102" t="str">
        <f t="shared" si="0"/>
        <v/>
      </c>
      <c r="K21" s="103">
        <v>0.33333333333333331</v>
      </c>
      <c r="L21" s="271" t="str">
        <f t="shared" ref="L21:L29" si="2">+IFERROR(ROUND(F21*J21*K21,0),"")</f>
        <v/>
      </c>
      <c r="M21" s="98"/>
      <c r="N21" s="98"/>
      <c r="O21" s="98"/>
      <c r="P21" s="98"/>
    </row>
    <row r="22" spans="1:16" ht="33.75" customHeight="1">
      <c r="A22" s="97"/>
      <c r="B22" s="131"/>
      <c r="C22" s="99"/>
      <c r="D22" s="112"/>
      <c r="E22" s="98"/>
      <c r="F22" s="270"/>
      <c r="G22" s="98"/>
      <c r="H22" s="99"/>
      <c r="I22" s="271" t="str">
        <f t="shared" si="1"/>
        <v/>
      </c>
      <c r="J22" s="102" t="str">
        <f t="shared" si="0"/>
        <v/>
      </c>
      <c r="K22" s="103">
        <v>0.33333333333333331</v>
      </c>
      <c r="L22" s="271" t="str">
        <f t="shared" si="2"/>
        <v/>
      </c>
      <c r="M22" s="98"/>
      <c r="N22" s="98"/>
      <c r="O22" s="98"/>
      <c r="P22" s="98"/>
    </row>
    <row r="23" spans="1:16" ht="33.75" customHeight="1">
      <c r="A23" s="97"/>
      <c r="B23" s="131"/>
      <c r="C23" s="99"/>
      <c r="D23" s="112"/>
      <c r="E23" s="98"/>
      <c r="F23" s="270"/>
      <c r="G23" s="98"/>
      <c r="H23" s="99"/>
      <c r="I23" s="271" t="str">
        <f t="shared" si="1"/>
        <v/>
      </c>
      <c r="J23" s="102" t="str">
        <f t="shared" si="0"/>
        <v/>
      </c>
      <c r="K23" s="103">
        <v>0.33333333333333331</v>
      </c>
      <c r="L23" s="271" t="str">
        <f t="shared" si="2"/>
        <v/>
      </c>
      <c r="M23" s="98"/>
      <c r="N23" s="98"/>
      <c r="O23" s="98"/>
      <c r="P23" s="98"/>
    </row>
    <row r="24" spans="1:16" ht="33.75" customHeight="1">
      <c r="A24" s="97"/>
      <c r="B24" s="131"/>
      <c r="C24" s="99"/>
      <c r="D24" s="112"/>
      <c r="E24" s="98"/>
      <c r="F24" s="270"/>
      <c r="G24" s="98"/>
      <c r="H24" s="99"/>
      <c r="I24" s="271" t="str">
        <f t="shared" si="1"/>
        <v/>
      </c>
      <c r="J24" s="102" t="str">
        <f t="shared" si="0"/>
        <v/>
      </c>
      <c r="K24" s="103">
        <v>0.33333333333333331</v>
      </c>
      <c r="L24" s="271" t="str">
        <f t="shared" si="2"/>
        <v/>
      </c>
      <c r="M24" s="98"/>
      <c r="N24" s="98"/>
      <c r="O24" s="98"/>
      <c r="P24" s="98"/>
    </row>
    <row r="25" spans="1:16" ht="33.75" customHeight="1">
      <c r="A25" s="97"/>
      <c r="B25" s="131"/>
      <c r="C25" s="99"/>
      <c r="D25" s="112"/>
      <c r="E25" s="98"/>
      <c r="F25" s="270"/>
      <c r="G25" s="98"/>
      <c r="H25" s="99"/>
      <c r="I25" s="271" t="str">
        <f t="shared" si="1"/>
        <v/>
      </c>
      <c r="J25" s="102" t="str">
        <f t="shared" si="0"/>
        <v/>
      </c>
      <c r="K25" s="103">
        <v>0.33333333333333331</v>
      </c>
      <c r="L25" s="271" t="str">
        <f t="shared" si="2"/>
        <v/>
      </c>
      <c r="M25" s="98"/>
      <c r="N25" s="98"/>
      <c r="O25" s="98"/>
      <c r="P25" s="98"/>
    </row>
    <row r="26" spans="1:16" ht="33.75" customHeight="1">
      <c r="A26" s="97"/>
      <c r="B26" s="131"/>
      <c r="C26" s="99"/>
      <c r="D26" s="112"/>
      <c r="E26" s="98"/>
      <c r="F26" s="270"/>
      <c r="G26" s="98"/>
      <c r="H26" s="99"/>
      <c r="I26" s="271" t="str">
        <f t="shared" si="1"/>
        <v/>
      </c>
      <c r="J26" s="102" t="str">
        <f t="shared" si="0"/>
        <v/>
      </c>
      <c r="K26" s="103">
        <v>0.33333333333333331</v>
      </c>
      <c r="L26" s="271" t="str">
        <f t="shared" si="2"/>
        <v/>
      </c>
      <c r="M26" s="98"/>
      <c r="N26" s="98"/>
      <c r="O26" s="98"/>
      <c r="P26" s="98"/>
    </row>
    <row r="27" spans="1:16" ht="33.75" customHeight="1">
      <c r="A27" s="97"/>
      <c r="B27" s="131"/>
      <c r="C27" s="99"/>
      <c r="D27" s="112"/>
      <c r="E27" s="98"/>
      <c r="F27" s="270"/>
      <c r="G27" s="98"/>
      <c r="H27" s="99"/>
      <c r="I27" s="271" t="str">
        <f t="shared" si="1"/>
        <v/>
      </c>
      <c r="J27" s="102" t="str">
        <f t="shared" si="0"/>
        <v/>
      </c>
      <c r="K27" s="103">
        <v>0.33333333333333331</v>
      </c>
      <c r="L27" s="271" t="str">
        <f t="shared" si="2"/>
        <v/>
      </c>
      <c r="M27" s="98"/>
      <c r="N27" s="98"/>
      <c r="O27" s="98"/>
      <c r="P27" s="98"/>
    </row>
    <row r="28" spans="1:16" ht="33.75" customHeight="1">
      <c r="A28" s="97"/>
      <c r="B28" s="131"/>
      <c r="C28" s="99"/>
      <c r="D28" s="112"/>
      <c r="E28" s="98"/>
      <c r="F28" s="270"/>
      <c r="G28" s="98"/>
      <c r="H28" s="99"/>
      <c r="I28" s="271" t="str">
        <f t="shared" si="1"/>
        <v/>
      </c>
      <c r="J28" s="102" t="str">
        <f t="shared" si="0"/>
        <v/>
      </c>
      <c r="K28" s="103">
        <v>0.33333333333333331</v>
      </c>
      <c r="L28" s="271" t="str">
        <f t="shared" si="2"/>
        <v/>
      </c>
      <c r="M28" s="98"/>
      <c r="N28" s="98"/>
      <c r="O28" s="98"/>
      <c r="P28" s="98"/>
    </row>
    <row r="29" spans="1:16" ht="33.75" customHeight="1">
      <c r="A29" s="97"/>
      <c r="B29" s="131"/>
      <c r="C29" s="99"/>
      <c r="D29" s="112"/>
      <c r="E29" s="98"/>
      <c r="F29" s="270"/>
      <c r="G29" s="98"/>
      <c r="H29" s="99"/>
      <c r="I29" s="271" t="str">
        <f t="shared" si="1"/>
        <v/>
      </c>
      <c r="J29" s="102" t="str">
        <f t="shared" si="0"/>
        <v/>
      </c>
      <c r="K29" s="103">
        <v>0.33333333333333331</v>
      </c>
      <c r="L29" s="271" t="str">
        <f t="shared" si="2"/>
        <v/>
      </c>
      <c r="M29" s="98"/>
      <c r="N29" s="98"/>
      <c r="O29" s="98"/>
      <c r="P29" s="98"/>
    </row>
  </sheetData>
  <mergeCells count="37">
    <mergeCell ref="A2:D2"/>
    <mergeCell ref="A10:A12"/>
    <mergeCell ref="B10:B12"/>
    <mergeCell ref="C10:C12"/>
    <mergeCell ref="D10:L10"/>
    <mergeCell ref="M10:M12"/>
    <mergeCell ref="L11:L12"/>
    <mergeCell ref="N10:N12"/>
    <mergeCell ref="O10:P10"/>
    <mergeCell ref="D11:D12"/>
    <mergeCell ref="E11:E12"/>
    <mergeCell ref="F11:F12"/>
    <mergeCell ref="G11:G12"/>
    <mergeCell ref="H11:H12"/>
    <mergeCell ref="I11:I12"/>
    <mergeCell ref="J11:J12"/>
    <mergeCell ref="K11:K12"/>
    <mergeCell ref="O11:O12"/>
    <mergeCell ref="P11:P12"/>
    <mergeCell ref="A16:A18"/>
    <mergeCell ref="B16:B18"/>
    <mergeCell ref="C16:C18"/>
    <mergeCell ref="D16:L16"/>
    <mergeCell ref="M16:M18"/>
    <mergeCell ref="N16:N18"/>
    <mergeCell ref="O16:P16"/>
    <mergeCell ref="D17:D18"/>
    <mergeCell ref="K17:K18"/>
    <mergeCell ref="L17:L18"/>
    <mergeCell ref="O17:O18"/>
    <mergeCell ref="P17:P18"/>
    <mergeCell ref="E17:E18"/>
    <mergeCell ref="F17:F18"/>
    <mergeCell ref="G17:G18"/>
    <mergeCell ref="H17:H18"/>
    <mergeCell ref="I17:I18"/>
    <mergeCell ref="J17:J18"/>
  </mergeCells>
  <phoneticPr fontId="26"/>
  <printOptions horizontalCentered="1"/>
  <pageMargins left="0.70866141732283472" right="0.31496062992125984" top="0.74803149606299213" bottom="0.35433070866141736" header="0.31496062992125984" footer="0.31496062992125984"/>
  <pageSetup paperSize="9" scale="53"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調査票①</vt:lpstr>
      <vt:lpstr>調査票②</vt:lpstr>
      <vt:lpstr>別紙１</vt:lpstr>
      <vt:lpstr>別紙２の１</vt:lpstr>
      <vt:lpstr>別紙２の２</vt:lpstr>
      <vt:lpstr>別紙３</vt:lpstr>
      <vt:lpstr>調査票①!Print_Area</vt:lpstr>
      <vt:lpstr>調査票②!Print_Area</vt:lpstr>
      <vt:lpstr>別紙１!Print_Area</vt:lpstr>
      <vt:lpstr>別紙２の１!Print_Area</vt:lpstr>
      <vt:lpstr>別紙２の２!Print_Area</vt:lpstr>
      <vt:lpstr>調査票①!Print_Titles</vt:lpstr>
      <vt:lpstr>調査票②!Print_Titles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2013-11-18T02:03:17Z</cp:lastPrinted>
  <dcterms:created xsi:type="dcterms:W3CDTF">2006-09-16T00:00:00Z</dcterms:created>
  <dcterms:modified xsi:type="dcterms:W3CDTF">2026-06-05T04:37:34Z</dcterms:modified>
</cp:coreProperties>
</file>