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L36" i="1" s="1"/>
  <c r="AK36" i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O16" i="1" s="1"/>
  <c r="AK16" i="1"/>
  <c r="AN14" i="1"/>
  <c r="AN12" i="1" s="1"/>
  <c r="AL15" i="1"/>
  <c r="AK15" i="1"/>
  <c r="AO15" i="1" s="1"/>
  <c r="AK14" i="1"/>
  <c r="AL13" i="1"/>
  <c r="AK13" i="1"/>
  <c r="AK12" i="1"/>
  <c r="Z8" i="1"/>
  <c r="X8" i="1"/>
  <c r="AO25" i="1" l="1"/>
  <c r="AO18" i="1"/>
  <c r="AO21" i="1"/>
  <c r="AO24" i="1"/>
  <c r="AO27" i="1"/>
  <c r="AO30" i="1"/>
  <c r="AO36" i="1"/>
  <c r="AO13" i="1"/>
  <c r="AO34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<sst xmlns="http://schemas.openxmlformats.org/spreadsheetml/2006/main" count="111" uniqueCount="105">
  <si>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</si>
  <si>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</si>
  <si>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</si>
  <si>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</si>
  <si>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</si>
  <si>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</si>
  <si>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</si>
  <si>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</si>
  <si>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</si>
  <si>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</si>
  <si>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</si>
  <si>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</si>
  <si>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</si>
  <si>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</si>
  <si>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</si>
  <si>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</si>
  <si>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</si>
  <si>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</si>
  <si>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</si>
  <si>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</si>
  <si>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</si>
  <si>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</si>
  <si>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</si>
  <si>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</si>
  <si>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</si>
  <si>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</si>
  <si>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</si>
  <si>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</si>
  <si>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</si>
  <si>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</si>
  <si>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</si>
  <si>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</si>
  <si>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</si>
  <si>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</si>
  <si>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</si>
  <si>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</si>
  <si>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</si>
  <si>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</si>
  <si>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</si>
  <si>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</si>
  <si>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</si>
  <si>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</si>
  <si>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</si>
  <si>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</si>
  <si>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</si>
  <si>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</si>
  <si>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</si>
  <si>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</si>
  <si>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</si>
  <si>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</si>
  <si>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</si>
  <si>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</si>
  <si>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</si>
  <si>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</si>
  <si>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</si>
  <si>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</si>
  <si>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</si>
  <si>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</si>
  <si>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</si>
  <si>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</si>
  <si>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</si>
  <si>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</si>
  <si>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</si>
  <si>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</si>
  <si>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</si>
  <si>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</si>
  <si>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</si>
  <si>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</si>
  <si>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</si>
  <si>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</si>
  <si>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</si>
  <si>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</si>
  <si>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</si>
  <si>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</si>
  <si>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</si>
  <si>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</si>
  <si>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</si>
  <si>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</si>
  <si>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</si>
  <si>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</si>
  <si>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</si>
  <si>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</si>
  <si>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</si>
  <si>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</si>
  <si>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</si>
  <si>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</si>
  <si>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</si>
  <si>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</si>
  <si>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</si>
  <si>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</si>
  <si>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</si>
  <si>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</si>
  <si>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</si>
  <si>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</si>
  <si>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</si>
  <si>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</si>
  <si>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</si>
  <si>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</si>
  <si>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</si>
  <si>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</si>
  <si>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</si>
  <si>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</si>
  <si>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</si>
  <si>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</si>
  <si>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表4-05  発生量及び処理・処分量（種類別：変換)　〔全業種〕〔有田地域〕〔令和５年度〕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</si>
</sst>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topLeftCell="A2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163.5869978822418</v>
      </c>
      <c r="E12" s="46">
        <v>0</v>
      </c>
      <c r="F12" s="46">
        <v>0</v>
      </c>
      <c r="G12" s="46">
        <v>163.5869978822418</v>
      </c>
      <c r="H12" s="46">
        <v>9.4114566748959909</v>
      </c>
      <c r="I12" s="46">
        <v>0</v>
      </c>
      <c r="J12" s="46">
        <v>0</v>
      </c>
      <c r="K12" s="46">
        <v>60.03398</v>
      </c>
      <c r="L12" s="46">
        <v>0</v>
      </c>
      <c r="M12" s="46">
        <v>58.689989246968132</v>
      </c>
      <c r="N12" s="46">
        <v>0</v>
      </c>
      <c r="O12" s="46">
        <v>1.34399075303187</v>
      </c>
      <c r="P12" s="46">
        <v>0.6613626364329076</v>
      </c>
      <c r="Q12" s="46">
        <v>0</v>
      </c>
      <c r="R12" s="46">
        <v>0</v>
      </c>
      <c r="S12" s="47">
        <v>94.824189323944722</v>
      </c>
      <c r="T12" s="46">
        <v>1.692374</v>
      </c>
      <c r="U12" s="46">
        <v>0.40567399999999998</v>
      </c>
      <c r="V12" s="46">
        <v>1.2867</v>
      </c>
      <c r="W12" s="46">
        <v>93.131815323944721</v>
      </c>
      <c r="X12" s="46">
        <v>88.678845766944733</v>
      </c>
      <c r="Y12" s="46">
        <v>0.30262600000000001</v>
      </c>
      <c r="Z12" s="46">
        <v>4.4529695569999994</v>
      </c>
      <c r="AA12" s="46">
        <v>1.6577695240000001</v>
      </c>
      <c r="AB12" s="46">
        <v>10.280313149488181</v>
      </c>
      <c r="AC12" s="46">
        <v>82.851502174456542</v>
      </c>
      <c r="AD12" s="46">
        <v>81.572748455358976</v>
      </c>
      <c r="AE12" s="46">
        <v>1.2787537190975804</v>
      </c>
      <c r="AF12" s="46">
        <v>0</v>
      </c>
      <c r="AG12" s="47">
        <v>91.645567766687861</v>
      </c>
      <c r="AH12" s="46">
        <v>2.9711277190975798</v>
      </c>
      <c r="AI12" s="46">
        <v>91.645567766687861</v>
      </c>
      <c r="AJ12" s="46">
        <v>0</v>
      </c>
      <c r="AK12" s="46">
        <f>G12-N12</f>
        <v>163.5869978822418</v>
      </c>
      <c r="AL12" s="46">
        <f>AM12+AN12</f>
        <v>3.8798197565502965</v>
      </c>
      <c r="AM12" s="46">
        <f>SUM(AM13:AM14)+SUM(AM18:AM36)</f>
        <v>0</v>
      </c>
      <c r="AN12" s="46">
        <f>SUM(AN13:AN14)+SUM(AN18:AN36)</f>
        <v>3.8798197565502965</v>
      </c>
      <c r="AO12" s="46">
        <f>AK12-AL12</f>
        <v>159.70717812569151</v>
      </c>
    </row>
    <row r="13" spans="2:41" s="48" customFormat="1" ht="27" customHeight="1" thickTop="1" x14ac:dyDescent="0.15">
      <c r="B13" s="49" t="s">
        <v>77</v>
      </c>
      <c r="C13" s="50"/>
      <c r="D13" s="51">
        <v>2E-3</v>
      </c>
      <c r="E13" s="51">
        <v>0</v>
      </c>
      <c r="F13" s="51">
        <v>0</v>
      </c>
      <c r="G13" s="52">
        <v>2E-3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2E-3</v>
      </c>
      <c r="T13" s="51">
        <v>2E-3</v>
      </c>
      <c r="U13" s="51">
        <v>0</v>
      </c>
      <c r="V13" s="51">
        <v>2E-3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-0.28460054731016887</v>
      </c>
      <c r="AC13" s="51">
        <v>0.28460054731016887</v>
      </c>
      <c r="AD13" s="51">
        <v>0</v>
      </c>
      <c r="AE13" s="54">
        <v>0.28460054731016887</v>
      </c>
      <c r="AF13" s="51">
        <v>0</v>
      </c>
      <c r="AG13" s="55">
        <v>0</v>
      </c>
      <c r="AH13" s="56">
        <v>0.28660054731016887</v>
      </c>
      <c r="AI13" s="56">
        <v>0</v>
      </c>
      <c r="AJ13" s="51">
        <v>0</v>
      </c>
      <c r="AK13" s="51">
        <f t="shared" ref="AK13:AK39" si="0">G13-N13</f>
        <v>2E-3</v>
      </c>
      <c r="AL13" s="51">
        <f t="shared" ref="AL13:AL39" si="1">AM13+AN13</f>
        <v>1.8296E-2</v>
      </c>
      <c r="AM13" s="51">
        <v>0</v>
      </c>
      <c r="AN13" s="51">
        <v>1.8296E-2</v>
      </c>
      <c r="AO13" s="51">
        <f t="shared" ref="AO13:AO39" si="2">AK13-AL13</f>
        <v>-1.6295999999999998E-2</v>
      </c>
    </row>
    <row r="14" spans="2:41" s="48" customFormat="1" ht="27" customHeight="1" x14ac:dyDescent="0.15">
      <c r="B14" s="57" t="s">
        <v>78</v>
      </c>
      <c r="C14" s="50"/>
      <c r="D14" s="51">
        <v>62.067018623999999</v>
      </c>
      <c r="E14" s="51">
        <v>0</v>
      </c>
      <c r="F14" s="51">
        <v>0</v>
      </c>
      <c r="G14" s="51">
        <v>62.067018623999999</v>
      </c>
      <c r="H14" s="51">
        <v>0</v>
      </c>
      <c r="I14" s="51">
        <v>0</v>
      </c>
      <c r="J14" s="51">
        <v>0</v>
      </c>
      <c r="K14" s="51">
        <v>57.945999999999998</v>
      </c>
      <c r="L14" s="51">
        <v>0</v>
      </c>
      <c r="M14" s="51">
        <v>57.220999999999997</v>
      </c>
      <c r="N14" s="51">
        <v>0</v>
      </c>
      <c r="O14" s="51">
        <v>0.72499999999999998</v>
      </c>
      <c r="P14" s="51">
        <v>0</v>
      </c>
      <c r="Q14" s="51">
        <v>0</v>
      </c>
      <c r="R14" s="58">
        <v>0</v>
      </c>
      <c r="S14" s="53">
        <v>4.8460186240000009</v>
      </c>
      <c r="T14" s="51">
        <v>4.0410000000000001E-2</v>
      </c>
      <c r="U14" s="51">
        <v>1.4100000000000002E-3</v>
      </c>
      <c r="V14" s="51">
        <v>3.9E-2</v>
      </c>
      <c r="W14" s="51">
        <v>4.8056086240000004</v>
      </c>
      <c r="X14" s="51">
        <v>1.8355999999999997</v>
      </c>
      <c r="Y14" s="51">
        <v>0</v>
      </c>
      <c r="Z14" s="51">
        <v>2.970008624000001</v>
      </c>
      <c r="AA14" s="51">
        <v>1.343186532</v>
      </c>
      <c r="AB14" s="51">
        <v>2.7706543843759883</v>
      </c>
      <c r="AC14" s="51">
        <v>2.0349542396240121</v>
      </c>
      <c r="AD14" s="51">
        <v>1.7938279193582312</v>
      </c>
      <c r="AE14" s="51">
        <v>0.24112632026578076</v>
      </c>
      <c r="AF14" s="51">
        <v>0</v>
      </c>
      <c r="AG14" s="53">
        <v>1.7938279193582312</v>
      </c>
      <c r="AH14" s="51">
        <v>0.28153632026578074</v>
      </c>
      <c r="AI14" s="51">
        <v>1.7938279193582312</v>
      </c>
      <c r="AJ14" s="51">
        <v>0</v>
      </c>
      <c r="AK14" s="51">
        <f t="shared" si="0"/>
        <v>62.067018623999999</v>
      </c>
      <c r="AL14" s="51">
        <f t="shared" si="1"/>
        <v>0.19998900000000006</v>
      </c>
      <c r="AM14" s="51">
        <f>SUM(AM15:AM17)</f>
        <v>0</v>
      </c>
      <c r="AN14" s="51">
        <f>SUM(AN15:AN17)</f>
        <v>0.19998900000000006</v>
      </c>
      <c r="AO14" s="51">
        <f t="shared" si="2"/>
        <v>61.867029623999997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54.335105999999996</v>
      </c>
      <c r="E15" s="62">
        <v>0</v>
      </c>
      <c r="F15" s="61">
        <v>0</v>
      </c>
      <c r="G15" s="61">
        <v>54.335105999999996</v>
      </c>
      <c r="H15" s="62">
        <v>0</v>
      </c>
      <c r="I15" s="62">
        <v>0</v>
      </c>
      <c r="J15" s="62">
        <v>0</v>
      </c>
      <c r="K15" s="62">
        <v>54.003</v>
      </c>
      <c r="L15" s="62">
        <v>0</v>
      </c>
      <c r="M15" s="62">
        <v>53.277999999999999</v>
      </c>
      <c r="N15" s="62">
        <v>0</v>
      </c>
      <c r="O15" s="62">
        <v>0.72499999999999998</v>
      </c>
      <c r="P15" s="61">
        <v>0</v>
      </c>
      <c r="Q15" s="61">
        <v>0</v>
      </c>
      <c r="R15" s="63">
        <v>0</v>
      </c>
      <c r="S15" s="64">
        <v>1.0571059999999999</v>
      </c>
      <c r="T15" s="61">
        <v>0</v>
      </c>
      <c r="U15" s="61">
        <v>0</v>
      </c>
      <c r="V15" s="61">
        <v>0</v>
      </c>
      <c r="W15" s="61">
        <v>1.0571059999999999</v>
      </c>
      <c r="X15" s="61">
        <v>1.0331199999999998</v>
      </c>
      <c r="Y15" s="61">
        <v>0</v>
      </c>
      <c r="Z15" s="61">
        <v>2.3985999999999997E-2</v>
      </c>
      <c r="AA15" s="61">
        <v>7.0599999999999994E-3</v>
      </c>
      <c r="AB15" s="61">
        <v>0.65631357366502407</v>
      </c>
      <c r="AC15" s="61">
        <v>0.40079242633497575</v>
      </c>
      <c r="AD15" s="61">
        <v>0.39798722633497574</v>
      </c>
      <c r="AE15" s="61">
        <v>2.8052000000000003E-3</v>
      </c>
      <c r="AF15" s="63">
        <v>0</v>
      </c>
      <c r="AG15" s="64">
        <v>0.39798722633497574</v>
      </c>
      <c r="AH15" s="61">
        <v>2.8052000000000003E-3</v>
      </c>
      <c r="AI15" s="61">
        <v>0.39798722633497574</v>
      </c>
      <c r="AJ15" s="62">
        <v>0</v>
      </c>
      <c r="AK15" s="62">
        <f t="shared" si="0"/>
        <v>54.335105999999996</v>
      </c>
      <c r="AL15" s="62">
        <f t="shared" si="1"/>
        <v>7.2999999999999996E-4</v>
      </c>
      <c r="AM15" s="62">
        <v>0</v>
      </c>
      <c r="AN15" s="62">
        <v>7.2999999999999996E-4</v>
      </c>
      <c r="AO15" s="62">
        <f t="shared" si="2"/>
        <v>54.334375999999999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2.0259900000000002</v>
      </c>
      <c r="E16" s="66">
        <v>0</v>
      </c>
      <c r="F16" s="66">
        <v>0</v>
      </c>
      <c r="G16" s="66">
        <v>2.0259900000000002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2.0259900000000002</v>
      </c>
      <c r="T16" s="66">
        <v>0</v>
      </c>
      <c r="U16" s="66">
        <v>0</v>
      </c>
      <c r="V16" s="66">
        <v>0</v>
      </c>
      <c r="W16" s="66">
        <v>2.0259900000000002</v>
      </c>
      <c r="X16" s="66">
        <v>0.75931999999999988</v>
      </c>
      <c r="Y16" s="66">
        <v>0</v>
      </c>
      <c r="Z16" s="66">
        <v>1.2666700000000004</v>
      </c>
      <c r="AA16" s="66">
        <v>0.10102999999999999</v>
      </c>
      <c r="AB16" s="66">
        <v>0.78961215813953545</v>
      </c>
      <c r="AC16" s="66">
        <v>1.2363778418604647</v>
      </c>
      <c r="AD16" s="66">
        <v>1.003228721594684</v>
      </c>
      <c r="AE16" s="66">
        <v>0.23314912026578075</v>
      </c>
      <c r="AF16" s="67">
        <v>0</v>
      </c>
      <c r="AG16" s="68">
        <v>1.003228721594684</v>
      </c>
      <c r="AH16" s="66">
        <v>0.23314912026578075</v>
      </c>
      <c r="AI16" s="66">
        <v>1.003228721594684</v>
      </c>
      <c r="AJ16" s="66">
        <v>0</v>
      </c>
      <c r="AK16" s="66">
        <f t="shared" si="0"/>
        <v>2.0259900000000002</v>
      </c>
      <c r="AL16" s="66">
        <f t="shared" si="1"/>
        <v>0.19925900000000005</v>
      </c>
      <c r="AM16" s="66">
        <v>0</v>
      </c>
      <c r="AN16" s="66">
        <v>0.19925900000000005</v>
      </c>
      <c r="AO16" s="66">
        <f t="shared" si="2"/>
        <v>1.8267310000000001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5.7059226240000003</v>
      </c>
      <c r="E17" s="52">
        <v>0</v>
      </c>
      <c r="F17" s="71">
        <v>0</v>
      </c>
      <c r="G17" s="71">
        <v>5.7059226240000003</v>
      </c>
      <c r="H17" s="52">
        <v>0</v>
      </c>
      <c r="I17" s="52">
        <v>0</v>
      </c>
      <c r="J17" s="52">
        <v>0</v>
      </c>
      <c r="K17" s="52">
        <v>3.9430000000000001</v>
      </c>
      <c r="L17" s="52">
        <v>0</v>
      </c>
      <c r="M17" s="52">
        <v>3.9430000000000001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1.7629226240000004</v>
      </c>
      <c r="T17" s="71">
        <v>4.0410000000000001E-2</v>
      </c>
      <c r="U17" s="71">
        <v>1.4100000000000002E-3</v>
      </c>
      <c r="V17" s="71">
        <v>3.9E-2</v>
      </c>
      <c r="W17" s="71">
        <v>1.7225126240000004</v>
      </c>
      <c r="X17" s="71">
        <v>4.3159999999999997E-2</v>
      </c>
      <c r="Y17" s="71">
        <v>0</v>
      </c>
      <c r="Z17" s="71">
        <v>1.6793526240000003</v>
      </c>
      <c r="AA17" s="71">
        <v>1.235096532</v>
      </c>
      <c r="AB17" s="71">
        <v>1.324728652571429</v>
      </c>
      <c r="AC17" s="71">
        <v>0.39778397142857141</v>
      </c>
      <c r="AD17" s="71">
        <v>0.3926119714285714</v>
      </c>
      <c r="AE17" s="71">
        <v>5.1719999999999995E-3</v>
      </c>
      <c r="AF17" s="72">
        <v>0</v>
      </c>
      <c r="AG17" s="73">
        <v>0.3926119714285714</v>
      </c>
      <c r="AH17" s="71">
        <v>4.5581999999999998E-2</v>
      </c>
      <c r="AI17" s="71">
        <v>0.3926119714285714</v>
      </c>
      <c r="AJ17" s="52">
        <v>0</v>
      </c>
      <c r="AK17" s="52">
        <f t="shared" si="0"/>
        <v>5.7059226240000003</v>
      </c>
      <c r="AL17" s="52">
        <f t="shared" si="1"/>
        <v>0</v>
      </c>
      <c r="AM17" s="52">
        <v>0</v>
      </c>
      <c r="AN17" s="52">
        <v>0</v>
      </c>
      <c r="AO17" s="52">
        <f t="shared" si="2"/>
        <v>5.7059226240000003</v>
      </c>
    </row>
    <row r="18" spans="2:41" s="48" customFormat="1" ht="27" customHeight="1" x14ac:dyDescent="0.15">
      <c r="B18" s="57" t="s">
        <v>82</v>
      </c>
      <c r="C18" s="74"/>
      <c r="D18" s="51">
        <v>1.488142622</v>
      </c>
      <c r="E18" s="51">
        <v>0</v>
      </c>
      <c r="F18" s="51">
        <v>0</v>
      </c>
      <c r="G18" s="51">
        <v>1.488142622</v>
      </c>
      <c r="H18" s="51">
        <v>0</v>
      </c>
      <c r="I18" s="51">
        <v>0</v>
      </c>
      <c r="J18" s="51">
        <v>0</v>
      </c>
      <c r="K18" s="51">
        <v>0.68</v>
      </c>
      <c r="L18" s="51">
        <v>0</v>
      </c>
      <c r="M18" s="51">
        <v>0.68</v>
      </c>
      <c r="N18" s="51">
        <v>0</v>
      </c>
      <c r="O18" s="51">
        <v>0</v>
      </c>
      <c r="P18" s="51">
        <v>7.5999999999999998E-2</v>
      </c>
      <c r="Q18" s="51">
        <v>0</v>
      </c>
      <c r="R18" s="51">
        <v>0</v>
      </c>
      <c r="S18" s="53">
        <v>0.73214262200000002</v>
      </c>
      <c r="T18" s="51">
        <v>0</v>
      </c>
      <c r="U18" s="51">
        <v>0</v>
      </c>
      <c r="V18" s="51">
        <v>0</v>
      </c>
      <c r="W18" s="51">
        <v>0.73214262200000002</v>
      </c>
      <c r="X18" s="51">
        <v>0.331735</v>
      </c>
      <c r="Y18" s="51">
        <v>4.0000000000000003E-5</v>
      </c>
      <c r="Z18" s="51">
        <v>0.40040762200000007</v>
      </c>
      <c r="AA18" s="51">
        <v>0.18889262200000007</v>
      </c>
      <c r="AB18" s="51">
        <v>0.53616168854654656</v>
      </c>
      <c r="AC18" s="51">
        <v>0.19598093345345344</v>
      </c>
      <c r="AD18" s="51">
        <v>0.15717812678678678</v>
      </c>
      <c r="AE18" s="54">
        <v>3.8802806666666669E-2</v>
      </c>
      <c r="AF18" s="51">
        <v>0</v>
      </c>
      <c r="AG18" s="53">
        <v>0.23317812678678679</v>
      </c>
      <c r="AH18" s="51">
        <v>3.8802806666666669E-2</v>
      </c>
      <c r="AI18" s="51">
        <v>0.23317812678678679</v>
      </c>
      <c r="AJ18" s="51">
        <v>0</v>
      </c>
      <c r="AK18" s="51">
        <f t="shared" si="0"/>
        <v>1.488142622</v>
      </c>
      <c r="AL18" s="51">
        <f t="shared" si="1"/>
        <v>6.7769756550296281E-2</v>
      </c>
      <c r="AM18" s="51">
        <v>0</v>
      </c>
      <c r="AN18" s="51">
        <v>6.7769756550296281E-2</v>
      </c>
      <c r="AO18" s="51">
        <f t="shared" si="2"/>
        <v>1.4203728654497036</v>
      </c>
    </row>
    <row r="19" spans="2:41" s="48" customFormat="1" ht="27" customHeight="1" x14ac:dyDescent="0.15">
      <c r="B19" s="57" t="s">
        <v>83</v>
      </c>
      <c r="C19" s="50"/>
      <c r="D19" s="51">
        <v>7.6300363610000002</v>
      </c>
      <c r="E19" s="51">
        <v>0</v>
      </c>
      <c r="F19" s="51">
        <v>0</v>
      </c>
      <c r="G19" s="51">
        <v>7.6300363610000002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7.6300363610000002</v>
      </c>
      <c r="T19" s="51">
        <v>5.9999999999999995E-5</v>
      </c>
      <c r="U19" s="51">
        <v>0</v>
      </c>
      <c r="V19" s="51">
        <v>5.9999999999999995E-5</v>
      </c>
      <c r="W19" s="51">
        <v>7.6299763609999998</v>
      </c>
      <c r="X19" s="51">
        <v>7.5826099999999999</v>
      </c>
      <c r="Y19" s="51">
        <v>0</v>
      </c>
      <c r="Z19" s="51">
        <v>4.7366361000000003E-2</v>
      </c>
      <c r="AA19" s="51">
        <v>1.8180370000000005E-2</v>
      </c>
      <c r="AB19" s="51">
        <v>6.8668555225384615</v>
      </c>
      <c r="AC19" s="51">
        <v>0.76312083846153844</v>
      </c>
      <c r="AD19" s="51">
        <v>0.76303383846153849</v>
      </c>
      <c r="AE19" s="54">
        <v>8.7000000000000001E-5</v>
      </c>
      <c r="AF19" s="51">
        <v>0</v>
      </c>
      <c r="AG19" s="53">
        <v>0.76303383846153849</v>
      </c>
      <c r="AH19" s="51">
        <v>1.47E-4</v>
      </c>
      <c r="AI19" s="51">
        <v>0.76303383846153849</v>
      </c>
      <c r="AJ19" s="51">
        <v>0</v>
      </c>
      <c r="AK19" s="51">
        <f t="shared" si="0"/>
        <v>7.6300363610000002</v>
      </c>
      <c r="AL19" s="51">
        <f t="shared" si="1"/>
        <v>2.7601000000000001E-2</v>
      </c>
      <c r="AM19" s="51">
        <v>0</v>
      </c>
      <c r="AN19" s="51">
        <v>2.7601000000000001E-2</v>
      </c>
      <c r="AO19" s="51">
        <f t="shared" si="2"/>
        <v>7.6024353610000004</v>
      </c>
    </row>
    <row r="20" spans="2:41" s="48" customFormat="1" ht="27" customHeight="1" x14ac:dyDescent="0.15">
      <c r="B20" s="57" t="s">
        <v>84</v>
      </c>
      <c r="C20" s="50"/>
      <c r="D20" s="51">
        <v>0.81587461900000002</v>
      </c>
      <c r="E20" s="51">
        <v>0</v>
      </c>
      <c r="F20" s="51">
        <v>0</v>
      </c>
      <c r="G20" s="51">
        <v>0.81587461900000002</v>
      </c>
      <c r="H20" s="51">
        <v>0</v>
      </c>
      <c r="I20" s="51">
        <v>0</v>
      </c>
      <c r="J20" s="51">
        <v>0</v>
      </c>
      <c r="K20" s="51">
        <v>0.78900000000000003</v>
      </c>
      <c r="L20" s="51">
        <v>0</v>
      </c>
      <c r="M20" s="51">
        <v>0.78900000000000003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2.6874619000000006E-2</v>
      </c>
      <c r="T20" s="51">
        <v>5.9999999999999995E-5</v>
      </c>
      <c r="U20" s="51">
        <v>0</v>
      </c>
      <c r="V20" s="51">
        <v>5.9999999999999995E-5</v>
      </c>
      <c r="W20" s="51">
        <v>2.6814619000000005E-2</v>
      </c>
      <c r="X20" s="51">
        <v>2.0950200000000002E-2</v>
      </c>
      <c r="Y20" s="51">
        <v>0</v>
      </c>
      <c r="Z20" s="51">
        <v>5.8644190000000009E-3</v>
      </c>
      <c r="AA20" s="51">
        <v>4.8979999999999996E-3</v>
      </c>
      <c r="AB20" s="51">
        <v>5.8551830150535278E-3</v>
      </c>
      <c r="AC20" s="51">
        <v>2.0959435984946477E-2</v>
      </c>
      <c r="AD20" s="51">
        <v>2.0950558999999997E-2</v>
      </c>
      <c r="AE20" s="54">
        <v>8.8769849464791124E-6</v>
      </c>
      <c r="AF20" s="51">
        <v>0</v>
      </c>
      <c r="AG20" s="53">
        <v>2.0950558999999997E-2</v>
      </c>
      <c r="AH20" s="51">
        <v>6.8876984946479109E-5</v>
      </c>
      <c r="AI20" s="51">
        <v>2.0950558999999997E-2</v>
      </c>
      <c r="AJ20" s="51">
        <v>0</v>
      </c>
      <c r="AK20" s="51">
        <f t="shared" si="0"/>
        <v>0.81587461900000002</v>
      </c>
      <c r="AL20" s="51">
        <f t="shared" si="1"/>
        <v>7.5920000000000007E-3</v>
      </c>
      <c r="AM20" s="51">
        <v>0</v>
      </c>
      <c r="AN20" s="51">
        <v>7.5920000000000007E-3</v>
      </c>
      <c r="AO20" s="51">
        <f t="shared" si="2"/>
        <v>0.80828261899999998</v>
      </c>
    </row>
    <row r="21" spans="2:41" s="48" customFormat="1" ht="27" customHeight="1" x14ac:dyDescent="0.15">
      <c r="B21" s="57" t="s">
        <v>85</v>
      </c>
      <c r="C21" s="50"/>
      <c r="D21" s="51">
        <v>0.78478232800000003</v>
      </c>
      <c r="E21" s="51">
        <v>0</v>
      </c>
      <c r="F21" s="51">
        <v>0</v>
      </c>
      <c r="G21" s="51">
        <v>0.78478232800000003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0.78478232800000003</v>
      </c>
      <c r="T21" s="51">
        <v>0.27793000000000001</v>
      </c>
      <c r="U21" s="51">
        <v>0</v>
      </c>
      <c r="V21" s="51">
        <v>0.27793000000000001</v>
      </c>
      <c r="W21" s="51">
        <v>0.50685232800000002</v>
      </c>
      <c r="X21" s="51">
        <v>0.37635032800000001</v>
      </c>
      <c r="Y21" s="51">
        <v>1.5428000000000001E-2</v>
      </c>
      <c r="Z21" s="51">
        <v>0.13050200000000001</v>
      </c>
      <c r="AA21" s="51">
        <v>2.0632000000000001E-2</v>
      </c>
      <c r="AB21" s="51">
        <v>3.5627999999999993E-2</v>
      </c>
      <c r="AC21" s="51">
        <v>0.47122432800000003</v>
      </c>
      <c r="AD21" s="51">
        <v>0.44081470010638724</v>
      </c>
      <c r="AE21" s="54">
        <v>3.0409627893612793E-2</v>
      </c>
      <c r="AF21" s="51">
        <v>0</v>
      </c>
      <c r="AG21" s="53">
        <v>0.44081470010638724</v>
      </c>
      <c r="AH21" s="51">
        <v>0.3083396278936128</v>
      </c>
      <c r="AI21" s="51">
        <v>0.44081470010638724</v>
      </c>
      <c r="AJ21" s="51">
        <v>0</v>
      </c>
      <c r="AK21" s="51">
        <f t="shared" si="0"/>
        <v>0.78478232800000003</v>
      </c>
      <c r="AL21" s="51">
        <f t="shared" si="1"/>
        <v>0.72892000000000012</v>
      </c>
      <c r="AM21" s="51">
        <v>0</v>
      </c>
      <c r="AN21" s="51">
        <v>0.72892000000000012</v>
      </c>
      <c r="AO21" s="51">
        <f t="shared" si="2"/>
        <v>5.5862327999999906E-2</v>
      </c>
    </row>
    <row r="22" spans="2:41" s="48" customFormat="1" ht="27" customHeight="1" x14ac:dyDescent="0.15">
      <c r="B22" s="57" t="s">
        <v>86</v>
      </c>
      <c r="C22" s="50"/>
      <c r="D22" s="51">
        <v>3.8884690000000003E-3</v>
      </c>
      <c r="E22" s="51">
        <v>0</v>
      </c>
      <c r="F22" s="51">
        <v>0</v>
      </c>
      <c r="G22" s="51">
        <v>3.8884690000000003E-3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3.8884690000000003E-3</v>
      </c>
      <c r="T22" s="51">
        <v>0</v>
      </c>
      <c r="U22" s="51">
        <v>0</v>
      </c>
      <c r="V22" s="51">
        <v>0</v>
      </c>
      <c r="W22" s="51">
        <v>3.8884690000000003E-3</v>
      </c>
      <c r="X22" s="51">
        <v>1.198469E-3</v>
      </c>
      <c r="Y22" s="51">
        <v>0</v>
      </c>
      <c r="Z22" s="51">
        <v>2.6900000000000001E-3</v>
      </c>
      <c r="AA22" s="51">
        <v>5.5000000000000002E-5</v>
      </c>
      <c r="AB22" s="51">
        <v>5.5001525444711014E-5</v>
      </c>
      <c r="AC22" s="51">
        <v>3.8334674745552893E-3</v>
      </c>
      <c r="AD22" s="51">
        <v>2.1405000000000005E-3</v>
      </c>
      <c r="AE22" s="54">
        <v>1.6929674745552888E-3</v>
      </c>
      <c r="AF22" s="51">
        <v>0</v>
      </c>
      <c r="AG22" s="53">
        <v>2.1405000000000005E-3</v>
      </c>
      <c r="AH22" s="51">
        <v>1.6929674745552888E-3</v>
      </c>
      <c r="AI22" s="51">
        <v>2.1405000000000005E-3</v>
      </c>
      <c r="AJ22" s="51">
        <v>0</v>
      </c>
      <c r="AK22" s="51">
        <f t="shared" si="0"/>
        <v>3.8884690000000003E-3</v>
      </c>
      <c r="AL22" s="51">
        <f t="shared" si="1"/>
        <v>5.9719999999999999E-3</v>
      </c>
      <c r="AM22" s="51">
        <v>0</v>
      </c>
      <c r="AN22" s="51">
        <v>5.9719999999999999E-3</v>
      </c>
      <c r="AO22" s="51">
        <f t="shared" si="2"/>
        <v>-2.0835309999999996E-3</v>
      </c>
    </row>
    <row r="23" spans="2:41" s="48" customFormat="1" ht="27" customHeight="1" x14ac:dyDescent="0.15">
      <c r="B23" s="57" t="s">
        <v>87</v>
      </c>
      <c r="C23" s="50"/>
      <c r="D23" s="51">
        <v>5.6066934594010363</v>
      </c>
      <c r="E23" s="51">
        <v>0</v>
      </c>
      <c r="F23" s="51">
        <v>0</v>
      </c>
      <c r="G23" s="51">
        <v>5.6066934594010363</v>
      </c>
      <c r="H23" s="51">
        <v>0</v>
      </c>
      <c r="I23" s="51">
        <v>0</v>
      </c>
      <c r="J23" s="51">
        <v>0</v>
      </c>
      <c r="K23" s="51">
        <v>0.20580000000000001</v>
      </c>
      <c r="L23" s="51">
        <v>0</v>
      </c>
      <c r="M23" s="51">
        <v>-1.0753031869981111E-5</v>
      </c>
      <c r="N23" s="51">
        <v>0</v>
      </c>
      <c r="O23" s="51">
        <v>0.20581075303186999</v>
      </c>
      <c r="P23" s="51">
        <v>0.19532263643290759</v>
      </c>
      <c r="Q23" s="51">
        <v>0</v>
      </c>
      <c r="R23" s="51">
        <v>0</v>
      </c>
      <c r="S23" s="53">
        <v>5.4113815759999992</v>
      </c>
      <c r="T23" s="51">
        <v>0</v>
      </c>
      <c r="U23" s="51">
        <v>0</v>
      </c>
      <c r="V23" s="51">
        <v>0</v>
      </c>
      <c r="W23" s="51">
        <v>5.4113815759999992</v>
      </c>
      <c r="X23" s="51">
        <v>5.3938515759999994</v>
      </c>
      <c r="Y23" s="51">
        <v>1.0869999999999999E-2</v>
      </c>
      <c r="Z23" s="51">
        <v>1.753E-2</v>
      </c>
      <c r="AA23" s="51">
        <v>1.1E-4</v>
      </c>
      <c r="AB23" s="51">
        <v>1.1274367252281259E-2</v>
      </c>
      <c r="AC23" s="51">
        <v>5.400107208747718</v>
      </c>
      <c r="AD23" s="51">
        <v>5.1591966557945428</v>
      </c>
      <c r="AE23" s="54">
        <v>0.24091055295317559</v>
      </c>
      <c r="AF23" s="51">
        <v>0</v>
      </c>
      <c r="AG23" s="53">
        <v>5.35451929222745</v>
      </c>
      <c r="AH23" s="51">
        <v>0.24091055295317559</v>
      </c>
      <c r="AI23" s="51">
        <v>5.35451929222745</v>
      </c>
      <c r="AJ23" s="51">
        <v>0</v>
      </c>
      <c r="AK23" s="51">
        <f t="shared" si="0"/>
        <v>5.6066934594010363</v>
      </c>
      <c r="AL23" s="51">
        <f t="shared" si="1"/>
        <v>9.1900000000000009E-2</v>
      </c>
      <c r="AM23" s="51">
        <v>0</v>
      </c>
      <c r="AN23" s="51">
        <v>9.1900000000000009E-2</v>
      </c>
      <c r="AO23" s="51">
        <f t="shared" si="2"/>
        <v>5.5147934594010364</v>
      </c>
    </row>
    <row r="24" spans="2:41" s="48" customFormat="1" ht="27" customHeight="1" x14ac:dyDescent="0.15">
      <c r="B24" s="57" t="s">
        <v>88</v>
      </c>
      <c r="C24" s="50"/>
      <c r="D24" s="51">
        <v>2.4439999999999996E-2</v>
      </c>
      <c r="E24" s="51">
        <v>0</v>
      </c>
      <c r="F24" s="51">
        <v>0</v>
      </c>
      <c r="G24" s="51">
        <v>2.4439999999999996E-2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2.4439999999999996E-2</v>
      </c>
      <c r="T24" s="51">
        <v>0</v>
      </c>
      <c r="U24" s="51">
        <v>0</v>
      </c>
      <c r="V24" s="51">
        <v>0</v>
      </c>
      <c r="W24" s="51">
        <v>2.4439999999999996E-2</v>
      </c>
      <c r="X24" s="51">
        <v>1.9719999999999998E-2</v>
      </c>
      <c r="Y24" s="51">
        <v>1.1999999999999999E-3</v>
      </c>
      <c r="Z24" s="51">
        <v>4.7199999999999994E-3</v>
      </c>
      <c r="AA24" s="51">
        <v>4.7199999999999994E-3</v>
      </c>
      <c r="AB24" s="51">
        <v>5.9199999999999982E-3</v>
      </c>
      <c r="AC24" s="51">
        <v>1.8519999999999998E-2</v>
      </c>
      <c r="AD24" s="51">
        <v>1.8519999999999998E-2</v>
      </c>
      <c r="AE24" s="54">
        <v>0</v>
      </c>
      <c r="AF24" s="51">
        <v>0</v>
      </c>
      <c r="AG24" s="53">
        <v>1.8519999999999998E-2</v>
      </c>
      <c r="AH24" s="51">
        <v>0</v>
      </c>
      <c r="AI24" s="51">
        <v>1.8519999999999998E-2</v>
      </c>
      <c r="AJ24" s="51">
        <v>0</v>
      </c>
      <c r="AK24" s="51">
        <f t="shared" si="0"/>
        <v>2.4439999999999996E-2</v>
      </c>
      <c r="AL24" s="51">
        <f t="shared" si="1"/>
        <v>2.8896999999999999E-2</v>
      </c>
      <c r="AM24" s="51">
        <v>0</v>
      </c>
      <c r="AN24" s="51">
        <v>2.8896999999999999E-2</v>
      </c>
      <c r="AO24" s="51">
        <f t="shared" si="2"/>
        <v>-4.4570000000000026E-3</v>
      </c>
    </row>
    <row r="25" spans="2:41" s="48" customFormat="1" ht="27" customHeight="1" x14ac:dyDescent="0.15">
      <c r="B25" s="57" t="s">
        <v>89</v>
      </c>
      <c r="C25" s="50"/>
      <c r="D25" s="51">
        <v>0.41698000000000002</v>
      </c>
      <c r="E25" s="51">
        <v>0</v>
      </c>
      <c r="F25" s="51">
        <v>0</v>
      </c>
      <c r="G25" s="51">
        <v>0.41698000000000002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0.41698000000000002</v>
      </c>
      <c r="T25" s="51">
        <v>0</v>
      </c>
      <c r="U25" s="51">
        <v>0</v>
      </c>
      <c r="V25" s="51">
        <v>0</v>
      </c>
      <c r="W25" s="51">
        <v>0.41698000000000002</v>
      </c>
      <c r="X25" s="51">
        <v>8.4000000000000005E-2</v>
      </c>
      <c r="Y25" s="51">
        <v>0</v>
      </c>
      <c r="Z25" s="51">
        <v>0.33298</v>
      </c>
      <c r="AA25" s="51">
        <v>0</v>
      </c>
      <c r="AB25" s="51">
        <v>0</v>
      </c>
      <c r="AC25" s="51">
        <v>0.41698000000000002</v>
      </c>
      <c r="AD25" s="51">
        <v>0.41698000000000002</v>
      </c>
      <c r="AE25" s="54">
        <v>0</v>
      </c>
      <c r="AF25" s="51">
        <v>0</v>
      </c>
      <c r="AG25" s="53">
        <v>0.41698000000000002</v>
      </c>
      <c r="AH25" s="51">
        <v>0</v>
      </c>
      <c r="AI25" s="51">
        <v>0.41698000000000002</v>
      </c>
      <c r="AJ25" s="51">
        <v>0</v>
      </c>
      <c r="AK25" s="51">
        <f t="shared" si="0"/>
        <v>0.41698000000000002</v>
      </c>
      <c r="AL25" s="51">
        <f t="shared" si="1"/>
        <v>0.10496999999999999</v>
      </c>
      <c r="AM25" s="51">
        <v>0</v>
      </c>
      <c r="AN25" s="51">
        <v>0.10496999999999999</v>
      </c>
      <c r="AO25" s="51">
        <f t="shared" si="2"/>
        <v>0.31201000000000001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0.41268704099999998</v>
      </c>
      <c r="E28" s="51">
        <v>0</v>
      </c>
      <c r="F28" s="51">
        <v>0</v>
      </c>
      <c r="G28" s="51">
        <v>0.41268704099999998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0.41268704099999998</v>
      </c>
      <c r="T28" s="51">
        <v>0</v>
      </c>
      <c r="U28" s="51">
        <v>0</v>
      </c>
      <c r="V28" s="51">
        <v>0</v>
      </c>
      <c r="W28" s="51">
        <v>0.41268704099999998</v>
      </c>
      <c r="X28" s="51">
        <v>0.37070904099999996</v>
      </c>
      <c r="Y28" s="51">
        <v>0</v>
      </c>
      <c r="Z28" s="51">
        <v>4.1978000000000001E-2</v>
      </c>
      <c r="AA28" s="51">
        <v>1.124E-2</v>
      </c>
      <c r="AB28" s="51">
        <v>6.9150000000000045E-3</v>
      </c>
      <c r="AC28" s="51">
        <v>0.40577204099999997</v>
      </c>
      <c r="AD28" s="51">
        <v>0.40433603417406139</v>
      </c>
      <c r="AE28" s="54">
        <v>1.4360068259385681E-3</v>
      </c>
      <c r="AF28" s="51">
        <v>0</v>
      </c>
      <c r="AG28" s="53">
        <v>0.40433603417406139</v>
      </c>
      <c r="AH28" s="51">
        <v>1.4360068259385681E-3</v>
      </c>
      <c r="AI28" s="51">
        <v>0.40433603417406139</v>
      </c>
      <c r="AJ28" s="51">
        <v>0</v>
      </c>
      <c r="AK28" s="51">
        <f t="shared" si="0"/>
        <v>0.41268704099999998</v>
      </c>
      <c r="AL28" s="51">
        <f t="shared" si="1"/>
        <v>5.7925000000000004E-2</v>
      </c>
      <c r="AM28" s="51">
        <v>0</v>
      </c>
      <c r="AN28" s="51">
        <v>5.7925000000000004E-2</v>
      </c>
      <c r="AO28" s="51">
        <f t="shared" si="2"/>
        <v>0.35476204099999997</v>
      </c>
    </row>
    <row r="29" spans="2:41" s="48" customFormat="1" ht="27" customHeight="1" x14ac:dyDescent="0.15">
      <c r="B29" s="57" t="s">
        <v>93</v>
      </c>
      <c r="C29" s="50"/>
      <c r="D29" s="51">
        <v>0.84142333200000008</v>
      </c>
      <c r="E29" s="51">
        <v>0</v>
      </c>
      <c r="F29" s="51">
        <v>0</v>
      </c>
      <c r="G29" s="51">
        <v>0.84142333200000008</v>
      </c>
      <c r="H29" s="51">
        <v>1.4999999999999999E-2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0.82642333200000007</v>
      </c>
      <c r="T29" s="51">
        <v>0.210234</v>
      </c>
      <c r="U29" s="51">
        <v>0.20552400000000001</v>
      </c>
      <c r="V29" s="51">
        <v>4.7099999999999998E-3</v>
      </c>
      <c r="W29" s="51">
        <v>0.61618933200000003</v>
      </c>
      <c r="X29" s="51">
        <v>0.55342433200000007</v>
      </c>
      <c r="Y29" s="51">
        <v>4.8000000000000001E-5</v>
      </c>
      <c r="Z29" s="51">
        <v>6.2764999999999987E-2</v>
      </c>
      <c r="AA29" s="51">
        <v>1.7274999999999999E-2</v>
      </c>
      <c r="AB29" s="51">
        <v>1.9380121103143022E-3</v>
      </c>
      <c r="AC29" s="51">
        <v>0.61425131988968573</v>
      </c>
      <c r="AD29" s="51">
        <v>0.57260746699502474</v>
      </c>
      <c r="AE29" s="54">
        <v>4.1643852894660993E-2</v>
      </c>
      <c r="AF29" s="51">
        <v>0</v>
      </c>
      <c r="AG29" s="53">
        <v>0.58760746699502475</v>
      </c>
      <c r="AH29" s="51">
        <v>0.25187785289466103</v>
      </c>
      <c r="AI29" s="51">
        <v>0.58760746699502475</v>
      </c>
      <c r="AJ29" s="51">
        <v>0</v>
      </c>
      <c r="AK29" s="51">
        <f t="shared" si="0"/>
        <v>0.84142333200000008</v>
      </c>
      <c r="AL29" s="51">
        <f t="shared" si="1"/>
        <v>0.27312199999999998</v>
      </c>
      <c r="AM29" s="51">
        <v>0</v>
      </c>
      <c r="AN29" s="51">
        <v>0.27312199999999998</v>
      </c>
      <c r="AO29" s="51">
        <f t="shared" si="2"/>
        <v>0.5683013320000001</v>
      </c>
    </row>
    <row r="30" spans="2:41" s="48" customFormat="1" ht="27" customHeight="1" x14ac:dyDescent="0.15">
      <c r="B30" s="57" t="s">
        <v>94</v>
      </c>
      <c r="C30" s="50"/>
      <c r="D30" s="51">
        <v>3.1999999999999997E-3</v>
      </c>
      <c r="E30" s="51">
        <v>0</v>
      </c>
      <c r="F30" s="51">
        <v>0</v>
      </c>
      <c r="G30" s="51">
        <v>3.1999999999999997E-3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3.1999999999999997E-3</v>
      </c>
      <c r="T30" s="51">
        <v>0</v>
      </c>
      <c r="U30" s="51">
        <v>0</v>
      </c>
      <c r="V30" s="51">
        <v>0</v>
      </c>
      <c r="W30" s="51">
        <v>3.1999999999999997E-3</v>
      </c>
      <c r="X30" s="51">
        <v>0</v>
      </c>
      <c r="Y30" s="51">
        <v>0</v>
      </c>
      <c r="Z30" s="51">
        <v>3.1999999999999997E-3</v>
      </c>
      <c r="AA30" s="51">
        <v>0</v>
      </c>
      <c r="AB30" s="51">
        <v>0</v>
      </c>
      <c r="AC30" s="51">
        <v>3.1999999999999997E-3</v>
      </c>
      <c r="AD30" s="51">
        <v>3.1999999999999997E-3</v>
      </c>
      <c r="AE30" s="54">
        <v>0</v>
      </c>
      <c r="AF30" s="51">
        <v>0</v>
      </c>
      <c r="AG30" s="53">
        <v>3.1999999999999997E-3</v>
      </c>
      <c r="AH30" s="51">
        <v>0</v>
      </c>
      <c r="AI30" s="51">
        <v>3.1999999999999997E-3</v>
      </c>
      <c r="AJ30" s="51">
        <v>0</v>
      </c>
      <c r="AK30" s="51">
        <f t="shared" si="0"/>
        <v>3.1999999999999997E-3</v>
      </c>
      <c r="AL30" s="51">
        <f t="shared" si="1"/>
        <v>0</v>
      </c>
      <c r="AM30" s="51">
        <v>0</v>
      </c>
      <c r="AN30" s="51">
        <v>0</v>
      </c>
      <c r="AO30" s="51">
        <f t="shared" si="2"/>
        <v>3.1999999999999997E-3</v>
      </c>
    </row>
    <row r="31" spans="2:41" s="48" customFormat="1" ht="27" customHeight="1" x14ac:dyDescent="0.15">
      <c r="B31" s="57" t="s">
        <v>95</v>
      </c>
      <c r="C31" s="50"/>
      <c r="D31" s="51">
        <v>72.247569185000032</v>
      </c>
      <c r="E31" s="51">
        <v>0</v>
      </c>
      <c r="F31" s="51">
        <v>0</v>
      </c>
      <c r="G31" s="51">
        <v>72.247569185000032</v>
      </c>
      <c r="H31" s="51">
        <v>0</v>
      </c>
      <c r="I31" s="51">
        <v>0</v>
      </c>
      <c r="J31" s="51">
        <v>0</v>
      </c>
      <c r="K31" s="51">
        <v>0.41317999999999999</v>
      </c>
      <c r="L31" s="51">
        <v>0</v>
      </c>
      <c r="M31" s="51">
        <v>0</v>
      </c>
      <c r="N31" s="51">
        <v>0</v>
      </c>
      <c r="O31" s="51">
        <v>0.41317999999999999</v>
      </c>
      <c r="P31" s="51">
        <v>0.39004</v>
      </c>
      <c r="Q31" s="51">
        <v>0</v>
      </c>
      <c r="R31" s="51">
        <v>0</v>
      </c>
      <c r="S31" s="53">
        <v>71.857529185000033</v>
      </c>
      <c r="T31" s="51">
        <v>0.19898999999999997</v>
      </c>
      <c r="U31" s="51">
        <v>0.19873999999999997</v>
      </c>
      <c r="V31" s="51">
        <v>2.5000000000000001E-4</v>
      </c>
      <c r="W31" s="51">
        <v>71.658539185000038</v>
      </c>
      <c r="X31" s="51">
        <v>71.651949185000035</v>
      </c>
      <c r="Y31" s="51">
        <v>0</v>
      </c>
      <c r="Z31" s="51">
        <v>6.5899999999999995E-3</v>
      </c>
      <c r="AA31" s="51">
        <v>0</v>
      </c>
      <c r="AB31" s="51">
        <v>1.396249501794955E-6</v>
      </c>
      <c r="AC31" s="51">
        <v>71.658537788750536</v>
      </c>
      <c r="AD31" s="51">
        <v>71.509708901385352</v>
      </c>
      <c r="AE31" s="54">
        <v>0.14882888736517716</v>
      </c>
      <c r="AF31" s="51">
        <v>0</v>
      </c>
      <c r="AG31" s="53">
        <v>71.899748901385351</v>
      </c>
      <c r="AH31" s="51">
        <v>0.34781888736517713</v>
      </c>
      <c r="AI31" s="51">
        <v>71.899748901385351</v>
      </c>
      <c r="AJ31" s="51">
        <v>0</v>
      </c>
      <c r="AK31" s="51">
        <f t="shared" si="0"/>
        <v>72.247569185000032</v>
      </c>
      <c r="AL31" s="51">
        <f t="shared" si="1"/>
        <v>0.64140900000000001</v>
      </c>
      <c r="AM31" s="51">
        <v>0</v>
      </c>
      <c r="AN31" s="51">
        <v>0.64140900000000001</v>
      </c>
      <c r="AO31" s="51">
        <f t="shared" si="2"/>
        <v>71.606160185000036</v>
      </c>
    </row>
    <row r="32" spans="2:41" s="48" customFormat="1" ht="27" customHeight="1" x14ac:dyDescent="0.15">
      <c r="B32" s="57" t="s">
        <v>96</v>
      </c>
      <c r="C32" s="50"/>
      <c r="D32" s="51">
        <v>7.6500000000000005E-3</v>
      </c>
      <c r="E32" s="51">
        <v>0</v>
      </c>
      <c r="F32" s="51">
        <v>0</v>
      </c>
      <c r="G32" s="51">
        <v>7.6500000000000005E-3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7.6500000000000005E-3</v>
      </c>
      <c r="T32" s="51">
        <v>7.6500000000000005E-3</v>
      </c>
      <c r="U32" s="51">
        <v>0</v>
      </c>
      <c r="V32" s="51">
        <v>7.6500000000000005E-3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7.6500000000000005E-3</v>
      </c>
      <c r="AI32" s="51">
        <v>0</v>
      </c>
      <c r="AJ32" s="51">
        <v>0</v>
      </c>
      <c r="AK32" s="51">
        <f t="shared" si="0"/>
        <v>7.6500000000000005E-3</v>
      </c>
      <c r="AL32" s="51">
        <f t="shared" si="1"/>
        <v>0</v>
      </c>
      <c r="AM32" s="51">
        <v>0</v>
      </c>
      <c r="AN32" s="51">
        <v>0</v>
      </c>
      <c r="AO32" s="51">
        <f t="shared" si="2"/>
        <v>7.6500000000000005E-3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9.3964566748959903</v>
      </c>
      <c r="E34" s="51">
        <v>0</v>
      </c>
      <c r="F34" s="51">
        <v>0</v>
      </c>
      <c r="G34" s="51">
        <v>9.3964566748959903</v>
      </c>
      <c r="H34" s="51">
        <v>9.3964566748959903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9.3964566748959903</v>
      </c>
      <c r="AH34" s="51">
        <v>0</v>
      </c>
      <c r="AI34" s="51">
        <v>9.3964566748959903</v>
      </c>
      <c r="AJ34" s="51">
        <v>0</v>
      </c>
      <c r="AK34" s="51">
        <f t="shared" si="0"/>
        <v>9.3964566748959903</v>
      </c>
      <c r="AL34" s="51">
        <f t="shared" si="1"/>
        <v>0</v>
      </c>
      <c r="AM34" s="51">
        <v>0</v>
      </c>
      <c r="AN34" s="51">
        <v>0</v>
      </c>
      <c r="AO34" s="51">
        <f t="shared" si="2"/>
        <v>9.3964566748959903</v>
      </c>
    </row>
    <row r="35" spans="2:41" s="48" customFormat="1" ht="27" customHeight="1" x14ac:dyDescent="0.15">
      <c r="B35" s="57" t="s">
        <v>99</v>
      </c>
      <c r="C35" s="50"/>
      <c r="D35" s="51">
        <v>1.5699999999999999E-2</v>
      </c>
      <c r="E35" s="51">
        <v>0</v>
      </c>
      <c r="F35" s="51">
        <v>0</v>
      </c>
      <c r="G35" s="51">
        <v>1.5699999999999999E-2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1.5699999999999999E-2</v>
      </c>
      <c r="T35" s="51">
        <v>0</v>
      </c>
      <c r="U35" s="51">
        <v>0</v>
      </c>
      <c r="V35" s="51">
        <v>0</v>
      </c>
      <c r="W35" s="51">
        <v>1.5699999999999999E-2</v>
      </c>
      <c r="X35" s="51">
        <v>0</v>
      </c>
      <c r="Y35" s="51">
        <v>0</v>
      </c>
      <c r="Z35" s="51">
        <v>1.5699999999999999E-2</v>
      </c>
      <c r="AA35" s="51">
        <v>0</v>
      </c>
      <c r="AB35" s="51">
        <v>0</v>
      </c>
      <c r="AC35" s="51">
        <v>1.5699999999999999E-2</v>
      </c>
      <c r="AD35" s="51">
        <v>1.5699999999999999E-2</v>
      </c>
      <c r="AE35" s="54">
        <v>0</v>
      </c>
      <c r="AF35" s="51">
        <v>0</v>
      </c>
      <c r="AG35" s="53">
        <v>1.5699999999999999E-2</v>
      </c>
      <c r="AH35" s="51">
        <v>0</v>
      </c>
      <c r="AI35" s="51">
        <v>1.5699999999999999E-2</v>
      </c>
      <c r="AJ35" s="51">
        <v>0</v>
      </c>
      <c r="AK35" s="51">
        <f t="shared" si="0"/>
        <v>1.5699999999999999E-2</v>
      </c>
      <c r="AL35" s="51">
        <f t="shared" si="1"/>
        <v>0</v>
      </c>
      <c r="AM35" s="51">
        <v>0</v>
      </c>
      <c r="AN35" s="51">
        <v>0</v>
      </c>
      <c r="AO35" s="51">
        <f t="shared" si="2"/>
        <v>1.5699999999999999E-2</v>
      </c>
    </row>
    <row r="36" spans="2:41" s="48" customFormat="1" ht="27" customHeight="1" x14ac:dyDescent="0.15">
      <c r="B36" s="57" t="s">
        <v>100</v>
      </c>
      <c r="C36" s="50"/>
      <c r="D36" s="51">
        <v>1.8224551669447004</v>
      </c>
      <c r="E36" s="51">
        <v>0</v>
      </c>
      <c r="F36" s="51">
        <v>0</v>
      </c>
      <c r="G36" s="51">
        <v>1.8224551669447004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1.8224551669447004</v>
      </c>
      <c r="T36" s="51">
        <v>0.95504</v>
      </c>
      <c r="U36" s="51">
        <v>0</v>
      </c>
      <c r="V36" s="51">
        <v>0.95504</v>
      </c>
      <c r="W36" s="51">
        <v>0.86741516694470044</v>
      </c>
      <c r="X36" s="51">
        <v>0.45674763594470047</v>
      </c>
      <c r="Y36" s="51">
        <v>0.27504000000000001</v>
      </c>
      <c r="Z36" s="51">
        <v>0.41066753099999997</v>
      </c>
      <c r="AA36" s="51">
        <v>4.8579999999999998E-2</v>
      </c>
      <c r="AB36" s="51">
        <v>0.32365514118475947</v>
      </c>
      <c r="AC36" s="51">
        <v>0.54376002575994098</v>
      </c>
      <c r="AD36" s="51">
        <v>0.29455375329704353</v>
      </c>
      <c r="AE36" s="51">
        <v>0.24920627246289745</v>
      </c>
      <c r="AF36" s="51">
        <v>0</v>
      </c>
      <c r="AG36" s="53">
        <v>0.29455375329704353</v>
      </c>
      <c r="AH36" s="51">
        <v>1.2042462724628973</v>
      </c>
      <c r="AI36" s="51">
        <v>0.29455375329704353</v>
      </c>
      <c r="AJ36" s="51">
        <v>0</v>
      </c>
      <c r="AK36" s="51">
        <f t="shared" si="0"/>
        <v>1.8224551669447004</v>
      </c>
      <c r="AL36" s="51">
        <f t="shared" si="1"/>
        <v>1.6254570000000002</v>
      </c>
      <c r="AM36" s="51">
        <f>SUM(AM37:AM39)</f>
        <v>0</v>
      </c>
      <c r="AN36" s="51">
        <f>SUM(AN37:AN39)</f>
        <v>1.6254570000000002</v>
      </c>
      <c r="AO36" s="51">
        <f t="shared" si="2"/>
        <v>0.19699816694470029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0.32827000000000001</v>
      </c>
      <c r="E37" s="62">
        <v>0</v>
      </c>
      <c r="F37" s="61">
        <v>0</v>
      </c>
      <c r="G37" s="61">
        <v>0.32827000000000001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0.32827000000000001</v>
      </c>
      <c r="T37" s="61">
        <v>9.3800000000000012E-3</v>
      </c>
      <c r="U37" s="61">
        <v>0</v>
      </c>
      <c r="V37" s="61">
        <v>9.3800000000000012E-3</v>
      </c>
      <c r="W37" s="61">
        <v>0.31889000000000001</v>
      </c>
      <c r="X37" s="61">
        <v>0.27504000000000001</v>
      </c>
      <c r="Y37" s="61">
        <v>0.27504000000000001</v>
      </c>
      <c r="Z37" s="61">
        <v>4.3849999999999993E-2</v>
      </c>
      <c r="AA37" s="61">
        <v>4.3849999999999993E-2</v>
      </c>
      <c r="AB37" s="61">
        <v>0.31889000000000001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9.3800000000000012E-3</v>
      </c>
      <c r="AI37" s="61">
        <v>0</v>
      </c>
      <c r="AJ37" s="62">
        <v>0</v>
      </c>
      <c r="AK37" s="62">
        <f t="shared" si="0"/>
        <v>0.32827000000000001</v>
      </c>
      <c r="AL37" s="62">
        <f t="shared" si="1"/>
        <v>0.32552500000000001</v>
      </c>
      <c r="AM37" s="62">
        <v>0</v>
      </c>
      <c r="AN37" s="62">
        <v>0.32552500000000001</v>
      </c>
      <c r="AO37" s="62">
        <f t="shared" si="2"/>
        <v>2.7449999999999974E-3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1.1469959999999999</v>
      </c>
      <c r="E38" s="66">
        <v>0</v>
      </c>
      <c r="F38" s="66">
        <v>0</v>
      </c>
      <c r="G38" s="66">
        <v>1.1469959999999999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1.1469959999999999</v>
      </c>
      <c r="T38" s="66">
        <v>0.94561999999999991</v>
      </c>
      <c r="U38" s="66">
        <v>0</v>
      </c>
      <c r="V38" s="66">
        <v>0.94561999999999991</v>
      </c>
      <c r="W38" s="66">
        <v>0.201376</v>
      </c>
      <c r="X38" s="66">
        <v>0.18166099999999999</v>
      </c>
      <c r="Y38" s="66">
        <v>0</v>
      </c>
      <c r="Z38" s="66">
        <v>1.9715E-2</v>
      </c>
      <c r="AA38" s="66">
        <v>5.0000000000000002E-5</v>
      </c>
      <c r="AB38" s="66">
        <v>4.9999999999966738E-5</v>
      </c>
      <c r="AC38" s="66">
        <v>0.20132600000000003</v>
      </c>
      <c r="AD38" s="66">
        <v>0.13212741692307692</v>
      </c>
      <c r="AE38" s="66">
        <v>6.9198583076923115E-2</v>
      </c>
      <c r="AF38" s="67">
        <v>0</v>
      </c>
      <c r="AG38" s="68">
        <v>0.13212741692307692</v>
      </c>
      <c r="AH38" s="66">
        <v>1.014818583076923</v>
      </c>
      <c r="AI38" s="66">
        <v>0.13212741692307692</v>
      </c>
      <c r="AJ38" s="66">
        <v>0</v>
      </c>
      <c r="AK38" s="66">
        <f t="shared" si="0"/>
        <v>1.1469959999999999</v>
      </c>
      <c r="AL38" s="66">
        <f t="shared" si="1"/>
        <v>1.2671750000000002</v>
      </c>
      <c r="AM38" s="66">
        <v>0</v>
      </c>
      <c r="AN38" s="66">
        <v>1.2671750000000002</v>
      </c>
      <c r="AO38" s="66">
        <f t="shared" si="2"/>
        <v>-0.12017900000000026</v>
      </c>
    </row>
    <row r="39" spans="2:41" ht="27" customHeight="1" x14ac:dyDescent="0.15">
      <c r="B39" s="69">
        <v>0</v>
      </c>
      <c r="C39" s="76" t="s">
        <v>100</v>
      </c>
      <c r="D39" s="71">
        <v>0.34718916694470042</v>
      </c>
      <c r="E39" s="52">
        <v>0</v>
      </c>
      <c r="F39" s="71">
        <v>0</v>
      </c>
      <c r="G39" s="71">
        <v>0.34718916694470042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0.34718916694470042</v>
      </c>
      <c r="T39" s="71">
        <v>4.0000000000000003E-5</v>
      </c>
      <c r="U39" s="71">
        <v>0</v>
      </c>
      <c r="V39" s="71">
        <v>4.0000000000000003E-5</v>
      </c>
      <c r="W39" s="71">
        <v>0.34714916694470044</v>
      </c>
      <c r="X39" s="71">
        <v>4.66359447004608E-5</v>
      </c>
      <c r="Y39" s="71">
        <v>0</v>
      </c>
      <c r="Z39" s="71">
        <v>0.34710253099999999</v>
      </c>
      <c r="AA39" s="71">
        <v>4.6800000000000001E-3</v>
      </c>
      <c r="AB39" s="71">
        <v>4.7151411847594638E-3</v>
      </c>
      <c r="AC39" s="71">
        <v>0.34243402575994097</v>
      </c>
      <c r="AD39" s="71">
        <v>0.16242633637396661</v>
      </c>
      <c r="AE39" s="71">
        <v>0.18000768938597433</v>
      </c>
      <c r="AF39" s="72">
        <v>0</v>
      </c>
      <c r="AG39" s="73">
        <v>0.16242633637396661</v>
      </c>
      <c r="AH39" s="71">
        <v>0.18004768938597435</v>
      </c>
      <c r="AI39" s="71">
        <v>0.16242633637396661</v>
      </c>
      <c r="AJ39" s="52">
        <v>0</v>
      </c>
      <c r="AK39" s="52">
        <f t="shared" si="0"/>
        <v>0.34718916694470042</v>
      </c>
      <c r="AL39" s="52">
        <f t="shared" si="1"/>
        <v>3.2757000000000015E-2</v>
      </c>
      <c r="AM39" s="52">
        <v>0</v>
      </c>
      <c r="AN39" s="52">
        <v>3.2757000000000015E-2</v>
      </c>
      <c r="AO39" s="52">
        <f t="shared" si="2"/>
        <v>0.31443216694470039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2021-03-16T06:37:03Z</dcterms:created>
  <dcterms:modified xsi:type="dcterms:W3CDTF">2025-03-13T00:25:47Z</dcterms:modified>
</cp:coreProperties>
</file>