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O37" i="1" s="1"/>
  <c r="AN36" i="1"/>
  <c r="AM36" i="1"/>
  <c r="AK36" i="1"/>
  <c r="AL35" i="1"/>
  <c r="AK35" i="1"/>
  <c r="AL34" i="1"/>
  <c r="AK34" i="1"/>
  <c r="AO34" i="1" s="1"/>
  <c r="AL33" i="1"/>
  <c r="AK33" i="1"/>
  <c r="AL32" i="1"/>
  <c r="AK32" i="1"/>
  <c r="AO32" i="1" s="1"/>
  <c r="AL31" i="1"/>
  <c r="AK31" i="1"/>
  <c r="AL30" i="1"/>
  <c r="AK30" i="1"/>
  <c r="AL29" i="1"/>
  <c r="AK29" i="1"/>
  <c r="AO29" i="1" s="1"/>
  <c r="AL28" i="1"/>
  <c r="AK28" i="1"/>
  <c r="AL27" i="1"/>
  <c r="AK27" i="1"/>
  <c r="AL26" i="1"/>
  <c r="AK26" i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L19" i="1"/>
  <c r="AK19" i="1"/>
  <c r="AL18" i="1"/>
  <c r="AK18" i="1"/>
  <c r="AL17" i="1"/>
  <c r="AK17" i="1"/>
  <c r="AO17" i="1" s="1"/>
  <c r="AL16" i="1"/>
  <c r="AK16" i="1"/>
  <c r="AN14" i="1"/>
  <c r="AN12" i="1" s="1"/>
  <c r="AL15" i="1"/>
  <c r="AK15" i="1"/>
  <c r="AK14" i="1"/>
  <c r="AL13" i="1"/>
  <c r="AK13" i="1"/>
  <c r="AO13" i="1" s="1"/>
  <c r="AK12" i="1"/>
  <c r="Z8" i="1"/>
  <c r="X8" i="1"/>
  <c r="AL36" i="1" l="1"/>
  <c r="AO36" i="1" s="1"/>
  <c r="AO16" i="1"/>
  <c r="AO25" i="1"/>
  <c r="AO15" i="1"/>
  <c r="AO18" i="1"/>
  <c r="AO21" i="1"/>
  <c r="AO24" i="1"/>
  <c r="AO27" i="1"/>
  <c r="AO30" i="1"/>
  <c r="AO20" i="1"/>
  <c r="AO23" i="1"/>
  <c r="AO31" i="1"/>
  <c r="AO28" i="1"/>
  <c r="AO35" i="1"/>
  <c r="AO22" i="1"/>
  <c r="AO19" i="1"/>
  <c r="AO26" i="1"/>
  <c r="AO33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<sst xmlns="http://schemas.openxmlformats.org/spreadsheetml/2006/main" count="111" uniqueCount="105">
  <si>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</si>
  <si>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</si>
  <si>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</si>
  <si>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</si>
  <si>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</si>
  <si>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</si>
  <si>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</si>
  <si>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</si>
  <si>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</si>
  <si>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</si>
  <si>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</si>
  <si>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</si>
  <si>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</si>
  <si>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</si>
  <si>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</si>
  <si>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</si>
  <si>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</si>
  <si>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</si>
  <si>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</si>
  <si>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</si>
  <si>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</si>
  <si>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</si>
  <si>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</si>
  <si>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</si>
  <si>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</si>
  <si>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</si>
  <si>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</si>
  <si>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</si>
  <si>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</si>
  <si>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</si>
  <si>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</si>
  <si>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</si>
  <si>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</si>
  <si>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</si>
  <si>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</si>
  <si>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</si>
  <si>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</si>
  <si>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</si>
  <si>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</si>
  <si>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</si>
  <si>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</si>
  <si>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</si>
  <si>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</si>
  <si>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</si>
  <si>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</si>
  <si>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</si>
  <si>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</si>
  <si>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</si>
  <si>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</si>
  <si>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</si>
  <si>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</si>
  <si>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</si>
  <si>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</si>
  <si>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</si>
  <si>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</si>
  <si>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</si>
  <si>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</si>
  <si>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</si>
  <si>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</si>
  <si>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</si>
  <si>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</si>
  <si>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</si>
  <si>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</si>
  <si>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</si>
  <si>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</si>
  <si>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</si>
  <si>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</si>
  <si>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</si>
  <si>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</si>
  <si>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</si>
  <si>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</si>
  <si>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</si>
  <si>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</si>
  <si>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</si>
  <si>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</si>
  <si>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</si>
  <si>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</si>
  <si>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</si>
  <si>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</si>
  <si>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</si>
  <si>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</si>
  <si>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</si>
  <si>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</si>
  <si>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</si>
  <si>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</si>
  <si>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</si>
  <si>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</si>
  <si>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</si>
  <si>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</si>
  <si>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</si>
  <si>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</si>
  <si>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</si>
  <si>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</si>
  <si>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</si>
  <si>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</si>
  <si>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</si>
  <si>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</si>
  <si>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</si>
  <si>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</si>
  <si>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</si>
  <si>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</si>
  <si>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</si>
  <si>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</si>
  <si>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</si>
  <si>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表4-03  発生量及び処理・処分量（種類別：変換)　〔全業種〕〔紀の川・岩出地域〕〔令和５年度〕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</si>
</sst>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129.07778475400391</v>
      </c>
      <c r="E12" s="46">
        <v>0</v>
      </c>
      <c r="F12" s="46">
        <v>0</v>
      </c>
      <c r="G12" s="46">
        <v>129.07778475400391</v>
      </c>
      <c r="H12" s="46">
        <v>3.13215254160114</v>
      </c>
      <c r="I12" s="46">
        <v>0</v>
      </c>
      <c r="J12" s="46">
        <v>0</v>
      </c>
      <c r="K12" s="46">
        <v>25.562367500000001</v>
      </c>
      <c r="L12" s="46">
        <v>0</v>
      </c>
      <c r="M12" s="46">
        <v>20.746164913715099</v>
      </c>
      <c r="N12" s="46">
        <v>0</v>
      </c>
      <c r="O12" s="46">
        <v>4.8162025862849021</v>
      </c>
      <c r="P12" s="46">
        <v>1.9861695599426845</v>
      </c>
      <c r="Q12" s="46">
        <v>0</v>
      </c>
      <c r="R12" s="46">
        <v>0</v>
      </c>
      <c r="S12" s="47">
        <v>103.21329773874498</v>
      </c>
      <c r="T12" s="46">
        <v>1.9722739989999998</v>
      </c>
      <c r="U12" s="46">
        <v>0.73515999899999995</v>
      </c>
      <c r="V12" s="46">
        <v>1.2371139999999998</v>
      </c>
      <c r="W12" s="46">
        <v>101.24102373974499</v>
      </c>
      <c r="X12" s="46">
        <v>90.410730451744996</v>
      </c>
      <c r="Y12" s="46">
        <v>0.25165200000000004</v>
      </c>
      <c r="Z12" s="46">
        <v>10.830293288</v>
      </c>
      <c r="AA12" s="46">
        <v>3.3809560829999996</v>
      </c>
      <c r="AB12" s="46">
        <v>5.8628325071485179</v>
      </c>
      <c r="AC12" s="46">
        <v>95.37819123259645</v>
      </c>
      <c r="AD12" s="46">
        <v>92.456146990261757</v>
      </c>
      <c r="AE12" s="46">
        <v>2.9220442423347013</v>
      </c>
      <c r="AF12" s="46">
        <v>0</v>
      </c>
      <c r="AG12" s="47">
        <v>97.574469091805582</v>
      </c>
      <c r="AH12" s="46">
        <v>4.8943182413347008</v>
      </c>
      <c r="AI12" s="46">
        <v>97.574469091805582</v>
      </c>
      <c r="AJ12" s="46">
        <v>0</v>
      </c>
      <c r="AK12" s="46">
        <f>G12-N12</f>
        <v>129.07778475400391</v>
      </c>
      <c r="AL12" s="46">
        <f>AM12+AN12</f>
        <v>10.654927602635883</v>
      </c>
      <c r="AM12" s="46">
        <f>SUM(AM13:AM14)+SUM(AM18:AM36)</f>
        <v>0</v>
      </c>
      <c r="AN12" s="46">
        <f>SUM(AN13:AN14)+SUM(AN18:AN36)</f>
        <v>10.654927602635883</v>
      </c>
      <c r="AO12" s="46">
        <f>AK12-AL12</f>
        <v>118.42285715136804</v>
      </c>
    </row>
    <row r="13" spans="2:41" s="48" customFormat="1" ht="27" customHeight="1" thickTop="1" x14ac:dyDescent="0.15">
      <c r="B13" s="49" t="s">
        <v>77</v>
      </c>
      <c r="C13" s="50"/>
      <c r="D13" s="51">
        <v>7.2020000000000001E-2</v>
      </c>
      <c r="E13" s="51">
        <v>0</v>
      </c>
      <c r="F13" s="51">
        <v>0</v>
      </c>
      <c r="G13" s="52">
        <v>7.2020000000000001E-2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7.2020000000000001E-2</v>
      </c>
      <c r="T13" s="51">
        <v>2.8740000000000002E-2</v>
      </c>
      <c r="U13" s="51">
        <v>5.7400000000000003E-3</v>
      </c>
      <c r="V13" s="51">
        <v>2.3E-2</v>
      </c>
      <c r="W13" s="51">
        <v>4.3279999999999999E-2</v>
      </c>
      <c r="X13" s="51">
        <v>0</v>
      </c>
      <c r="Y13" s="51">
        <v>0</v>
      </c>
      <c r="Z13" s="51">
        <v>4.3279999999999999E-2</v>
      </c>
      <c r="AA13" s="51">
        <v>0</v>
      </c>
      <c r="AB13" s="51">
        <v>-0.36404376924868609</v>
      </c>
      <c r="AC13" s="51">
        <v>0.40732376924868607</v>
      </c>
      <c r="AD13" s="51">
        <v>4.3279999999999999E-2</v>
      </c>
      <c r="AE13" s="54">
        <v>0.36404376924868609</v>
      </c>
      <c r="AF13" s="51">
        <v>0</v>
      </c>
      <c r="AG13" s="55">
        <v>4.3279999999999999E-2</v>
      </c>
      <c r="AH13" s="56">
        <v>0.39278376924868608</v>
      </c>
      <c r="AI13" s="56">
        <v>4.3279999999999999E-2</v>
      </c>
      <c r="AJ13" s="51">
        <v>0</v>
      </c>
      <c r="AK13" s="51">
        <f t="shared" ref="AK13:AK39" si="0">G13-N13</f>
        <v>7.2020000000000001E-2</v>
      </c>
      <c r="AL13" s="51">
        <f t="shared" ref="AL13:AL39" si="1">AM13+AN13</f>
        <v>3.4799999999999998E-2</v>
      </c>
      <c r="AM13" s="51">
        <v>0</v>
      </c>
      <c r="AN13" s="51">
        <v>3.4799999999999998E-2</v>
      </c>
      <c r="AO13" s="51">
        <f t="shared" ref="AO13:AO39" si="2">AK13-AL13</f>
        <v>3.7220000000000003E-2</v>
      </c>
    </row>
    <row r="14" spans="2:41" s="48" customFormat="1" ht="27" customHeight="1" x14ac:dyDescent="0.15">
      <c r="B14" s="57" t="s">
        <v>78</v>
      </c>
      <c r="C14" s="50"/>
      <c r="D14" s="51">
        <v>23.827283366000003</v>
      </c>
      <c r="E14" s="51">
        <v>0</v>
      </c>
      <c r="F14" s="51">
        <v>0</v>
      </c>
      <c r="G14" s="51">
        <v>23.827283366000003</v>
      </c>
      <c r="H14" s="51">
        <v>0</v>
      </c>
      <c r="I14" s="51">
        <v>0</v>
      </c>
      <c r="J14" s="51">
        <v>0</v>
      </c>
      <c r="K14" s="51">
        <v>20.249000000000002</v>
      </c>
      <c r="L14" s="51">
        <v>0</v>
      </c>
      <c r="M14" s="51">
        <v>17.430000000000003</v>
      </c>
      <c r="N14" s="51">
        <v>0</v>
      </c>
      <c r="O14" s="51">
        <v>2.819</v>
      </c>
      <c r="P14" s="51">
        <v>0</v>
      </c>
      <c r="Q14" s="51">
        <v>0</v>
      </c>
      <c r="R14" s="58">
        <v>0</v>
      </c>
      <c r="S14" s="53">
        <v>6.3972833659999999</v>
      </c>
      <c r="T14" s="51">
        <v>0.13891000000000001</v>
      </c>
      <c r="U14" s="51">
        <v>1.91E-3</v>
      </c>
      <c r="V14" s="51">
        <v>0.13700000000000001</v>
      </c>
      <c r="W14" s="51">
        <v>6.2583733659999998</v>
      </c>
      <c r="X14" s="51">
        <v>3.8835099999999994</v>
      </c>
      <c r="Y14" s="51">
        <v>0</v>
      </c>
      <c r="Z14" s="51">
        <v>2.374863366</v>
      </c>
      <c r="AA14" s="51">
        <v>0.86608169099999999</v>
      </c>
      <c r="AB14" s="51">
        <v>2.3600251527865765</v>
      </c>
      <c r="AC14" s="51">
        <v>3.8983482132134233</v>
      </c>
      <c r="AD14" s="51">
        <v>3.764281461053955</v>
      </c>
      <c r="AE14" s="51">
        <v>0.13406675215946842</v>
      </c>
      <c r="AF14" s="51">
        <v>0</v>
      </c>
      <c r="AG14" s="53">
        <v>3.764281461053955</v>
      </c>
      <c r="AH14" s="51">
        <v>0.27297675215946843</v>
      </c>
      <c r="AI14" s="51">
        <v>3.764281461053955</v>
      </c>
      <c r="AJ14" s="51">
        <v>0</v>
      </c>
      <c r="AK14" s="51">
        <f t="shared" si="0"/>
        <v>23.827283366000003</v>
      </c>
      <c r="AL14" s="51">
        <f t="shared" si="1"/>
        <v>0.58474376826722341</v>
      </c>
      <c r="AM14" s="51">
        <f>SUM(AM15:AM17)</f>
        <v>0</v>
      </c>
      <c r="AN14" s="51">
        <f>SUM(AN15:AN17)</f>
        <v>0.58474376826722341</v>
      </c>
      <c r="AO14" s="51">
        <f t="shared" si="2"/>
        <v>23.24253959773278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20.447587000000002</v>
      </c>
      <c r="E15" s="62">
        <v>0</v>
      </c>
      <c r="F15" s="61">
        <v>0</v>
      </c>
      <c r="G15" s="61">
        <v>20.447587000000002</v>
      </c>
      <c r="H15" s="62">
        <v>0</v>
      </c>
      <c r="I15" s="62">
        <v>0</v>
      </c>
      <c r="J15" s="62">
        <v>0</v>
      </c>
      <c r="K15" s="62">
        <v>19.364000000000001</v>
      </c>
      <c r="L15" s="62">
        <v>0</v>
      </c>
      <c r="M15" s="62">
        <v>17.380000000000003</v>
      </c>
      <c r="N15" s="62">
        <v>0</v>
      </c>
      <c r="O15" s="62">
        <v>1.984</v>
      </c>
      <c r="P15" s="61">
        <v>0</v>
      </c>
      <c r="Q15" s="61">
        <v>0</v>
      </c>
      <c r="R15" s="63">
        <v>0</v>
      </c>
      <c r="S15" s="64">
        <v>3.0675869999999996</v>
      </c>
      <c r="T15" s="61">
        <v>0</v>
      </c>
      <c r="U15" s="61">
        <v>0</v>
      </c>
      <c r="V15" s="61">
        <v>0</v>
      </c>
      <c r="W15" s="61">
        <v>3.0675869999999996</v>
      </c>
      <c r="X15" s="61">
        <v>1.4115899999999997</v>
      </c>
      <c r="Y15" s="61">
        <v>0</v>
      </c>
      <c r="Z15" s="61">
        <v>1.6559970000000002</v>
      </c>
      <c r="AA15" s="61">
        <v>0.75953999999999999</v>
      </c>
      <c r="AB15" s="61">
        <v>1.7879752551496075</v>
      </c>
      <c r="AC15" s="61">
        <v>1.2796117448503921</v>
      </c>
      <c r="AD15" s="61">
        <v>1.2782593448503921</v>
      </c>
      <c r="AE15" s="61">
        <v>1.3524000000000003E-3</v>
      </c>
      <c r="AF15" s="63">
        <v>0</v>
      </c>
      <c r="AG15" s="64">
        <v>1.2782593448503921</v>
      </c>
      <c r="AH15" s="61">
        <v>1.3524000000000003E-3</v>
      </c>
      <c r="AI15" s="61">
        <v>1.2782593448503921</v>
      </c>
      <c r="AJ15" s="62">
        <v>0</v>
      </c>
      <c r="AK15" s="62">
        <f t="shared" si="0"/>
        <v>20.447587000000002</v>
      </c>
      <c r="AL15" s="62">
        <f t="shared" si="1"/>
        <v>0.16938000000000003</v>
      </c>
      <c r="AM15" s="62">
        <v>0</v>
      </c>
      <c r="AN15" s="62">
        <v>0.16938000000000003</v>
      </c>
      <c r="AO15" s="62">
        <f t="shared" si="2"/>
        <v>20.278207000000002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2.7989600000000001</v>
      </c>
      <c r="E16" s="66">
        <v>0</v>
      </c>
      <c r="F16" s="66">
        <v>0</v>
      </c>
      <c r="G16" s="66">
        <v>2.7989600000000001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2.7989600000000001</v>
      </c>
      <c r="T16" s="66">
        <v>1.91E-3</v>
      </c>
      <c r="U16" s="66">
        <v>1.91E-3</v>
      </c>
      <c r="V16" s="66">
        <v>0</v>
      </c>
      <c r="W16" s="66">
        <v>2.79705</v>
      </c>
      <c r="X16" s="66">
        <v>2.4719199999999999</v>
      </c>
      <c r="Y16" s="66">
        <v>0</v>
      </c>
      <c r="Z16" s="66">
        <v>0.32512999999999997</v>
      </c>
      <c r="AA16" s="66">
        <v>8.9999999999999992E-5</v>
      </c>
      <c r="AB16" s="66">
        <v>0.29329553163696875</v>
      </c>
      <c r="AC16" s="66">
        <v>2.5037544683630313</v>
      </c>
      <c r="AD16" s="66">
        <v>2.4112541162035628</v>
      </c>
      <c r="AE16" s="66">
        <v>9.2500352159468405E-2</v>
      </c>
      <c r="AF16" s="67">
        <v>0</v>
      </c>
      <c r="AG16" s="68">
        <v>2.4112541162035628</v>
      </c>
      <c r="AH16" s="66">
        <v>9.44103521594684E-2</v>
      </c>
      <c r="AI16" s="66">
        <v>2.4112541162035628</v>
      </c>
      <c r="AJ16" s="66">
        <v>0</v>
      </c>
      <c r="AK16" s="66">
        <f t="shared" si="0"/>
        <v>2.7989600000000001</v>
      </c>
      <c r="AL16" s="66">
        <f t="shared" si="1"/>
        <v>0.41536376826722338</v>
      </c>
      <c r="AM16" s="66">
        <v>0</v>
      </c>
      <c r="AN16" s="66">
        <v>0.41536376826722338</v>
      </c>
      <c r="AO16" s="66">
        <f t="shared" si="2"/>
        <v>2.3835962317327768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0.58073636600000023</v>
      </c>
      <c r="E17" s="52">
        <v>0</v>
      </c>
      <c r="F17" s="71">
        <v>0</v>
      </c>
      <c r="G17" s="71">
        <v>0.58073636600000023</v>
      </c>
      <c r="H17" s="52">
        <v>0</v>
      </c>
      <c r="I17" s="52">
        <v>0</v>
      </c>
      <c r="J17" s="52">
        <v>0</v>
      </c>
      <c r="K17" s="52">
        <v>0.88500000000000001</v>
      </c>
      <c r="L17" s="52">
        <v>0</v>
      </c>
      <c r="M17" s="52">
        <v>5.0000000000000044E-2</v>
      </c>
      <c r="N17" s="52">
        <v>0</v>
      </c>
      <c r="O17" s="52">
        <v>0.83499999999999996</v>
      </c>
      <c r="P17" s="71">
        <v>0</v>
      </c>
      <c r="Q17" s="71">
        <v>0</v>
      </c>
      <c r="R17" s="72">
        <v>0</v>
      </c>
      <c r="S17" s="73">
        <v>0.53073636600000018</v>
      </c>
      <c r="T17" s="71">
        <v>0.13700000000000001</v>
      </c>
      <c r="U17" s="71">
        <v>0</v>
      </c>
      <c r="V17" s="71">
        <v>0.13700000000000001</v>
      </c>
      <c r="W17" s="71">
        <v>0.39373636600000012</v>
      </c>
      <c r="X17" s="71">
        <v>0</v>
      </c>
      <c r="Y17" s="71">
        <v>0</v>
      </c>
      <c r="Z17" s="71">
        <v>0.39373636600000012</v>
      </c>
      <c r="AA17" s="71">
        <v>0.10645169099999999</v>
      </c>
      <c r="AB17" s="71">
        <v>0.27875436600000014</v>
      </c>
      <c r="AC17" s="71">
        <v>0.114982</v>
      </c>
      <c r="AD17" s="71">
        <v>7.4767999999999987E-2</v>
      </c>
      <c r="AE17" s="71">
        <v>4.0214000000000007E-2</v>
      </c>
      <c r="AF17" s="72">
        <v>0</v>
      </c>
      <c r="AG17" s="73">
        <v>7.4767999999999987E-2</v>
      </c>
      <c r="AH17" s="71">
        <v>0.17721400000000001</v>
      </c>
      <c r="AI17" s="71">
        <v>7.4767999999999987E-2</v>
      </c>
      <c r="AJ17" s="52">
        <v>0</v>
      </c>
      <c r="AK17" s="52">
        <f t="shared" si="0"/>
        <v>0.58073636600000023</v>
      </c>
      <c r="AL17" s="52">
        <f t="shared" si="1"/>
        <v>0</v>
      </c>
      <c r="AM17" s="52">
        <v>0</v>
      </c>
      <c r="AN17" s="52">
        <v>0</v>
      </c>
      <c r="AO17" s="52">
        <f t="shared" si="2"/>
        <v>0.58073636600000023</v>
      </c>
    </row>
    <row r="18" spans="2:41" s="48" customFormat="1" ht="27" customHeight="1" x14ac:dyDescent="0.15">
      <c r="B18" s="57" t="s">
        <v>82</v>
      </c>
      <c r="C18" s="74"/>
      <c r="D18" s="51">
        <v>0.7473895920000001</v>
      </c>
      <c r="E18" s="51">
        <v>0</v>
      </c>
      <c r="F18" s="51">
        <v>0</v>
      </c>
      <c r="G18" s="51">
        <v>0.7473895920000001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0.7473895920000001</v>
      </c>
      <c r="T18" s="51">
        <v>0</v>
      </c>
      <c r="U18" s="51">
        <v>0</v>
      </c>
      <c r="V18" s="51">
        <v>0</v>
      </c>
      <c r="W18" s="51">
        <v>0.7473895920000001</v>
      </c>
      <c r="X18" s="51">
        <v>0.47280420000000001</v>
      </c>
      <c r="Y18" s="51">
        <v>0</v>
      </c>
      <c r="Z18" s="51">
        <v>0.27458539200000009</v>
      </c>
      <c r="AA18" s="51">
        <v>4.3891892000000002E-2</v>
      </c>
      <c r="AB18" s="51">
        <v>0.52506033336636659</v>
      </c>
      <c r="AC18" s="51">
        <v>0.22232925863363356</v>
      </c>
      <c r="AD18" s="51">
        <v>0.17057194613363355</v>
      </c>
      <c r="AE18" s="54">
        <v>5.1757312499999999E-2</v>
      </c>
      <c r="AF18" s="51">
        <v>0</v>
      </c>
      <c r="AG18" s="53">
        <v>0.17057194613363355</v>
      </c>
      <c r="AH18" s="51">
        <v>5.1757312499999999E-2</v>
      </c>
      <c r="AI18" s="51">
        <v>0.17057194613363355</v>
      </c>
      <c r="AJ18" s="51">
        <v>0</v>
      </c>
      <c r="AK18" s="51">
        <f t="shared" si="0"/>
        <v>0.7473895920000001</v>
      </c>
      <c r="AL18" s="51">
        <f t="shared" si="1"/>
        <v>0.11964599999999999</v>
      </c>
      <c r="AM18" s="51">
        <v>0</v>
      </c>
      <c r="AN18" s="51">
        <v>0.11964599999999999</v>
      </c>
      <c r="AO18" s="51">
        <f t="shared" si="2"/>
        <v>0.62774359200000007</v>
      </c>
    </row>
    <row r="19" spans="2:41" s="48" customFormat="1" ht="27" customHeight="1" x14ac:dyDescent="0.15">
      <c r="B19" s="57" t="s">
        <v>83</v>
      </c>
      <c r="C19" s="50"/>
      <c r="D19" s="51">
        <v>7.8956479999999996E-2</v>
      </c>
      <c r="E19" s="51">
        <v>0</v>
      </c>
      <c r="F19" s="51">
        <v>0</v>
      </c>
      <c r="G19" s="51">
        <v>7.8956479999999996E-2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7.8956479999999996E-2</v>
      </c>
      <c r="T19" s="51">
        <v>5.1000000000000004E-4</v>
      </c>
      <c r="U19" s="51">
        <v>0</v>
      </c>
      <c r="V19" s="51">
        <v>5.1000000000000004E-4</v>
      </c>
      <c r="W19" s="51">
        <v>7.8446479999999999E-2</v>
      </c>
      <c r="X19" s="51">
        <v>1.6000000000000001E-4</v>
      </c>
      <c r="Y19" s="51">
        <v>1.6000000000000001E-4</v>
      </c>
      <c r="Z19" s="51">
        <v>7.8286480000000006E-2</v>
      </c>
      <c r="AA19" s="51">
        <v>6.7885000000000003E-3</v>
      </c>
      <c r="AB19" s="51">
        <v>1.4089554743589749E-2</v>
      </c>
      <c r="AC19" s="51">
        <v>6.435692525641025E-2</v>
      </c>
      <c r="AD19" s="51">
        <v>6.4356339999999998E-2</v>
      </c>
      <c r="AE19" s="54">
        <v>5.8525641025640999E-7</v>
      </c>
      <c r="AF19" s="51">
        <v>0</v>
      </c>
      <c r="AG19" s="53">
        <v>6.4356339999999998E-2</v>
      </c>
      <c r="AH19" s="51">
        <v>5.1058525641025645E-4</v>
      </c>
      <c r="AI19" s="51">
        <v>6.4356339999999998E-2</v>
      </c>
      <c r="AJ19" s="51">
        <v>0</v>
      </c>
      <c r="AK19" s="51">
        <f t="shared" si="0"/>
        <v>7.8956479999999996E-2</v>
      </c>
      <c r="AL19" s="51">
        <f t="shared" si="1"/>
        <v>9.6512000000000014E-2</v>
      </c>
      <c r="AM19" s="51">
        <v>0</v>
      </c>
      <c r="AN19" s="51">
        <v>9.6512000000000014E-2</v>
      </c>
      <c r="AO19" s="51">
        <f t="shared" si="2"/>
        <v>-1.7555520000000019E-2</v>
      </c>
    </row>
    <row r="20" spans="2:41" s="48" customFormat="1" ht="27" customHeight="1" x14ac:dyDescent="0.15">
      <c r="B20" s="57" t="s">
        <v>84</v>
      </c>
      <c r="C20" s="50"/>
      <c r="D20" s="51">
        <v>0.68254194999999995</v>
      </c>
      <c r="E20" s="51">
        <v>0</v>
      </c>
      <c r="F20" s="51">
        <v>0</v>
      </c>
      <c r="G20" s="51">
        <v>0.68254194999999995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0.68254194999999995</v>
      </c>
      <c r="T20" s="51">
        <v>2.2000000000000001E-4</v>
      </c>
      <c r="U20" s="51">
        <v>0</v>
      </c>
      <c r="V20" s="51">
        <v>2.2000000000000001E-4</v>
      </c>
      <c r="W20" s="51">
        <v>0.68232194999999995</v>
      </c>
      <c r="X20" s="51">
        <v>1.38567E-2</v>
      </c>
      <c r="Y20" s="51">
        <v>8.0000000000000007E-5</v>
      </c>
      <c r="Z20" s="51">
        <v>0.6684652499999999</v>
      </c>
      <c r="AA20" s="51">
        <v>2.0417499999999993E-3</v>
      </c>
      <c r="AB20" s="51">
        <v>0.62979978484186283</v>
      </c>
      <c r="AC20" s="51">
        <v>5.2522165158137089E-2</v>
      </c>
      <c r="AD20" s="51">
        <v>4.686039999999999E-2</v>
      </c>
      <c r="AE20" s="54">
        <v>5.6617651581370972E-3</v>
      </c>
      <c r="AF20" s="51">
        <v>0</v>
      </c>
      <c r="AG20" s="53">
        <v>4.686039999999999E-2</v>
      </c>
      <c r="AH20" s="51">
        <v>5.8817651581370969E-3</v>
      </c>
      <c r="AI20" s="51">
        <v>4.686039999999999E-2</v>
      </c>
      <c r="AJ20" s="51">
        <v>0</v>
      </c>
      <c r="AK20" s="51">
        <f t="shared" si="0"/>
        <v>0.68254194999999995</v>
      </c>
      <c r="AL20" s="51">
        <f t="shared" si="1"/>
        <v>0.87924400000000003</v>
      </c>
      <c r="AM20" s="51">
        <v>0</v>
      </c>
      <c r="AN20" s="51">
        <v>0.87924400000000003</v>
      </c>
      <c r="AO20" s="51">
        <f t="shared" si="2"/>
        <v>-0.19670205000000007</v>
      </c>
    </row>
    <row r="21" spans="2:41" s="48" customFormat="1" ht="27" customHeight="1" x14ac:dyDescent="0.15">
      <c r="B21" s="57" t="s">
        <v>85</v>
      </c>
      <c r="C21" s="50"/>
      <c r="D21" s="51">
        <v>3.891190835454545</v>
      </c>
      <c r="E21" s="51">
        <v>0</v>
      </c>
      <c r="F21" s="51">
        <v>0</v>
      </c>
      <c r="G21" s="51">
        <v>3.891190835454545</v>
      </c>
      <c r="H21" s="51">
        <v>0</v>
      </c>
      <c r="I21" s="51">
        <v>0</v>
      </c>
      <c r="J21" s="51">
        <v>0</v>
      </c>
      <c r="K21" s="51">
        <v>0.32854</v>
      </c>
      <c r="L21" s="51">
        <v>0</v>
      </c>
      <c r="M21" s="51">
        <v>0</v>
      </c>
      <c r="N21" s="51">
        <v>0</v>
      </c>
      <c r="O21" s="51">
        <v>0.32854</v>
      </c>
      <c r="P21" s="51">
        <v>0.32841012045454498</v>
      </c>
      <c r="Q21" s="51">
        <v>0</v>
      </c>
      <c r="R21" s="51">
        <v>0</v>
      </c>
      <c r="S21" s="53">
        <v>3.5627807150000002</v>
      </c>
      <c r="T21" s="51">
        <v>1.0149999999999999E-2</v>
      </c>
      <c r="U21" s="51">
        <v>1.6000000000000001E-3</v>
      </c>
      <c r="V21" s="51">
        <v>8.5499999999999986E-3</v>
      </c>
      <c r="W21" s="51">
        <v>3.5526307150000003</v>
      </c>
      <c r="X21" s="51">
        <v>1.6017770650000001</v>
      </c>
      <c r="Y21" s="51">
        <v>3.1350000000000002E-3</v>
      </c>
      <c r="Z21" s="51">
        <v>1.95085365</v>
      </c>
      <c r="AA21" s="51">
        <v>0.87618565000000015</v>
      </c>
      <c r="AB21" s="51">
        <v>0.86435865000000067</v>
      </c>
      <c r="AC21" s="51">
        <v>2.6882720649999996</v>
      </c>
      <c r="AD21" s="51">
        <v>2.2211091006896648</v>
      </c>
      <c r="AE21" s="54">
        <v>0.46716296431033483</v>
      </c>
      <c r="AF21" s="51">
        <v>0</v>
      </c>
      <c r="AG21" s="53">
        <v>2.5495192211442097</v>
      </c>
      <c r="AH21" s="51">
        <v>0.47731296431033482</v>
      </c>
      <c r="AI21" s="51">
        <v>2.5495192211442097</v>
      </c>
      <c r="AJ21" s="51">
        <v>0</v>
      </c>
      <c r="AK21" s="51">
        <f t="shared" si="0"/>
        <v>3.891190835454545</v>
      </c>
      <c r="AL21" s="51">
        <f t="shared" si="1"/>
        <v>1.207181700586178</v>
      </c>
      <c r="AM21" s="51">
        <v>0</v>
      </c>
      <c r="AN21" s="51">
        <v>1.207181700586178</v>
      </c>
      <c r="AO21" s="51">
        <f t="shared" si="2"/>
        <v>2.6840091348683668</v>
      </c>
    </row>
    <row r="22" spans="2:41" s="48" customFormat="1" ht="27" customHeight="1" x14ac:dyDescent="0.15">
      <c r="B22" s="57" t="s">
        <v>86</v>
      </c>
      <c r="C22" s="50"/>
      <c r="D22" s="51">
        <v>1.5937364999999998E-2</v>
      </c>
      <c r="E22" s="51">
        <v>0</v>
      </c>
      <c r="F22" s="51">
        <v>0</v>
      </c>
      <c r="G22" s="51">
        <v>1.5937364999999998E-2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1.5937364999999998E-2</v>
      </c>
      <c r="T22" s="51">
        <v>0</v>
      </c>
      <c r="U22" s="51">
        <v>0</v>
      </c>
      <c r="V22" s="51">
        <v>0</v>
      </c>
      <c r="W22" s="51">
        <v>1.5937364999999998E-2</v>
      </c>
      <c r="X22" s="51">
        <v>7.2571649999999994E-3</v>
      </c>
      <c r="Y22" s="51">
        <v>0</v>
      </c>
      <c r="Z22" s="51">
        <v>8.680199999999999E-3</v>
      </c>
      <c r="AA22" s="51">
        <v>3.6020000000000003E-4</v>
      </c>
      <c r="AB22" s="51">
        <v>3.603622309390174E-4</v>
      </c>
      <c r="AC22" s="51">
        <v>1.5577002769060981E-2</v>
      </c>
      <c r="AD22" s="51">
        <v>5.6099999999999998E-4</v>
      </c>
      <c r="AE22" s="54">
        <v>1.501600276906098E-2</v>
      </c>
      <c r="AF22" s="51">
        <v>0</v>
      </c>
      <c r="AG22" s="53">
        <v>5.6099999999999998E-4</v>
      </c>
      <c r="AH22" s="51">
        <v>1.501600276906098E-2</v>
      </c>
      <c r="AI22" s="51">
        <v>5.6099999999999998E-4</v>
      </c>
      <c r="AJ22" s="51">
        <v>0</v>
      </c>
      <c r="AK22" s="51">
        <f t="shared" si="0"/>
        <v>1.5937364999999998E-2</v>
      </c>
      <c r="AL22" s="51">
        <f t="shared" si="1"/>
        <v>4.566999999999999E-3</v>
      </c>
      <c r="AM22" s="51">
        <v>0</v>
      </c>
      <c r="AN22" s="51">
        <v>4.566999999999999E-3</v>
      </c>
      <c r="AO22" s="51">
        <f t="shared" si="2"/>
        <v>1.1370365E-2</v>
      </c>
    </row>
    <row r="23" spans="2:41" s="48" customFormat="1" ht="27" customHeight="1" x14ac:dyDescent="0.15">
      <c r="B23" s="57" t="s">
        <v>87</v>
      </c>
      <c r="C23" s="50"/>
      <c r="D23" s="51">
        <v>5.1993101476857584</v>
      </c>
      <c r="E23" s="51">
        <v>0</v>
      </c>
      <c r="F23" s="51">
        <v>0</v>
      </c>
      <c r="G23" s="51">
        <v>5.1993101476857584</v>
      </c>
      <c r="H23" s="51">
        <v>0</v>
      </c>
      <c r="I23" s="51">
        <v>0</v>
      </c>
      <c r="J23" s="51">
        <v>0</v>
      </c>
      <c r="K23" s="51">
        <v>0.18339750000000002</v>
      </c>
      <c r="L23" s="51">
        <v>0</v>
      </c>
      <c r="M23" s="51">
        <v>-1.5086284901988378E-5</v>
      </c>
      <c r="N23" s="51">
        <v>0</v>
      </c>
      <c r="O23" s="51">
        <v>0.18341258628490201</v>
      </c>
      <c r="P23" s="51">
        <v>0.17424195697065697</v>
      </c>
      <c r="Q23" s="51">
        <v>0</v>
      </c>
      <c r="R23" s="51">
        <v>0</v>
      </c>
      <c r="S23" s="53">
        <v>5.0250832770000038</v>
      </c>
      <c r="T23" s="51">
        <v>0</v>
      </c>
      <c r="U23" s="51">
        <v>0</v>
      </c>
      <c r="V23" s="51">
        <v>0</v>
      </c>
      <c r="W23" s="51">
        <v>5.0250832770000038</v>
      </c>
      <c r="X23" s="51">
        <v>4.8263048770000037</v>
      </c>
      <c r="Y23" s="51">
        <v>0</v>
      </c>
      <c r="Z23" s="51">
        <v>0.19877839999999999</v>
      </c>
      <c r="AA23" s="51">
        <v>0.1340904</v>
      </c>
      <c r="AB23" s="51">
        <v>0.1342409477343276</v>
      </c>
      <c r="AC23" s="51">
        <v>4.8908423292656762</v>
      </c>
      <c r="AD23" s="51">
        <v>4.7988513040208138</v>
      </c>
      <c r="AE23" s="54">
        <v>9.1991025244862704E-2</v>
      </c>
      <c r="AF23" s="51">
        <v>0</v>
      </c>
      <c r="AG23" s="53">
        <v>4.9730932609914706</v>
      </c>
      <c r="AH23" s="51">
        <v>9.1991025244862704E-2</v>
      </c>
      <c r="AI23" s="51">
        <v>4.9730932609914706</v>
      </c>
      <c r="AJ23" s="51">
        <v>0</v>
      </c>
      <c r="AK23" s="51">
        <f t="shared" si="0"/>
        <v>5.1993101476857584</v>
      </c>
      <c r="AL23" s="51">
        <f t="shared" si="1"/>
        <v>0.27827413378248317</v>
      </c>
      <c r="AM23" s="51">
        <v>0</v>
      </c>
      <c r="AN23" s="51">
        <v>0.27827413378248317</v>
      </c>
      <c r="AO23" s="51">
        <f t="shared" si="2"/>
        <v>4.9210360139032749</v>
      </c>
    </row>
    <row r="24" spans="2:41" s="48" customFormat="1" ht="27" customHeight="1" x14ac:dyDescent="0.15">
      <c r="B24" s="57" t="s">
        <v>88</v>
      </c>
      <c r="C24" s="50"/>
      <c r="D24" s="51">
        <v>5.673000000000001E-2</v>
      </c>
      <c r="E24" s="51">
        <v>0</v>
      </c>
      <c r="F24" s="51">
        <v>0</v>
      </c>
      <c r="G24" s="51">
        <v>5.673000000000001E-2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5.673000000000001E-2</v>
      </c>
      <c r="T24" s="51">
        <v>0</v>
      </c>
      <c r="U24" s="51">
        <v>0</v>
      </c>
      <c r="V24" s="51">
        <v>0</v>
      </c>
      <c r="W24" s="51">
        <v>5.673000000000001E-2</v>
      </c>
      <c r="X24" s="51">
        <v>5.673000000000001E-2</v>
      </c>
      <c r="Y24" s="51">
        <v>0</v>
      </c>
      <c r="Z24" s="51">
        <v>0</v>
      </c>
      <c r="AA24" s="51">
        <v>0</v>
      </c>
      <c r="AB24" s="51">
        <v>0</v>
      </c>
      <c r="AC24" s="51">
        <v>5.673000000000001E-2</v>
      </c>
      <c r="AD24" s="51">
        <v>5.673000000000001E-2</v>
      </c>
      <c r="AE24" s="54">
        <v>0</v>
      </c>
      <c r="AF24" s="51">
        <v>0</v>
      </c>
      <c r="AG24" s="53">
        <v>5.673000000000001E-2</v>
      </c>
      <c r="AH24" s="51">
        <v>0</v>
      </c>
      <c r="AI24" s="51">
        <v>5.673000000000001E-2</v>
      </c>
      <c r="AJ24" s="51">
        <v>0</v>
      </c>
      <c r="AK24" s="51">
        <f t="shared" si="0"/>
        <v>5.673000000000001E-2</v>
      </c>
      <c r="AL24" s="51">
        <f t="shared" si="1"/>
        <v>0</v>
      </c>
      <c r="AM24" s="51">
        <v>0</v>
      </c>
      <c r="AN24" s="51">
        <v>0</v>
      </c>
      <c r="AO24" s="51">
        <f t="shared" si="2"/>
        <v>5.673000000000001E-2</v>
      </c>
    </row>
    <row r="25" spans="2:41" s="48" customFormat="1" ht="27" customHeight="1" x14ac:dyDescent="0.15">
      <c r="B25" s="57" t="s">
        <v>89</v>
      </c>
      <c r="C25" s="50"/>
      <c r="D25" s="51">
        <v>2.7173299999999996</v>
      </c>
      <c r="E25" s="51">
        <v>0</v>
      </c>
      <c r="F25" s="51">
        <v>0</v>
      </c>
      <c r="G25" s="51">
        <v>2.7173299999999996</v>
      </c>
      <c r="H25" s="51">
        <v>0</v>
      </c>
      <c r="I25" s="51">
        <v>0</v>
      </c>
      <c r="J25" s="51">
        <v>0</v>
      </c>
      <c r="K25" s="51">
        <v>0.52600000000000002</v>
      </c>
      <c r="L25" s="51">
        <v>0</v>
      </c>
      <c r="M25" s="51">
        <v>0.52600000000000002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2.1913299999999998</v>
      </c>
      <c r="T25" s="51">
        <v>0</v>
      </c>
      <c r="U25" s="51">
        <v>0</v>
      </c>
      <c r="V25" s="51">
        <v>0</v>
      </c>
      <c r="W25" s="51">
        <v>2.1913299999999998</v>
      </c>
      <c r="X25" s="51">
        <v>2.0750000000000001E-2</v>
      </c>
      <c r="Y25" s="51">
        <v>0</v>
      </c>
      <c r="Z25" s="51">
        <v>2.1705799999999997</v>
      </c>
      <c r="AA25" s="51">
        <v>1.558E-2</v>
      </c>
      <c r="AB25" s="51">
        <v>1.5579999999999927E-2</v>
      </c>
      <c r="AC25" s="51">
        <v>2.1757499999999999</v>
      </c>
      <c r="AD25" s="51">
        <v>2.1757499999999999</v>
      </c>
      <c r="AE25" s="54">
        <v>0</v>
      </c>
      <c r="AF25" s="51">
        <v>0</v>
      </c>
      <c r="AG25" s="53">
        <v>2.1757499999999999</v>
      </c>
      <c r="AH25" s="51">
        <v>0</v>
      </c>
      <c r="AI25" s="51">
        <v>2.1757499999999999</v>
      </c>
      <c r="AJ25" s="51">
        <v>0</v>
      </c>
      <c r="AK25" s="51">
        <f t="shared" si="0"/>
        <v>2.7173299999999996</v>
      </c>
      <c r="AL25" s="51">
        <f t="shared" si="1"/>
        <v>0.12</v>
      </c>
      <c r="AM25" s="51">
        <v>0</v>
      </c>
      <c r="AN25" s="51">
        <v>0.12</v>
      </c>
      <c r="AO25" s="51">
        <f t="shared" si="2"/>
        <v>2.5973299999999995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0.34935033900000001</v>
      </c>
      <c r="E28" s="51">
        <v>0</v>
      </c>
      <c r="F28" s="51">
        <v>0</v>
      </c>
      <c r="G28" s="51">
        <v>0.34935033900000001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0.34935033900000001</v>
      </c>
      <c r="T28" s="51">
        <v>3.0199999999999998E-2</v>
      </c>
      <c r="U28" s="51">
        <v>3.0199999999999998E-2</v>
      </c>
      <c r="V28" s="51">
        <v>0</v>
      </c>
      <c r="W28" s="51">
        <v>0.31915033900000001</v>
      </c>
      <c r="X28" s="51">
        <v>0.154916939</v>
      </c>
      <c r="Y28" s="51">
        <v>0</v>
      </c>
      <c r="Z28" s="51">
        <v>0.1642334</v>
      </c>
      <c r="AA28" s="51">
        <v>3.9570399999999999E-2</v>
      </c>
      <c r="AB28" s="51">
        <v>3.9372899999999988E-2</v>
      </c>
      <c r="AC28" s="51">
        <v>0.27977743900000002</v>
      </c>
      <c r="AD28" s="51">
        <v>0.2739708690341297</v>
      </c>
      <c r="AE28" s="54">
        <v>5.8065699658703084E-3</v>
      </c>
      <c r="AF28" s="51">
        <v>0</v>
      </c>
      <c r="AG28" s="53">
        <v>0.2739708690341297</v>
      </c>
      <c r="AH28" s="51">
        <v>3.6006569965870303E-2</v>
      </c>
      <c r="AI28" s="51">
        <v>0.2739708690341297</v>
      </c>
      <c r="AJ28" s="51">
        <v>0</v>
      </c>
      <c r="AK28" s="51">
        <f t="shared" si="0"/>
        <v>0.34935033900000001</v>
      </c>
      <c r="AL28" s="51">
        <f t="shared" si="1"/>
        <v>1.9989000000000007E-2</v>
      </c>
      <c r="AM28" s="51">
        <v>0</v>
      </c>
      <c r="AN28" s="51">
        <v>1.9989000000000007E-2</v>
      </c>
      <c r="AO28" s="51">
        <f t="shared" si="2"/>
        <v>0.32936133899999998</v>
      </c>
    </row>
    <row r="29" spans="2:41" s="48" customFormat="1" ht="27" customHeight="1" x14ac:dyDescent="0.15">
      <c r="B29" s="57" t="s">
        <v>93</v>
      </c>
      <c r="C29" s="50"/>
      <c r="D29" s="51">
        <v>1.177488555</v>
      </c>
      <c r="E29" s="51">
        <v>0</v>
      </c>
      <c r="F29" s="51">
        <v>0</v>
      </c>
      <c r="G29" s="51">
        <v>1.177488555</v>
      </c>
      <c r="H29" s="51">
        <v>0</v>
      </c>
      <c r="I29" s="51">
        <v>0</v>
      </c>
      <c r="J29" s="51">
        <v>0</v>
      </c>
      <c r="K29" s="51">
        <v>7.7999999999999999E-4</v>
      </c>
      <c r="L29" s="51">
        <v>0</v>
      </c>
      <c r="M29" s="51">
        <v>0</v>
      </c>
      <c r="N29" s="51">
        <v>0</v>
      </c>
      <c r="O29" s="51">
        <v>7.7999999999999999E-4</v>
      </c>
      <c r="P29" s="51">
        <v>5.2000000000000006E-4</v>
      </c>
      <c r="Q29" s="51">
        <v>0</v>
      </c>
      <c r="R29" s="51">
        <v>0</v>
      </c>
      <c r="S29" s="53">
        <v>1.176968555</v>
      </c>
      <c r="T29" s="51">
        <v>5.7530000000000005E-2</v>
      </c>
      <c r="U29" s="51">
        <v>5.6990000000000006E-2</v>
      </c>
      <c r="V29" s="51">
        <v>5.4000000000000001E-4</v>
      </c>
      <c r="W29" s="51">
        <v>1.1194385549999999</v>
      </c>
      <c r="X29" s="51">
        <v>0.46859445499999985</v>
      </c>
      <c r="Y29" s="51">
        <v>1.1999999999999999E-4</v>
      </c>
      <c r="Z29" s="51">
        <v>0.65084410000000004</v>
      </c>
      <c r="AA29" s="51">
        <v>1.6340599999999997E-2</v>
      </c>
      <c r="AB29" s="51">
        <v>1.6461717179257818E-2</v>
      </c>
      <c r="AC29" s="51">
        <v>1.1029768378207421</v>
      </c>
      <c r="AD29" s="51">
        <v>1.0090655864669511</v>
      </c>
      <c r="AE29" s="54">
        <v>9.3911251353790984E-2</v>
      </c>
      <c r="AF29" s="51">
        <v>0</v>
      </c>
      <c r="AG29" s="53">
        <v>1.0095855864669512</v>
      </c>
      <c r="AH29" s="51">
        <v>0.151441251353791</v>
      </c>
      <c r="AI29" s="51">
        <v>1.0095855864669512</v>
      </c>
      <c r="AJ29" s="51">
        <v>0</v>
      </c>
      <c r="AK29" s="51">
        <f t="shared" si="0"/>
        <v>1.177488555</v>
      </c>
      <c r="AL29" s="51">
        <f t="shared" si="1"/>
        <v>0.36648000000000008</v>
      </c>
      <c r="AM29" s="51">
        <v>0</v>
      </c>
      <c r="AN29" s="51">
        <v>0.36648000000000008</v>
      </c>
      <c r="AO29" s="51">
        <f t="shared" si="2"/>
        <v>0.81100855499999991</v>
      </c>
    </row>
    <row r="30" spans="2:41" s="48" customFormat="1" ht="27" customHeight="1" x14ac:dyDescent="0.15">
      <c r="B30" s="57" t="s">
        <v>94</v>
      </c>
      <c r="C30" s="50"/>
      <c r="D30" s="51">
        <v>8.9020000000000002E-2</v>
      </c>
      <c r="E30" s="51">
        <v>0</v>
      </c>
      <c r="F30" s="51">
        <v>0</v>
      </c>
      <c r="G30" s="51">
        <v>8.9020000000000002E-2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8.9020000000000002E-2</v>
      </c>
      <c r="T30" s="51">
        <v>0</v>
      </c>
      <c r="U30" s="51">
        <v>0</v>
      </c>
      <c r="V30" s="51">
        <v>0</v>
      </c>
      <c r="W30" s="51">
        <v>8.9020000000000002E-2</v>
      </c>
      <c r="X30" s="51">
        <v>8.9020000000000002E-2</v>
      </c>
      <c r="Y30" s="51">
        <v>0</v>
      </c>
      <c r="Z30" s="51">
        <v>0</v>
      </c>
      <c r="AA30" s="51">
        <v>0</v>
      </c>
      <c r="AB30" s="51">
        <v>0</v>
      </c>
      <c r="AC30" s="51">
        <v>8.9020000000000002E-2</v>
      </c>
      <c r="AD30" s="51">
        <v>8.9020000000000002E-2</v>
      </c>
      <c r="AE30" s="54">
        <v>0</v>
      </c>
      <c r="AF30" s="51">
        <v>0</v>
      </c>
      <c r="AG30" s="53">
        <v>8.9020000000000002E-2</v>
      </c>
      <c r="AH30" s="51">
        <v>0</v>
      </c>
      <c r="AI30" s="51">
        <v>8.9020000000000002E-2</v>
      </c>
      <c r="AJ30" s="51">
        <v>0</v>
      </c>
      <c r="AK30" s="51">
        <f t="shared" si="0"/>
        <v>8.9020000000000002E-2</v>
      </c>
      <c r="AL30" s="51">
        <f t="shared" si="1"/>
        <v>1.1200000000000001E-3</v>
      </c>
      <c r="AM30" s="51">
        <v>0</v>
      </c>
      <c r="AN30" s="51">
        <v>1.1200000000000001E-3</v>
      </c>
      <c r="AO30" s="51">
        <f t="shared" si="2"/>
        <v>8.7900000000000006E-2</v>
      </c>
    </row>
    <row r="31" spans="2:41" s="48" customFormat="1" ht="27" customHeight="1" x14ac:dyDescent="0.15">
      <c r="B31" s="57" t="s">
        <v>95</v>
      </c>
      <c r="C31" s="50"/>
      <c r="D31" s="51">
        <v>81.188592266517446</v>
      </c>
      <c r="E31" s="51">
        <v>0</v>
      </c>
      <c r="F31" s="51">
        <v>0</v>
      </c>
      <c r="G31" s="51">
        <v>81.188592266517446</v>
      </c>
      <c r="H31" s="51">
        <v>0</v>
      </c>
      <c r="I31" s="51">
        <v>0</v>
      </c>
      <c r="J31" s="51">
        <v>0</v>
      </c>
      <c r="K31" s="51">
        <v>4.2746499999999994</v>
      </c>
      <c r="L31" s="51">
        <v>0</v>
      </c>
      <c r="M31" s="51">
        <v>2.7901799999999994</v>
      </c>
      <c r="N31" s="51">
        <v>0</v>
      </c>
      <c r="O31" s="51">
        <v>1.48447</v>
      </c>
      <c r="P31" s="51">
        <v>1.4829974825174828</v>
      </c>
      <c r="Q31" s="51">
        <v>0</v>
      </c>
      <c r="R31" s="51">
        <v>0</v>
      </c>
      <c r="S31" s="53">
        <v>76.915414783999964</v>
      </c>
      <c r="T31" s="51">
        <v>0.9673199990000001</v>
      </c>
      <c r="U31" s="51">
        <v>0.63197999900000001</v>
      </c>
      <c r="V31" s="51">
        <v>0.33534000000000003</v>
      </c>
      <c r="W31" s="51">
        <v>75.948094784999967</v>
      </c>
      <c r="X31" s="51">
        <v>75.682824784999966</v>
      </c>
      <c r="Y31" s="51">
        <v>0</v>
      </c>
      <c r="Z31" s="51">
        <v>0.26527000000000001</v>
      </c>
      <c r="AA31" s="51">
        <v>0</v>
      </c>
      <c r="AB31" s="51">
        <v>2.3018439414101977E-4</v>
      </c>
      <c r="AC31" s="51">
        <v>75.947864600605826</v>
      </c>
      <c r="AD31" s="51">
        <v>75.646396055009049</v>
      </c>
      <c r="AE31" s="54">
        <v>0.30146854559677616</v>
      </c>
      <c r="AF31" s="51">
        <v>0</v>
      </c>
      <c r="AG31" s="53">
        <v>77.129393537526525</v>
      </c>
      <c r="AH31" s="51">
        <v>1.2687885445967764</v>
      </c>
      <c r="AI31" s="51">
        <v>77.129393537526525</v>
      </c>
      <c r="AJ31" s="51">
        <v>0</v>
      </c>
      <c r="AK31" s="51">
        <f t="shared" si="0"/>
        <v>81.188592266517446</v>
      </c>
      <c r="AL31" s="51">
        <f t="shared" si="1"/>
        <v>3.8203860000000001</v>
      </c>
      <c r="AM31" s="51">
        <v>0</v>
      </c>
      <c r="AN31" s="51">
        <v>3.8203860000000001</v>
      </c>
      <c r="AO31" s="51">
        <f t="shared" si="2"/>
        <v>77.368206266517447</v>
      </c>
    </row>
    <row r="32" spans="2:41" s="48" customFormat="1" ht="27" customHeight="1" x14ac:dyDescent="0.15">
      <c r="B32" s="57" t="s">
        <v>96</v>
      </c>
      <c r="C32" s="50"/>
      <c r="D32" s="51">
        <v>1.2600000000000001E-3</v>
      </c>
      <c r="E32" s="51">
        <v>0</v>
      </c>
      <c r="F32" s="51">
        <v>0</v>
      </c>
      <c r="G32" s="51">
        <v>1.2600000000000001E-3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1.2600000000000001E-3</v>
      </c>
      <c r="T32" s="51">
        <v>0</v>
      </c>
      <c r="U32" s="51">
        <v>0</v>
      </c>
      <c r="V32" s="51">
        <v>0</v>
      </c>
      <c r="W32" s="51">
        <v>1.2600000000000001E-3</v>
      </c>
      <c r="X32" s="51">
        <v>0</v>
      </c>
      <c r="Y32" s="51">
        <v>0</v>
      </c>
      <c r="Z32" s="51">
        <v>1.2600000000000001E-3</v>
      </c>
      <c r="AA32" s="51">
        <v>1.2600000000000001E-3</v>
      </c>
      <c r="AB32" s="51">
        <v>0</v>
      </c>
      <c r="AC32" s="51">
        <v>1.2600000000000001E-3</v>
      </c>
      <c r="AD32" s="51">
        <v>1.2600000000000001E-3</v>
      </c>
      <c r="AE32" s="54">
        <v>0</v>
      </c>
      <c r="AF32" s="51">
        <v>0</v>
      </c>
      <c r="AG32" s="53">
        <v>1.2600000000000001E-3</v>
      </c>
      <c r="AH32" s="51">
        <v>0</v>
      </c>
      <c r="AI32" s="51">
        <v>1.2600000000000001E-3</v>
      </c>
      <c r="AJ32" s="51">
        <v>0</v>
      </c>
      <c r="AK32" s="51">
        <f t="shared" si="0"/>
        <v>1.2600000000000001E-3</v>
      </c>
      <c r="AL32" s="51">
        <f t="shared" si="1"/>
        <v>0</v>
      </c>
      <c r="AM32" s="51">
        <v>0</v>
      </c>
      <c r="AN32" s="51">
        <v>0</v>
      </c>
      <c r="AO32" s="51">
        <f t="shared" si="2"/>
        <v>1.2600000000000001E-3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3.13215254160114</v>
      </c>
      <c r="E34" s="51">
        <v>0</v>
      </c>
      <c r="F34" s="51">
        <v>0</v>
      </c>
      <c r="G34" s="51">
        <v>3.13215254160114</v>
      </c>
      <c r="H34" s="51">
        <v>3.13215254160114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3.13215254160114</v>
      </c>
      <c r="AH34" s="51">
        <v>0</v>
      </c>
      <c r="AI34" s="51">
        <v>3.13215254160114</v>
      </c>
      <c r="AJ34" s="51">
        <v>0</v>
      </c>
      <c r="AK34" s="51">
        <f t="shared" si="0"/>
        <v>3.13215254160114</v>
      </c>
      <c r="AL34" s="51">
        <f t="shared" si="1"/>
        <v>0</v>
      </c>
      <c r="AM34" s="51">
        <v>0</v>
      </c>
      <c r="AN34" s="51">
        <v>0</v>
      </c>
      <c r="AO34" s="51">
        <f t="shared" si="2"/>
        <v>3.13215254160114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5.8512313157450073</v>
      </c>
      <c r="E36" s="51">
        <v>0</v>
      </c>
      <c r="F36" s="51">
        <v>0</v>
      </c>
      <c r="G36" s="51">
        <v>5.8512313157450073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5.8512313157450073</v>
      </c>
      <c r="T36" s="51">
        <v>0.73869399999999996</v>
      </c>
      <c r="U36" s="51">
        <v>6.7400000000000003E-3</v>
      </c>
      <c r="V36" s="51">
        <v>0.73195399999999999</v>
      </c>
      <c r="W36" s="51">
        <v>5.1125373157450085</v>
      </c>
      <c r="X36" s="51">
        <v>3.1322242657450081</v>
      </c>
      <c r="Y36" s="51">
        <v>0.24815700000000002</v>
      </c>
      <c r="Z36" s="51">
        <v>1.9803130499999999</v>
      </c>
      <c r="AA36" s="51">
        <v>1.378765</v>
      </c>
      <c r="AB36" s="51">
        <v>1.6272966891201419</v>
      </c>
      <c r="AC36" s="51">
        <v>3.4852406266248659</v>
      </c>
      <c r="AD36" s="51">
        <v>2.0940829278535626</v>
      </c>
      <c r="AE36" s="51">
        <v>1.3911576987713035</v>
      </c>
      <c r="AF36" s="51">
        <v>0</v>
      </c>
      <c r="AG36" s="53">
        <v>2.0940829278535626</v>
      </c>
      <c r="AH36" s="51">
        <v>2.1298516987713034</v>
      </c>
      <c r="AI36" s="51">
        <v>2.0940829278535626</v>
      </c>
      <c r="AJ36" s="51">
        <v>0</v>
      </c>
      <c r="AK36" s="51">
        <f t="shared" si="0"/>
        <v>5.8512313157450073</v>
      </c>
      <c r="AL36" s="51">
        <f t="shared" si="1"/>
        <v>3.1219839999999999</v>
      </c>
      <c r="AM36" s="51">
        <f>SUM(AM37:AM39)</f>
        <v>0</v>
      </c>
      <c r="AN36" s="51">
        <f>SUM(AN37:AN39)</f>
        <v>3.1219839999999999</v>
      </c>
      <c r="AO36" s="51">
        <f t="shared" si="2"/>
        <v>2.7292473157450075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0.63395200000000007</v>
      </c>
      <c r="E37" s="62">
        <v>0</v>
      </c>
      <c r="F37" s="61">
        <v>0</v>
      </c>
      <c r="G37" s="61">
        <v>0.63395200000000007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0.63395200000000007</v>
      </c>
      <c r="T37" s="61">
        <v>2.9560000000000003E-2</v>
      </c>
      <c r="U37" s="61">
        <v>0</v>
      </c>
      <c r="V37" s="61">
        <v>2.9560000000000003E-2</v>
      </c>
      <c r="W37" s="61">
        <v>0.60439200000000004</v>
      </c>
      <c r="X37" s="61">
        <v>0.24815700000000002</v>
      </c>
      <c r="Y37" s="61">
        <v>0.24815700000000002</v>
      </c>
      <c r="Z37" s="61">
        <v>0.35623500000000002</v>
      </c>
      <c r="AA37" s="61">
        <v>0.35623500000000002</v>
      </c>
      <c r="AB37" s="61">
        <v>0.60439200000000004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2.9560000000000003E-2</v>
      </c>
      <c r="AI37" s="61">
        <v>0</v>
      </c>
      <c r="AJ37" s="62">
        <v>0</v>
      </c>
      <c r="AK37" s="62">
        <f t="shared" si="0"/>
        <v>0.63395200000000007</v>
      </c>
      <c r="AL37" s="62">
        <f t="shared" si="1"/>
        <v>0.48100600000000004</v>
      </c>
      <c r="AM37" s="62">
        <v>0</v>
      </c>
      <c r="AN37" s="62">
        <v>0.48100600000000004</v>
      </c>
      <c r="AO37" s="62">
        <f t="shared" si="2"/>
        <v>0.15294600000000003</v>
      </c>
    </row>
    <row r="38" spans="2:41" s="48" customFormat="1" ht="27" customHeight="1" x14ac:dyDescent="0.15">
      <c r="B38" s="59">
        <v>0</v>
      </c>
      <c r="C38" s="75" t="s">
        <v>102</v>
      </c>
      <c r="D38" s="66">
        <v>4.6093359999999999</v>
      </c>
      <c r="E38" s="66">
        <v>0</v>
      </c>
      <c r="F38" s="66">
        <v>0</v>
      </c>
      <c r="G38" s="66">
        <v>4.6093359999999999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4.6093359999999999</v>
      </c>
      <c r="T38" s="66">
        <v>0.70912999999999993</v>
      </c>
      <c r="U38" s="66">
        <v>6.7400000000000003E-3</v>
      </c>
      <c r="V38" s="66">
        <v>0.70238999999999996</v>
      </c>
      <c r="W38" s="66">
        <v>3.9002060000000003</v>
      </c>
      <c r="X38" s="66">
        <v>2.8542460000000003</v>
      </c>
      <c r="Y38" s="66">
        <v>0</v>
      </c>
      <c r="Z38" s="66">
        <v>1.04596</v>
      </c>
      <c r="AA38" s="66">
        <v>0.88649999999999995</v>
      </c>
      <c r="AB38" s="66">
        <v>0.88649999999999762</v>
      </c>
      <c r="AC38" s="66">
        <v>3.0137060000000027</v>
      </c>
      <c r="AD38" s="66">
        <v>1.9852610323076942</v>
      </c>
      <c r="AE38" s="66">
        <v>1.0284449676923086</v>
      </c>
      <c r="AF38" s="67">
        <v>0</v>
      </c>
      <c r="AG38" s="68">
        <v>1.9852610323076942</v>
      </c>
      <c r="AH38" s="66">
        <v>1.7375749676923085</v>
      </c>
      <c r="AI38" s="66">
        <v>1.9852610323076942</v>
      </c>
      <c r="AJ38" s="66">
        <v>0</v>
      </c>
      <c r="AK38" s="66">
        <f t="shared" si="0"/>
        <v>4.6093359999999999</v>
      </c>
      <c r="AL38" s="66">
        <f t="shared" si="1"/>
        <v>2.619402</v>
      </c>
      <c r="AM38" s="66">
        <v>0</v>
      </c>
      <c r="AN38" s="66">
        <v>2.619402</v>
      </c>
      <c r="AO38" s="66">
        <f t="shared" si="2"/>
        <v>1.9899339999999999</v>
      </c>
    </row>
    <row r="39" spans="2:41" ht="27" customHeight="1" x14ac:dyDescent="0.15">
      <c r="B39" s="69">
        <v>0</v>
      </c>
      <c r="C39" s="76" t="s">
        <v>100</v>
      </c>
      <c r="D39" s="71">
        <v>0.6079433157450076</v>
      </c>
      <c r="E39" s="52">
        <v>0</v>
      </c>
      <c r="F39" s="71">
        <v>0</v>
      </c>
      <c r="G39" s="71">
        <v>0.6079433157450076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0.6079433157450076</v>
      </c>
      <c r="T39" s="71">
        <v>3.9999999999999998E-6</v>
      </c>
      <c r="U39" s="71">
        <v>0</v>
      </c>
      <c r="V39" s="71">
        <v>3.9999999999999998E-6</v>
      </c>
      <c r="W39" s="71">
        <v>0.60793931574500759</v>
      </c>
      <c r="X39" s="71">
        <v>2.9821265745007687E-2</v>
      </c>
      <c r="Y39" s="71">
        <v>0</v>
      </c>
      <c r="Z39" s="71">
        <v>0.57811804999999994</v>
      </c>
      <c r="AA39" s="71">
        <v>0.13603000000000001</v>
      </c>
      <c r="AB39" s="71">
        <v>0.13640468912014425</v>
      </c>
      <c r="AC39" s="71">
        <v>0.47153462662486334</v>
      </c>
      <c r="AD39" s="71">
        <v>0.10882189554586846</v>
      </c>
      <c r="AE39" s="71">
        <v>0.36271273107899488</v>
      </c>
      <c r="AF39" s="72">
        <v>0</v>
      </c>
      <c r="AG39" s="73">
        <v>0.10882189554586846</v>
      </c>
      <c r="AH39" s="71">
        <v>0.36271673107899488</v>
      </c>
      <c r="AI39" s="71">
        <v>0.10882189554586846</v>
      </c>
      <c r="AJ39" s="52">
        <v>0</v>
      </c>
      <c r="AK39" s="52">
        <f t="shared" si="0"/>
        <v>0.6079433157450076</v>
      </c>
      <c r="AL39" s="52">
        <f t="shared" si="1"/>
        <v>2.1575999999999994E-2</v>
      </c>
      <c r="AM39" s="52">
        <v>0</v>
      </c>
      <c r="AN39" s="52">
        <v>2.1575999999999994E-2</v>
      </c>
      <c r="AO39" s="52">
        <f t="shared" si="2"/>
        <v>0.58636731574500756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2021-03-16T06:36:57Z</dcterms:created>
  <dcterms:modified xsi:type="dcterms:W3CDTF">2025-03-13T00:24:23Z</dcterms:modified>
</cp:coreProperties>
</file>