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O27" i="1" s="1"/>
  <c r="AL26" i="1"/>
  <c r="AK26" i="1"/>
  <c r="AL25" i="1"/>
  <c r="AK25" i="1"/>
  <c r="AL24" i="1"/>
  <c r="AK24" i="1"/>
  <c r="AO24" i="1" s="1"/>
  <c r="AL23" i="1"/>
  <c r="AK23" i="1"/>
  <c r="AL22" i="1"/>
  <c r="AK22" i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N14" i="1"/>
  <c r="AL16" i="1"/>
  <c r="AK16" i="1"/>
  <c r="AL15" i="1"/>
  <c r="AK15" i="1"/>
  <c r="AO15" i="1" s="1"/>
  <c r="AK14" i="1"/>
  <c r="AN12" i="1"/>
  <c r="AL13" i="1"/>
  <c r="AK13" i="1"/>
  <c r="AO13" i="1" s="1"/>
  <c r="AK12" i="1"/>
  <c r="Z8" i="1"/>
  <c r="X8" i="1"/>
  <c r="AO29" i="1" l="1"/>
  <c r="AO19" i="1"/>
  <c r="AO22" i="1"/>
  <c r="AO36" i="1"/>
  <c r="AO23" i="1"/>
  <c r="AO26" i="1"/>
  <c r="AO20" i="1"/>
  <c r="AO17" i="1"/>
  <c r="AO37" i="1"/>
  <c r="AO28" i="1"/>
  <c r="AO25" i="1"/>
  <c r="AO31" i="1"/>
  <c r="AO38" i="1"/>
  <c r="AO32" i="1"/>
  <c r="AO35" i="1"/>
  <c r="AO1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<sst xmlns="http://schemas.openxmlformats.org/spreadsheetml/2006/main" count="111" uniqueCount="105">
  <si>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</si>
  <si>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</si>
  <si>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</si>
  <si>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</si>
  <si>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</si>
  <si>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</si>
  <si>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</si>
  <si>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</si>
  <si>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</si>
  <si>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</si>
  <si>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</si>
  <si>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</si>
  <si>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</si>
  <si>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</si>
  <si>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</si>
  <si>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</si>
  <si>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</si>
  <si>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</si>
  <si>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</si>
  <si>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</si>
  <si>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</si>
  <si>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</si>
  <si>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</si>
  <si>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</si>
  <si>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</si>
  <si>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</si>
  <si>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</si>
  <si>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</si>
  <si>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</si>
  <si>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</si>
  <si>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</si>
  <si>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</si>
  <si>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</si>
  <si>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</si>
  <si>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</si>
  <si>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</si>
  <si>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</si>
  <si>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</si>
  <si>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</si>
  <si>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</si>
  <si>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</si>
  <si>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</si>
  <si>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</si>
  <si>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</si>
  <si>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</si>
  <si>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</si>
  <si>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</si>
  <si>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</si>
  <si>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</si>
  <si>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</si>
  <si>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</si>
  <si>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</si>
  <si>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</si>
  <si>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</si>
  <si>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</si>
  <si>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</si>
  <si>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</si>
  <si>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</si>
  <si>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</si>
  <si>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</si>
  <si>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</si>
  <si>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</si>
  <si>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</si>
  <si>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</si>
  <si>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</si>
  <si>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</si>
  <si>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</si>
  <si>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</si>
  <si>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</si>
  <si>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</si>
  <si>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</si>
  <si>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</si>
  <si>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</si>
  <si>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</si>
  <si>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</si>
  <si>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</si>
  <si>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</si>
  <si>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</si>
  <si>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</si>
  <si>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</si>
  <si>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</si>
  <si>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</si>
  <si>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</si>
  <si>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</si>
  <si>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</si>
  <si>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</si>
  <si>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</si>
  <si>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</si>
  <si>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</si>
  <si>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</si>
  <si>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</si>
  <si>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</si>
  <si>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</si>
  <si>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</si>
  <si>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</si>
  <si>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</si>
  <si>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</si>
  <si>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</si>
  <si>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</si>
  <si>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</si>
  <si>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</si>
  <si>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</si>
  <si>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</si>
  <si>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</si>
  <si>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表4-02  発生量及び処理・処分量（種類別：変換)　〔全業種〕〔海南・海草地域〕〔令和５年度〕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</si>
</sst>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94" t="s">
        <v>0</v>
      </c>
      <c r="C5" s="95"/>
      <c r="D5" s="7" t="s">
        <v>73</v>
      </c>
      <c r="E5" s="7" t="s">
        <v>1</v>
      </c>
      <c r="F5" s="7" t="s">
        <v>2</v>
      </c>
      <c r="G5" s="7" t="s">
        <v>103</v>
      </c>
      <c r="H5" s="100" t="s">
        <v>3</v>
      </c>
      <c r="I5" s="101"/>
      <c r="J5" s="102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6" t="s">
        <v>6</v>
      </c>
      <c r="AH5" s="77" t="s">
        <v>7</v>
      </c>
      <c r="AI5" s="77" t="s">
        <v>8</v>
      </c>
      <c r="AJ5" s="77" t="s">
        <v>9</v>
      </c>
      <c r="AK5" s="77" t="s">
        <v>10</v>
      </c>
      <c r="AL5" s="12" t="s">
        <v>11</v>
      </c>
      <c r="AM5" s="13"/>
      <c r="AN5" s="14"/>
      <c r="AO5" s="77" t="s">
        <v>12</v>
      </c>
    </row>
    <row r="6" spans="2:41" ht="13.5" customHeight="1" x14ac:dyDescent="0.15">
      <c r="B6" s="96"/>
      <c r="C6" s="97"/>
      <c r="D6" s="15"/>
      <c r="E6" s="15"/>
      <c r="F6" s="15"/>
      <c r="G6" s="15"/>
      <c r="H6" s="103"/>
      <c r="I6" s="104"/>
      <c r="J6" s="105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107"/>
      <c r="AH6" s="78"/>
      <c r="AI6" s="78"/>
      <c r="AJ6" s="78"/>
      <c r="AK6" s="78"/>
      <c r="AL6" s="15"/>
      <c r="AM6" s="23" t="s">
        <v>17</v>
      </c>
      <c r="AN6" s="23" t="s">
        <v>18</v>
      </c>
      <c r="AO6" s="78"/>
    </row>
    <row r="7" spans="2:41" ht="13.5" customHeight="1" x14ac:dyDescent="0.15">
      <c r="B7" s="96"/>
      <c r="C7" s="97"/>
      <c r="D7" s="15"/>
      <c r="E7" s="15"/>
      <c r="F7" s="15"/>
      <c r="G7" s="15"/>
      <c r="H7" s="79" t="s">
        <v>19</v>
      </c>
      <c r="I7" s="79" t="s">
        <v>20</v>
      </c>
      <c r="J7" s="81" t="s">
        <v>21</v>
      </c>
      <c r="K7" s="16"/>
      <c r="L7" s="17"/>
      <c r="M7" s="15"/>
      <c r="N7" s="77" t="s">
        <v>22</v>
      </c>
      <c r="O7" s="15"/>
      <c r="P7" s="81" t="s">
        <v>23</v>
      </c>
      <c r="Q7" s="86" t="s">
        <v>24</v>
      </c>
      <c r="R7" s="89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92" t="s">
        <v>13</v>
      </c>
      <c r="AC7" s="108" t="s">
        <v>14</v>
      </c>
      <c r="AD7" s="10"/>
      <c r="AE7" s="10"/>
      <c r="AF7" s="10"/>
      <c r="AG7" s="107"/>
      <c r="AH7" s="78"/>
      <c r="AI7" s="78"/>
      <c r="AJ7" s="78"/>
      <c r="AK7" s="78"/>
      <c r="AL7" s="15"/>
      <c r="AM7" s="15"/>
      <c r="AN7" s="15"/>
      <c r="AO7" s="78"/>
    </row>
    <row r="8" spans="2:41" ht="13.5" customHeight="1" x14ac:dyDescent="0.15">
      <c r="B8" s="96"/>
      <c r="C8" s="97"/>
      <c r="D8" s="15"/>
      <c r="E8" s="15"/>
      <c r="F8" s="15"/>
      <c r="G8" s="15"/>
      <c r="H8" s="80"/>
      <c r="I8" s="80"/>
      <c r="J8" s="82"/>
      <c r="K8" s="16"/>
      <c r="L8" s="17"/>
      <c r="M8" s="15"/>
      <c r="N8" s="83"/>
      <c r="O8" s="15"/>
      <c r="P8" s="85"/>
      <c r="Q8" s="87"/>
      <c r="R8" s="90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93"/>
      <c r="AC8" s="109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96"/>
      <c r="C9" s="97"/>
      <c r="D9" s="31"/>
      <c r="E9" s="31"/>
      <c r="F9" s="31"/>
      <c r="G9" s="32"/>
      <c r="H9" s="80"/>
      <c r="I9" s="80"/>
      <c r="J9" s="82"/>
      <c r="K9" s="32"/>
      <c r="L9" s="77" t="s">
        <v>28</v>
      </c>
      <c r="M9" s="32"/>
      <c r="N9" s="84"/>
      <c r="O9" s="32"/>
      <c r="P9" s="80"/>
      <c r="Q9" s="88"/>
      <c r="R9" s="91"/>
      <c r="S9" s="33"/>
      <c r="T9" s="32"/>
      <c r="U9" s="32"/>
      <c r="V9" s="32"/>
      <c r="W9" s="32"/>
      <c r="X9" s="32"/>
      <c r="Y9" s="77" t="s">
        <v>28</v>
      </c>
      <c r="Z9" s="32"/>
      <c r="AA9" s="77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96"/>
      <c r="C10" s="97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110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110"/>
      <c r="Z10" s="31" t="s">
        <v>49</v>
      </c>
      <c r="AA10" s="110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98"/>
      <c r="C11" s="99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81.386511029269272</v>
      </c>
      <c r="E12" s="46">
        <v>0</v>
      </c>
      <c r="F12" s="46">
        <v>0</v>
      </c>
      <c r="G12" s="46">
        <v>81.386511029269272</v>
      </c>
      <c r="H12" s="46">
        <v>19.961545784078801</v>
      </c>
      <c r="I12" s="46">
        <v>0</v>
      </c>
      <c r="J12" s="46">
        <v>0</v>
      </c>
      <c r="K12" s="46">
        <v>0.62802999999999998</v>
      </c>
      <c r="L12" s="46">
        <v>0</v>
      </c>
      <c r="M12" s="46">
        <v>0.29784999999999995</v>
      </c>
      <c r="N12" s="46">
        <v>0</v>
      </c>
      <c r="O12" s="46">
        <v>0.33018000000000003</v>
      </c>
      <c r="P12" s="46">
        <v>1.218E-2</v>
      </c>
      <c r="Q12" s="46">
        <v>0</v>
      </c>
      <c r="R12" s="46">
        <v>0</v>
      </c>
      <c r="S12" s="47">
        <v>61.114935245190487</v>
      </c>
      <c r="T12" s="46">
        <v>1.6546079999999999</v>
      </c>
      <c r="U12" s="46">
        <v>0.85054799999999986</v>
      </c>
      <c r="V12" s="46">
        <v>0.80406</v>
      </c>
      <c r="W12" s="46">
        <v>59.460327245190484</v>
      </c>
      <c r="X12" s="46">
        <v>57.019641231190477</v>
      </c>
      <c r="Y12" s="46">
        <v>3.5957839999999996</v>
      </c>
      <c r="Z12" s="46">
        <v>2.4406860140000002</v>
      </c>
      <c r="AA12" s="46">
        <v>0.49013901400000004</v>
      </c>
      <c r="AB12" s="46">
        <v>1.3369187207662776</v>
      </c>
      <c r="AC12" s="46">
        <v>58.123408524424207</v>
      </c>
      <c r="AD12" s="46">
        <v>57.288508673525598</v>
      </c>
      <c r="AE12" s="46">
        <v>0.83489985089860619</v>
      </c>
      <c r="AF12" s="46">
        <v>0</v>
      </c>
      <c r="AG12" s="47">
        <v>77.262234457604393</v>
      </c>
      <c r="AH12" s="46">
        <v>2.4895078508986059</v>
      </c>
      <c r="AI12" s="46">
        <v>77.262234457604393</v>
      </c>
      <c r="AJ12" s="46">
        <v>0</v>
      </c>
      <c r="AK12" s="46">
        <f>G12-N12</f>
        <v>81.386511029269272</v>
      </c>
      <c r="AL12" s="46">
        <f>AM12+AN12</f>
        <v>5.5002839999999988</v>
      </c>
      <c r="AM12" s="46">
        <f>SUM(AM13:AM14)+SUM(AM18:AM36)</f>
        <v>0</v>
      </c>
      <c r="AN12" s="46">
        <f>SUM(AN13:AN14)+SUM(AN18:AN36)</f>
        <v>5.5002839999999988</v>
      </c>
      <c r="AO12" s="46">
        <f>AK12-AL12</f>
        <v>75.886227029269278</v>
      </c>
    </row>
    <row r="13" spans="2:41" s="48" customFormat="1" ht="27" customHeight="1" thickTop="1" x14ac:dyDescent="0.15">
      <c r="B13" s="49" t="s">
        <v>77</v>
      </c>
      <c r="C13" s="50"/>
      <c r="D13" s="51">
        <v>2.5700000000000002E-3</v>
      </c>
      <c r="E13" s="51">
        <v>0</v>
      </c>
      <c r="F13" s="51">
        <v>0</v>
      </c>
      <c r="G13" s="52">
        <v>2.5700000000000002E-3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2.5700000000000002E-3</v>
      </c>
      <c r="T13" s="51">
        <v>3.6999999999999999E-4</v>
      </c>
      <c r="U13" s="51">
        <v>3.6999999999999999E-4</v>
      </c>
      <c r="V13" s="51">
        <v>0</v>
      </c>
      <c r="W13" s="51">
        <v>2.2000000000000001E-3</v>
      </c>
      <c r="X13" s="51">
        <v>0</v>
      </c>
      <c r="Y13" s="51">
        <v>0</v>
      </c>
      <c r="Z13" s="51">
        <v>2.2000000000000001E-3</v>
      </c>
      <c r="AA13" s="51">
        <v>2.2000000000000001E-3</v>
      </c>
      <c r="AB13" s="51">
        <v>-3.1549647651272821E-2</v>
      </c>
      <c r="AC13" s="51">
        <v>3.3749647651272821E-2</v>
      </c>
      <c r="AD13" s="51">
        <v>0</v>
      </c>
      <c r="AE13" s="54">
        <v>3.3749647651272821E-2</v>
      </c>
      <c r="AF13" s="51">
        <v>0</v>
      </c>
      <c r="AG13" s="55">
        <v>0</v>
      </c>
      <c r="AH13" s="56">
        <v>3.4119647651272823E-2</v>
      </c>
      <c r="AI13" s="56">
        <v>0</v>
      </c>
      <c r="AJ13" s="51">
        <v>0</v>
      </c>
      <c r="AK13" s="51">
        <f t="shared" ref="AK13:AK39" si="0">G13-N13</f>
        <v>2.5700000000000002E-3</v>
      </c>
      <c r="AL13" s="51">
        <f t="shared" ref="AL13:AL39" si="1">AM13+AN13</f>
        <v>3.9399999999999999E-3</v>
      </c>
      <c r="AM13" s="51">
        <v>0</v>
      </c>
      <c r="AN13" s="51">
        <v>3.9399999999999999E-3</v>
      </c>
      <c r="AO13" s="51">
        <f t="shared" ref="AO13:AO39" si="2">AK13-AL13</f>
        <v>-1.3699999999999997E-3</v>
      </c>
    </row>
    <row r="14" spans="2:41" s="48" customFormat="1" ht="27" customHeight="1" x14ac:dyDescent="0.15">
      <c r="B14" s="57" t="s">
        <v>78</v>
      </c>
      <c r="C14" s="50"/>
      <c r="D14" s="51">
        <v>7.8858082290000002</v>
      </c>
      <c r="E14" s="51">
        <v>0</v>
      </c>
      <c r="F14" s="51">
        <v>0</v>
      </c>
      <c r="G14" s="51">
        <v>7.8858082290000002</v>
      </c>
      <c r="H14" s="51">
        <v>0.182</v>
      </c>
      <c r="I14" s="51">
        <v>0</v>
      </c>
      <c r="J14" s="51">
        <v>0</v>
      </c>
      <c r="K14" s="51">
        <v>0.318</v>
      </c>
      <c r="L14" s="51">
        <v>0</v>
      </c>
      <c r="M14" s="51">
        <v>0</v>
      </c>
      <c r="N14" s="51">
        <v>0</v>
      </c>
      <c r="O14" s="51">
        <v>0.318</v>
      </c>
      <c r="P14" s="51">
        <v>0</v>
      </c>
      <c r="Q14" s="51">
        <v>0</v>
      </c>
      <c r="R14" s="58">
        <v>0</v>
      </c>
      <c r="S14" s="53">
        <v>7.7038082289999998</v>
      </c>
      <c r="T14" s="51">
        <v>0.318</v>
      </c>
      <c r="U14" s="51">
        <v>0</v>
      </c>
      <c r="V14" s="51">
        <v>0.318</v>
      </c>
      <c r="W14" s="51">
        <v>7.3858082290000002</v>
      </c>
      <c r="X14" s="51">
        <v>6.8409200000000006</v>
      </c>
      <c r="Y14" s="51">
        <v>2.67157</v>
      </c>
      <c r="Z14" s="51">
        <v>0.544888229</v>
      </c>
      <c r="AA14" s="51">
        <v>0.13054222900000001</v>
      </c>
      <c r="AB14" s="51">
        <v>0.34128374923079674</v>
      </c>
      <c r="AC14" s="51">
        <v>7.044524479769203</v>
      </c>
      <c r="AD14" s="51">
        <v>6.9924597315964458</v>
      </c>
      <c r="AE14" s="51">
        <v>5.20647481727574E-2</v>
      </c>
      <c r="AF14" s="51">
        <v>0</v>
      </c>
      <c r="AG14" s="53">
        <v>7.1744597315964462</v>
      </c>
      <c r="AH14" s="51">
        <v>0.37006474817275742</v>
      </c>
      <c r="AI14" s="51">
        <v>7.1744597315964462</v>
      </c>
      <c r="AJ14" s="51">
        <v>0</v>
      </c>
      <c r="AK14" s="51">
        <f t="shared" si="0"/>
        <v>7.8858082290000002</v>
      </c>
      <c r="AL14" s="51">
        <f t="shared" si="1"/>
        <v>1.094935</v>
      </c>
      <c r="AM14" s="51">
        <f>SUM(AM15:AM17)</f>
        <v>0</v>
      </c>
      <c r="AN14" s="51">
        <f>SUM(AN15:AN17)</f>
        <v>1.094935</v>
      </c>
      <c r="AO14" s="51">
        <f t="shared" si="2"/>
        <v>6.7908732290000007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0.43227599999999999</v>
      </c>
      <c r="E15" s="62">
        <v>0</v>
      </c>
      <c r="F15" s="61">
        <v>0</v>
      </c>
      <c r="G15" s="61">
        <v>0.43227599999999999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0.43227599999999999</v>
      </c>
      <c r="T15" s="61">
        <v>0</v>
      </c>
      <c r="U15" s="61">
        <v>0</v>
      </c>
      <c r="V15" s="61">
        <v>0</v>
      </c>
      <c r="W15" s="61">
        <v>0.43227599999999999</v>
      </c>
      <c r="X15" s="61">
        <v>5.4040000000000005E-2</v>
      </c>
      <c r="Y15" s="61">
        <v>0</v>
      </c>
      <c r="Z15" s="61">
        <v>0.37823600000000002</v>
      </c>
      <c r="AA15" s="61">
        <v>2.0789999999999999E-2</v>
      </c>
      <c r="AB15" s="61">
        <v>0.11898057172581344</v>
      </c>
      <c r="AC15" s="61">
        <v>0.31329542827418655</v>
      </c>
      <c r="AD15" s="61">
        <v>0.29582222827418653</v>
      </c>
      <c r="AE15" s="61">
        <v>1.7473199999999998E-2</v>
      </c>
      <c r="AF15" s="63">
        <v>0</v>
      </c>
      <c r="AG15" s="64">
        <v>0.29582222827418653</v>
      </c>
      <c r="AH15" s="61">
        <v>1.7473199999999998E-2</v>
      </c>
      <c r="AI15" s="61">
        <v>0.29582222827418653</v>
      </c>
      <c r="AJ15" s="62">
        <v>0</v>
      </c>
      <c r="AK15" s="62">
        <f t="shared" si="0"/>
        <v>0.43227599999999999</v>
      </c>
      <c r="AL15" s="62">
        <f t="shared" si="1"/>
        <v>0.50546199999999997</v>
      </c>
      <c r="AM15" s="62">
        <v>0</v>
      </c>
      <c r="AN15" s="62">
        <v>0.50546199999999997</v>
      </c>
      <c r="AO15" s="62">
        <f t="shared" si="2"/>
        <v>-7.3185999999999973E-2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3.5417799999999997</v>
      </c>
      <c r="E16" s="66">
        <v>0</v>
      </c>
      <c r="F16" s="66">
        <v>0</v>
      </c>
      <c r="G16" s="66">
        <v>3.5417799999999997</v>
      </c>
      <c r="H16" s="66">
        <v>0</v>
      </c>
      <c r="I16" s="66">
        <v>0</v>
      </c>
      <c r="J16" s="66">
        <v>0</v>
      </c>
      <c r="K16" s="66">
        <v>0.318</v>
      </c>
      <c r="L16" s="66">
        <v>0</v>
      </c>
      <c r="M16" s="66">
        <v>0</v>
      </c>
      <c r="N16" s="66">
        <v>0</v>
      </c>
      <c r="O16" s="66">
        <v>0.318</v>
      </c>
      <c r="P16" s="66">
        <v>0</v>
      </c>
      <c r="Q16" s="66">
        <v>0</v>
      </c>
      <c r="R16" s="67">
        <v>0</v>
      </c>
      <c r="S16" s="68">
        <v>3.5417799999999997</v>
      </c>
      <c r="T16" s="66">
        <v>0.318</v>
      </c>
      <c r="U16" s="66">
        <v>0</v>
      </c>
      <c r="V16" s="66">
        <v>0.318</v>
      </c>
      <c r="W16" s="66">
        <v>3.2237799999999996</v>
      </c>
      <c r="X16" s="66">
        <v>3.1198899999999998</v>
      </c>
      <c r="Y16" s="66">
        <v>0</v>
      </c>
      <c r="Z16" s="66">
        <v>0.10389</v>
      </c>
      <c r="AA16" s="66">
        <v>0.10028000000000001</v>
      </c>
      <c r="AB16" s="66">
        <v>0.17943027707641157</v>
      </c>
      <c r="AC16" s="66">
        <v>3.0443497229235881</v>
      </c>
      <c r="AD16" s="66">
        <v>3.0181611747508308</v>
      </c>
      <c r="AE16" s="66">
        <v>2.6188548172757401E-2</v>
      </c>
      <c r="AF16" s="67">
        <v>0</v>
      </c>
      <c r="AG16" s="68">
        <v>3.0181611747508308</v>
      </c>
      <c r="AH16" s="66">
        <v>0.3441885481727574</v>
      </c>
      <c r="AI16" s="66">
        <v>3.0181611747508308</v>
      </c>
      <c r="AJ16" s="66">
        <v>0</v>
      </c>
      <c r="AK16" s="66">
        <f t="shared" si="0"/>
        <v>3.5417799999999997</v>
      </c>
      <c r="AL16" s="66">
        <f t="shared" si="1"/>
        <v>0.58947299999999991</v>
      </c>
      <c r="AM16" s="66">
        <v>0</v>
      </c>
      <c r="AN16" s="66">
        <v>0.58947299999999991</v>
      </c>
      <c r="AO16" s="66">
        <f t="shared" si="2"/>
        <v>2.9523069999999998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3.9117522290000002</v>
      </c>
      <c r="E17" s="52">
        <v>0</v>
      </c>
      <c r="F17" s="71">
        <v>0</v>
      </c>
      <c r="G17" s="71">
        <v>3.9117522290000002</v>
      </c>
      <c r="H17" s="52">
        <v>0.182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3.7297522290000003</v>
      </c>
      <c r="T17" s="71">
        <v>0</v>
      </c>
      <c r="U17" s="71">
        <v>0</v>
      </c>
      <c r="V17" s="71">
        <v>0</v>
      </c>
      <c r="W17" s="71">
        <v>3.7297522290000003</v>
      </c>
      <c r="X17" s="71">
        <v>3.6669900000000002</v>
      </c>
      <c r="Y17" s="71">
        <v>2.67157</v>
      </c>
      <c r="Z17" s="71">
        <v>6.2762228999999989E-2</v>
      </c>
      <c r="AA17" s="71">
        <v>9.4722290000000004E-3</v>
      </c>
      <c r="AB17" s="71">
        <v>4.2872900428571725E-2</v>
      </c>
      <c r="AC17" s="71">
        <v>3.6868793285714285</v>
      </c>
      <c r="AD17" s="71">
        <v>3.6784763285714286</v>
      </c>
      <c r="AE17" s="71">
        <v>8.4030000000000007E-3</v>
      </c>
      <c r="AF17" s="72">
        <v>0</v>
      </c>
      <c r="AG17" s="73">
        <v>3.8604763285714285</v>
      </c>
      <c r="AH17" s="71">
        <v>8.4030000000000007E-3</v>
      </c>
      <c r="AI17" s="71">
        <v>3.8604763285714285</v>
      </c>
      <c r="AJ17" s="52">
        <v>0</v>
      </c>
      <c r="AK17" s="52">
        <f t="shared" si="0"/>
        <v>3.9117522290000002</v>
      </c>
      <c r="AL17" s="52">
        <f t="shared" si="1"/>
        <v>0</v>
      </c>
      <c r="AM17" s="52">
        <v>0</v>
      </c>
      <c r="AN17" s="52">
        <v>0</v>
      </c>
      <c r="AO17" s="52">
        <f t="shared" si="2"/>
        <v>3.9117522290000002</v>
      </c>
    </row>
    <row r="18" spans="2:41" s="48" customFormat="1" ht="27" customHeight="1" x14ac:dyDescent="0.15">
      <c r="B18" s="57" t="s">
        <v>82</v>
      </c>
      <c r="C18" s="74"/>
      <c r="D18" s="51">
        <v>1.2159690850000002</v>
      </c>
      <c r="E18" s="51">
        <v>0</v>
      </c>
      <c r="F18" s="51">
        <v>0</v>
      </c>
      <c r="G18" s="51">
        <v>1.2159690850000002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1.2159690850000002</v>
      </c>
      <c r="T18" s="51">
        <v>0</v>
      </c>
      <c r="U18" s="51">
        <v>0</v>
      </c>
      <c r="V18" s="51">
        <v>0</v>
      </c>
      <c r="W18" s="51">
        <v>1.2159690850000002</v>
      </c>
      <c r="X18" s="51">
        <v>0.23743500000000006</v>
      </c>
      <c r="Y18" s="51">
        <v>0.12498000000000001</v>
      </c>
      <c r="Z18" s="51">
        <v>0.97853408500000016</v>
      </c>
      <c r="AA18" s="51">
        <v>8.2389085000000015E-2</v>
      </c>
      <c r="AB18" s="51">
        <v>0.20844992910060056</v>
      </c>
      <c r="AC18" s="51">
        <v>1.0075191558993997</v>
      </c>
      <c r="AD18" s="51">
        <v>0.99542925589939957</v>
      </c>
      <c r="AE18" s="54">
        <v>1.2089900000000001E-2</v>
      </c>
      <c r="AF18" s="51">
        <v>0</v>
      </c>
      <c r="AG18" s="53">
        <v>0.99542925589939957</v>
      </c>
      <c r="AH18" s="51">
        <v>1.2089900000000001E-2</v>
      </c>
      <c r="AI18" s="51">
        <v>0.99542925589939957</v>
      </c>
      <c r="AJ18" s="51">
        <v>0</v>
      </c>
      <c r="AK18" s="51">
        <f t="shared" si="0"/>
        <v>1.2159690850000002</v>
      </c>
      <c r="AL18" s="51">
        <f t="shared" si="1"/>
        <v>9.5071000000000017E-2</v>
      </c>
      <c r="AM18" s="51">
        <v>0</v>
      </c>
      <c r="AN18" s="51">
        <v>9.5071000000000017E-2</v>
      </c>
      <c r="AO18" s="51">
        <f t="shared" si="2"/>
        <v>1.1208980850000003</v>
      </c>
    </row>
    <row r="19" spans="2:41" s="48" customFormat="1" ht="27" customHeight="1" x14ac:dyDescent="0.15">
      <c r="B19" s="57" t="s">
        <v>83</v>
      </c>
      <c r="C19" s="50"/>
      <c r="D19" s="51">
        <v>0.1053475</v>
      </c>
      <c r="E19" s="51">
        <v>0</v>
      </c>
      <c r="F19" s="51">
        <v>0</v>
      </c>
      <c r="G19" s="51">
        <v>0.1053475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0.1053475</v>
      </c>
      <c r="T19" s="51">
        <v>9.0000000000000006E-5</v>
      </c>
      <c r="U19" s="51">
        <v>0</v>
      </c>
      <c r="V19" s="51">
        <v>9.0000000000000006E-5</v>
      </c>
      <c r="W19" s="51">
        <v>0.10525749999999999</v>
      </c>
      <c r="X19" s="51">
        <v>0</v>
      </c>
      <c r="Y19" s="51">
        <v>0</v>
      </c>
      <c r="Z19" s="51">
        <v>0.10525749999999999</v>
      </c>
      <c r="AA19" s="51">
        <v>6.7492499999999997E-2</v>
      </c>
      <c r="AB19" s="51">
        <v>8.1083743578180545E-2</v>
      </c>
      <c r="AC19" s="51">
        <v>2.4173756421819442E-2</v>
      </c>
      <c r="AD19" s="51">
        <v>2.4173756421819442E-2</v>
      </c>
      <c r="AE19" s="54">
        <v>0</v>
      </c>
      <c r="AF19" s="51">
        <v>0</v>
      </c>
      <c r="AG19" s="53">
        <v>2.4173756421819442E-2</v>
      </c>
      <c r="AH19" s="51">
        <v>9.0000000000000006E-5</v>
      </c>
      <c r="AI19" s="51">
        <v>2.4173756421819442E-2</v>
      </c>
      <c r="AJ19" s="51">
        <v>0</v>
      </c>
      <c r="AK19" s="51">
        <f t="shared" si="0"/>
        <v>0.1053475</v>
      </c>
      <c r="AL19" s="51">
        <f t="shared" si="1"/>
        <v>5.6624000000000001E-2</v>
      </c>
      <c r="AM19" s="51">
        <v>0</v>
      </c>
      <c r="AN19" s="51">
        <v>5.6624000000000001E-2</v>
      </c>
      <c r="AO19" s="51">
        <f t="shared" si="2"/>
        <v>4.8723499999999996E-2</v>
      </c>
    </row>
    <row r="20" spans="2:41" s="48" customFormat="1" ht="27" customHeight="1" x14ac:dyDescent="0.15">
      <c r="B20" s="57" t="s">
        <v>84</v>
      </c>
      <c r="C20" s="50"/>
      <c r="D20" s="51">
        <v>0.52632809999999997</v>
      </c>
      <c r="E20" s="51">
        <v>0</v>
      </c>
      <c r="F20" s="51">
        <v>0</v>
      </c>
      <c r="G20" s="51">
        <v>0.52632809999999997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0.52632809999999997</v>
      </c>
      <c r="T20" s="51">
        <v>1.6999999999999999E-4</v>
      </c>
      <c r="U20" s="51">
        <v>0</v>
      </c>
      <c r="V20" s="51">
        <v>1.6999999999999999E-4</v>
      </c>
      <c r="W20" s="51">
        <v>0.52615809999999996</v>
      </c>
      <c r="X20" s="51">
        <v>2.5990000000000003E-4</v>
      </c>
      <c r="Y20" s="51">
        <v>0</v>
      </c>
      <c r="Z20" s="51">
        <v>0.52589819999999998</v>
      </c>
      <c r="AA20" s="51">
        <v>0.1079532</v>
      </c>
      <c r="AB20" s="51">
        <v>0.51948245534465531</v>
      </c>
      <c r="AC20" s="51">
        <v>6.675644655344655E-3</v>
      </c>
      <c r="AD20" s="51">
        <v>6.5298999999999999E-3</v>
      </c>
      <c r="AE20" s="54">
        <v>1.4574465534465542E-4</v>
      </c>
      <c r="AF20" s="51">
        <v>0</v>
      </c>
      <c r="AG20" s="53">
        <v>6.5298999999999999E-3</v>
      </c>
      <c r="AH20" s="51">
        <v>3.1574465534465541E-4</v>
      </c>
      <c r="AI20" s="51">
        <v>6.5298999999999999E-3</v>
      </c>
      <c r="AJ20" s="51">
        <v>0</v>
      </c>
      <c r="AK20" s="51">
        <f t="shared" si="0"/>
        <v>0.52632809999999997</v>
      </c>
      <c r="AL20" s="51">
        <f t="shared" si="1"/>
        <v>1.182212</v>
      </c>
      <c r="AM20" s="51">
        <v>0</v>
      </c>
      <c r="AN20" s="51">
        <v>1.182212</v>
      </c>
      <c r="AO20" s="51">
        <f t="shared" si="2"/>
        <v>-0.65588390000000008</v>
      </c>
    </row>
    <row r="21" spans="2:41" s="48" customFormat="1" ht="27" customHeight="1" x14ac:dyDescent="0.15">
      <c r="B21" s="57" t="s">
        <v>85</v>
      </c>
      <c r="C21" s="50"/>
      <c r="D21" s="51">
        <v>3.097157492</v>
      </c>
      <c r="E21" s="51">
        <v>0</v>
      </c>
      <c r="F21" s="51">
        <v>0</v>
      </c>
      <c r="G21" s="51">
        <v>3.097157492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3.097157492</v>
      </c>
      <c r="T21" s="51">
        <v>0.21443999999999999</v>
      </c>
      <c r="U21" s="51">
        <v>0.21395</v>
      </c>
      <c r="V21" s="51">
        <v>4.8999999999999998E-4</v>
      </c>
      <c r="W21" s="51">
        <v>2.8827174919999998</v>
      </c>
      <c r="X21" s="51">
        <v>2.7561010919999998</v>
      </c>
      <c r="Y21" s="51">
        <v>0.68072299999999997</v>
      </c>
      <c r="Z21" s="51">
        <v>0.12661639999999999</v>
      </c>
      <c r="AA21" s="51">
        <v>8.3464000000000003E-3</v>
      </c>
      <c r="AB21" s="51">
        <v>8.3889000000034741E-3</v>
      </c>
      <c r="AC21" s="51">
        <v>2.8743285919999964</v>
      </c>
      <c r="AD21" s="51">
        <v>2.8025480920737942</v>
      </c>
      <c r="AE21" s="54">
        <v>7.1780499926202043E-2</v>
      </c>
      <c r="AF21" s="51">
        <v>0</v>
      </c>
      <c r="AG21" s="53">
        <v>2.8025480920737942</v>
      </c>
      <c r="AH21" s="51">
        <v>0.28622049992620202</v>
      </c>
      <c r="AI21" s="51">
        <v>2.8025480920737942</v>
      </c>
      <c r="AJ21" s="51">
        <v>0</v>
      </c>
      <c r="AK21" s="51">
        <f t="shared" si="0"/>
        <v>3.097157492</v>
      </c>
      <c r="AL21" s="51">
        <f t="shared" si="1"/>
        <v>0.70571899999999999</v>
      </c>
      <c r="AM21" s="51">
        <v>0</v>
      </c>
      <c r="AN21" s="51">
        <v>0.70571899999999999</v>
      </c>
      <c r="AO21" s="51">
        <f t="shared" si="2"/>
        <v>2.3914384919999998</v>
      </c>
    </row>
    <row r="22" spans="2:41" s="48" customFormat="1" ht="27" customHeight="1" x14ac:dyDescent="0.15">
      <c r="B22" s="57" t="s">
        <v>86</v>
      </c>
      <c r="C22" s="50"/>
      <c r="D22" s="51">
        <v>5.3771830000000007E-3</v>
      </c>
      <c r="E22" s="51">
        <v>0</v>
      </c>
      <c r="F22" s="51">
        <v>0</v>
      </c>
      <c r="G22" s="51">
        <v>5.3771830000000007E-3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5.3771830000000007E-3</v>
      </c>
      <c r="T22" s="51">
        <v>0</v>
      </c>
      <c r="U22" s="51">
        <v>0</v>
      </c>
      <c r="V22" s="51">
        <v>0</v>
      </c>
      <c r="W22" s="51">
        <v>5.3771830000000007E-3</v>
      </c>
      <c r="X22" s="51">
        <v>2.9364830000000001E-3</v>
      </c>
      <c r="Y22" s="51">
        <v>0</v>
      </c>
      <c r="Z22" s="51">
        <v>2.4407000000000001E-3</v>
      </c>
      <c r="AA22" s="51">
        <v>2.407E-4</v>
      </c>
      <c r="AB22" s="51">
        <v>2.4073121160333825E-4</v>
      </c>
      <c r="AC22" s="51">
        <v>5.1364517883966624E-3</v>
      </c>
      <c r="AD22" s="51">
        <v>1.4859999999999999E-3</v>
      </c>
      <c r="AE22" s="54">
        <v>3.6504517883966621E-3</v>
      </c>
      <c r="AF22" s="51">
        <v>0</v>
      </c>
      <c r="AG22" s="53">
        <v>1.4859999999999999E-3</v>
      </c>
      <c r="AH22" s="51">
        <v>3.6504517883966621E-3</v>
      </c>
      <c r="AI22" s="51">
        <v>1.4859999999999999E-3</v>
      </c>
      <c r="AJ22" s="51">
        <v>0</v>
      </c>
      <c r="AK22" s="51">
        <f t="shared" si="0"/>
        <v>5.3771830000000007E-3</v>
      </c>
      <c r="AL22" s="51">
        <f t="shared" si="1"/>
        <v>5.4289999999999981E-3</v>
      </c>
      <c r="AM22" s="51">
        <v>0</v>
      </c>
      <c r="AN22" s="51">
        <v>5.4289999999999981E-3</v>
      </c>
      <c r="AO22" s="51">
        <f t="shared" si="2"/>
        <v>-5.1816999999997407E-5</v>
      </c>
    </row>
    <row r="23" spans="2:41" s="48" customFormat="1" ht="27" customHeight="1" x14ac:dyDescent="0.15">
      <c r="B23" s="57" t="s">
        <v>87</v>
      </c>
      <c r="C23" s="50"/>
      <c r="D23" s="51">
        <v>3.7872868830000006</v>
      </c>
      <c r="E23" s="51">
        <v>0</v>
      </c>
      <c r="F23" s="51">
        <v>0</v>
      </c>
      <c r="G23" s="51">
        <v>3.7872868830000006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3.7872868830000006</v>
      </c>
      <c r="T23" s="51">
        <v>0</v>
      </c>
      <c r="U23" s="51">
        <v>0</v>
      </c>
      <c r="V23" s="51">
        <v>0</v>
      </c>
      <c r="W23" s="51">
        <v>3.7872868830000006</v>
      </c>
      <c r="X23" s="51">
        <v>3.7842554830000008</v>
      </c>
      <c r="Y23" s="51">
        <v>0</v>
      </c>
      <c r="Z23" s="51">
        <v>3.0314000000000001E-3</v>
      </c>
      <c r="AA23" s="51">
        <v>4.8139999999999999E-4</v>
      </c>
      <c r="AB23" s="51">
        <v>5.3368708752499217E-4</v>
      </c>
      <c r="AC23" s="51">
        <v>3.7867531959124756</v>
      </c>
      <c r="AD23" s="51">
        <v>3.6839044786879045</v>
      </c>
      <c r="AE23" s="54">
        <v>0.10284871722457108</v>
      </c>
      <c r="AF23" s="51">
        <v>0</v>
      </c>
      <c r="AG23" s="53">
        <v>3.6839044786879045</v>
      </c>
      <c r="AH23" s="51">
        <v>0.10284871722457108</v>
      </c>
      <c r="AI23" s="51">
        <v>3.6839044786879045</v>
      </c>
      <c r="AJ23" s="51">
        <v>0</v>
      </c>
      <c r="AK23" s="51">
        <f t="shared" si="0"/>
        <v>3.7872868830000006</v>
      </c>
      <c r="AL23" s="51">
        <f t="shared" si="1"/>
        <v>1.4352999999999999E-2</v>
      </c>
      <c r="AM23" s="51">
        <v>0</v>
      </c>
      <c r="AN23" s="51">
        <v>1.4352999999999999E-2</v>
      </c>
      <c r="AO23" s="51">
        <f t="shared" si="2"/>
        <v>3.7729338830000008</v>
      </c>
    </row>
    <row r="24" spans="2:41" s="48" customFormat="1" ht="27" customHeight="1" x14ac:dyDescent="0.15">
      <c r="B24" s="57" t="s">
        <v>88</v>
      </c>
      <c r="C24" s="50"/>
      <c r="D24" s="51">
        <v>4.4736000000000005E-2</v>
      </c>
      <c r="E24" s="51">
        <v>0</v>
      </c>
      <c r="F24" s="51">
        <v>0</v>
      </c>
      <c r="G24" s="51">
        <v>4.4736000000000005E-2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4.4736000000000005E-2</v>
      </c>
      <c r="T24" s="51">
        <v>0</v>
      </c>
      <c r="U24" s="51">
        <v>0</v>
      </c>
      <c r="V24" s="51">
        <v>0</v>
      </c>
      <c r="W24" s="51">
        <v>4.4736000000000005E-2</v>
      </c>
      <c r="X24" s="51">
        <v>4.4736000000000005E-2</v>
      </c>
      <c r="Y24" s="51">
        <v>0</v>
      </c>
      <c r="Z24" s="51">
        <v>0</v>
      </c>
      <c r="AA24" s="51">
        <v>0</v>
      </c>
      <c r="AB24" s="51">
        <v>0</v>
      </c>
      <c r="AC24" s="51">
        <v>4.4736000000000005E-2</v>
      </c>
      <c r="AD24" s="51">
        <v>4.4736000000000005E-2</v>
      </c>
      <c r="AE24" s="54">
        <v>0</v>
      </c>
      <c r="AF24" s="51">
        <v>0</v>
      </c>
      <c r="AG24" s="53">
        <v>4.4736000000000005E-2</v>
      </c>
      <c r="AH24" s="51">
        <v>0</v>
      </c>
      <c r="AI24" s="51">
        <v>4.4736000000000005E-2</v>
      </c>
      <c r="AJ24" s="51">
        <v>0</v>
      </c>
      <c r="AK24" s="51">
        <f t="shared" si="0"/>
        <v>4.4736000000000005E-2</v>
      </c>
      <c r="AL24" s="51">
        <f t="shared" si="1"/>
        <v>0</v>
      </c>
      <c r="AM24" s="51">
        <v>0</v>
      </c>
      <c r="AN24" s="51">
        <v>0</v>
      </c>
      <c r="AO24" s="51">
        <f t="shared" si="2"/>
        <v>4.4736000000000005E-2</v>
      </c>
    </row>
    <row r="25" spans="2:41" s="48" customFormat="1" ht="27" customHeight="1" x14ac:dyDescent="0.15">
      <c r="B25" s="57" t="s">
        <v>89</v>
      </c>
      <c r="C25" s="50"/>
      <c r="D25" s="51">
        <v>7.8627800000000008</v>
      </c>
      <c r="E25" s="51">
        <v>0</v>
      </c>
      <c r="F25" s="51">
        <v>0</v>
      </c>
      <c r="G25" s="51">
        <v>7.8627800000000008</v>
      </c>
      <c r="H25" s="51">
        <v>7.2516300000000005</v>
      </c>
      <c r="I25" s="51">
        <v>0</v>
      </c>
      <c r="J25" s="51">
        <v>0</v>
      </c>
      <c r="K25" s="51">
        <v>0.29785</v>
      </c>
      <c r="L25" s="51">
        <v>0</v>
      </c>
      <c r="M25" s="51">
        <v>0.29785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0.31330000000000002</v>
      </c>
      <c r="T25" s="51">
        <v>0</v>
      </c>
      <c r="U25" s="51">
        <v>0</v>
      </c>
      <c r="V25" s="51">
        <v>0</v>
      </c>
      <c r="W25" s="51">
        <v>0.31330000000000002</v>
      </c>
      <c r="X25" s="51">
        <v>0.27400000000000002</v>
      </c>
      <c r="Y25" s="51">
        <v>0</v>
      </c>
      <c r="Z25" s="51">
        <v>3.9299999999999995E-2</v>
      </c>
      <c r="AA25" s="51">
        <v>3.032E-2</v>
      </c>
      <c r="AB25" s="51">
        <v>3.0320000000000014E-2</v>
      </c>
      <c r="AC25" s="51">
        <v>0.28298000000000001</v>
      </c>
      <c r="AD25" s="51">
        <v>0.28298000000000001</v>
      </c>
      <c r="AE25" s="54">
        <v>0</v>
      </c>
      <c r="AF25" s="51">
        <v>0</v>
      </c>
      <c r="AG25" s="53">
        <v>7.5346100000000007</v>
      </c>
      <c r="AH25" s="51">
        <v>0</v>
      </c>
      <c r="AI25" s="51">
        <v>7.5346100000000007</v>
      </c>
      <c r="AJ25" s="51">
        <v>0</v>
      </c>
      <c r="AK25" s="51">
        <f t="shared" si="0"/>
        <v>7.8627800000000008</v>
      </c>
      <c r="AL25" s="51">
        <f t="shared" si="1"/>
        <v>0</v>
      </c>
      <c r="AM25" s="51">
        <v>0</v>
      </c>
      <c r="AN25" s="51">
        <v>0</v>
      </c>
      <c r="AO25" s="51">
        <f t="shared" si="2"/>
        <v>7.8627800000000008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0.41733673199999993</v>
      </c>
      <c r="E28" s="51">
        <v>0</v>
      </c>
      <c r="F28" s="51">
        <v>0</v>
      </c>
      <c r="G28" s="51">
        <v>0.41733673199999993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0.41733673199999993</v>
      </c>
      <c r="T28" s="51">
        <v>0</v>
      </c>
      <c r="U28" s="51">
        <v>0</v>
      </c>
      <c r="V28" s="51">
        <v>0</v>
      </c>
      <c r="W28" s="51">
        <v>0.41733673199999993</v>
      </c>
      <c r="X28" s="51">
        <v>0.39666933199999993</v>
      </c>
      <c r="Y28" s="51">
        <v>0</v>
      </c>
      <c r="Z28" s="51">
        <v>2.0667399999999999E-2</v>
      </c>
      <c r="AA28" s="51">
        <v>6.0213999999999997E-3</v>
      </c>
      <c r="AB28" s="51">
        <v>6.0213999999998991E-3</v>
      </c>
      <c r="AC28" s="51">
        <v>0.41131533200000003</v>
      </c>
      <c r="AD28" s="51">
        <v>0.40897804531058024</v>
      </c>
      <c r="AE28" s="54">
        <v>2.3372866894197913E-3</v>
      </c>
      <c r="AF28" s="51">
        <v>0</v>
      </c>
      <c r="AG28" s="53">
        <v>0.40897804531058024</v>
      </c>
      <c r="AH28" s="51">
        <v>2.3372866894197913E-3</v>
      </c>
      <c r="AI28" s="51">
        <v>0.40897804531058024</v>
      </c>
      <c r="AJ28" s="51">
        <v>0</v>
      </c>
      <c r="AK28" s="51">
        <f t="shared" si="0"/>
        <v>0.41733673199999993</v>
      </c>
      <c r="AL28" s="51">
        <f t="shared" si="1"/>
        <v>7.5900000000000004E-3</v>
      </c>
      <c r="AM28" s="51">
        <v>0</v>
      </c>
      <c r="AN28" s="51">
        <v>7.5900000000000004E-3</v>
      </c>
      <c r="AO28" s="51">
        <f t="shared" si="2"/>
        <v>0.40974673199999995</v>
      </c>
    </row>
    <row r="29" spans="2:41" s="48" customFormat="1" ht="27" customHeight="1" x14ac:dyDescent="0.15">
      <c r="B29" s="57" t="s">
        <v>93</v>
      </c>
      <c r="C29" s="50"/>
      <c r="D29" s="51">
        <v>1.0074234629999999</v>
      </c>
      <c r="E29" s="51">
        <v>0</v>
      </c>
      <c r="F29" s="51">
        <v>0</v>
      </c>
      <c r="G29" s="51">
        <v>1.0074234629999999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1.0074234629999999</v>
      </c>
      <c r="T29" s="51">
        <v>8.7824000000000013E-2</v>
      </c>
      <c r="U29" s="51">
        <v>6.6474000000000005E-2</v>
      </c>
      <c r="V29" s="51">
        <v>2.1350000000000001E-2</v>
      </c>
      <c r="W29" s="51">
        <v>0.91959946299999995</v>
      </c>
      <c r="X29" s="51">
        <v>0.90901736299999991</v>
      </c>
      <c r="Y29" s="51">
        <v>0</v>
      </c>
      <c r="Z29" s="51">
        <v>1.0582100000000001E-2</v>
      </c>
      <c r="AA29" s="51">
        <v>1.4120999999999999E-3</v>
      </c>
      <c r="AB29" s="51">
        <v>1.4122751009788548E-3</v>
      </c>
      <c r="AC29" s="51">
        <v>0.9181871878990211</v>
      </c>
      <c r="AD29" s="51">
        <v>0.88246499221037678</v>
      </c>
      <c r="AE29" s="54">
        <v>3.5722195688644313E-2</v>
      </c>
      <c r="AF29" s="51">
        <v>0</v>
      </c>
      <c r="AG29" s="53">
        <v>0.88246499221037678</v>
      </c>
      <c r="AH29" s="51">
        <v>0.12354619568864433</v>
      </c>
      <c r="AI29" s="51">
        <v>0.88246499221037678</v>
      </c>
      <c r="AJ29" s="51">
        <v>0</v>
      </c>
      <c r="AK29" s="51">
        <f t="shared" si="0"/>
        <v>1.0074234629999999</v>
      </c>
      <c r="AL29" s="51">
        <f t="shared" si="1"/>
        <v>0.62633799999999995</v>
      </c>
      <c r="AM29" s="51">
        <v>0</v>
      </c>
      <c r="AN29" s="51">
        <v>0.62633799999999995</v>
      </c>
      <c r="AO29" s="51">
        <f t="shared" si="2"/>
        <v>0.3810854629999999</v>
      </c>
    </row>
    <row r="30" spans="2:41" s="48" customFormat="1" ht="27" customHeight="1" x14ac:dyDescent="0.15">
      <c r="B30" s="57" t="s">
        <v>94</v>
      </c>
      <c r="C30" s="50"/>
      <c r="D30" s="51">
        <v>0.45</v>
      </c>
      <c r="E30" s="51">
        <v>0</v>
      </c>
      <c r="F30" s="51">
        <v>0</v>
      </c>
      <c r="G30" s="51">
        <v>0.45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0.45</v>
      </c>
      <c r="T30" s="51">
        <v>0.45</v>
      </c>
      <c r="U30" s="51">
        <v>0</v>
      </c>
      <c r="V30" s="51">
        <v>0.45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0.45</v>
      </c>
      <c r="AI30" s="51">
        <v>0</v>
      </c>
      <c r="AJ30" s="51">
        <v>0</v>
      </c>
      <c r="AK30" s="51">
        <f t="shared" si="0"/>
        <v>0.45</v>
      </c>
      <c r="AL30" s="51">
        <f t="shared" si="1"/>
        <v>0.44500000000000001</v>
      </c>
      <c r="AM30" s="51">
        <v>0</v>
      </c>
      <c r="AN30" s="51">
        <v>0.44500000000000001</v>
      </c>
      <c r="AO30" s="51">
        <f t="shared" si="2"/>
        <v>5.0000000000000044E-3</v>
      </c>
    </row>
    <row r="31" spans="2:41" s="48" customFormat="1" ht="27" customHeight="1" x14ac:dyDescent="0.15">
      <c r="B31" s="57" t="s">
        <v>95</v>
      </c>
      <c r="C31" s="50"/>
      <c r="D31" s="51">
        <v>41.722389821000007</v>
      </c>
      <c r="E31" s="51">
        <v>0</v>
      </c>
      <c r="F31" s="51">
        <v>0</v>
      </c>
      <c r="G31" s="51">
        <v>41.722389821000007</v>
      </c>
      <c r="H31" s="51">
        <v>0</v>
      </c>
      <c r="I31" s="51">
        <v>0</v>
      </c>
      <c r="J31" s="51">
        <v>0</v>
      </c>
      <c r="K31" s="51">
        <v>1.218E-2</v>
      </c>
      <c r="L31" s="51">
        <v>0</v>
      </c>
      <c r="M31" s="51">
        <v>0</v>
      </c>
      <c r="N31" s="51">
        <v>0</v>
      </c>
      <c r="O31" s="51">
        <v>1.218E-2</v>
      </c>
      <c r="P31" s="51">
        <v>1.218E-2</v>
      </c>
      <c r="Q31" s="51">
        <v>0</v>
      </c>
      <c r="R31" s="51">
        <v>0</v>
      </c>
      <c r="S31" s="53">
        <v>41.710209821000007</v>
      </c>
      <c r="T31" s="51">
        <v>0.56975399999999987</v>
      </c>
      <c r="U31" s="51">
        <v>0.56975399999999987</v>
      </c>
      <c r="V31" s="51">
        <v>0</v>
      </c>
      <c r="W31" s="51">
        <v>41.140455821000003</v>
      </c>
      <c r="X31" s="51">
        <v>41.138335821000005</v>
      </c>
      <c r="Y31" s="51">
        <v>0</v>
      </c>
      <c r="Z31" s="51">
        <v>2.1199999999999999E-3</v>
      </c>
      <c r="AA31" s="51">
        <v>0</v>
      </c>
      <c r="AB31" s="51">
        <v>1.169411255830255E-6</v>
      </c>
      <c r="AC31" s="51">
        <v>41.140454651588747</v>
      </c>
      <c r="AD31" s="51">
        <v>40.800527828547381</v>
      </c>
      <c r="AE31" s="54">
        <v>0.33992682304136546</v>
      </c>
      <c r="AF31" s="51">
        <v>0</v>
      </c>
      <c r="AG31" s="53">
        <v>40.812707828547381</v>
      </c>
      <c r="AH31" s="51">
        <v>0.90968082304136533</v>
      </c>
      <c r="AI31" s="51">
        <v>40.812707828547381</v>
      </c>
      <c r="AJ31" s="51">
        <v>0</v>
      </c>
      <c r="AK31" s="51">
        <f t="shared" si="0"/>
        <v>41.722389821000007</v>
      </c>
      <c r="AL31" s="51">
        <f t="shared" si="1"/>
        <v>0.57950400000000002</v>
      </c>
      <c r="AM31" s="51">
        <v>0</v>
      </c>
      <c r="AN31" s="51">
        <v>0.57950400000000002</v>
      </c>
      <c r="AO31" s="51">
        <f t="shared" si="2"/>
        <v>41.142885821000007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12.527915784078798</v>
      </c>
      <c r="E34" s="51">
        <v>0</v>
      </c>
      <c r="F34" s="51">
        <v>0</v>
      </c>
      <c r="G34" s="51">
        <v>12.527915784078798</v>
      </c>
      <c r="H34" s="51">
        <v>12.527915784078798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12.527915784078798</v>
      </c>
      <c r="AH34" s="51">
        <v>0</v>
      </c>
      <c r="AI34" s="51">
        <v>12.527915784078798</v>
      </c>
      <c r="AJ34" s="51">
        <v>0</v>
      </c>
      <c r="AK34" s="51">
        <f t="shared" si="0"/>
        <v>12.527915784078798</v>
      </c>
      <c r="AL34" s="51">
        <f t="shared" si="1"/>
        <v>0</v>
      </c>
      <c r="AM34" s="51">
        <v>0</v>
      </c>
      <c r="AN34" s="51">
        <v>0</v>
      </c>
      <c r="AO34" s="51">
        <f t="shared" si="2"/>
        <v>12.527915784078798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0.72808475719047616</v>
      </c>
      <c r="E36" s="51">
        <v>0</v>
      </c>
      <c r="F36" s="51">
        <v>0</v>
      </c>
      <c r="G36" s="51">
        <v>0.72808475719047616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0.72808475719047616</v>
      </c>
      <c r="T36" s="51">
        <v>1.3959999999999998E-2</v>
      </c>
      <c r="U36" s="51">
        <v>0</v>
      </c>
      <c r="V36" s="51">
        <v>1.3959999999999998E-2</v>
      </c>
      <c r="W36" s="51">
        <v>0.71412475719047608</v>
      </c>
      <c r="X36" s="51">
        <v>0.63497475719047614</v>
      </c>
      <c r="Y36" s="51">
        <v>0.11851099999999999</v>
      </c>
      <c r="Z36" s="51">
        <v>7.9149999999999998E-2</v>
      </c>
      <c r="AA36" s="51">
        <v>5.2739999999999995E-2</v>
      </c>
      <c r="AB36" s="51">
        <v>0.17125032835195078</v>
      </c>
      <c r="AC36" s="51">
        <v>0.54287442883852532</v>
      </c>
      <c r="AD36" s="51">
        <v>0.36229059277789344</v>
      </c>
      <c r="AE36" s="51">
        <v>0.18058383606063191</v>
      </c>
      <c r="AF36" s="51">
        <v>0</v>
      </c>
      <c r="AG36" s="53">
        <v>0.36229059277789344</v>
      </c>
      <c r="AH36" s="51">
        <v>0.19454383606063191</v>
      </c>
      <c r="AI36" s="51">
        <v>0.36229059277789344</v>
      </c>
      <c r="AJ36" s="51">
        <v>0</v>
      </c>
      <c r="AK36" s="51">
        <f t="shared" si="0"/>
        <v>0.72808475719047616</v>
      </c>
      <c r="AL36" s="51">
        <f t="shared" si="1"/>
        <v>0.68356899999999976</v>
      </c>
      <c r="AM36" s="51">
        <f>SUM(AM37:AM39)</f>
        <v>0</v>
      </c>
      <c r="AN36" s="51">
        <f>SUM(AN37:AN39)</f>
        <v>0.68356899999999976</v>
      </c>
      <c r="AO36" s="51">
        <f t="shared" si="2"/>
        <v>4.4515757190476402E-2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0.17572099999999999</v>
      </c>
      <c r="E37" s="62">
        <v>0</v>
      </c>
      <c r="F37" s="61">
        <v>0</v>
      </c>
      <c r="G37" s="61">
        <v>0.17572099999999999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0.17572099999999999</v>
      </c>
      <c r="T37" s="61">
        <v>1.3959999999999998E-2</v>
      </c>
      <c r="U37" s="61">
        <v>0</v>
      </c>
      <c r="V37" s="61">
        <v>1.3959999999999998E-2</v>
      </c>
      <c r="W37" s="61">
        <v>0.16176099999999999</v>
      </c>
      <c r="X37" s="61">
        <v>0.11851099999999999</v>
      </c>
      <c r="Y37" s="61">
        <v>0.11851099999999999</v>
      </c>
      <c r="Z37" s="61">
        <v>4.3249999999999997E-2</v>
      </c>
      <c r="AA37" s="61">
        <v>4.3249999999999997E-2</v>
      </c>
      <c r="AB37" s="61">
        <v>0.16176099999999999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1.3959999999999998E-2</v>
      </c>
      <c r="AI37" s="61">
        <v>0</v>
      </c>
      <c r="AJ37" s="62">
        <v>0</v>
      </c>
      <c r="AK37" s="62">
        <f t="shared" si="0"/>
        <v>0.17572099999999999</v>
      </c>
      <c r="AL37" s="62">
        <f t="shared" si="1"/>
        <v>0.12348999999999997</v>
      </c>
      <c r="AM37" s="62">
        <v>0</v>
      </c>
      <c r="AN37" s="62">
        <v>0.12348999999999997</v>
      </c>
      <c r="AO37" s="62">
        <f t="shared" si="2"/>
        <v>5.2231000000000014E-2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0.52216328099999998</v>
      </c>
      <c r="E38" s="66">
        <v>0</v>
      </c>
      <c r="F38" s="66">
        <v>0</v>
      </c>
      <c r="G38" s="66">
        <v>0.52216328099999998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0.52216328099999998</v>
      </c>
      <c r="T38" s="66">
        <v>0</v>
      </c>
      <c r="U38" s="66">
        <v>0</v>
      </c>
      <c r="V38" s="66">
        <v>0</v>
      </c>
      <c r="W38" s="66">
        <v>0.52216328099999998</v>
      </c>
      <c r="X38" s="66">
        <v>0.49375328099999993</v>
      </c>
      <c r="Y38" s="66">
        <v>0</v>
      </c>
      <c r="Z38" s="66">
        <v>2.8409999999999998E-2</v>
      </c>
      <c r="AA38" s="66">
        <v>2.0899999999999998E-3</v>
      </c>
      <c r="AB38" s="66">
        <v>2.0899999999998142E-3</v>
      </c>
      <c r="AC38" s="66">
        <v>0.52007328100000016</v>
      </c>
      <c r="AD38" s="66">
        <v>0.34171327864615386</v>
      </c>
      <c r="AE38" s="66">
        <v>0.1783600023538463</v>
      </c>
      <c r="AF38" s="67">
        <v>0</v>
      </c>
      <c r="AG38" s="68">
        <v>0.34171327864615386</v>
      </c>
      <c r="AH38" s="66">
        <v>0.1783600023538463</v>
      </c>
      <c r="AI38" s="66">
        <v>0.34171327864615386</v>
      </c>
      <c r="AJ38" s="66">
        <v>0</v>
      </c>
      <c r="AK38" s="66">
        <f t="shared" si="0"/>
        <v>0.52216328099999998</v>
      </c>
      <c r="AL38" s="66">
        <f t="shared" si="1"/>
        <v>0.54825899999999972</v>
      </c>
      <c r="AM38" s="66">
        <v>0</v>
      </c>
      <c r="AN38" s="66">
        <v>0.54825899999999972</v>
      </c>
      <c r="AO38" s="66">
        <f t="shared" si="2"/>
        <v>-2.609571899999974E-2</v>
      </c>
    </row>
    <row r="39" spans="2:41" ht="27" customHeight="1" x14ac:dyDescent="0.15">
      <c r="B39" s="69">
        <v>0</v>
      </c>
      <c r="C39" s="76" t="s">
        <v>100</v>
      </c>
      <c r="D39" s="71">
        <v>3.0200476190476187E-2</v>
      </c>
      <c r="E39" s="52">
        <v>0</v>
      </c>
      <c r="F39" s="71">
        <v>0</v>
      </c>
      <c r="G39" s="71">
        <v>3.0200476190476187E-2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3.0200476190476187E-2</v>
      </c>
      <c r="T39" s="71">
        <v>0</v>
      </c>
      <c r="U39" s="71">
        <v>0</v>
      </c>
      <c r="V39" s="71">
        <v>0</v>
      </c>
      <c r="W39" s="71">
        <v>3.0200476190476187E-2</v>
      </c>
      <c r="X39" s="71">
        <v>2.2710476190476187E-2</v>
      </c>
      <c r="Y39" s="71">
        <v>0</v>
      </c>
      <c r="Z39" s="71">
        <v>7.4899999999999993E-3</v>
      </c>
      <c r="AA39" s="71">
        <v>7.4000000000000003E-3</v>
      </c>
      <c r="AB39" s="71">
        <v>7.3993283519509824E-3</v>
      </c>
      <c r="AC39" s="71">
        <v>2.2801147838525205E-2</v>
      </c>
      <c r="AD39" s="71">
        <v>2.0577314131739601E-2</v>
      </c>
      <c r="AE39" s="71">
        <v>2.2238337067856037E-3</v>
      </c>
      <c r="AF39" s="72">
        <v>0</v>
      </c>
      <c r="AG39" s="73">
        <v>2.0577314131739601E-2</v>
      </c>
      <c r="AH39" s="71">
        <v>2.2238337067856037E-3</v>
      </c>
      <c r="AI39" s="71">
        <v>2.0577314131739601E-2</v>
      </c>
      <c r="AJ39" s="52">
        <v>0</v>
      </c>
      <c r="AK39" s="52">
        <f t="shared" si="0"/>
        <v>3.0200476190476187E-2</v>
      </c>
      <c r="AL39" s="52">
        <f t="shared" si="1"/>
        <v>1.1820000000000001E-2</v>
      </c>
      <c r="AM39" s="52">
        <v>0</v>
      </c>
      <c r="AN39" s="52">
        <v>1.1820000000000001E-2</v>
      </c>
      <c r="AO39" s="52">
        <f t="shared" si="2"/>
        <v>1.8380476190476187E-2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2021-03-16T06:36:54Z</dcterms:created>
  <dcterms:modified xsi:type="dcterms:W3CDTF">2025-03-13T00:23:45Z</dcterms:modified>
</cp:coreProperties>
</file>