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O38" i="1" s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O19" i="1" s="1"/>
  <c r="AL18" i="1"/>
  <c r="AK18" i="1"/>
  <c r="AO18" i="1" s="1"/>
  <c r="AL17" i="1"/>
  <c r="AK17" i="1"/>
  <c r="AO17" i="1" s="1"/>
  <c r="AL16" i="1"/>
  <c r="AK16" i="1"/>
  <c r="AO16" i="1" s="1"/>
  <c r="AN14" i="1"/>
  <c r="AL15" i="1"/>
  <c r="AK15" i="1"/>
  <c r="AO15" i="1" s="1"/>
  <c r="AK14" i="1"/>
  <c r="AL13" i="1"/>
  <c r="AK13" i="1"/>
  <c r="AO13" i="1" s="1"/>
  <c r="AK12" i="1"/>
  <c r="Z8" i="1"/>
  <c r="X8" i="1"/>
  <c r="AO30" i="1" l="1"/>
  <c r="AO36" i="1"/>
  <c r="AN12" i="1"/>
  <c r="AO20" i="1"/>
  <c r="AO33" i="1"/>
  <c r="AO27" i="1"/>
  <c r="AO24" i="1"/>
  <c r="AO25" i="1"/>
  <c r="AO35" i="1"/>
  <c r="AO37" i="1"/>
  <c r="AO32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<sst xmlns="http://schemas.openxmlformats.org/spreadsheetml/2006/main" count="111" uniqueCount="105">
  <si>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</si>
  <si>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</si>
  <si>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</si>
  <si>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</si>
  <si>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</si>
  <si>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</si>
  <si>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</si>
  <si>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</si>
  <si>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</si>
  <si>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</si>
  <si>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</si>
  <si>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</si>
  <si>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</si>
  <si>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</si>
  <si>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</si>
  <si>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</si>
  <si>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</si>
  <si>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</si>
  <si>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</si>
  <si>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</si>
  <si>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</si>
  <si>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</si>
  <si>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</si>
  <si>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</si>
  <si>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</si>
  <si>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</si>
  <si>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</si>
  <si>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</si>
  <si>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</si>
  <si>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</si>
  <si>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</si>
  <si>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</si>
  <si>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</si>
  <si>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</si>
  <si>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</si>
  <si>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</si>
  <si>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</si>
  <si>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</si>
  <si>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</si>
  <si>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</si>
  <si>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</si>
  <si>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</si>
  <si>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</si>
  <si>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</si>
  <si>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</si>
  <si>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</si>
  <si>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</si>
  <si>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</si>
  <si>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</si>
  <si>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</si>
  <si>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</si>
  <si>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</si>
  <si>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</si>
  <si>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</si>
  <si>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</si>
  <si>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</si>
  <si>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</si>
  <si>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</si>
  <si>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</si>
  <si>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</si>
  <si>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</si>
  <si>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</si>
  <si>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</si>
  <si>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</si>
  <si>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</si>
  <si>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</si>
  <si>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</si>
  <si>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</si>
  <si>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</si>
  <si>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</si>
  <si>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</si>
  <si>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</si>
  <si>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</si>
  <si>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</si>
  <si>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</si>
  <si>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</si>
  <si>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</si>
  <si>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</si>
  <si>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</si>
  <si>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</si>
  <si>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</si>
  <si>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</si>
  <si>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</si>
  <si>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</si>
  <si>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</si>
  <si>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</si>
  <si>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</si>
  <si>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</si>
  <si>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</si>
  <si>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</si>
  <si>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</si>
  <si>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</si>
  <si>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</si>
  <si>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</si>
  <si>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</si>
  <si>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</si>
  <si>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</si>
  <si>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</si>
  <si>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</si>
  <si>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</si>
  <si>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</si>
  <si>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</si>
  <si>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</si>
  <si>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</si>
  <si>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表4-01  発生量及び処理・処分量（種類別：変換)　〔全業種〕〔和歌山地域〕〔令和５年度〕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</si>
</sst>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94" t="s">
        <v>0</v>
      </c>
      <c r="C5" s="95"/>
      <c r="D5" s="7" t="s">
        <v>73</v>
      </c>
      <c r="E5" s="7" t="s">
        <v>1</v>
      </c>
      <c r="F5" s="7" t="s">
        <v>2</v>
      </c>
      <c r="G5" s="7" t="s">
        <v>103</v>
      </c>
      <c r="H5" s="100" t="s">
        <v>3</v>
      </c>
      <c r="I5" s="101"/>
      <c r="J5" s="102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6" t="s">
        <v>6</v>
      </c>
      <c r="AH5" s="77" t="s">
        <v>7</v>
      </c>
      <c r="AI5" s="77" t="s">
        <v>8</v>
      </c>
      <c r="AJ5" s="77" t="s">
        <v>9</v>
      </c>
      <c r="AK5" s="77" t="s">
        <v>10</v>
      </c>
      <c r="AL5" s="12" t="s">
        <v>11</v>
      </c>
      <c r="AM5" s="13"/>
      <c r="AN5" s="14"/>
      <c r="AO5" s="77" t="s">
        <v>12</v>
      </c>
    </row>
    <row r="6" spans="2:41" ht="13.5" customHeight="1" x14ac:dyDescent="0.15">
      <c r="B6" s="96"/>
      <c r="C6" s="97"/>
      <c r="D6" s="15"/>
      <c r="E6" s="15"/>
      <c r="F6" s="15"/>
      <c r="G6" s="15"/>
      <c r="H6" s="103"/>
      <c r="I6" s="104"/>
      <c r="J6" s="105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107"/>
      <c r="AH6" s="78"/>
      <c r="AI6" s="78"/>
      <c r="AJ6" s="78"/>
      <c r="AK6" s="78"/>
      <c r="AL6" s="15"/>
      <c r="AM6" s="23" t="s">
        <v>17</v>
      </c>
      <c r="AN6" s="23" t="s">
        <v>18</v>
      </c>
      <c r="AO6" s="78"/>
    </row>
    <row r="7" spans="2:41" ht="13.5" customHeight="1" x14ac:dyDescent="0.15">
      <c r="B7" s="96"/>
      <c r="C7" s="97"/>
      <c r="D7" s="15"/>
      <c r="E7" s="15"/>
      <c r="F7" s="15"/>
      <c r="G7" s="15"/>
      <c r="H7" s="79" t="s">
        <v>19</v>
      </c>
      <c r="I7" s="79" t="s">
        <v>20</v>
      </c>
      <c r="J7" s="81" t="s">
        <v>21</v>
      </c>
      <c r="K7" s="16"/>
      <c r="L7" s="17"/>
      <c r="M7" s="15"/>
      <c r="N7" s="77" t="s">
        <v>22</v>
      </c>
      <c r="O7" s="15"/>
      <c r="P7" s="81" t="s">
        <v>23</v>
      </c>
      <c r="Q7" s="86" t="s">
        <v>24</v>
      </c>
      <c r="R7" s="89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92" t="s">
        <v>13</v>
      </c>
      <c r="AC7" s="108" t="s">
        <v>14</v>
      </c>
      <c r="AD7" s="10"/>
      <c r="AE7" s="10"/>
      <c r="AF7" s="10"/>
      <c r="AG7" s="107"/>
      <c r="AH7" s="78"/>
      <c r="AI7" s="78"/>
      <c r="AJ7" s="78"/>
      <c r="AK7" s="78"/>
      <c r="AL7" s="15"/>
      <c r="AM7" s="15"/>
      <c r="AN7" s="15"/>
      <c r="AO7" s="78"/>
    </row>
    <row r="8" spans="2:41" ht="13.5" customHeight="1" x14ac:dyDescent="0.15">
      <c r="B8" s="96"/>
      <c r="C8" s="97"/>
      <c r="D8" s="15"/>
      <c r="E8" s="15"/>
      <c r="F8" s="15"/>
      <c r="G8" s="15"/>
      <c r="H8" s="80"/>
      <c r="I8" s="80"/>
      <c r="J8" s="82"/>
      <c r="K8" s="16"/>
      <c r="L8" s="17"/>
      <c r="M8" s="15"/>
      <c r="N8" s="83"/>
      <c r="O8" s="15"/>
      <c r="P8" s="85"/>
      <c r="Q8" s="87"/>
      <c r="R8" s="90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93"/>
      <c r="AC8" s="109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96"/>
      <c r="C9" s="97"/>
      <c r="D9" s="31"/>
      <c r="E9" s="31"/>
      <c r="F9" s="31"/>
      <c r="G9" s="32"/>
      <c r="H9" s="80"/>
      <c r="I9" s="80"/>
      <c r="J9" s="82"/>
      <c r="K9" s="32"/>
      <c r="L9" s="77" t="s">
        <v>28</v>
      </c>
      <c r="M9" s="32"/>
      <c r="N9" s="84"/>
      <c r="O9" s="32"/>
      <c r="P9" s="80"/>
      <c r="Q9" s="88"/>
      <c r="R9" s="91"/>
      <c r="S9" s="33"/>
      <c r="T9" s="32"/>
      <c r="U9" s="32"/>
      <c r="V9" s="32"/>
      <c r="W9" s="32"/>
      <c r="X9" s="32"/>
      <c r="Y9" s="77" t="s">
        <v>28</v>
      </c>
      <c r="Z9" s="32"/>
      <c r="AA9" s="77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96"/>
      <c r="C10" s="97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110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110"/>
      <c r="Z10" s="31" t="s">
        <v>49</v>
      </c>
      <c r="AA10" s="110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98"/>
      <c r="C11" s="99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2281.7282215302321</v>
      </c>
      <c r="E12" s="46">
        <v>705.56099999999992</v>
      </c>
      <c r="F12" s="46">
        <v>0</v>
      </c>
      <c r="G12" s="46">
        <v>1576.1672215302322</v>
      </c>
      <c r="H12" s="46">
        <v>13.03926413329485</v>
      </c>
      <c r="I12" s="46">
        <v>0</v>
      </c>
      <c r="J12" s="46">
        <v>0</v>
      </c>
      <c r="K12" s="46">
        <v>1082.7059629999999</v>
      </c>
      <c r="L12" s="46">
        <v>0</v>
      </c>
      <c r="M12" s="46">
        <v>314.08194099999992</v>
      </c>
      <c r="N12" s="46">
        <v>0</v>
      </c>
      <c r="O12" s="46">
        <v>768.62402199999997</v>
      </c>
      <c r="P12" s="46">
        <v>734.98452199999986</v>
      </c>
      <c r="Q12" s="46">
        <v>0</v>
      </c>
      <c r="R12" s="46">
        <v>0</v>
      </c>
      <c r="S12" s="47">
        <v>514.06149439693706</v>
      </c>
      <c r="T12" s="46">
        <v>116.33868599900001</v>
      </c>
      <c r="U12" s="46">
        <v>2.0545009990000009</v>
      </c>
      <c r="V12" s="46">
        <v>114.28418500000001</v>
      </c>
      <c r="W12" s="46">
        <v>397.72280839793706</v>
      </c>
      <c r="X12" s="46">
        <v>364.22095920993706</v>
      </c>
      <c r="Y12" s="46">
        <v>40.161982999999999</v>
      </c>
      <c r="Z12" s="46">
        <v>33.501849188000001</v>
      </c>
      <c r="AA12" s="46">
        <v>6.8475256650000009</v>
      </c>
      <c r="AB12" s="46">
        <v>49.094640103873552</v>
      </c>
      <c r="AC12" s="46">
        <v>348.62816829406358</v>
      </c>
      <c r="AD12" s="46">
        <v>334.60910074376284</v>
      </c>
      <c r="AE12" s="46">
        <v>14.019067550300615</v>
      </c>
      <c r="AF12" s="46">
        <v>0</v>
      </c>
      <c r="AG12" s="47">
        <v>1082.6328868770579</v>
      </c>
      <c r="AH12" s="46">
        <v>130.35775354930064</v>
      </c>
      <c r="AI12" s="46">
        <v>1788.1938868770578</v>
      </c>
      <c r="AJ12" s="46">
        <v>0</v>
      </c>
      <c r="AK12" s="46">
        <f>G12-N12</f>
        <v>1576.1672215302322</v>
      </c>
      <c r="AL12" s="46">
        <f>AM12+AN12</f>
        <v>137.31153701766684</v>
      </c>
      <c r="AM12" s="46">
        <f>SUM(AM13:AM14)+SUM(AM18:AM36)</f>
        <v>0</v>
      </c>
      <c r="AN12" s="46">
        <f>SUM(AN13:AN14)+SUM(AN18:AN36)</f>
        <v>137.31153701766684</v>
      </c>
      <c r="AO12" s="46">
        <f>AK12-AL12</f>
        <v>1438.8556845125654</v>
      </c>
    </row>
    <row r="13" spans="2:41" s="48" customFormat="1" ht="27" customHeight="1" thickTop="1" x14ac:dyDescent="0.15">
      <c r="B13" s="49" t="s">
        <v>77</v>
      </c>
      <c r="C13" s="50"/>
      <c r="D13" s="51">
        <v>0.57791999999999999</v>
      </c>
      <c r="E13" s="51">
        <v>0</v>
      </c>
      <c r="F13" s="51">
        <v>0</v>
      </c>
      <c r="G13" s="52">
        <v>0.57791999999999999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0.57791999999999999</v>
      </c>
      <c r="T13" s="51">
        <v>0.25445000000000001</v>
      </c>
      <c r="U13" s="51">
        <v>1.49E-3</v>
      </c>
      <c r="V13" s="51">
        <v>0.25296000000000002</v>
      </c>
      <c r="W13" s="51">
        <v>0.32347000000000004</v>
      </c>
      <c r="X13" s="51">
        <v>0</v>
      </c>
      <c r="Y13" s="51">
        <v>0</v>
      </c>
      <c r="Z13" s="51">
        <v>0.32347000000000004</v>
      </c>
      <c r="AA13" s="51">
        <v>0</v>
      </c>
      <c r="AB13" s="51">
        <v>-6.6725182209846663</v>
      </c>
      <c r="AC13" s="51">
        <v>6.9959882209846667</v>
      </c>
      <c r="AD13" s="51">
        <v>0.32347000000000004</v>
      </c>
      <c r="AE13" s="54">
        <v>6.6725182209846663</v>
      </c>
      <c r="AF13" s="51">
        <v>0</v>
      </c>
      <c r="AG13" s="55">
        <v>0.32347000000000004</v>
      </c>
      <c r="AH13" s="56">
        <v>6.9269682209846666</v>
      </c>
      <c r="AI13" s="56">
        <v>0.32347000000000004</v>
      </c>
      <c r="AJ13" s="51">
        <v>0</v>
      </c>
      <c r="AK13" s="51">
        <f t="shared" ref="AK13:AK39" si="0">G13-N13</f>
        <v>0.57791999999999999</v>
      </c>
      <c r="AL13" s="51">
        <f t="shared" ref="AL13:AL39" si="1">AM13+AN13</f>
        <v>3.2289999999999999E-2</v>
      </c>
      <c r="AM13" s="51">
        <v>0</v>
      </c>
      <c r="AN13" s="51">
        <v>3.2289999999999999E-2</v>
      </c>
      <c r="AO13" s="51">
        <f t="shared" ref="AO13:AO39" si="2">AK13-AL13</f>
        <v>0.54562999999999995</v>
      </c>
    </row>
    <row r="14" spans="2:41" s="48" customFormat="1" ht="27" customHeight="1" x14ac:dyDescent="0.15">
      <c r="B14" s="57" t="s">
        <v>78</v>
      </c>
      <c r="C14" s="50"/>
      <c r="D14" s="51">
        <v>416.21970352599999</v>
      </c>
      <c r="E14" s="51">
        <v>0</v>
      </c>
      <c r="F14" s="51">
        <v>0</v>
      </c>
      <c r="G14" s="51">
        <v>416.21970352599999</v>
      </c>
      <c r="H14" s="51">
        <v>0.39500000000000002</v>
      </c>
      <c r="I14" s="51">
        <v>0</v>
      </c>
      <c r="J14" s="51">
        <v>0</v>
      </c>
      <c r="K14" s="51">
        <v>299.07549999999998</v>
      </c>
      <c r="L14" s="51">
        <v>0</v>
      </c>
      <c r="M14" s="51">
        <v>283.04706799999997</v>
      </c>
      <c r="N14" s="51">
        <v>0</v>
      </c>
      <c r="O14" s="51">
        <v>16.028431999999995</v>
      </c>
      <c r="P14" s="51">
        <v>0.78713199999999994</v>
      </c>
      <c r="Q14" s="51">
        <v>0</v>
      </c>
      <c r="R14" s="58">
        <v>0</v>
      </c>
      <c r="S14" s="53">
        <v>131.99050352600003</v>
      </c>
      <c r="T14" s="51">
        <v>5.2367699999999999</v>
      </c>
      <c r="U14" s="51">
        <v>2.9409999999999999E-2</v>
      </c>
      <c r="V14" s="51">
        <v>5.2073599999999995</v>
      </c>
      <c r="W14" s="51">
        <v>126.75373352600002</v>
      </c>
      <c r="X14" s="51">
        <v>120.03146100000001</v>
      </c>
      <c r="Y14" s="51">
        <v>35.082121000000001</v>
      </c>
      <c r="Z14" s="51">
        <v>6.7222725260000002</v>
      </c>
      <c r="AA14" s="51">
        <v>0.85199963599999995</v>
      </c>
      <c r="AB14" s="51">
        <v>39.057128349248998</v>
      </c>
      <c r="AC14" s="51">
        <v>87.696605176751021</v>
      </c>
      <c r="AD14" s="51">
        <v>86.879579585096351</v>
      </c>
      <c r="AE14" s="51">
        <v>0.81702559165467092</v>
      </c>
      <c r="AF14" s="51">
        <v>0</v>
      </c>
      <c r="AG14" s="53">
        <v>88.061711585096361</v>
      </c>
      <c r="AH14" s="51">
        <v>6.0537955916546711</v>
      </c>
      <c r="AI14" s="51">
        <v>88.061711585096361</v>
      </c>
      <c r="AJ14" s="51">
        <v>0</v>
      </c>
      <c r="AK14" s="51">
        <f t="shared" si="0"/>
        <v>416.21970352599999</v>
      </c>
      <c r="AL14" s="51">
        <f t="shared" si="1"/>
        <v>13.552533571486219</v>
      </c>
      <c r="AM14" s="51">
        <f>SUM(AM15:AM17)</f>
        <v>0</v>
      </c>
      <c r="AN14" s="51">
        <f>SUM(AN15:AN17)</f>
        <v>13.552533571486219</v>
      </c>
      <c r="AO14" s="51">
        <f t="shared" si="2"/>
        <v>402.66716995451378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192.92609999999999</v>
      </c>
      <c r="E15" s="62">
        <v>0</v>
      </c>
      <c r="F15" s="61">
        <v>0</v>
      </c>
      <c r="G15" s="61">
        <v>192.92609999999999</v>
      </c>
      <c r="H15" s="62">
        <v>0</v>
      </c>
      <c r="I15" s="62">
        <v>0</v>
      </c>
      <c r="J15" s="62">
        <v>0</v>
      </c>
      <c r="K15" s="62">
        <v>200.46229</v>
      </c>
      <c r="L15" s="62">
        <v>0</v>
      </c>
      <c r="M15" s="62">
        <v>189.6831</v>
      </c>
      <c r="N15" s="62">
        <v>0</v>
      </c>
      <c r="O15" s="62">
        <v>10.779189999999998</v>
      </c>
      <c r="P15" s="61">
        <v>0.70928999999999998</v>
      </c>
      <c r="Q15" s="61">
        <v>0</v>
      </c>
      <c r="R15" s="63">
        <v>0</v>
      </c>
      <c r="S15" s="64">
        <v>2.5337100000000001</v>
      </c>
      <c r="T15" s="61">
        <v>0.10536</v>
      </c>
      <c r="U15" s="61">
        <v>0</v>
      </c>
      <c r="V15" s="61">
        <v>0.10536</v>
      </c>
      <c r="W15" s="61">
        <v>2.42835</v>
      </c>
      <c r="X15" s="61">
        <v>0.9913900000000001</v>
      </c>
      <c r="Y15" s="61">
        <v>0</v>
      </c>
      <c r="Z15" s="61">
        <v>1.4369599999999998</v>
      </c>
      <c r="AA15" s="61">
        <v>7.8289999999999998E-2</v>
      </c>
      <c r="AB15" s="61">
        <v>1.0388741768673295</v>
      </c>
      <c r="AC15" s="61">
        <v>1.3894758231326705</v>
      </c>
      <c r="AD15" s="61">
        <v>1.3549300231326704</v>
      </c>
      <c r="AE15" s="61">
        <v>3.4545799999999995E-2</v>
      </c>
      <c r="AF15" s="63">
        <v>0</v>
      </c>
      <c r="AG15" s="64">
        <v>2.0642200231326706</v>
      </c>
      <c r="AH15" s="61">
        <v>0.1399058</v>
      </c>
      <c r="AI15" s="61">
        <v>2.0642200231326706</v>
      </c>
      <c r="AJ15" s="62">
        <v>0</v>
      </c>
      <c r="AK15" s="62">
        <f t="shared" si="0"/>
        <v>192.92609999999999</v>
      </c>
      <c r="AL15" s="62">
        <f t="shared" si="1"/>
        <v>6.0698297295471253</v>
      </c>
      <c r="AM15" s="62">
        <v>0</v>
      </c>
      <c r="AN15" s="62">
        <v>6.0698297295471253</v>
      </c>
      <c r="AO15" s="62">
        <f t="shared" si="2"/>
        <v>186.85627027045285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21.097280000000001</v>
      </c>
      <c r="E16" s="66">
        <v>0</v>
      </c>
      <c r="F16" s="66">
        <v>0</v>
      </c>
      <c r="G16" s="66">
        <v>21.097280000000001</v>
      </c>
      <c r="H16" s="66">
        <v>0</v>
      </c>
      <c r="I16" s="66">
        <v>0</v>
      </c>
      <c r="J16" s="66">
        <v>0</v>
      </c>
      <c r="K16" s="66">
        <v>0.31720999999999999</v>
      </c>
      <c r="L16" s="66">
        <v>0</v>
      </c>
      <c r="M16" s="66">
        <v>0.25336799999999998</v>
      </c>
      <c r="N16" s="66">
        <v>0</v>
      </c>
      <c r="O16" s="66">
        <v>6.3841999999999996E-2</v>
      </c>
      <c r="P16" s="66">
        <v>6.0842E-2</v>
      </c>
      <c r="Q16" s="66">
        <v>0</v>
      </c>
      <c r="R16" s="67">
        <v>0</v>
      </c>
      <c r="S16" s="68">
        <v>20.783070000000002</v>
      </c>
      <c r="T16" s="66">
        <v>5.08941</v>
      </c>
      <c r="U16" s="66">
        <v>2.9409999999999999E-2</v>
      </c>
      <c r="V16" s="66">
        <v>5.0599999999999996</v>
      </c>
      <c r="W16" s="66">
        <v>15.693660000000003</v>
      </c>
      <c r="X16" s="66">
        <v>15.296830000000003</v>
      </c>
      <c r="Y16" s="66">
        <v>0</v>
      </c>
      <c r="Z16" s="66">
        <v>0.39682999999999996</v>
      </c>
      <c r="AA16" s="66">
        <v>0</v>
      </c>
      <c r="AB16" s="66">
        <v>1.2245025340329914</v>
      </c>
      <c r="AC16" s="66">
        <v>14.469157465967012</v>
      </c>
      <c r="AD16" s="66">
        <v>14.290553431249403</v>
      </c>
      <c r="AE16" s="66">
        <v>0.17860403471760802</v>
      </c>
      <c r="AF16" s="67">
        <v>0</v>
      </c>
      <c r="AG16" s="68">
        <v>14.351395431249403</v>
      </c>
      <c r="AH16" s="66">
        <v>5.2680140347176083</v>
      </c>
      <c r="AI16" s="66">
        <v>14.351395431249403</v>
      </c>
      <c r="AJ16" s="66">
        <v>0</v>
      </c>
      <c r="AK16" s="66">
        <f t="shared" si="0"/>
        <v>21.097280000000001</v>
      </c>
      <c r="AL16" s="66">
        <f t="shared" si="1"/>
        <v>7.4827038419390943</v>
      </c>
      <c r="AM16" s="66">
        <v>0</v>
      </c>
      <c r="AN16" s="66">
        <v>7.4827038419390943</v>
      </c>
      <c r="AO16" s="66">
        <f t="shared" si="2"/>
        <v>13.614576158060906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202.19632352600001</v>
      </c>
      <c r="E17" s="52">
        <v>0</v>
      </c>
      <c r="F17" s="71">
        <v>0</v>
      </c>
      <c r="G17" s="71">
        <v>202.19632352600001</v>
      </c>
      <c r="H17" s="52">
        <v>0.39500000000000002</v>
      </c>
      <c r="I17" s="52">
        <v>0</v>
      </c>
      <c r="J17" s="52">
        <v>0</v>
      </c>
      <c r="K17" s="52">
        <v>98.296000000000006</v>
      </c>
      <c r="L17" s="52">
        <v>0</v>
      </c>
      <c r="M17" s="52">
        <v>93.110600000000005</v>
      </c>
      <c r="N17" s="52">
        <v>0</v>
      </c>
      <c r="O17" s="52">
        <v>5.1853999999999996</v>
      </c>
      <c r="P17" s="71">
        <v>1.7000000000000001E-2</v>
      </c>
      <c r="Q17" s="71">
        <v>0</v>
      </c>
      <c r="R17" s="72">
        <v>0</v>
      </c>
      <c r="S17" s="73">
        <v>108.67372352600002</v>
      </c>
      <c r="T17" s="71">
        <v>4.2000000000000003E-2</v>
      </c>
      <c r="U17" s="71">
        <v>0</v>
      </c>
      <c r="V17" s="71">
        <v>4.2000000000000003E-2</v>
      </c>
      <c r="W17" s="71">
        <v>108.63172352600002</v>
      </c>
      <c r="X17" s="71">
        <v>103.74324100000001</v>
      </c>
      <c r="Y17" s="71">
        <v>35.082121000000001</v>
      </c>
      <c r="Z17" s="71">
        <v>4.8884825260000007</v>
      </c>
      <c r="AA17" s="71">
        <v>0.77370963599999998</v>
      </c>
      <c r="AB17" s="71">
        <v>36.793751638348681</v>
      </c>
      <c r="AC17" s="71">
        <v>71.837971887651335</v>
      </c>
      <c r="AD17" s="71">
        <v>71.234096130714278</v>
      </c>
      <c r="AE17" s="71">
        <v>0.60387575693706286</v>
      </c>
      <c r="AF17" s="72">
        <v>0</v>
      </c>
      <c r="AG17" s="73">
        <v>71.646096130714284</v>
      </c>
      <c r="AH17" s="71">
        <v>0.64587575693706289</v>
      </c>
      <c r="AI17" s="71">
        <v>71.646096130714284</v>
      </c>
      <c r="AJ17" s="52">
        <v>0</v>
      </c>
      <c r="AK17" s="52">
        <f t="shared" si="0"/>
        <v>202.19632352600001</v>
      </c>
      <c r="AL17" s="52">
        <f t="shared" si="1"/>
        <v>0</v>
      </c>
      <c r="AM17" s="52">
        <v>0</v>
      </c>
      <c r="AN17" s="52">
        <v>0</v>
      </c>
      <c r="AO17" s="52">
        <f t="shared" si="2"/>
        <v>202.19632352600001</v>
      </c>
    </row>
    <row r="18" spans="2:41" s="48" customFormat="1" ht="27" customHeight="1" x14ac:dyDescent="0.15">
      <c r="B18" s="57" t="s">
        <v>82</v>
      </c>
      <c r="C18" s="74"/>
      <c r="D18" s="51">
        <v>15.349231568</v>
      </c>
      <c r="E18" s="51">
        <v>0</v>
      </c>
      <c r="F18" s="51">
        <v>0</v>
      </c>
      <c r="G18" s="51">
        <v>15.349231568</v>
      </c>
      <c r="H18" s="51">
        <v>1.4119999999999999</v>
      </c>
      <c r="I18" s="51">
        <v>0</v>
      </c>
      <c r="J18" s="51">
        <v>0</v>
      </c>
      <c r="K18" s="51">
        <v>7.5810000000000004</v>
      </c>
      <c r="L18" s="51">
        <v>0</v>
      </c>
      <c r="M18" s="51">
        <v>7.5710000000000006</v>
      </c>
      <c r="N18" s="51">
        <v>0</v>
      </c>
      <c r="O18" s="51">
        <v>0.01</v>
      </c>
      <c r="P18" s="51">
        <v>0</v>
      </c>
      <c r="Q18" s="51">
        <v>0</v>
      </c>
      <c r="R18" s="51">
        <v>0</v>
      </c>
      <c r="S18" s="53">
        <v>6.3662315679999999</v>
      </c>
      <c r="T18" s="51">
        <v>0</v>
      </c>
      <c r="U18" s="51">
        <v>0</v>
      </c>
      <c r="V18" s="51">
        <v>0</v>
      </c>
      <c r="W18" s="51">
        <v>6.3662315679999999</v>
      </c>
      <c r="X18" s="51">
        <v>2.3584502999999999</v>
      </c>
      <c r="Y18" s="51">
        <v>3.0006999999999999E-2</v>
      </c>
      <c r="Z18" s="51">
        <v>4.0077812680000005</v>
      </c>
      <c r="AA18" s="51">
        <v>1.003580868</v>
      </c>
      <c r="AB18" s="51">
        <v>3.7299213025234601</v>
      </c>
      <c r="AC18" s="51">
        <v>2.6363102654765398</v>
      </c>
      <c r="AD18" s="51">
        <v>2.418160624193471</v>
      </c>
      <c r="AE18" s="54">
        <v>0.21814964128306877</v>
      </c>
      <c r="AF18" s="51">
        <v>0</v>
      </c>
      <c r="AG18" s="53">
        <v>3.8301606241934709</v>
      </c>
      <c r="AH18" s="51">
        <v>0.21814964128306877</v>
      </c>
      <c r="AI18" s="51">
        <v>3.8301606241934709</v>
      </c>
      <c r="AJ18" s="51">
        <v>0</v>
      </c>
      <c r="AK18" s="51">
        <f t="shared" si="0"/>
        <v>15.349231568</v>
      </c>
      <c r="AL18" s="51">
        <f t="shared" si="1"/>
        <v>1.5576520500371565</v>
      </c>
      <c r="AM18" s="51">
        <v>0</v>
      </c>
      <c r="AN18" s="51">
        <v>1.5576520500371565</v>
      </c>
      <c r="AO18" s="51">
        <f t="shared" si="2"/>
        <v>13.791579517962845</v>
      </c>
    </row>
    <row r="19" spans="2:41" s="48" customFormat="1" ht="27" customHeight="1" x14ac:dyDescent="0.15">
      <c r="B19" s="57" t="s">
        <v>83</v>
      </c>
      <c r="C19" s="50"/>
      <c r="D19" s="51">
        <v>22.107182721000001</v>
      </c>
      <c r="E19" s="51">
        <v>0</v>
      </c>
      <c r="F19" s="51">
        <v>0</v>
      </c>
      <c r="G19" s="51">
        <v>22.107182721000001</v>
      </c>
      <c r="H19" s="51">
        <v>0</v>
      </c>
      <c r="I19" s="51">
        <v>0</v>
      </c>
      <c r="J19" s="51">
        <v>0</v>
      </c>
      <c r="K19" s="51">
        <v>19.131713000000001</v>
      </c>
      <c r="L19" s="51">
        <v>0</v>
      </c>
      <c r="M19" s="51">
        <v>18.885533000000002</v>
      </c>
      <c r="N19" s="51">
        <v>0</v>
      </c>
      <c r="O19" s="51">
        <v>0.24618000000000001</v>
      </c>
      <c r="P19" s="51">
        <v>0</v>
      </c>
      <c r="Q19" s="51">
        <v>0</v>
      </c>
      <c r="R19" s="51">
        <v>0</v>
      </c>
      <c r="S19" s="53">
        <v>3.2216497209999995</v>
      </c>
      <c r="T19" s="51">
        <v>9.8999999999999999E-4</v>
      </c>
      <c r="U19" s="51">
        <v>0</v>
      </c>
      <c r="V19" s="51">
        <v>9.8999999999999999E-4</v>
      </c>
      <c r="W19" s="51">
        <v>3.2206597209999996</v>
      </c>
      <c r="X19" s="51">
        <v>2.0171514999999998</v>
      </c>
      <c r="Y19" s="51">
        <v>8.4000000000000012E-3</v>
      </c>
      <c r="Z19" s="51">
        <v>1.2035082210000001</v>
      </c>
      <c r="AA19" s="51">
        <v>0.33082170100000013</v>
      </c>
      <c r="AB19" s="51">
        <v>2.6644014922394414</v>
      </c>
      <c r="AC19" s="51">
        <v>0.5562582287605583</v>
      </c>
      <c r="AD19" s="51">
        <v>0.55081364225412333</v>
      </c>
      <c r="AE19" s="54">
        <v>5.4445865064349447E-3</v>
      </c>
      <c r="AF19" s="51">
        <v>0</v>
      </c>
      <c r="AG19" s="53">
        <v>0.55081364225412333</v>
      </c>
      <c r="AH19" s="51">
        <v>6.4345865064349451E-3</v>
      </c>
      <c r="AI19" s="51">
        <v>0.55081364225412333</v>
      </c>
      <c r="AJ19" s="51">
        <v>0</v>
      </c>
      <c r="AK19" s="51">
        <f t="shared" si="0"/>
        <v>22.107182721000001</v>
      </c>
      <c r="AL19" s="51">
        <f t="shared" si="1"/>
        <v>1.301934545454545</v>
      </c>
      <c r="AM19" s="51">
        <v>0</v>
      </c>
      <c r="AN19" s="51">
        <v>1.301934545454545</v>
      </c>
      <c r="AO19" s="51">
        <f t="shared" si="2"/>
        <v>20.805248175545454</v>
      </c>
    </row>
    <row r="20" spans="2:41" s="48" customFormat="1" ht="27" customHeight="1" x14ac:dyDescent="0.15">
      <c r="B20" s="57" t="s">
        <v>84</v>
      </c>
      <c r="C20" s="50"/>
      <c r="D20" s="51">
        <v>11.819166045000001</v>
      </c>
      <c r="E20" s="51">
        <v>0</v>
      </c>
      <c r="F20" s="51">
        <v>0</v>
      </c>
      <c r="G20" s="51">
        <v>11.819166045000001</v>
      </c>
      <c r="H20" s="51">
        <v>9.7000000000000003E-2</v>
      </c>
      <c r="I20" s="51">
        <v>0</v>
      </c>
      <c r="J20" s="51">
        <v>0</v>
      </c>
      <c r="K20" s="51">
        <v>4.6104799999999999</v>
      </c>
      <c r="L20" s="51">
        <v>0</v>
      </c>
      <c r="M20" s="51">
        <v>3.9213399999999998</v>
      </c>
      <c r="N20" s="51">
        <v>0</v>
      </c>
      <c r="O20" s="51">
        <v>0.68913999999999997</v>
      </c>
      <c r="P20" s="51">
        <v>0</v>
      </c>
      <c r="Q20" s="51">
        <v>0</v>
      </c>
      <c r="R20" s="51">
        <v>0</v>
      </c>
      <c r="S20" s="53">
        <v>7.8008260450000009</v>
      </c>
      <c r="T20" s="51">
        <v>9.1999999999999992E-4</v>
      </c>
      <c r="U20" s="51">
        <v>0</v>
      </c>
      <c r="V20" s="51">
        <v>9.1999999999999992E-4</v>
      </c>
      <c r="W20" s="51">
        <v>7.7999060450000011</v>
      </c>
      <c r="X20" s="51">
        <v>0.59758060000000024</v>
      </c>
      <c r="Y20" s="51">
        <v>8.0000000000000007E-5</v>
      </c>
      <c r="Z20" s="51">
        <v>7.2023254450000005</v>
      </c>
      <c r="AA20" s="51">
        <v>3.9238787600000005</v>
      </c>
      <c r="AB20" s="51">
        <v>6.7941818056264118</v>
      </c>
      <c r="AC20" s="51">
        <v>1.0057242393735895</v>
      </c>
      <c r="AD20" s="51">
        <v>0.97763423704755748</v>
      </c>
      <c r="AE20" s="54">
        <v>2.8090002326032076E-2</v>
      </c>
      <c r="AF20" s="51">
        <v>0</v>
      </c>
      <c r="AG20" s="53">
        <v>1.0746342370475575</v>
      </c>
      <c r="AH20" s="51">
        <v>2.9010002326032076E-2</v>
      </c>
      <c r="AI20" s="51">
        <v>1.0746342370475575</v>
      </c>
      <c r="AJ20" s="51">
        <v>0</v>
      </c>
      <c r="AK20" s="51">
        <f t="shared" si="0"/>
        <v>11.819166045000001</v>
      </c>
      <c r="AL20" s="51">
        <f t="shared" si="1"/>
        <v>7.8052459981916815</v>
      </c>
      <c r="AM20" s="51">
        <v>0</v>
      </c>
      <c r="AN20" s="51">
        <v>7.8052459981916815</v>
      </c>
      <c r="AO20" s="51">
        <f t="shared" si="2"/>
        <v>4.0139200468083196</v>
      </c>
    </row>
    <row r="21" spans="2:41" s="48" customFormat="1" ht="27" customHeight="1" x14ac:dyDescent="0.15">
      <c r="B21" s="57" t="s">
        <v>85</v>
      </c>
      <c r="C21" s="50"/>
      <c r="D21" s="51">
        <v>12.820490980999999</v>
      </c>
      <c r="E21" s="51">
        <v>0</v>
      </c>
      <c r="F21" s="51">
        <v>0</v>
      </c>
      <c r="G21" s="51">
        <v>12.820490980999999</v>
      </c>
      <c r="H21" s="51">
        <v>0</v>
      </c>
      <c r="I21" s="51">
        <v>0</v>
      </c>
      <c r="J21" s="51">
        <v>0</v>
      </c>
      <c r="K21" s="51">
        <v>1.1633</v>
      </c>
      <c r="L21" s="51">
        <v>0</v>
      </c>
      <c r="M21" s="51">
        <v>0.65700000000000003</v>
      </c>
      <c r="N21" s="51">
        <v>0</v>
      </c>
      <c r="O21" s="51">
        <v>0.50629999999999997</v>
      </c>
      <c r="P21" s="51">
        <v>0.18890000000000001</v>
      </c>
      <c r="Q21" s="51">
        <v>0</v>
      </c>
      <c r="R21" s="51">
        <v>0</v>
      </c>
      <c r="S21" s="53">
        <v>11.974590980999999</v>
      </c>
      <c r="T21" s="51">
        <v>5.1910000000000005E-2</v>
      </c>
      <c r="U21" s="51">
        <v>0</v>
      </c>
      <c r="V21" s="51">
        <v>5.1910000000000005E-2</v>
      </c>
      <c r="W21" s="51">
        <v>11.922680980999999</v>
      </c>
      <c r="X21" s="51">
        <v>8.8653286810000012</v>
      </c>
      <c r="Y21" s="51">
        <v>2.3793259999999998</v>
      </c>
      <c r="Z21" s="51">
        <v>3.0573522999999989</v>
      </c>
      <c r="AA21" s="51">
        <v>0.20229729999999999</v>
      </c>
      <c r="AB21" s="51">
        <v>0.32217879999999433</v>
      </c>
      <c r="AC21" s="51">
        <v>11.600502181000005</v>
      </c>
      <c r="AD21" s="51">
        <v>10.916312978793464</v>
      </c>
      <c r="AE21" s="54">
        <v>0.68418920220654067</v>
      </c>
      <c r="AF21" s="51">
        <v>0</v>
      </c>
      <c r="AG21" s="53">
        <v>11.105212978793464</v>
      </c>
      <c r="AH21" s="51">
        <v>0.73609920220654068</v>
      </c>
      <c r="AI21" s="51">
        <v>11.105212978793464</v>
      </c>
      <c r="AJ21" s="51">
        <v>0</v>
      </c>
      <c r="AK21" s="51">
        <f t="shared" si="0"/>
        <v>12.820490980999999</v>
      </c>
      <c r="AL21" s="51">
        <f t="shared" si="1"/>
        <v>1.8434468070160492</v>
      </c>
      <c r="AM21" s="51">
        <v>0</v>
      </c>
      <c r="AN21" s="51">
        <v>1.8434468070160492</v>
      </c>
      <c r="AO21" s="51">
        <f t="shared" si="2"/>
        <v>10.97704417398395</v>
      </c>
    </row>
    <row r="22" spans="2:41" s="48" customFormat="1" ht="27" customHeight="1" x14ac:dyDescent="0.15">
      <c r="B22" s="57" t="s">
        <v>86</v>
      </c>
      <c r="C22" s="50"/>
      <c r="D22" s="51">
        <v>9.5027703999999991E-2</v>
      </c>
      <c r="E22" s="51">
        <v>0</v>
      </c>
      <c r="F22" s="51">
        <v>0</v>
      </c>
      <c r="G22" s="51">
        <v>9.5027703999999991E-2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9.5027703999999991E-2</v>
      </c>
      <c r="T22" s="51">
        <v>0</v>
      </c>
      <c r="U22" s="51">
        <v>0</v>
      </c>
      <c r="V22" s="51">
        <v>0</v>
      </c>
      <c r="W22" s="51">
        <v>9.5027703999999991E-2</v>
      </c>
      <c r="X22" s="51">
        <v>8.3168703999999996E-2</v>
      </c>
      <c r="Y22" s="51">
        <v>0</v>
      </c>
      <c r="Z22" s="51">
        <v>1.1859E-2</v>
      </c>
      <c r="AA22" s="51">
        <v>0</v>
      </c>
      <c r="AB22" s="51">
        <v>-3.6025140301432224E-8</v>
      </c>
      <c r="AC22" s="51">
        <v>9.5027740025140292E-2</v>
      </c>
      <c r="AD22" s="51">
        <v>6.9350583333333327E-2</v>
      </c>
      <c r="AE22" s="54">
        <v>2.5677156691806965E-2</v>
      </c>
      <c r="AF22" s="51">
        <v>0</v>
      </c>
      <c r="AG22" s="53">
        <v>6.9350583333333327E-2</v>
      </c>
      <c r="AH22" s="51">
        <v>2.5677156691806965E-2</v>
      </c>
      <c r="AI22" s="51">
        <v>6.9350583333333327E-2</v>
      </c>
      <c r="AJ22" s="51">
        <v>0</v>
      </c>
      <c r="AK22" s="51">
        <f t="shared" si="0"/>
        <v>9.5027703999999991E-2</v>
      </c>
      <c r="AL22" s="51">
        <f t="shared" si="1"/>
        <v>3.0401000000000001E-2</v>
      </c>
      <c r="AM22" s="51">
        <v>0</v>
      </c>
      <c r="AN22" s="51">
        <v>3.0401000000000001E-2</v>
      </c>
      <c r="AO22" s="51">
        <f t="shared" si="2"/>
        <v>6.4626703999999993E-2</v>
      </c>
    </row>
    <row r="23" spans="2:41" s="48" customFormat="1" ht="27" customHeight="1" x14ac:dyDescent="0.15">
      <c r="B23" s="57" t="s">
        <v>87</v>
      </c>
      <c r="C23" s="50"/>
      <c r="D23" s="51">
        <v>15.446441076000003</v>
      </c>
      <c r="E23" s="51">
        <v>0</v>
      </c>
      <c r="F23" s="51">
        <v>0</v>
      </c>
      <c r="G23" s="51">
        <v>15.446441076000003</v>
      </c>
      <c r="H23" s="51">
        <v>0</v>
      </c>
      <c r="I23" s="51">
        <v>0</v>
      </c>
      <c r="J23" s="51">
        <v>0</v>
      </c>
      <c r="K23" s="51">
        <v>1.184E-2</v>
      </c>
      <c r="L23" s="51">
        <v>0</v>
      </c>
      <c r="M23" s="51">
        <v>0</v>
      </c>
      <c r="N23" s="51">
        <v>0</v>
      </c>
      <c r="O23" s="51">
        <v>1.184E-2</v>
      </c>
      <c r="P23" s="51">
        <v>6.0599999999999994E-3</v>
      </c>
      <c r="Q23" s="51">
        <v>0</v>
      </c>
      <c r="R23" s="51">
        <v>0</v>
      </c>
      <c r="S23" s="53">
        <v>15.440381076000003</v>
      </c>
      <c r="T23" s="51">
        <v>0</v>
      </c>
      <c r="U23" s="51">
        <v>0</v>
      </c>
      <c r="V23" s="51">
        <v>0</v>
      </c>
      <c r="W23" s="51">
        <v>15.440381076000003</v>
      </c>
      <c r="X23" s="51">
        <v>14.397676076000003</v>
      </c>
      <c r="Y23" s="51">
        <v>1.8E-3</v>
      </c>
      <c r="Z23" s="51">
        <v>1.0427049999999998</v>
      </c>
      <c r="AA23" s="51">
        <v>0</v>
      </c>
      <c r="AB23" s="51">
        <v>5.1302409869204979E-3</v>
      </c>
      <c r="AC23" s="51">
        <v>15.435250835013083</v>
      </c>
      <c r="AD23" s="51">
        <v>14.783676710869315</v>
      </c>
      <c r="AE23" s="54">
        <v>0.65157412414376825</v>
      </c>
      <c r="AF23" s="51">
        <v>0</v>
      </c>
      <c r="AG23" s="53">
        <v>14.789736710869315</v>
      </c>
      <c r="AH23" s="51">
        <v>0.65157412414376825</v>
      </c>
      <c r="AI23" s="51">
        <v>14.789736710869315</v>
      </c>
      <c r="AJ23" s="51">
        <v>0</v>
      </c>
      <c r="AK23" s="51">
        <f t="shared" si="0"/>
        <v>15.446441076000003</v>
      </c>
      <c r="AL23" s="51">
        <f t="shared" si="1"/>
        <v>0.21836100000000003</v>
      </c>
      <c r="AM23" s="51">
        <v>0</v>
      </c>
      <c r="AN23" s="51">
        <v>0.21836100000000003</v>
      </c>
      <c r="AO23" s="51">
        <f t="shared" si="2"/>
        <v>15.228080076000003</v>
      </c>
    </row>
    <row r="24" spans="2:41" s="48" customFormat="1" ht="27" customHeight="1" x14ac:dyDescent="0.15">
      <c r="B24" s="57" t="s">
        <v>88</v>
      </c>
      <c r="C24" s="50"/>
      <c r="D24" s="51">
        <v>0.39112600000000003</v>
      </c>
      <c r="E24" s="51">
        <v>0</v>
      </c>
      <c r="F24" s="51">
        <v>0</v>
      </c>
      <c r="G24" s="51">
        <v>0.39112600000000003</v>
      </c>
      <c r="H24" s="51">
        <v>0</v>
      </c>
      <c r="I24" s="51">
        <v>0</v>
      </c>
      <c r="J24" s="51">
        <v>0</v>
      </c>
      <c r="K24" s="51">
        <v>1.31E-3</v>
      </c>
      <c r="L24" s="51">
        <v>0</v>
      </c>
      <c r="M24" s="51">
        <v>0</v>
      </c>
      <c r="N24" s="51">
        <v>0</v>
      </c>
      <c r="O24" s="51">
        <v>1.31E-3</v>
      </c>
      <c r="P24" s="51">
        <v>0</v>
      </c>
      <c r="Q24" s="51">
        <v>0</v>
      </c>
      <c r="R24" s="51">
        <v>0</v>
      </c>
      <c r="S24" s="53">
        <v>0.39112600000000003</v>
      </c>
      <c r="T24" s="51">
        <v>0</v>
      </c>
      <c r="U24" s="51">
        <v>0</v>
      </c>
      <c r="V24" s="51">
        <v>0</v>
      </c>
      <c r="W24" s="51">
        <v>0.39112600000000003</v>
      </c>
      <c r="X24" s="51">
        <v>0.38977600000000001</v>
      </c>
      <c r="Y24" s="51">
        <v>1.4999999999999999E-4</v>
      </c>
      <c r="Z24" s="51">
        <v>1.3500000000000001E-3</v>
      </c>
      <c r="AA24" s="51">
        <v>0</v>
      </c>
      <c r="AB24" s="51">
        <v>1.4999999999998348E-4</v>
      </c>
      <c r="AC24" s="51">
        <v>0.39097600000000005</v>
      </c>
      <c r="AD24" s="51">
        <v>0.39062600000000003</v>
      </c>
      <c r="AE24" s="54">
        <v>3.5E-4</v>
      </c>
      <c r="AF24" s="51">
        <v>0</v>
      </c>
      <c r="AG24" s="53">
        <v>0.39062600000000003</v>
      </c>
      <c r="AH24" s="51">
        <v>3.5E-4</v>
      </c>
      <c r="AI24" s="51">
        <v>0.39062600000000003</v>
      </c>
      <c r="AJ24" s="51">
        <v>0</v>
      </c>
      <c r="AK24" s="51">
        <f t="shared" si="0"/>
        <v>0.39112600000000003</v>
      </c>
      <c r="AL24" s="51">
        <f t="shared" si="1"/>
        <v>0.11421099999999998</v>
      </c>
      <c r="AM24" s="51">
        <v>0</v>
      </c>
      <c r="AN24" s="51">
        <v>0.11421099999999998</v>
      </c>
      <c r="AO24" s="51">
        <f t="shared" si="2"/>
        <v>0.27691500000000002</v>
      </c>
    </row>
    <row r="25" spans="2:41" s="48" customFormat="1" ht="27" customHeight="1" x14ac:dyDescent="0.15">
      <c r="B25" s="57" t="s">
        <v>89</v>
      </c>
      <c r="C25" s="50"/>
      <c r="D25" s="51">
        <v>1.8555700000000002</v>
      </c>
      <c r="E25" s="51">
        <v>0</v>
      </c>
      <c r="F25" s="51">
        <v>0</v>
      </c>
      <c r="G25" s="51">
        <v>1.8555700000000002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1.8555700000000002</v>
      </c>
      <c r="T25" s="51">
        <v>0</v>
      </c>
      <c r="U25" s="51">
        <v>0</v>
      </c>
      <c r="V25" s="51">
        <v>0</v>
      </c>
      <c r="W25" s="51">
        <v>1.8555700000000002</v>
      </c>
      <c r="X25" s="51">
        <v>0.99099999999999999</v>
      </c>
      <c r="Y25" s="51">
        <v>0</v>
      </c>
      <c r="Z25" s="51">
        <v>0.86457000000000006</v>
      </c>
      <c r="AA25" s="51">
        <v>5.6100000000000004E-2</v>
      </c>
      <c r="AB25" s="51">
        <v>5.6100000000000261E-2</v>
      </c>
      <c r="AC25" s="51">
        <v>1.7994699999999999</v>
      </c>
      <c r="AD25" s="51">
        <v>1.53247</v>
      </c>
      <c r="AE25" s="54">
        <v>0.26700000000000002</v>
      </c>
      <c r="AF25" s="51">
        <v>0</v>
      </c>
      <c r="AG25" s="53">
        <v>1.53247</v>
      </c>
      <c r="AH25" s="51">
        <v>0.26700000000000002</v>
      </c>
      <c r="AI25" s="51">
        <v>1.53247</v>
      </c>
      <c r="AJ25" s="51">
        <v>0</v>
      </c>
      <c r="AK25" s="51">
        <f t="shared" si="0"/>
        <v>1.8555700000000002</v>
      </c>
      <c r="AL25" s="51">
        <f t="shared" si="1"/>
        <v>0.72699999999999998</v>
      </c>
      <c r="AM25" s="51">
        <v>0</v>
      </c>
      <c r="AN25" s="51">
        <v>0.72699999999999998</v>
      </c>
      <c r="AO25" s="51">
        <f t="shared" si="2"/>
        <v>1.1285700000000003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2.8215328099999994</v>
      </c>
      <c r="E28" s="51">
        <v>0</v>
      </c>
      <c r="F28" s="51">
        <v>0</v>
      </c>
      <c r="G28" s="51">
        <v>2.8215328099999994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2.8215328099999994</v>
      </c>
      <c r="T28" s="51">
        <v>3.5000000000000003E-2</v>
      </c>
      <c r="U28" s="51">
        <v>0</v>
      </c>
      <c r="V28" s="51">
        <v>3.5000000000000003E-2</v>
      </c>
      <c r="W28" s="51">
        <v>2.7865328099999993</v>
      </c>
      <c r="X28" s="51">
        <v>2.2398198099999993</v>
      </c>
      <c r="Y28" s="51">
        <v>1.47E-3</v>
      </c>
      <c r="Z28" s="51">
        <v>0.546713</v>
      </c>
      <c r="AA28" s="51">
        <v>2.5999999999999997E-6</v>
      </c>
      <c r="AB28" s="51">
        <v>1.9500000028038755E-6</v>
      </c>
      <c r="AC28" s="51">
        <v>2.7865308599999965</v>
      </c>
      <c r="AD28" s="51">
        <v>2.7507098589151093</v>
      </c>
      <c r="AE28" s="54">
        <v>3.5821001084887089E-2</v>
      </c>
      <c r="AF28" s="51">
        <v>0</v>
      </c>
      <c r="AG28" s="53">
        <v>2.7507098589151093</v>
      </c>
      <c r="AH28" s="51">
        <v>7.0821001084887092E-2</v>
      </c>
      <c r="AI28" s="51">
        <v>2.7507098589151093</v>
      </c>
      <c r="AJ28" s="51">
        <v>0</v>
      </c>
      <c r="AK28" s="51">
        <f t="shared" si="0"/>
        <v>2.8215328099999994</v>
      </c>
      <c r="AL28" s="51">
        <f t="shared" si="1"/>
        <v>0.14115804879701796</v>
      </c>
      <c r="AM28" s="51">
        <v>0</v>
      </c>
      <c r="AN28" s="51">
        <v>0.14115804879701796</v>
      </c>
      <c r="AO28" s="51">
        <f t="shared" si="2"/>
        <v>2.6803747612029816</v>
      </c>
    </row>
    <row r="29" spans="2:41" s="48" customFormat="1" ht="27" customHeight="1" x14ac:dyDescent="0.15">
      <c r="B29" s="57" t="s">
        <v>93</v>
      </c>
      <c r="C29" s="50"/>
      <c r="D29" s="51">
        <v>45.840487678000002</v>
      </c>
      <c r="E29" s="51">
        <v>10.077</v>
      </c>
      <c r="F29" s="51">
        <v>0</v>
      </c>
      <c r="G29" s="51">
        <v>35.763487678000004</v>
      </c>
      <c r="H29" s="51">
        <v>4.8709600000000002</v>
      </c>
      <c r="I29" s="51">
        <v>0</v>
      </c>
      <c r="J29" s="51">
        <v>0</v>
      </c>
      <c r="K29" s="51">
        <v>25.01</v>
      </c>
      <c r="L29" s="51">
        <v>0</v>
      </c>
      <c r="M29" s="51">
        <v>0</v>
      </c>
      <c r="N29" s="51">
        <v>0</v>
      </c>
      <c r="O29" s="51">
        <v>25.01</v>
      </c>
      <c r="P29" s="51">
        <v>25.01</v>
      </c>
      <c r="Q29" s="51">
        <v>0</v>
      </c>
      <c r="R29" s="51">
        <v>0</v>
      </c>
      <c r="S29" s="53">
        <v>5.8825276779999989</v>
      </c>
      <c r="T29" s="51">
        <v>1.6496619999999997</v>
      </c>
      <c r="U29" s="51">
        <v>0.57765699999999998</v>
      </c>
      <c r="V29" s="51">
        <v>1.0720049999999999</v>
      </c>
      <c r="W29" s="51">
        <v>4.2328656779999996</v>
      </c>
      <c r="X29" s="51">
        <v>2.9266494679999999</v>
      </c>
      <c r="Y29" s="51">
        <v>5.8999999999999992E-4</v>
      </c>
      <c r="Z29" s="51">
        <v>1.3062162099999997</v>
      </c>
      <c r="AA29" s="51">
        <v>1.4829999999999999E-2</v>
      </c>
      <c r="AB29" s="51">
        <v>1.5425228722088846E-2</v>
      </c>
      <c r="AC29" s="51">
        <v>4.2174404492779107</v>
      </c>
      <c r="AD29" s="51">
        <v>3.3426213720461986</v>
      </c>
      <c r="AE29" s="54">
        <v>0.87481907723171204</v>
      </c>
      <c r="AF29" s="51">
        <v>0</v>
      </c>
      <c r="AG29" s="53">
        <v>33.223581372046198</v>
      </c>
      <c r="AH29" s="51">
        <v>2.5244810772317119</v>
      </c>
      <c r="AI29" s="51">
        <v>43.300581372046196</v>
      </c>
      <c r="AJ29" s="51">
        <v>0</v>
      </c>
      <c r="AK29" s="51">
        <f t="shared" si="0"/>
        <v>35.763487678000004</v>
      </c>
      <c r="AL29" s="51">
        <f t="shared" si="1"/>
        <v>3.0085950000000015</v>
      </c>
      <c r="AM29" s="51">
        <v>0</v>
      </c>
      <c r="AN29" s="51">
        <v>3.0085950000000015</v>
      </c>
      <c r="AO29" s="51">
        <f t="shared" si="2"/>
        <v>32.754892678000004</v>
      </c>
    </row>
    <row r="30" spans="2:41" s="48" customFormat="1" ht="27" customHeight="1" x14ac:dyDescent="0.15">
      <c r="B30" s="57" t="s">
        <v>94</v>
      </c>
      <c r="C30" s="50"/>
      <c r="D30" s="51">
        <v>1439.8249999999998</v>
      </c>
      <c r="E30" s="51">
        <v>665.14499999999998</v>
      </c>
      <c r="F30" s="51">
        <v>0</v>
      </c>
      <c r="G30" s="51">
        <v>774.68</v>
      </c>
      <c r="H30" s="51">
        <v>0</v>
      </c>
      <c r="I30" s="51">
        <v>0</v>
      </c>
      <c r="J30" s="51">
        <v>0</v>
      </c>
      <c r="K30" s="51">
        <v>711.01499999999999</v>
      </c>
      <c r="L30" s="51">
        <v>0</v>
      </c>
      <c r="M30" s="51">
        <v>0</v>
      </c>
      <c r="N30" s="51">
        <v>0</v>
      </c>
      <c r="O30" s="51">
        <v>711.01499999999999</v>
      </c>
      <c r="P30" s="51">
        <v>704.89499999999998</v>
      </c>
      <c r="Q30" s="51">
        <v>0</v>
      </c>
      <c r="R30" s="51">
        <v>0</v>
      </c>
      <c r="S30" s="53">
        <v>69.784999999999997</v>
      </c>
      <c r="T30" s="51">
        <v>69.39</v>
      </c>
      <c r="U30" s="51">
        <v>0</v>
      </c>
      <c r="V30" s="51">
        <v>69.39</v>
      </c>
      <c r="W30" s="51">
        <v>0.39500000000000002</v>
      </c>
      <c r="X30" s="51">
        <v>0.39500000000000002</v>
      </c>
      <c r="Y30" s="51">
        <v>0</v>
      </c>
      <c r="Z30" s="51">
        <v>0</v>
      </c>
      <c r="AA30" s="51">
        <v>0</v>
      </c>
      <c r="AB30" s="51">
        <v>0</v>
      </c>
      <c r="AC30" s="51">
        <v>0.39500000000000002</v>
      </c>
      <c r="AD30" s="51">
        <v>0.39500000000000002</v>
      </c>
      <c r="AE30" s="54">
        <v>0</v>
      </c>
      <c r="AF30" s="51">
        <v>0</v>
      </c>
      <c r="AG30" s="53">
        <v>705.29</v>
      </c>
      <c r="AH30" s="51">
        <v>69.39</v>
      </c>
      <c r="AI30" s="51">
        <v>1370.4349999999999</v>
      </c>
      <c r="AJ30" s="51">
        <v>0</v>
      </c>
      <c r="AK30" s="51">
        <f t="shared" si="0"/>
        <v>774.68</v>
      </c>
      <c r="AL30" s="51">
        <f t="shared" si="1"/>
        <v>70.494240000000005</v>
      </c>
      <c r="AM30" s="51">
        <v>0</v>
      </c>
      <c r="AN30" s="51">
        <v>70.494240000000005</v>
      </c>
      <c r="AO30" s="51">
        <f t="shared" si="2"/>
        <v>704.18575999999996</v>
      </c>
    </row>
    <row r="31" spans="2:41" s="48" customFormat="1" ht="27" customHeight="1" x14ac:dyDescent="0.15">
      <c r="B31" s="57" t="s">
        <v>95</v>
      </c>
      <c r="C31" s="50"/>
      <c r="D31" s="51">
        <v>193.401810576</v>
      </c>
      <c r="E31" s="51">
        <v>0</v>
      </c>
      <c r="F31" s="51">
        <v>0</v>
      </c>
      <c r="G31" s="51">
        <v>193.401810576</v>
      </c>
      <c r="H31" s="51">
        <v>0</v>
      </c>
      <c r="I31" s="51">
        <v>0</v>
      </c>
      <c r="J31" s="51">
        <v>0</v>
      </c>
      <c r="K31" s="51">
        <v>3.54982</v>
      </c>
      <c r="L31" s="51">
        <v>0</v>
      </c>
      <c r="M31" s="51">
        <v>0</v>
      </c>
      <c r="N31" s="51">
        <v>0</v>
      </c>
      <c r="O31" s="51">
        <v>3.54982</v>
      </c>
      <c r="P31" s="51">
        <v>1.6864300000000001</v>
      </c>
      <c r="Q31" s="51">
        <v>0</v>
      </c>
      <c r="R31" s="51">
        <v>0</v>
      </c>
      <c r="S31" s="53">
        <v>191.715380576</v>
      </c>
      <c r="T31" s="51">
        <v>1.6308939990000006</v>
      </c>
      <c r="U31" s="51">
        <v>1.4306739990000006</v>
      </c>
      <c r="V31" s="51">
        <v>0.20022000000000001</v>
      </c>
      <c r="W31" s="51">
        <v>190.08448657700001</v>
      </c>
      <c r="X31" s="51">
        <v>189.87315557700001</v>
      </c>
      <c r="Y31" s="51">
        <v>0</v>
      </c>
      <c r="Z31" s="51">
        <v>0.21133099999999999</v>
      </c>
      <c r="AA31" s="51">
        <v>2.96E-3</v>
      </c>
      <c r="AB31" s="51">
        <v>3.0812082131035368E-3</v>
      </c>
      <c r="AC31" s="51">
        <v>190.0814053687869</v>
      </c>
      <c r="AD31" s="51">
        <v>188.73313300222887</v>
      </c>
      <c r="AE31" s="54">
        <v>1.3482723665580214</v>
      </c>
      <c r="AF31" s="51">
        <v>0</v>
      </c>
      <c r="AG31" s="53">
        <v>190.41956300222887</v>
      </c>
      <c r="AH31" s="51">
        <v>2.9791663655580223</v>
      </c>
      <c r="AI31" s="51">
        <v>190.41956300222887</v>
      </c>
      <c r="AJ31" s="51">
        <v>0</v>
      </c>
      <c r="AK31" s="51">
        <f t="shared" si="0"/>
        <v>193.401810576</v>
      </c>
      <c r="AL31" s="51">
        <f t="shared" si="1"/>
        <v>5.2779973206009823</v>
      </c>
      <c r="AM31" s="51">
        <v>0</v>
      </c>
      <c r="AN31" s="51">
        <v>5.2779973206009823</v>
      </c>
      <c r="AO31" s="51">
        <f t="shared" si="2"/>
        <v>188.12381325539903</v>
      </c>
    </row>
    <row r="32" spans="2:41" s="48" customFormat="1" ht="27" customHeight="1" x14ac:dyDescent="0.15">
      <c r="B32" s="57" t="s">
        <v>96</v>
      </c>
      <c r="C32" s="50"/>
      <c r="D32" s="51">
        <v>60.742519999999999</v>
      </c>
      <c r="E32" s="51">
        <v>30.338999999999999</v>
      </c>
      <c r="F32" s="51">
        <v>0</v>
      </c>
      <c r="G32" s="51">
        <v>30.40352</v>
      </c>
      <c r="H32" s="51">
        <v>0</v>
      </c>
      <c r="I32" s="51">
        <v>0</v>
      </c>
      <c r="J32" s="51">
        <v>0</v>
      </c>
      <c r="K32" s="51">
        <v>11.555999999999999</v>
      </c>
      <c r="L32" s="51">
        <v>0</v>
      </c>
      <c r="M32" s="51">
        <v>0</v>
      </c>
      <c r="N32" s="51">
        <v>0</v>
      </c>
      <c r="O32" s="51">
        <v>11.555999999999999</v>
      </c>
      <c r="P32" s="51">
        <v>2.411</v>
      </c>
      <c r="Q32" s="51">
        <v>0</v>
      </c>
      <c r="R32" s="51">
        <v>0</v>
      </c>
      <c r="S32" s="53">
        <v>27.992519999999999</v>
      </c>
      <c r="T32" s="51">
        <v>12.134</v>
      </c>
      <c r="U32" s="51">
        <v>0</v>
      </c>
      <c r="V32" s="51">
        <v>12.134</v>
      </c>
      <c r="W32" s="51">
        <v>15.85852</v>
      </c>
      <c r="X32" s="51">
        <v>10.99511</v>
      </c>
      <c r="Y32" s="51">
        <v>0</v>
      </c>
      <c r="Z32" s="51">
        <v>4.86341</v>
      </c>
      <c r="AA32" s="51">
        <v>3.671E-2</v>
      </c>
      <c r="AB32" s="51">
        <v>3.6709999999999354E-2</v>
      </c>
      <c r="AC32" s="51">
        <v>15.821810000000001</v>
      </c>
      <c r="AD32" s="51">
        <v>15.821810000000001</v>
      </c>
      <c r="AE32" s="54">
        <v>0</v>
      </c>
      <c r="AF32" s="51">
        <v>0</v>
      </c>
      <c r="AG32" s="53">
        <v>18.232810000000001</v>
      </c>
      <c r="AH32" s="51">
        <v>12.134</v>
      </c>
      <c r="AI32" s="51">
        <v>48.571809999999999</v>
      </c>
      <c r="AJ32" s="51">
        <v>0</v>
      </c>
      <c r="AK32" s="51">
        <f t="shared" si="0"/>
        <v>30.40352</v>
      </c>
      <c r="AL32" s="51">
        <f t="shared" si="1"/>
        <v>5.2163686760831789</v>
      </c>
      <c r="AM32" s="51">
        <v>0</v>
      </c>
      <c r="AN32" s="51">
        <v>5.2163686760831789</v>
      </c>
      <c r="AO32" s="51">
        <f t="shared" si="2"/>
        <v>25.187151323916822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6.2643041332948499</v>
      </c>
      <c r="E34" s="51">
        <v>0</v>
      </c>
      <c r="F34" s="51">
        <v>0</v>
      </c>
      <c r="G34" s="51">
        <v>6.2643041332948499</v>
      </c>
      <c r="H34" s="51">
        <v>6.2643041332948499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6.2643041332948499</v>
      </c>
      <c r="AH34" s="51">
        <v>0</v>
      </c>
      <c r="AI34" s="51">
        <v>6.2643041332948499</v>
      </c>
      <c r="AJ34" s="51">
        <v>0</v>
      </c>
      <c r="AK34" s="51">
        <f t="shared" si="0"/>
        <v>6.2643041332948499</v>
      </c>
      <c r="AL34" s="51">
        <f t="shared" si="1"/>
        <v>0</v>
      </c>
      <c r="AM34" s="51">
        <v>0</v>
      </c>
      <c r="AN34" s="51">
        <v>0</v>
      </c>
      <c r="AO34" s="51">
        <f t="shared" si="2"/>
        <v>6.2643041332948499</v>
      </c>
    </row>
    <row r="35" spans="2:41" s="48" customFormat="1" ht="27" customHeight="1" x14ac:dyDescent="0.15">
      <c r="B35" s="57" t="s">
        <v>99</v>
      </c>
      <c r="C35" s="50"/>
      <c r="D35" s="51">
        <v>5.2000000000000006E-4</v>
      </c>
      <c r="E35" s="51">
        <v>0</v>
      </c>
      <c r="F35" s="51">
        <v>0</v>
      </c>
      <c r="G35" s="51">
        <v>5.2000000000000006E-4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5.2000000000000006E-4</v>
      </c>
      <c r="T35" s="51">
        <v>0</v>
      </c>
      <c r="U35" s="51">
        <v>0</v>
      </c>
      <c r="V35" s="51">
        <v>0</v>
      </c>
      <c r="W35" s="51">
        <v>5.2000000000000006E-4</v>
      </c>
      <c r="X35" s="51">
        <v>0</v>
      </c>
      <c r="Y35" s="51">
        <v>0</v>
      </c>
      <c r="Z35" s="51">
        <v>5.2000000000000006E-4</v>
      </c>
      <c r="AA35" s="51">
        <v>0</v>
      </c>
      <c r="AB35" s="51">
        <v>0</v>
      </c>
      <c r="AC35" s="51">
        <v>5.2000000000000006E-4</v>
      </c>
      <c r="AD35" s="51">
        <v>5.2000000000000006E-4</v>
      </c>
      <c r="AE35" s="54">
        <v>0</v>
      </c>
      <c r="AF35" s="51">
        <v>0</v>
      </c>
      <c r="AG35" s="53">
        <v>5.2000000000000006E-4</v>
      </c>
      <c r="AH35" s="51">
        <v>0</v>
      </c>
      <c r="AI35" s="51">
        <v>5.2000000000000006E-4</v>
      </c>
      <c r="AJ35" s="51">
        <v>0</v>
      </c>
      <c r="AK35" s="51">
        <f t="shared" si="0"/>
        <v>5.2000000000000006E-4</v>
      </c>
      <c r="AL35" s="51">
        <f t="shared" si="1"/>
        <v>0</v>
      </c>
      <c r="AM35" s="51">
        <v>0</v>
      </c>
      <c r="AN35" s="51">
        <v>0</v>
      </c>
      <c r="AO35" s="51">
        <f t="shared" si="2"/>
        <v>5.2000000000000006E-4</v>
      </c>
    </row>
    <row r="36" spans="2:41" s="48" customFormat="1" ht="27" customHeight="1" x14ac:dyDescent="0.15">
      <c r="B36" s="57" t="s">
        <v>100</v>
      </c>
      <c r="C36" s="50"/>
      <c r="D36" s="51">
        <v>36.150186711937017</v>
      </c>
      <c r="E36" s="51">
        <v>0</v>
      </c>
      <c r="F36" s="51">
        <v>0</v>
      </c>
      <c r="G36" s="51">
        <v>36.150186711937017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36.150186711937017</v>
      </c>
      <c r="T36" s="51">
        <v>25.954090000000004</v>
      </c>
      <c r="U36" s="51">
        <v>1.5269999999999999E-2</v>
      </c>
      <c r="V36" s="51">
        <v>25.938820000000003</v>
      </c>
      <c r="W36" s="51">
        <v>10.196096711937018</v>
      </c>
      <c r="X36" s="51">
        <v>8.0596314939370188</v>
      </c>
      <c r="Y36" s="51">
        <v>2.658039</v>
      </c>
      <c r="Z36" s="51">
        <v>2.1364652180000001</v>
      </c>
      <c r="AA36" s="51">
        <v>0.42434480000000002</v>
      </c>
      <c r="AB36" s="51">
        <v>3.0827479833229399</v>
      </c>
      <c r="AC36" s="51">
        <v>7.1133487286140795</v>
      </c>
      <c r="AD36" s="51">
        <v>4.7232121489850716</v>
      </c>
      <c r="AE36" s="51">
        <v>2.3901365796290075</v>
      </c>
      <c r="AF36" s="51">
        <v>0</v>
      </c>
      <c r="AG36" s="53">
        <v>4.7232121489850716</v>
      </c>
      <c r="AH36" s="51">
        <v>28.344226579629012</v>
      </c>
      <c r="AI36" s="51">
        <v>4.7232121489850716</v>
      </c>
      <c r="AJ36" s="51">
        <v>0</v>
      </c>
      <c r="AK36" s="51">
        <f t="shared" si="0"/>
        <v>36.150186711937017</v>
      </c>
      <c r="AL36" s="51">
        <f t="shared" si="1"/>
        <v>25.990102</v>
      </c>
      <c r="AM36" s="51">
        <f>SUM(AM37:AM39)</f>
        <v>0</v>
      </c>
      <c r="AN36" s="51">
        <f>SUM(AN37:AN39)</f>
        <v>25.990102</v>
      </c>
      <c r="AO36" s="51">
        <f t="shared" si="2"/>
        <v>10.160084711937017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5.0367338000000101</v>
      </c>
      <c r="E37" s="62">
        <v>0</v>
      </c>
      <c r="F37" s="61">
        <v>0</v>
      </c>
      <c r="G37" s="61">
        <v>5.0367338000000101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5.0367338000000101</v>
      </c>
      <c r="T37" s="61">
        <v>2.1038300000000101</v>
      </c>
      <c r="U37" s="61">
        <v>0</v>
      </c>
      <c r="V37" s="61">
        <v>2.1038300000000101</v>
      </c>
      <c r="W37" s="61">
        <v>2.9329038000000001</v>
      </c>
      <c r="X37" s="61">
        <v>2.658039</v>
      </c>
      <c r="Y37" s="61">
        <v>2.658039</v>
      </c>
      <c r="Z37" s="61">
        <v>0.27486480000000008</v>
      </c>
      <c r="AA37" s="61">
        <v>0.27486480000000008</v>
      </c>
      <c r="AB37" s="61">
        <v>2.9329038000000001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2.1038300000000101</v>
      </c>
      <c r="AI37" s="61">
        <v>0</v>
      </c>
      <c r="AJ37" s="62">
        <v>0</v>
      </c>
      <c r="AK37" s="62">
        <f t="shared" si="0"/>
        <v>5.0367338000000101</v>
      </c>
      <c r="AL37" s="62">
        <f t="shared" si="1"/>
        <v>4.196968</v>
      </c>
      <c r="AM37" s="62">
        <v>0</v>
      </c>
      <c r="AN37" s="62">
        <v>4.196968</v>
      </c>
      <c r="AO37" s="62">
        <f t="shared" si="2"/>
        <v>0.83976580000001011</v>
      </c>
    </row>
    <row r="38" spans="2:41" s="48" customFormat="1" ht="27" customHeight="1" x14ac:dyDescent="0.15">
      <c r="B38" s="59">
        <v>0</v>
      </c>
      <c r="C38" s="75" t="s">
        <v>102</v>
      </c>
      <c r="D38" s="66">
        <v>30.635721602999993</v>
      </c>
      <c r="E38" s="66">
        <v>0</v>
      </c>
      <c r="F38" s="66">
        <v>0</v>
      </c>
      <c r="G38" s="66">
        <v>30.635721602999993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30.635721602999993</v>
      </c>
      <c r="T38" s="66">
        <v>23.847039999999996</v>
      </c>
      <c r="U38" s="66">
        <v>1.5269999999999999E-2</v>
      </c>
      <c r="V38" s="66">
        <v>23.831769999999995</v>
      </c>
      <c r="W38" s="66">
        <v>6.7886816029999988</v>
      </c>
      <c r="X38" s="66">
        <v>5.3367216029999991</v>
      </c>
      <c r="Y38" s="66">
        <v>0</v>
      </c>
      <c r="Z38" s="66">
        <v>1.4519600000000001</v>
      </c>
      <c r="AA38" s="66">
        <v>0.12597</v>
      </c>
      <c r="AB38" s="66">
        <v>0.12596999999999881</v>
      </c>
      <c r="AC38" s="66">
        <v>6.662711603</v>
      </c>
      <c r="AD38" s="66">
        <v>4.461636735806592</v>
      </c>
      <c r="AE38" s="66">
        <v>2.2010748671934084</v>
      </c>
      <c r="AF38" s="67">
        <v>0</v>
      </c>
      <c r="AG38" s="68">
        <v>4.461636735806592</v>
      </c>
      <c r="AH38" s="66">
        <v>26.048114867193405</v>
      </c>
      <c r="AI38" s="66">
        <v>4.461636735806592</v>
      </c>
      <c r="AJ38" s="66">
        <v>0</v>
      </c>
      <c r="AK38" s="66">
        <f t="shared" si="0"/>
        <v>30.635721602999993</v>
      </c>
      <c r="AL38" s="66">
        <f t="shared" si="1"/>
        <v>21.636011999999997</v>
      </c>
      <c r="AM38" s="66">
        <v>0</v>
      </c>
      <c r="AN38" s="66">
        <v>21.636011999999997</v>
      </c>
      <c r="AO38" s="66">
        <f t="shared" si="2"/>
        <v>8.9997096029999959</v>
      </c>
    </row>
    <row r="39" spans="2:41" ht="27" customHeight="1" x14ac:dyDescent="0.15">
      <c r="B39" s="69">
        <v>0</v>
      </c>
      <c r="C39" s="76" t="s">
        <v>100</v>
      </c>
      <c r="D39" s="71">
        <v>0.47773130893701998</v>
      </c>
      <c r="E39" s="52">
        <v>0</v>
      </c>
      <c r="F39" s="71">
        <v>0</v>
      </c>
      <c r="G39" s="71">
        <v>0.47773130893701998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0.47773130893701998</v>
      </c>
      <c r="T39" s="71">
        <v>3.2200000000000002E-3</v>
      </c>
      <c r="U39" s="71">
        <v>0</v>
      </c>
      <c r="V39" s="71">
        <v>3.2200000000000002E-3</v>
      </c>
      <c r="W39" s="71">
        <v>0.47451130893701998</v>
      </c>
      <c r="X39" s="71">
        <v>6.4870890937020004E-2</v>
      </c>
      <c r="Y39" s="71">
        <v>0</v>
      </c>
      <c r="Z39" s="71">
        <v>0.40964041800000001</v>
      </c>
      <c r="AA39" s="71">
        <v>2.351E-2</v>
      </c>
      <c r="AB39" s="71">
        <v>2.387418332294089E-2</v>
      </c>
      <c r="AC39" s="71">
        <v>0.45063712561407909</v>
      </c>
      <c r="AD39" s="71">
        <v>0.26157541317847982</v>
      </c>
      <c r="AE39" s="71">
        <v>0.1890617124355993</v>
      </c>
      <c r="AF39" s="72">
        <v>0</v>
      </c>
      <c r="AG39" s="73">
        <v>0.26157541317847982</v>
      </c>
      <c r="AH39" s="71">
        <v>0.1922817124355993</v>
      </c>
      <c r="AI39" s="71">
        <v>0.26157541317847982</v>
      </c>
      <c r="AJ39" s="52">
        <v>0</v>
      </c>
      <c r="AK39" s="52">
        <f t="shared" si="0"/>
        <v>0.47773130893701998</v>
      </c>
      <c r="AL39" s="52">
        <f t="shared" si="1"/>
        <v>0.15712199999999998</v>
      </c>
      <c r="AM39" s="52">
        <v>0</v>
      </c>
      <c r="AN39" s="52">
        <v>0.15712199999999998</v>
      </c>
      <c r="AO39" s="52">
        <f t="shared" si="2"/>
        <v>0.32060930893702</v>
      </c>
    </row>
  </sheetData>
  <mergeCells count="20">
    <mergeCell ref="B5:C11"/>
    <mergeCell ref="H5:J6"/>
    <mergeCell ref="AG5:AG7"/>
    <mergeCell ref="AH5:AH7"/>
    <mergeCell ref="AI5:AI7"/>
    <mergeCell ref="AC7:AC8"/>
    <mergeCell ref="L9:L10"/>
    <mergeCell ref="Y9:Y10"/>
    <mergeCell ref="AA9:AA10"/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2021-03-16T06:36:51Z</dcterms:created>
  <dcterms:modified xsi:type="dcterms:W3CDTF">2025-03-13T00:13:38Z</dcterms:modified>
</cp:coreProperties>
</file>