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D23FA91D-990A-469D-9B07-BDE886DBB25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N14" i="1"/>
  <c r="AN12" i="1" s="1"/>
  <c r="AL15" i="1"/>
  <c r="AK15" i="1"/>
  <c r="AK14" i="1"/>
  <c r="AL13" i="1"/>
  <c r="AK13" i="1"/>
  <c r="AO13" i="1" s="1"/>
  <c r="AK12" i="1"/>
  <c r="Z8" i="1"/>
  <c r="X8" i="1"/>
  <c r="AL36" i="1" l="1"/>
  <c r="AO36" i="1" s="1"/>
  <c r="AO16" i="1"/>
  <c r="AO25" i="1"/>
  <c r="AO15" i="1"/>
  <c r="AO18" i="1"/>
  <c r="AO21" i="1"/>
  <c r="AO24" i="1"/>
  <c r="AO27" i="1"/>
  <c r="AO30" i="1"/>
  <c r="AO20" i="1"/>
  <c r="AO23" i="1"/>
  <c r="AO31" i="1"/>
  <c r="AO28" i="1"/>
  <c r="AO35" i="1"/>
  <c r="AO22" i="1"/>
  <c r="AO19" i="1"/>
  <c r="AO26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<sst xmlns="http://schemas.openxmlformats.org/spreadsheetml/2006/main" count="111" uniqueCount="105">
  <si>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</si>
  <si>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</si>
  <si>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</si>
  <si>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</si>
  <si>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</si>
  <si>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</si>
  <si>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</si>
  <si>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</si>
  <si>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</si>
  <si>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</si>
  <si>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</si>
  <si>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</si>
  <si>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</si>
  <si>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</si>
  <si>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</si>
  <si>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</si>
  <si>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</si>
  <si>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</si>
  <si>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</si>
  <si>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</si>
  <si>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</si>
  <si>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</si>
  <si>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</si>
  <si>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</si>
  <si>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</si>
  <si>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</si>
  <si>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</si>
  <si>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</si>
  <si>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</si>
  <si>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</si>
  <si>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</si>
  <si>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</si>
  <si>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</si>
  <si>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</si>
  <si>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</si>
  <si>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</si>
  <si>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</si>
  <si>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</si>
  <si>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</si>
  <si>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</si>
  <si>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</si>
  <si>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</si>
  <si>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</si>
  <si>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</si>
  <si>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</si>
  <si>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</si>
  <si>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</si>
  <si>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</si>
  <si>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</si>
  <si>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</si>
  <si>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</si>
  <si>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</si>
  <si>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</si>
  <si>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</si>
  <si>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</si>
  <si>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</si>
  <si>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</si>
  <si>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</si>
  <si>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</si>
  <si>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</si>
  <si>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</si>
  <si>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</si>
  <si>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</si>
  <si>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</si>
  <si>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</si>
  <si>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</si>
  <si>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</si>
  <si>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</si>
  <si>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</si>
  <si>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</si>
  <si>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</si>
  <si>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</si>
  <si>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</si>
  <si>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</si>
  <si>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</si>
  <si>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</si>
  <si>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</si>
  <si>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</si>
  <si>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</si>
  <si>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</si>
  <si>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</si>
  <si>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</si>
  <si>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</si>
  <si>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</si>
  <si>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</si>
  <si>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</si>
  <si>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</si>
  <si>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</si>
  <si>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</si>
  <si>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</si>
  <si>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</si>
  <si>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</si>
  <si>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</si>
  <si>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</si>
  <si>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</si>
  <si>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</si>
  <si>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</si>
  <si>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</si>
  <si>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</si>
  <si>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</si>
  <si>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</si>
  <si>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</si>
  <si>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</si>
  <si>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</si>
  <si>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表4-03  発生量及び処理・処分量（種類別：変換)　〔全業種〕〔紀の川・岩出地域〕〔令和２年度〕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</si>
</sst>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T14" sqref="T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181.34812618391743</v>
      </c>
      <c r="E12" s="54">
        <v>0</v>
      </c>
      <c r="F12" s="54">
        <v>0</v>
      </c>
      <c r="G12" s="54">
        <v>181.34812618391743</v>
      </c>
      <c r="H12" s="54">
        <v>3.1638837784174898</v>
      </c>
      <c r="I12" s="54">
        <v>0</v>
      </c>
      <c r="J12" s="54">
        <v>0</v>
      </c>
      <c r="K12" s="54">
        <v>28.026722049499998</v>
      </c>
      <c r="L12" s="54">
        <v>0</v>
      </c>
      <c r="M12" s="54">
        <v>15.326932797353667</v>
      </c>
      <c r="N12" s="54">
        <v>0</v>
      </c>
      <c r="O12" s="54">
        <v>12.699789252146331</v>
      </c>
      <c r="P12" s="54">
        <v>10.17450125214633</v>
      </c>
      <c r="Q12" s="54">
        <v>0</v>
      </c>
      <c r="R12" s="54">
        <v>0</v>
      </c>
      <c r="S12" s="55">
        <v>152.68280835599992</v>
      </c>
      <c r="T12" s="54">
        <v>2.0841273999999999</v>
      </c>
      <c r="U12" s="54">
        <v>2.0052373999999999</v>
      </c>
      <c r="V12" s="54">
        <v>7.8890000000000002E-2</v>
      </c>
      <c r="W12" s="54">
        <v>150.59868095599992</v>
      </c>
      <c r="X12" s="54">
        <v>144.42897392999993</v>
      </c>
      <c r="Y12" s="54">
        <v>0.41728299999999996</v>
      </c>
      <c r="Z12" s="54">
        <v>6.1697070259999993</v>
      </c>
      <c r="AA12" s="54">
        <v>1.9698911110000006</v>
      </c>
      <c r="AB12" s="54">
        <v>4.0406293829176985</v>
      </c>
      <c r="AC12" s="54">
        <v>146.55805157308225</v>
      </c>
      <c r="AD12" s="54">
        <v>142.82325513346632</v>
      </c>
      <c r="AE12" s="54">
        <v>3.7347964396159252</v>
      </c>
      <c r="AF12" s="54">
        <v>0</v>
      </c>
      <c r="AG12" s="55">
        <v>156.16164016403016</v>
      </c>
      <c r="AH12" s="54">
        <v>5.8189238396159251</v>
      </c>
      <c r="AI12" s="54">
        <v>156.16164016403016</v>
      </c>
      <c r="AJ12" s="54">
        <v>0</v>
      </c>
      <c r="AK12" s="54">
        <f>G12-N12</f>
        <v>181.34812618391743</v>
      </c>
      <c r="AL12" s="54">
        <f>AM12+AN12</f>
        <v>10.654927602635883</v>
      </c>
      <c r="AM12" s="54">
        <f>SUM(AM13:AM14)+SUM(AM18:AM36)</f>
        <v>0</v>
      </c>
      <c r="AN12" s="54">
        <f>SUM(AN13:AN14)+SUM(AN18:AN36)</f>
        <v>10.654927602635883</v>
      </c>
      <c r="AO12" s="54">
        <f>AK12-AL12</f>
        <v>170.69319858128154</v>
      </c>
    </row>
    <row r="13" spans="2:41" s="56" customFormat="1" ht="27" customHeight="1" thickTop="1" x14ac:dyDescent="0.15">
      <c r="B13" s="57" t="s">
        <v>77</v>
      </c>
      <c r="C13" s="58"/>
      <c r="D13" s="59">
        <v>3.2809999999999999E-2</v>
      </c>
      <c r="E13" s="59">
        <v>0</v>
      </c>
      <c r="F13" s="59">
        <v>0</v>
      </c>
      <c r="G13" s="60">
        <v>3.2809999999999999E-2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3.2809999999999999E-2</v>
      </c>
      <c r="T13" s="59">
        <v>3.2809999999999999E-2</v>
      </c>
      <c r="U13" s="59">
        <v>6.8100000000000001E-3</v>
      </c>
      <c r="V13" s="59">
        <v>2.5999999999999999E-2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-0.11192055595077872</v>
      </c>
      <c r="AC13" s="59">
        <v>0.11192055595077872</v>
      </c>
      <c r="AD13" s="59">
        <v>0</v>
      </c>
      <c r="AE13" s="62">
        <v>0.11192055595077872</v>
      </c>
      <c r="AF13" s="59">
        <v>0</v>
      </c>
      <c r="AG13" s="63">
        <v>0</v>
      </c>
      <c r="AH13" s="64">
        <v>0.14473055595077872</v>
      </c>
      <c r="AI13" s="64">
        <v>0</v>
      </c>
      <c r="AJ13" s="59">
        <v>0</v>
      </c>
      <c r="AK13" s="59">
        <f t="shared" ref="AK13:AK39" si="0">G13-N13</f>
        <v>3.2809999999999999E-2</v>
      </c>
      <c r="AL13" s="59">
        <f t="shared" ref="AL13:AL39" si="1">AM13+AN13</f>
        <v>3.4799999999999998E-2</v>
      </c>
      <c r="AM13" s="59">
        <v>0</v>
      </c>
      <c r="AN13" s="59">
        <v>3.4799999999999998E-2</v>
      </c>
      <c r="AO13" s="59">
        <f t="shared" ref="AO13:AO39" si="2">AK13-AL13</f>
        <v>-1.9899999999999987E-3</v>
      </c>
    </row>
    <row r="14" spans="2:41" s="56" customFormat="1" ht="27" customHeight="1" x14ac:dyDescent="0.15">
      <c r="B14" s="65" t="s">
        <v>78</v>
      </c>
      <c r="C14" s="58"/>
      <c r="D14" s="59">
        <v>24.086607658000002</v>
      </c>
      <c r="E14" s="59">
        <v>0</v>
      </c>
      <c r="F14" s="59">
        <v>0</v>
      </c>
      <c r="G14" s="59">
        <v>24.086607658000002</v>
      </c>
      <c r="H14" s="59">
        <v>0</v>
      </c>
      <c r="I14" s="59">
        <v>0</v>
      </c>
      <c r="J14" s="59">
        <v>0</v>
      </c>
      <c r="K14" s="59">
        <v>16.749799999999997</v>
      </c>
      <c r="L14" s="59">
        <v>0</v>
      </c>
      <c r="M14" s="59">
        <v>14.57437479735367</v>
      </c>
      <c r="N14" s="59">
        <v>0</v>
      </c>
      <c r="O14" s="59">
        <v>2.1754252026463297</v>
      </c>
      <c r="P14" s="59">
        <v>2.5425202646329654E-2</v>
      </c>
      <c r="Q14" s="59">
        <v>0</v>
      </c>
      <c r="R14" s="66">
        <v>0</v>
      </c>
      <c r="S14" s="61">
        <v>9.486807658</v>
      </c>
      <c r="T14" s="59">
        <v>4.2900000000000004E-3</v>
      </c>
      <c r="U14" s="59">
        <v>2.2899999999999999E-3</v>
      </c>
      <c r="V14" s="59">
        <v>2E-3</v>
      </c>
      <c r="W14" s="59">
        <v>9.4825176580000008</v>
      </c>
      <c r="X14" s="59">
        <v>7.0992499999999996</v>
      </c>
      <c r="Y14" s="59">
        <v>0</v>
      </c>
      <c r="Z14" s="59">
        <v>2.3832676580000003</v>
      </c>
      <c r="AA14" s="59">
        <v>0.88130208300000001</v>
      </c>
      <c r="AB14" s="59">
        <v>1.5289435114623497</v>
      </c>
      <c r="AC14" s="59">
        <v>7.953574146537651</v>
      </c>
      <c r="AD14" s="59">
        <v>7.7911351712877002</v>
      </c>
      <c r="AE14" s="59">
        <v>0.16243897524995096</v>
      </c>
      <c r="AF14" s="59">
        <v>0</v>
      </c>
      <c r="AG14" s="61">
        <v>7.8165603739340295</v>
      </c>
      <c r="AH14" s="59">
        <v>0.16672897524995095</v>
      </c>
      <c r="AI14" s="59">
        <v>7.8165603739340295</v>
      </c>
      <c r="AJ14" s="59">
        <v>0</v>
      </c>
      <c r="AK14" s="59">
        <f t="shared" si="0"/>
        <v>24.086607658000002</v>
      </c>
      <c r="AL14" s="59">
        <f t="shared" si="1"/>
        <v>0.58474376826722341</v>
      </c>
      <c r="AM14" s="59">
        <f>SUM(AM15:AM17)</f>
        <v>0</v>
      </c>
      <c r="AN14" s="59">
        <f>SUM(AN15:AN17)</f>
        <v>0.58474376826722341</v>
      </c>
      <c r="AO14" s="59">
        <f t="shared" si="2"/>
        <v>23.501863889732778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17.198554000000001</v>
      </c>
      <c r="E15" s="70">
        <v>0</v>
      </c>
      <c r="F15" s="69">
        <v>0</v>
      </c>
      <c r="G15" s="69">
        <v>17.198554000000001</v>
      </c>
      <c r="H15" s="70">
        <v>0</v>
      </c>
      <c r="I15" s="70">
        <v>0</v>
      </c>
      <c r="J15" s="70">
        <v>0</v>
      </c>
      <c r="K15" s="70">
        <v>16.169799999999999</v>
      </c>
      <c r="L15" s="70">
        <v>0</v>
      </c>
      <c r="M15" s="70">
        <v>14.45937479735367</v>
      </c>
      <c r="N15" s="70">
        <v>0</v>
      </c>
      <c r="O15" s="70">
        <v>1.7104252026463296</v>
      </c>
      <c r="P15" s="69">
        <v>2.5425202646329654E-2</v>
      </c>
      <c r="Q15" s="69">
        <v>0</v>
      </c>
      <c r="R15" s="71">
        <v>0</v>
      </c>
      <c r="S15" s="72">
        <v>2.7137540000000002</v>
      </c>
      <c r="T15" s="69">
        <v>0</v>
      </c>
      <c r="U15" s="69">
        <v>0</v>
      </c>
      <c r="V15" s="69">
        <v>0</v>
      </c>
      <c r="W15" s="69">
        <v>2.7137540000000002</v>
      </c>
      <c r="X15" s="69">
        <v>1.20587</v>
      </c>
      <c r="Y15" s="69">
        <v>0</v>
      </c>
      <c r="Z15" s="69">
        <v>1.5078840000000002</v>
      </c>
      <c r="AA15" s="69">
        <v>0.38395000000000001</v>
      </c>
      <c r="AB15" s="69">
        <v>1.0572449078921329</v>
      </c>
      <c r="AC15" s="69">
        <v>1.6565090921078673</v>
      </c>
      <c r="AD15" s="69">
        <v>1.6533853075447984</v>
      </c>
      <c r="AE15" s="69">
        <v>3.1237845630688451E-3</v>
      </c>
      <c r="AF15" s="71">
        <v>0</v>
      </c>
      <c r="AG15" s="72">
        <v>1.6788105101911281</v>
      </c>
      <c r="AH15" s="69">
        <v>3.1237845630688451E-3</v>
      </c>
      <c r="AI15" s="69">
        <v>1.6788105101911281</v>
      </c>
      <c r="AJ15" s="70">
        <v>0</v>
      </c>
      <c r="AK15" s="70">
        <f t="shared" si="0"/>
        <v>17.198554000000001</v>
      </c>
      <c r="AL15" s="70">
        <f t="shared" si="1"/>
        <v>0.16938000000000003</v>
      </c>
      <c r="AM15" s="70">
        <v>0</v>
      </c>
      <c r="AN15" s="70">
        <v>0.16938000000000003</v>
      </c>
      <c r="AO15" s="70">
        <f t="shared" si="2"/>
        <v>17.029174000000001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5.9334899999999999</v>
      </c>
      <c r="E16" s="74">
        <v>0</v>
      </c>
      <c r="F16" s="74">
        <v>0</v>
      </c>
      <c r="G16" s="74">
        <v>5.9334899999999999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5.9334899999999999</v>
      </c>
      <c r="T16" s="74">
        <v>0</v>
      </c>
      <c r="U16" s="74">
        <v>0</v>
      </c>
      <c r="V16" s="74">
        <v>0</v>
      </c>
      <c r="W16" s="74">
        <v>5.9334899999999999</v>
      </c>
      <c r="X16" s="74">
        <v>5.8933799999999996</v>
      </c>
      <c r="Y16" s="74">
        <v>0</v>
      </c>
      <c r="Z16" s="74">
        <v>4.0109999999999993E-2</v>
      </c>
      <c r="AA16" s="74">
        <v>2.0410000000000001E-2</v>
      </c>
      <c r="AB16" s="74">
        <v>0.41883324227351348</v>
      </c>
      <c r="AC16" s="74">
        <v>5.5146567577264864</v>
      </c>
      <c r="AD16" s="74">
        <v>5.4847958637429013</v>
      </c>
      <c r="AE16" s="74">
        <v>2.9860893983585428E-2</v>
      </c>
      <c r="AF16" s="75">
        <v>0</v>
      </c>
      <c r="AG16" s="76">
        <v>5.4847958637429013</v>
      </c>
      <c r="AH16" s="74">
        <v>2.9860893983585428E-2</v>
      </c>
      <c r="AI16" s="74">
        <v>5.4847958637429013</v>
      </c>
      <c r="AJ16" s="74">
        <v>0</v>
      </c>
      <c r="AK16" s="74">
        <f t="shared" si="0"/>
        <v>5.9334899999999999</v>
      </c>
      <c r="AL16" s="74">
        <f t="shared" si="1"/>
        <v>0.41536376826722338</v>
      </c>
      <c r="AM16" s="74">
        <v>0</v>
      </c>
      <c r="AN16" s="74">
        <v>0.41536376826722338</v>
      </c>
      <c r="AO16" s="74">
        <f t="shared" si="2"/>
        <v>5.5181262317327766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0.95456365800000009</v>
      </c>
      <c r="E17" s="60">
        <v>0</v>
      </c>
      <c r="F17" s="79">
        <v>0</v>
      </c>
      <c r="G17" s="79">
        <v>0.95456365800000009</v>
      </c>
      <c r="H17" s="60">
        <v>0</v>
      </c>
      <c r="I17" s="60">
        <v>0</v>
      </c>
      <c r="J17" s="60">
        <v>0</v>
      </c>
      <c r="K17" s="60">
        <v>0.57999999999999996</v>
      </c>
      <c r="L17" s="60">
        <v>0</v>
      </c>
      <c r="M17" s="60">
        <v>0.11499999999999994</v>
      </c>
      <c r="N17" s="60">
        <v>0</v>
      </c>
      <c r="O17" s="60">
        <v>0.46500000000000002</v>
      </c>
      <c r="P17" s="79">
        <v>0</v>
      </c>
      <c r="Q17" s="79">
        <v>0</v>
      </c>
      <c r="R17" s="80">
        <v>0</v>
      </c>
      <c r="S17" s="81">
        <v>0.8395636580000001</v>
      </c>
      <c r="T17" s="79">
        <v>4.2900000000000004E-3</v>
      </c>
      <c r="U17" s="79">
        <v>2.2899999999999999E-3</v>
      </c>
      <c r="V17" s="79">
        <v>2E-3</v>
      </c>
      <c r="W17" s="79">
        <v>0.83527365800000009</v>
      </c>
      <c r="X17" s="79">
        <v>0</v>
      </c>
      <c r="Y17" s="79">
        <v>0</v>
      </c>
      <c r="Z17" s="79">
        <v>0.83527365800000009</v>
      </c>
      <c r="AA17" s="79">
        <v>0.47694208299999996</v>
      </c>
      <c r="AB17" s="79">
        <v>5.2865361296703384E-2</v>
      </c>
      <c r="AC17" s="79">
        <v>0.7824082967032967</v>
      </c>
      <c r="AD17" s="79">
        <v>0.65295400000000003</v>
      </c>
      <c r="AE17" s="79">
        <v>0.1294542967032967</v>
      </c>
      <c r="AF17" s="80">
        <v>0</v>
      </c>
      <c r="AG17" s="81">
        <v>0.65295400000000003</v>
      </c>
      <c r="AH17" s="79">
        <v>0.13374429670329668</v>
      </c>
      <c r="AI17" s="79">
        <v>0.65295400000000003</v>
      </c>
      <c r="AJ17" s="60">
        <v>0</v>
      </c>
      <c r="AK17" s="60">
        <f t="shared" si="0"/>
        <v>0.95456365800000009</v>
      </c>
      <c r="AL17" s="60">
        <f t="shared" si="1"/>
        <v>0</v>
      </c>
      <c r="AM17" s="60">
        <v>0</v>
      </c>
      <c r="AN17" s="60">
        <v>0</v>
      </c>
      <c r="AO17" s="60">
        <f t="shared" si="2"/>
        <v>0.95456365800000009</v>
      </c>
    </row>
    <row r="18" spans="2:41" s="56" customFormat="1" ht="27" customHeight="1" x14ac:dyDescent="0.15">
      <c r="B18" s="65" t="s">
        <v>82</v>
      </c>
      <c r="C18" s="82"/>
      <c r="D18" s="59">
        <v>0.90023366299999996</v>
      </c>
      <c r="E18" s="59">
        <v>0</v>
      </c>
      <c r="F18" s="59">
        <v>0</v>
      </c>
      <c r="G18" s="59">
        <v>0.90023366299999996</v>
      </c>
      <c r="H18" s="59">
        <v>0</v>
      </c>
      <c r="I18" s="59">
        <v>0</v>
      </c>
      <c r="J18" s="59">
        <v>0</v>
      </c>
      <c r="K18" s="59">
        <v>1.8450000000000003E-3</v>
      </c>
      <c r="L18" s="59">
        <v>0</v>
      </c>
      <c r="M18" s="59">
        <v>0</v>
      </c>
      <c r="N18" s="59">
        <v>0</v>
      </c>
      <c r="O18" s="59">
        <v>1.8450000000000003E-3</v>
      </c>
      <c r="P18" s="59">
        <v>1.8450000000000003E-3</v>
      </c>
      <c r="Q18" s="59">
        <v>0</v>
      </c>
      <c r="R18" s="59">
        <v>0</v>
      </c>
      <c r="S18" s="61">
        <v>0.89838866299999998</v>
      </c>
      <c r="T18" s="59">
        <v>0</v>
      </c>
      <c r="U18" s="59">
        <v>0</v>
      </c>
      <c r="V18" s="59">
        <v>0</v>
      </c>
      <c r="W18" s="59">
        <v>0.89838866299999998</v>
      </c>
      <c r="X18" s="59">
        <v>0.48979800000000001</v>
      </c>
      <c r="Y18" s="59">
        <v>0</v>
      </c>
      <c r="Z18" s="59">
        <v>0.40859066299999997</v>
      </c>
      <c r="AA18" s="59">
        <v>0.16002466300000004</v>
      </c>
      <c r="AB18" s="59">
        <v>0.1748112564152603</v>
      </c>
      <c r="AC18" s="59">
        <v>0.72357740658473968</v>
      </c>
      <c r="AD18" s="59">
        <v>0.72354182681879031</v>
      </c>
      <c r="AE18" s="62">
        <v>3.5579765949369149E-5</v>
      </c>
      <c r="AF18" s="59">
        <v>0</v>
      </c>
      <c r="AG18" s="61">
        <v>0.7253868268187903</v>
      </c>
      <c r="AH18" s="59">
        <v>3.5579765949369149E-5</v>
      </c>
      <c r="AI18" s="59">
        <v>0.7253868268187903</v>
      </c>
      <c r="AJ18" s="59">
        <v>0</v>
      </c>
      <c r="AK18" s="59">
        <f t="shared" si="0"/>
        <v>0.90023366299999996</v>
      </c>
      <c r="AL18" s="59">
        <f t="shared" si="1"/>
        <v>0.11964599999999999</v>
      </c>
      <c r="AM18" s="59">
        <v>0</v>
      </c>
      <c r="AN18" s="59">
        <v>0.11964599999999999</v>
      </c>
      <c r="AO18" s="59">
        <f t="shared" si="2"/>
        <v>0.78058766299999993</v>
      </c>
    </row>
    <row r="19" spans="2:41" s="56" customFormat="1" ht="27" customHeight="1" x14ac:dyDescent="0.15">
      <c r="B19" s="65" t="s">
        <v>83</v>
      </c>
      <c r="C19" s="58"/>
      <c r="D19" s="59">
        <v>0.22732523999999998</v>
      </c>
      <c r="E19" s="59">
        <v>0</v>
      </c>
      <c r="F19" s="59">
        <v>0</v>
      </c>
      <c r="G19" s="59">
        <v>0.22732523999999998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0.22732523999999998</v>
      </c>
      <c r="T19" s="59">
        <v>4.6999999999999999E-4</v>
      </c>
      <c r="U19" s="59">
        <v>0</v>
      </c>
      <c r="V19" s="59">
        <v>4.6999999999999999E-4</v>
      </c>
      <c r="W19" s="59">
        <v>0.22685523999999999</v>
      </c>
      <c r="X19" s="59">
        <v>2.2200000000000002E-3</v>
      </c>
      <c r="Y19" s="59">
        <v>2.2000000000000001E-4</v>
      </c>
      <c r="Z19" s="59">
        <v>0.22463523999999999</v>
      </c>
      <c r="AA19" s="59">
        <v>2.7450350000000002E-2</v>
      </c>
      <c r="AB19" s="59">
        <v>0.22284347796326823</v>
      </c>
      <c r="AC19" s="59">
        <v>4.0117620367317534E-3</v>
      </c>
      <c r="AD19" s="59">
        <v>2.0409532473260558E-3</v>
      </c>
      <c r="AE19" s="62">
        <v>1.9708087894056976E-3</v>
      </c>
      <c r="AF19" s="59">
        <v>0</v>
      </c>
      <c r="AG19" s="61">
        <v>2.0409532473260558E-3</v>
      </c>
      <c r="AH19" s="59">
        <v>2.4408087894056975E-3</v>
      </c>
      <c r="AI19" s="59">
        <v>2.0409532473260558E-3</v>
      </c>
      <c r="AJ19" s="59">
        <v>0</v>
      </c>
      <c r="AK19" s="59">
        <f t="shared" si="0"/>
        <v>0.22732523999999998</v>
      </c>
      <c r="AL19" s="59">
        <f t="shared" si="1"/>
        <v>9.6512000000000014E-2</v>
      </c>
      <c r="AM19" s="59">
        <v>0</v>
      </c>
      <c r="AN19" s="59">
        <v>9.6512000000000014E-2</v>
      </c>
      <c r="AO19" s="59">
        <f t="shared" si="2"/>
        <v>0.13081323999999997</v>
      </c>
    </row>
    <row r="20" spans="2:41" s="56" customFormat="1" ht="27" customHeight="1" x14ac:dyDescent="0.15">
      <c r="B20" s="65" t="s">
        <v>84</v>
      </c>
      <c r="C20" s="58"/>
      <c r="D20" s="59">
        <v>0.78508546499999987</v>
      </c>
      <c r="E20" s="59">
        <v>0</v>
      </c>
      <c r="F20" s="59">
        <v>0</v>
      </c>
      <c r="G20" s="59">
        <v>0.78508546499999987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0.78508546499999987</v>
      </c>
      <c r="T20" s="59">
        <v>1.1999999999999999E-4</v>
      </c>
      <c r="U20" s="59">
        <v>0</v>
      </c>
      <c r="V20" s="59">
        <v>1.1999999999999999E-4</v>
      </c>
      <c r="W20" s="59">
        <v>0.78496546499999986</v>
      </c>
      <c r="X20" s="59">
        <v>4.5499000000000005E-2</v>
      </c>
      <c r="Y20" s="59">
        <v>1.6000000000000001E-4</v>
      </c>
      <c r="Z20" s="59">
        <v>0.73946646499999991</v>
      </c>
      <c r="AA20" s="59">
        <v>2.1101499999999997E-4</v>
      </c>
      <c r="AB20" s="59">
        <v>0.75490772919806992</v>
      </c>
      <c r="AC20" s="59">
        <v>3.0057735801929931E-2</v>
      </c>
      <c r="AD20" s="59">
        <v>2.2474238725328038E-2</v>
      </c>
      <c r="AE20" s="62">
        <v>7.583497076601893E-3</v>
      </c>
      <c r="AF20" s="59">
        <v>0</v>
      </c>
      <c r="AG20" s="61">
        <v>2.2474238725328038E-2</v>
      </c>
      <c r="AH20" s="59">
        <v>7.7034970766018934E-3</v>
      </c>
      <c r="AI20" s="59">
        <v>2.2474238725328038E-2</v>
      </c>
      <c r="AJ20" s="59">
        <v>0</v>
      </c>
      <c r="AK20" s="59">
        <f t="shared" si="0"/>
        <v>0.78508546499999987</v>
      </c>
      <c r="AL20" s="59">
        <f t="shared" si="1"/>
        <v>0.87924400000000003</v>
      </c>
      <c r="AM20" s="59">
        <v>0</v>
      </c>
      <c r="AN20" s="59">
        <v>0.87924400000000003</v>
      </c>
      <c r="AO20" s="59">
        <f t="shared" si="2"/>
        <v>-9.4158535000000154E-2</v>
      </c>
    </row>
    <row r="21" spans="2:41" s="56" customFormat="1" ht="27" customHeight="1" x14ac:dyDescent="0.15">
      <c r="B21" s="65" t="s">
        <v>85</v>
      </c>
      <c r="C21" s="58"/>
      <c r="D21" s="59">
        <v>3.6412869699999999</v>
      </c>
      <c r="E21" s="59">
        <v>0</v>
      </c>
      <c r="F21" s="59">
        <v>0</v>
      </c>
      <c r="G21" s="59">
        <v>3.6412869699999999</v>
      </c>
      <c r="H21" s="59">
        <v>0</v>
      </c>
      <c r="I21" s="59">
        <v>0</v>
      </c>
      <c r="J21" s="59">
        <v>0</v>
      </c>
      <c r="K21" s="59">
        <v>0.90891</v>
      </c>
      <c r="L21" s="59">
        <v>0</v>
      </c>
      <c r="M21" s="59">
        <v>0</v>
      </c>
      <c r="N21" s="59">
        <v>0</v>
      </c>
      <c r="O21" s="59">
        <v>0.90891</v>
      </c>
      <c r="P21" s="59">
        <v>0.90891</v>
      </c>
      <c r="Q21" s="59">
        <v>0</v>
      </c>
      <c r="R21" s="59">
        <v>0</v>
      </c>
      <c r="S21" s="61">
        <v>2.7323769699999998</v>
      </c>
      <c r="T21" s="59">
        <v>0.12669</v>
      </c>
      <c r="U21" s="59">
        <v>0.11796000000000001</v>
      </c>
      <c r="V21" s="59">
        <v>8.7299999999999999E-3</v>
      </c>
      <c r="W21" s="59">
        <v>2.6056869699999998</v>
      </c>
      <c r="X21" s="59">
        <v>1.7348632499999999</v>
      </c>
      <c r="Y21" s="59">
        <v>0.168208</v>
      </c>
      <c r="Z21" s="59">
        <v>0.87082371999999997</v>
      </c>
      <c r="AA21" s="59">
        <v>0.49907199999999996</v>
      </c>
      <c r="AB21" s="59">
        <v>0.43160636674385344</v>
      </c>
      <c r="AC21" s="59">
        <v>2.1740806032561464</v>
      </c>
      <c r="AD21" s="59">
        <v>1.5316717346181468</v>
      </c>
      <c r="AE21" s="62">
        <v>0.64240886863799973</v>
      </c>
      <c r="AF21" s="59">
        <v>0</v>
      </c>
      <c r="AG21" s="61">
        <v>2.4405817346181466</v>
      </c>
      <c r="AH21" s="59">
        <v>0.7690988686379997</v>
      </c>
      <c r="AI21" s="59">
        <v>2.4405817346181466</v>
      </c>
      <c r="AJ21" s="59">
        <v>0</v>
      </c>
      <c r="AK21" s="59">
        <f t="shared" si="0"/>
        <v>3.6412869699999999</v>
      </c>
      <c r="AL21" s="59">
        <f t="shared" si="1"/>
        <v>1.207181700586178</v>
      </c>
      <c r="AM21" s="59">
        <v>0</v>
      </c>
      <c r="AN21" s="59">
        <v>1.207181700586178</v>
      </c>
      <c r="AO21" s="59">
        <f t="shared" si="2"/>
        <v>2.4341052694138217</v>
      </c>
    </row>
    <row r="22" spans="2:41" s="56" customFormat="1" ht="27" customHeight="1" x14ac:dyDescent="0.15">
      <c r="B22" s="65" t="s">
        <v>86</v>
      </c>
      <c r="C22" s="58"/>
      <c r="D22" s="59">
        <v>2.3154999999999999E-2</v>
      </c>
      <c r="E22" s="59">
        <v>0</v>
      </c>
      <c r="F22" s="59">
        <v>0</v>
      </c>
      <c r="G22" s="59">
        <v>2.3154999999999999E-2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2.3154999999999999E-2</v>
      </c>
      <c r="T22" s="59">
        <v>0</v>
      </c>
      <c r="U22" s="59">
        <v>0</v>
      </c>
      <c r="V22" s="59">
        <v>0</v>
      </c>
      <c r="W22" s="59">
        <v>2.3154999999999999E-2</v>
      </c>
      <c r="X22" s="59">
        <v>4.3499999999999997E-3</v>
      </c>
      <c r="Y22" s="59">
        <v>0</v>
      </c>
      <c r="Z22" s="59">
        <v>1.8804999999999999E-2</v>
      </c>
      <c r="AA22" s="59">
        <v>0</v>
      </c>
      <c r="AB22" s="59">
        <v>0</v>
      </c>
      <c r="AC22" s="59">
        <v>2.3155000000000002E-2</v>
      </c>
      <c r="AD22" s="59">
        <v>3.2100000000000002E-3</v>
      </c>
      <c r="AE22" s="62">
        <v>1.9945000000000001E-2</v>
      </c>
      <c r="AF22" s="59">
        <v>0</v>
      </c>
      <c r="AG22" s="61">
        <v>3.2100000000000002E-3</v>
      </c>
      <c r="AH22" s="59">
        <v>1.9945000000000001E-2</v>
      </c>
      <c r="AI22" s="59">
        <v>3.2100000000000002E-3</v>
      </c>
      <c r="AJ22" s="59">
        <v>0</v>
      </c>
      <c r="AK22" s="59">
        <f t="shared" si="0"/>
        <v>2.3154999999999999E-2</v>
      </c>
      <c r="AL22" s="59">
        <f t="shared" si="1"/>
        <v>4.566999999999999E-3</v>
      </c>
      <c r="AM22" s="59">
        <v>0</v>
      </c>
      <c r="AN22" s="59">
        <v>4.566999999999999E-3</v>
      </c>
      <c r="AO22" s="59">
        <f t="shared" si="2"/>
        <v>1.8588E-2</v>
      </c>
    </row>
    <row r="23" spans="2:41" s="56" customFormat="1" ht="27" customHeight="1" x14ac:dyDescent="0.15">
      <c r="B23" s="65" t="s">
        <v>87</v>
      </c>
      <c r="C23" s="58"/>
      <c r="D23" s="59">
        <v>11.342196529499997</v>
      </c>
      <c r="E23" s="59">
        <v>0</v>
      </c>
      <c r="F23" s="59">
        <v>0</v>
      </c>
      <c r="G23" s="59">
        <v>11.342196529499997</v>
      </c>
      <c r="H23" s="59">
        <v>0</v>
      </c>
      <c r="I23" s="59">
        <v>0</v>
      </c>
      <c r="J23" s="59">
        <v>0</v>
      </c>
      <c r="K23" s="59">
        <v>5.9344825295000003</v>
      </c>
      <c r="L23" s="59">
        <v>0</v>
      </c>
      <c r="M23" s="59">
        <v>0</v>
      </c>
      <c r="N23" s="59">
        <v>0</v>
      </c>
      <c r="O23" s="59">
        <v>5.9344825295000003</v>
      </c>
      <c r="P23" s="59">
        <v>5.9344825295000003</v>
      </c>
      <c r="Q23" s="59">
        <v>0</v>
      </c>
      <c r="R23" s="59">
        <v>0</v>
      </c>
      <c r="S23" s="61">
        <v>5.4077139999999977</v>
      </c>
      <c r="T23" s="59">
        <v>0</v>
      </c>
      <c r="U23" s="59">
        <v>0</v>
      </c>
      <c r="V23" s="59">
        <v>0</v>
      </c>
      <c r="W23" s="59">
        <v>5.4077139999999977</v>
      </c>
      <c r="X23" s="59">
        <v>5.3809639999999979</v>
      </c>
      <c r="Y23" s="59">
        <v>1.5200000000000001E-3</v>
      </c>
      <c r="Z23" s="59">
        <v>2.6750000000000003E-2</v>
      </c>
      <c r="AA23" s="59">
        <v>7.2699999999999996E-3</v>
      </c>
      <c r="AB23" s="59">
        <v>1.340999999999859E-2</v>
      </c>
      <c r="AC23" s="59">
        <v>5.3943039999999991</v>
      </c>
      <c r="AD23" s="59">
        <v>5.1930429137632448</v>
      </c>
      <c r="AE23" s="62">
        <v>0.20126108623675396</v>
      </c>
      <c r="AF23" s="59">
        <v>0</v>
      </c>
      <c r="AG23" s="61">
        <v>11.127525443263245</v>
      </c>
      <c r="AH23" s="59">
        <v>0.20126108623675396</v>
      </c>
      <c r="AI23" s="59">
        <v>11.127525443263245</v>
      </c>
      <c r="AJ23" s="59">
        <v>0</v>
      </c>
      <c r="AK23" s="59">
        <f t="shared" si="0"/>
        <v>11.342196529499997</v>
      </c>
      <c r="AL23" s="59">
        <f t="shared" si="1"/>
        <v>0.27827413378248317</v>
      </c>
      <c r="AM23" s="59">
        <v>0</v>
      </c>
      <c r="AN23" s="59">
        <v>0.27827413378248317</v>
      </c>
      <c r="AO23" s="59">
        <f t="shared" si="2"/>
        <v>11.063922395717514</v>
      </c>
    </row>
    <row r="24" spans="2:41" s="56" customFormat="1" ht="27" customHeight="1" x14ac:dyDescent="0.15">
      <c r="B24" s="65" t="s">
        <v>88</v>
      </c>
      <c r="C24" s="58"/>
      <c r="D24" s="59">
        <v>8.3496000000000001E-2</v>
      </c>
      <c r="E24" s="59">
        <v>0</v>
      </c>
      <c r="F24" s="59">
        <v>0</v>
      </c>
      <c r="G24" s="59">
        <v>8.3496000000000001E-2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8.3496000000000001E-2</v>
      </c>
      <c r="T24" s="59">
        <v>0</v>
      </c>
      <c r="U24" s="59">
        <v>0</v>
      </c>
      <c r="V24" s="59">
        <v>0</v>
      </c>
      <c r="W24" s="59">
        <v>8.3496000000000001E-2</v>
      </c>
      <c r="X24" s="59">
        <v>8.3496000000000001E-2</v>
      </c>
      <c r="Y24" s="59">
        <v>0</v>
      </c>
      <c r="Z24" s="59">
        <v>0</v>
      </c>
      <c r="AA24" s="59">
        <v>0</v>
      </c>
      <c r="AB24" s="59">
        <v>0</v>
      </c>
      <c r="AC24" s="59">
        <v>8.3496000000000001E-2</v>
      </c>
      <c r="AD24" s="59">
        <v>8.1126000000000004E-2</v>
      </c>
      <c r="AE24" s="62">
        <v>2.3700000000000001E-3</v>
      </c>
      <c r="AF24" s="59">
        <v>0</v>
      </c>
      <c r="AG24" s="61">
        <v>8.1126000000000004E-2</v>
      </c>
      <c r="AH24" s="59">
        <v>2.3700000000000001E-3</v>
      </c>
      <c r="AI24" s="59">
        <v>8.1126000000000004E-2</v>
      </c>
      <c r="AJ24" s="59">
        <v>0</v>
      </c>
      <c r="AK24" s="59">
        <f t="shared" si="0"/>
        <v>8.3496000000000001E-2</v>
      </c>
      <c r="AL24" s="59">
        <f t="shared" si="1"/>
        <v>0</v>
      </c>
      <c r="AM24" s="59">
        <v>0</v>
      </c>
      <c r="AN24" s="59">
        <v>0</v>
      </c>
      <c r="AO24" s="59">
        <f t="shared" si="2"/>
        <v>8.3496000000000001E-2</v>
      </c>
    </row>
    <row r="25" spans="2:41" s="56" customFormat="1" ht="27" customHeight="1" x14ac:dyDescent="0.15">
      <c r="B25" s="65" t="s">
        <v>89</v>
      </c>
      <c r="C25" s="58"/>
      <c r="D25" s="59">
        <v>2.7279999999999998</v>
      </c>
      <c r="E25" s="59">
        <v>0</v>
      </c>
      <c r="F25" s="59">
        <v>0</v>
      </c>
      <c r="G25" s="59">
        <v>2.7279999999999998</v>
      </c>
      <c r="H25" s="59">
        <v>0</v>
      </c>
      <c r="I25" s="59">
        <v>0</v>
      </c>
      <c r="J25" s="59">
        <v>0</v>
      </c>
      <c r="K25" s="59">
        <v>0.74199999999999999</v>
      </c>
      <c r="L25" s="59">
        <v>0</v>
      </c>
      <c r="M25" s="59">
        <v>0.74199999999999999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1.986</v>
      </c>
      <c r="T25" s="59">
        <v>0</v>
      </c>
      <c r="U25" s="59">
        <v>0</v>
      </c>
      <c r="V25" s="59">
        <v>0</v>
      </c>
      <c r="W25" s="59">
        <v>1.986</v>
      </c>
      <c r="X25" s="59">
        <v>1.524</v>
      </c>
      <c r="Y25" s="59">
        <v>0</v>
      </c>
      <c r="Z25" s="59">
        <v>0.46200000000000002</v>
      </c>
      <c r="AA25" s="59">
        <v>0.1</v>
      </c>
      <c r="AB25" s="59">
        <v>0.10000000000000009</v>
      </c>
      <c r="AC25" s="59">
        <v>1.8859999999999999</v>
      </c>
      <c r="AD25" s="59">
        <v>1.8859999999999999</v>
      </c>
      <c r="AE25" s="62">
        <v>0</v>
      </c>
      <c r="AF25" s="59">
        <v>0</v>
      </c>
      <c r="AG25" s="61">
        <v>1.8859999999999999</v>
      </c>
      <c r="AH25" s="59">
        <v>0</v>
      </c>
      <c r="AI25" s="59">
        <v>1.8859999999999999</v>
      </c>
      <c r="AJ25" s="59">
        <v>0</v>
      </c>
      <c r="AK25" s="59">
        <f t="shared" si="0"/>
        <v>2.7279999999999998</v>
      </c>
      <c r="AL25" s="59">
        <f t="shared" si="1"/>
        <v>0.12</v>
      </c>
      <c r="AM25" s="59">
        <v>0</v>
      </c>
      <c r="AN25" s="59">
        <v>0.12</v>
      </c>
      <c r="AO25" s="59">
        <f t="shared" si="2"/>
        <v>2.6079999999999997</v>
      </c>
    </row>
    <row r="26" spans="2:41" s="56" customFormat="1" ht="27" customHeight="1" x14ac:dyDescent="0.15">
      <c r="B26" s="65" t="s">
        <v>90</v>
      </c>
      <c r="C26" s="58"/>
      <c r="D26" s="59">
        <v>2.564E-2</v>
      </c>
      <c r="E26" s="59">
        <v>0</v>
      </c>
      <c r="F26" s="59">
        <v>0</v>
      </c>
      <c r="G26" s="59">
        <v>2.564E-2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2.564E-2</v>
      </c>
      <c r="T26" s="59">
        <v>0</v>
      </c>
      <c r="U26" s="59">
        <v>0</v>
      </c>
      <c r="V26" s="59">
        <v>0</v>
      </c>
      <c r="W26" s="59">
        <v>2.564E-2</v>
      </c>
      <c r="X26" s="59">
        <v>0</v>
      </c>
      <c r="Y26" s="59">
        <v>0</v>
      </c>
      <c r="Z26" s="59">
        <v>2.564E-2</v>
      </c>
      <c r="AA26" s="59">
        <v>0</v>
      </c>
      <c r="AB26" s="59">
        <v>0</v>
      </c>
      <c r="AC26" s="59">
        <v>2.564E-2</v>
      </c>
      <c r="AD26" s="59">
        <v>2.564E-2</v>
      </c>
      <c r="AE26" s="62">
        <v>0</v>
      </c>
      <c r="AF26" s="59">
        <v>0</v>
      </c>
      <c r="AG26" s="61">
        <v>2.564E-2</v>
      </c>
      <c r="AH26" s="59">
        <v>0</v>
      </c>
      <c r="AI26" s="59">
        <v>2.564E-2</v>
      </c>
      <c r="AJ26" s="59">
        <v>0</v>
      </c>
      <c r="AK26" s="59">
        <f t="shared" si="0"/>
        <v>2.564E-2</v>
      </c>
      <c r="AL26" s="59">
        <f t="shared" si="1"/>
        <v>0</v>
      </c>
      <c r="AM26" s="59">
        <v>0</v>
      </c>
      <c r="AN26" s="59">
        <v>0</v>
      </c>
      <c r="AO26" s="59">
        <f t="shared" si="2"/>
        <v>2.564E-2</v>
      </c>
    </row>
    <row r="27" spans="2:41" s="56" customFormat="1" ht="27" customHeight="1" x14ac:dyDescent="0.15">
      <c r="B27" s="65" t="s">
        <v>91</v>
      </c>
      <c r="C27" s="58"/>
      <c r="D27" s="59">
        <v>4.6800000000000005E-4</v>
      </c>
      <c r="E27" s="59">
        <v>0</v>
      </c>
      <c r="F27" s="59">
        <v>0</v>
      </c>
      <c r="G27" s="59">
        <v>4.6800000000000005E-4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4.6800000000000005E-4</v>
      </c>
      <c r="T27" s="59">
        <v>0</v>
      </c>
      <c r="U27" s="59">
        <v>0</v>
      </c>
      <c r="V27" s="59">
        <v>0</v>
      </c>
      <c r="W27" s="59">
        <v>4.6800000000000005E-4</v>
      </c>
      <c r="X27" s="59">
        <v>4.6800000000000005E-4</v>
      </c>
      <c r="Y27" s="59">
        <v>0</v>
      </c>
      <c r="Z27" s="59">
        <v>0</v>
      </c>
      <c r="AA27" s="59">
        <v>0</v>
      </c>
      <c r="AB27" s="59">
        <v>1.4040000000000005E-4</v>
      </c>
      <c r="AC27" s="59">
        <v>3.2759999999999999E-4</v>
      </c>
      <c r="AD27" s="59">
        <v>0</v>
      </c>
      <c r="AE27" s="62">
        <v>3.2759999999999999E-4</v>
      </c>
      <c r="AF27" s="59">
        <v>0</v>
      </c>
      <c r="AG27" s="61">
        <v>0</v>
      </c>
      <c r="AH27" s="59">
        <v>3.2759999999999999E-4</v>
      </c>
      <c r="AI27" s="59">
        <v>0</v>
      </c>
      <c r="AJ27" s="59">
        <v>0</v>
      </c>
      <c r="AK27" s="59">
        <f t="shared" si="0"/>
        <v>4.6800000000000005E-4</v>
      </c>
      <c r="AL27" s="59">
        <f t="shared" si="1"/>
        <v>0</v>
      </c>
      <c r="AM27" s="59">
        <v>0</v>
      </c>
      <c r="AN27" s="59">
        <v>0</v>
      </c>
      <c r="AO27" s="59">
        <f t="shared" si="2"/>
        <v>4.6800000000000005E-4</v>
      </c>
    </row>
    <row r="28" spans="2:41" s="56" customFormat="1" ht="27" customHeight="1" x14ac:dyDescent="0.15">
      <c r="B28" s="65" t="s">
        <v>92</v>
      </c>
      <c r="C28" s="58"/>
      <c r="D28" s="59">
        <v>0.49299319999999991</v>
      </c>
      <c r="E28" s="59">
        <v>0</v>
      </c>
      <c r="F28" s="59">
        <v>0</v>
      </c>
      <c r="G28" s="59">
        <v>0.49299319999999991</v>
      </c>
      <c r="H28" s="59">
        <v>0</v>
      </c>
      <c r="I28" s="59">
        <v>0</v>
      </c>
      <c r="J28" s="59">
        <v>0</v>
      </c>
      <c r="K28" s="59">
        <v>2.2600000000000002E-4</v>
      </c>
      <c r="L28" s="59">
        <v>0</v>
      </c>
      <c r="M28" s="59">
        <v>0</v>
      </c>
      <c r="N28" s="59">
        <v>0</v>
      </c>
      <c r="O28" s="59">
        <v>2.2600000000000002E-4</v>
      </c>
      <c r="P28" s="59">
        <v>0</v>
      </c>
      <c r="Q28" s="59">
        <v>0</v>
      </c>
      <c r="R28" s="59">
        <v>0</v>
      </c>
      <c r="S28" s="61">
        <v>0.49299319999999991</v>
      </c>
      <c r="T28" s="59">
        <v>0</v>
      </c>
      <c r="U28" s="59">
        <v>0</v>
      </c>
      <c r="V28" s="59">
        <v>0</v>
      </c>
      <c r="W28" s="59">
        <v>0.49299319999999991</v>
      </c>
      <c r="X28" s="59">
        <v>0.20943700000000001</v>
      </c>
      <c r="Y28" s="59">
        <v>0</v>
      </c>
      <c r="Z28" s="59">
        <v>0.28355619999999992</v>
      </c>
      <c r="AA28" s="59">
        <v>6.1999999999999998E-3</v>
      </c>
      <c r="AB28" s="59">
        <v>6.1999999999999833E-3</v>
      </c>
      <c r="AC28" s="59">
        <v>0.48679319999999993</v>
      </c>
      <c r="AD28" s="59">
        <v>0.38025719999999996</v>
      </c>
      <c r="AE28" s="62">
        <v>0.10653599999999999</v>
      </c>
      <c r="AF28" s="59">
        <v>0</v>
      </c>
      <c r="AG28" s="61">
        <v>0.38025719999999996</v>
      </c>
      <c r="AH28" s="59">
        <v>0.10653599999999999</v>
      </c>
      <c r="AI28" s="59">
        <v>0.38025719999999996</v>
      </c>
      <c r="AJ28" s="59">
        <v>0</v>
      </c>
      <c r="AK28" s="59">
        <f t="shared" si="0"/>
        <v>0.49299319999999991</v>
      </c>
      <c r="AL28" s="59">
        <f t="shared" si="1"/>
        <v>1.9989000000000007E-2</v>
      </c>
      <c r="AM28" s="59">
        <v>0</v>
      </c>
      <c r="AN28" s="59">
        <v>1.9989000000000007E-2</v>
      </c>
      <c r="AO28" s="59">
        <f t="shared" si="2"/>
        <v>0.47300419999999987</v>
      </c>
    </row>
    <row r="29" spans="2:41" s="56" customFormat="1" ht="27" customHeight="1" x14ac:dyDescent="0.15">
      <c r="B29" s="65" t="s">
        <v>93</v>
      </c>
      <c r="C29" s="58"/>
      <c r="D29" s="59">
        <v>1.17241788</v>
      </c>
      <c r="E29" s="59">
        <v>0</v>
      </c>
      <c r="F29" s="59">
        <v>0</v>
      </c>
      <c r="G29" s="59">
        <v>1.17241788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1.17241788</v>
      </c>
      <c r="T29" s="59">
        <v>0.12222000000000001</v>
      </c>
      <c r="U29" s="59">
        <v>8.091000000000001E-2</v>
      </c>
      <c r="V29" s="59">
        <v>4.1309999999999999E-2</v>
      </c>
      <c r="W29" s="59">
        <v>1.05019788</v>
      </c>
      <c r="X29" s="59">
        <v>0.95448200000000005</v>
      </c>
      <c r="Y29" s="59">
        <v>1.1400000000000001E-4</v>
      </c>
      <c r="Z29" s="59">
        <v>9.5715880000000003E-2</v>
      </c>
      <c r="AA29" s="59">
        <v>8.0800000000000004E-3</v>
      </c>
      <c r="AB29" s="59">
        <v>8.1831424082037252E-3</v>
      </c>
      <c r="AC29" s="59">
        <v>1.0420147375917963</v>
      </c>
      <c r="AD29" s="59">
        <v>0.96460389072355579</v>
      </c>
      <c r="AE29" s="62">
        <v>7.7410846868240429E-2</v>
      </c>
      <c r="AF29" s="59">
        <v>0</v>
      </c>
      <c r="AG29" s="61">
        <v>0.96460389072355579</v>
      </c>
      <c r="AH29" s="59">
        <v>0.19963084686824045</v>
      </c>
      <c r="AI29" s="59">
        <v>0.96460389072355579</v>
      </c>
      <c r="AJ29" s="59">
        <v>0</v>
      </c>
      <c r="AK29" s="59">
        <f t="shared" si="0"/>
        <v>1.17241788</v>
      </c>
      <c r="AL29" s="59">
        <f t="shared" si="1"/>
        <v>0.36648000000000008</v>
      </c>
      <c r="AM29" s="59">
        <v>0</v>
      </c>
      <c r="AN29" s="59">
        <v>0.36648000000000008</v>
      </c>
      <c r="AO29" s="59">
        <f t="shared" si="2"/>
        <v>0.80593787999999988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1.1200000000000001E-3</v>
      </c>
      <c r="AM30" s="59">
        <v>0</v>
      </c>
      <c r="AN30" s="59">
        <v>1.1200000000000001E-3</v>
      </c>
      <c r="AO30" s="59">
        <f t="shared" si="2"/>
        <v>-1.1200000000000001E-3</v>
      </c>
    </row>
    <row r="31" spans="2:41" s="56" customFormat="1" ht="27" customHeight="1" x14ac:dyDescent="0.15">
      <c r="B31" s="65" t="s">
        <v>95</v>
      </c>
      <c r="C31" s="58"/>
      <c r="D31" s="59">
        <v>129.27676419999995</v>
      </c>
      <c r="E31" s="59">
        <v>0</v>
      </c>
      <c r="F31" s="59">
        <v>0</v>
      </c>
      <c r="G31" s="59">
        <v>129.27676419999995</v>
      </c>
      <c r="H31" s="59">
        <v>0</v>
      </c>
      <c r="I31" s="59">
        <v>0</v>
      </c>
      <c r="J31" s="59">
        <v>0</v>
      </c>
      <c r="K31" s="59">
        <v>3.3038385200000002</v>
      </c>
      <c r="L31" s="59">
        <v>0</v>
      </c>
      <c r="M31" s="59">
        <v>0</v>
      </c>
      <c r="N31" s="59">
        <v>0</v>
      </c>
      <c r="O31" s="59">
        <v>3.3038385200000002</v>
      </c>
      <c r="P31" s="59">
        <v>3.3038385200000002</v>
      </c>
      <c r="Q31" s="59">
        <v>0</v>
      </c>
      <c r="R31" s="59">
        <v>0</v>
      </c>
      <c r="S31" s="61">
        <v>125.97292567999995</v>
      </c>
      <c r="T31" s="59">
        <v>1.7242074000000001</v>
      </c>
      <c r="U31" s="59">
        <v>1.7242074000000001</v>
      </c>
      <c r="V31" s="59">
        <v>0</v>
      </c>
      <c r="W31" s="59">
        <v>124.24871827999995</v>
      </c>
      <c r="X31" s="59">
        <v>123.98633627999995</v>
      </c>
      <c r="Y31" s="59">
        <v>0</v>
      </c>
      <c r="Z31" s="59">
        <v>0.262382</v>
      </c>
      <c r="AA31" s="59">
        <v>0</v>
      </c>
      <c r="AB31" s="59">
        <v>0</v>
      </c>
      <c r="AC31" s="59">
        <v>124.24871827999996</v>
      </c>
      <c r="AD31" s="59">
        <v>124.07513227999996</v>
      </c>
      <c r="AE31" s="62">
        <v>0.17358599999999999</v>
      </c>
      <c r="AF31" s="59">
        <v>0</v>
      </c>
      <c r="AG31" s="61">
        <v>127.37897079999996</v>
      </c>
      <c r="AH31" s="59">
        <v>1.8977934000000001</v>
      </c>
      <c r="AI31" s="59">
        <v>127.37897079999996</v>
      </c>
      <c r="AJ31" s="59">
        <v>0</v>
      </c>
      <c r="AK31" s="59">
        <f t="shared" si="0"/>
        <v>129.27676419999995</v>
      </c>
      <c r="AL31" s="59">
        <f t="shared" si="1"/>
        <v>3.8203860000000001</v>
      </c>
      <c r="AM31" s="59">
        <v>0</v>
      </c>
      <c r="AN31" s="59">
        <v>3.8203860000000001</v>
      </c>
      <c r="AO31" s="59">
        <f t="shared" si="2"/>
        <v>125.45637819999995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3.1638837784174898</v>
      </c>
      <c r="E34" s="59">
        <v>0</v>
      </c>
      <c r="F34" s="59">
        <v>0</v>
      </c>
      <c r="G34" s="59">
        <v>3.1638837784174898</v>
      </c>
      <c r="H34" s="59">
        <v>3.1638837784174898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3.1638837784174898</v>
      </c>
      <c r="AH34" s="59">
        <v>0</v>
      </c>
      <c r="AI34" s="59">
        <v>3.1638837784174898</v>
      </c>
      <c r="AJ34" s="59">
        <v>0</v>
      </c>
      <c r="AK34" s="59">
        <f t="shared" si="0"/>
        <v>3.1638837784174898</v>
      </c>
      <c r="AL34" s="59">
        <f t="shared" si="1"/>
        <v>0</v>
      </c>
      <c r="AM34" s="59">
        <v>0</v>
      </c>
      <c r="AN34" s="59">
        <v>0</v>
      </c>
      <c r="AO34" s="59">
        <f t="shared" si="2"/>
        <v>3.1638837784174898</v>
      </c>
    </row>
    <row r="35" spans="2:41" s="56" customFormat="1" ht="27" customHeight="1" x14ac:dyDescent="0.15">
      <c r="B35" s="65" t="s">
        <v>99</v>
      </c>
      <c r="C35" s="58"/>
      <c r="D35" s="59">
        <v>8.0000000000000004E-4</v>
      </c>
      <c r="E35" s="59">
        <v>0</v>
      </c>
      <c r="F35" s="59">
        <v>0</v>
      </c>
      <c r="G35" s="59">
        <v>8.0000000000000004E-4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8.0000000000000004E-4</v>
      </c>
      <c r="T35" s="59">
        <v>0</v>
      </c>
      <c r="U35" s="59">
        <v>0</v>
      </c>
      <c r="V35" s="59">
        <v>0</v>
      </c>
      <c r="W35" s="59">
        <v>8.0000000000000004E-4</v>
      </c>
      <c r="X35" s="59">
        <v>0</v>
      </c>
      <c r="Y35" s="59">
        <v>0</v>
      </c>
      <c r="Z35" s="59">
        <v>8.0000000000000004E-4</v>
      </c>
      <c r="AA35" s="59">
        <v>0</v>
      </c>
      <c r="AB35" s="59">
        <v>0</v>
      </c>
      <c r="AC35" s="59">
        <v>8.0000000000000004E-4</v>
      </c>
      <c r="AD35" s="59">
        <v>8.0000000000000004E-4</v>
      </c>
      <c r="AE35" s="62">
        <v>0</v>
      </c>
      <c r="AF35" s="59">
        <v>0</v>
      </c>
      <c r="AG35" s="61">
        <v>8.0000000000000004E-4</v>
      </c>
      <c r="AH35" s="59">
        <v>0</v>
      </c>
      <c r="AI35" s="59">
        <v>8.0000000000000004E-4</v>
      </c>
      <c r="AJ35" s="59">
        <v>0</v>
      </c>
      <c r="AK35" s="59">
        <f t="shared" si="0"/>
        <v>8.0000000000000004E-4</v>
      </c>
      <c r="AL35" s="59">
        <f t="shared" si="1"/>
        <v>0</v>
      </c>
      <c r="AM35" s="59">
        <v>0</v>
      </c>
      <c r="AN35" s="59">
        <v>0</v>
      </c>
      <c r="AO35" s="59">
        <f t="shared" si="2"/>
        <v>8.0000000000000004E-4</v>
      </c>
    </row>
    <row r="36" spans="2:41" s="56" customFormat="1" ht="27" customHeight="1" x14ac:dyDescent="0.15">
      <c r="B36" s="65" t="s">
        <v>100</v>
      </c>
      <c r="C36" s="58"/>
      <c r="D36" s="59">
        <v>3.3649625999999997</v>
      </c>
      <c r="E36" s="59">
        <v>0</v>
      </c>
      <c r="F36" s="59">
        <v>0</v>
      </c>
      <c r="G36" s="59">
        <v>3.3649625999999997</v>
      </c>
      <c r="H36" s="59">
        <v>0</v>
      </c>
      <c r="I36" s="59">
        <v>0</v>
      </c>
      <c r="J36" s="59">
        <v>0</v>
      </c>
      <c r="K36" s="59">
        <v>0.38562000000000002</v>
      </c>
      <c r="L36" s="59">
        <v>0</v>
      </c>
      <c r="M36" s="59">
        <v>1.0558000000000012E-2</v>
      </c>
      <c r="N36" s="59">
        <v>0</v>
      </c>
      <c r="O36" s="59">
        <v>0.37506200000000001</v>
      </c>
      <c r="P36" s="59">
        <v>0</v>
      </c>
      <c r="Q36" s="59">
        <v>0</v>
      </c>
      <c r="R36" s="66">
        <v>0</v>
      </c>
      <c r="S36" s="61">
        <v>3.3544045999999996</v>
      </c>
      <c r="T36" s="59">
        <v>7.3319999999999996E-2</v>
      </c>
      <c r="U36" s="59">
        <v>7.306E-2</v>
      </c>
      <c r="V36" s="59">
        <v>2.6000000000000003E-4</v>
      </c>
      <c r="W36" s="59">
        <v>3.2810845999999998</v>
      </c>
      <c r="X36" s="59">
        <v>2.9138104</v>
      </c>
      <c r="Y36" s="59">
        <v>0.247061</v>
      </c>
      <c r="Z36" s="59">
        <v>0.3672742</v>
      </c>
      <c r="AA36" s="59">
        <v>0.280281</v>
      </c>
      <c r="AB36" s="59">
        <v>0.91150405467747286</v>
      </c>
      <c r="AC36" s="59">
        <v>2.3695805453225267</v>
      </c>
      <c r="AD36" s="59">
        <v>0.14257892428228239</v>
      </c>
      <c r="AE36" s="59">
        <v>2.2270016210402446</v>
      </c>
      <c r="AF36" s="59">
        <v>0</v>
      </c>
      <c r="AG36" s="61">
        <v>0.14257892428228239</v>
      </c>
      <c r="AH36" s="59">
        <v>2.3003216210402444</v>
      </c>
      <c r="AI36" s="59">
        <v>0.14257892428228239</v>
      </c>
      <c r="AJ36" s="59">
        <v>0</v>
      </c>
      <c r="AK36" s="59">
        <f t="shared" si="0"/>
        <v>3.3649625999999997</v>
      </c>
      <c r="AL36" s="59">
        <f t="shared" si="1"/>
        <v>3.1219839999999999</v>
      </c>
      <c r="AM36" s="59">
        <f>SUM(AM37:AM39)</f>
        <v>0</v>
      </c>
      <c r="AN36" s="59">
        <f>SUM(AN37:AN39)</f>
        <v>3.1219839999999999</v>
      </c>
      <c r="AO36" s="59">
        <f t="shared" si="2"/>
        <v>0.24297859999999982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0.52241199999999999</v>
      </c>
      <c r="E37" s="70">
        <v>0</v>
      </c>
      <c r="F37" s="69">
        <v>0</v>
      </c>
      <c r="G37" s="69">
        <v>0.52241199999999999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0.52241199999999999</v>
      </c>
      <c r="T37" s="69">
        <v>0</v>
      </c>
      <c r="U37" s="69">
        <v>0</v>
      </c>
      <c r="V37" s="69">
        <v>0</v>
      </c>
      <c r="W37" s="69">
        <v>0.52241199999999999</v>
      </c>
      <c r="X37" s="69">
        <v>0.247061</v>
      </c>
      <c r="Y37" s="69">
        <v>0.247061</v>
      </c>
      <c r="Z37" s="69">
        <v>0.27535100000000001</v>
      </c>
      <c r="AA37" s="69">
        <v>0.27535100000000001</v>
      </c>
      <c r="AB37" s="69">
        <v>0.49888140801080616</v>
      </c>
      <c r="AC37" s="69">
        <v>2.3530591989193831E-2</v>
      </c>
      <c r="AD37" s="69">
        <v>2.3530591989193831E-2</v>
      </c>
      <c r="AE37" s="69">
        <v>0</v>
      </c>
      <c r="AF37" s="71">
        <v>0</v>
      </c>
      <c r="AG37" s="72">
        <v>2.3530591989193831E-2</v>
      </c>
      <c r="AH37" s="69">
        <v>0</v>
      </c>
      <c r="AI37" s="69">
        <v>2.3530591989193831E-2</v>
      </c>
      <c r="AJ37" s="70">
        <v>0</v>
      </c>
      <c r="AK37" s="70">
        <f t="shared" si="0"/>
        <v>0.52241199999999999</v>
      </c>
      <c r="AL37" s="70">
        <f t="shared" si="1"/>
        <v>0.48100600000000004</v>
      </c>
      <c r="AM37" s="70">
        <v>0</v>
      </c>
      <c r="AN37" s="70">
        <v>0.48100600000000004</v>
      </c>
      <c r="AO37" s="70">
        <f t="shared" si="2"/>
        <v>4.1405999999999943E-2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2.8227053999999998</v>
      </c>
      <c r="E38" s="74">
        <v>0</v>
      </c>
      <c r="F38" s="74">
        <v>0</v>
      </c>
      <c r="G38" s="74">
        <v>2.8227053999999998</v>
      </c>
      <c r="H38" s="74">
        <v>0</v>
      </c>
      <c r="I38" s="74">
        <v>0</v>
      </c>
      <c r="J38" s="74">
        <v>0</v>
      </c>
      <c r="K38" s="74">
        <v>0.38562000000000002</v>
      </c>
      <c r="L38" s="74">
        <v>0</v>
      </c>
      <c r="M38" s="74">
        <v>1.0558000000000012E-2</v>
      </c>
      <c r="N38" s="74">
        <v>0</v>
      </c>
      <c r="O38" s="74">
        <v>0.37506200000000001</v>
      </c>
      <c r="P38" s="74">
        <v>0</v>
      </c>
      <c r="Q38" s="74">
        <v>0</v>
      </c>
      <c r="R38" s="75">
        <v>0</v>
      </c>
      <c r="S38" s="76">
        <v>2.8121473999999997</v>
      </c>
      <c r="T38" s="74">
        <v>7.3319999999999996E-2</v>
      </c>
      <c r="U38" s="74">
        <v>7.306E-2</v>
      </c>
      <c r="V38" s="74">
        <v>2.6000000000000003E-4</v>
      </c>
      <c r="W38" s="74">
        <v>2.7388273999999999</v>
      </c>
      <c r="X38" s="74">
        <v>2.6556354</v>
      </c>
      <c r="Y38" s="74">
        <v>0</v>
      </c>
      <c r="Z38" s="74">
        <v>8.3192000000000002E-2</v>
      </c>
      <c r="AA38" s="74">
        <v>0</v>
      </c>
      <c r="AB38" s="74">
        <v>0.40769118000000004</v>
      </c>
      <c r="AC38" s="74">
        <v>2.3311362199999999</v>
      </c>
      <c r="AD38" s="74">
        <v>0.11037577109650737</v>
      </c>
      <c r="AE38" s="74">
        <v>2.2207604489034924</v>
      </c>
      <c r="AF38" s="75">
        <v>0</v>
      </c>
      <c r="AG38" s="76">
        <v>0.11037577109650737</v>
      </c>
      <c r="AH38" s="74">
        <v>2.2940804489034923</v>
      </c>
      <c r="AI38" s="74">
        <v>0.11037577109650737</v>
      </c>
      <c r="AJ38" s="74">
        <v>0</v>
      </c>
      <c r="AK38" s="74">
        <f t="shared" si="0"/>
        <v>2.8227053999999998</v>
      </c>
      <c r="AL38" s="74">
        <f t="shared" si="1"/>
        <v>2.619402</v>
      </c>
      <c r="AM38" s="74">
        <v>0</v>
      </c>
      <c r="AN38" s="74">
        <v>2.619402</v>
      </c>
      <c r="AO38" s="74">
        <f t="shared" si="2"/>
        <v>0.2033033999999998</v>
      </c>
    </row>
    <row r="39" spans="2:41" ht="27" customHeight="1" x14ac:dyDescent="0.15">
      <c r="B39" s="77">
        <v>0</v>
      </c>
      <c r="C39" s="84" t="s">
        <v>100</v>
      </c>
      <c r="D39" s="79">
        <v>1.98452E-2</v>
      </c>
      <c r="E39" s="60">
        <v>0</v>
      </c>
      <c r="F39" s="79">
        <v>0</v>
      </c>
      <c r="G39" s="79">
        <v>1.98452E-2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1.98452E-2</v>
      </c>
      <c r="T39" s="79">
        <v>0</v>
      </c>
      <c r="U39" s="79">
        <v>0</v>
      </c>
      <c r="V39" s="79">
        <v>0</v>
      </c>
      <c r="W39" s="79">
        <v>1.98452E-2</v>
      </c>
      <c r="X39" s="79">
        <v>1.1114000000000001E-2</v>
      </c>
      <c r="Y39" s="79">
        <v>0</v>
      </c>
      <c r="Z39" s="79">
        <v>8.7311999999999997E-3</v>
      </c>
      <c r="AA39" s="79">
        <v>4.9299999999999995E-3</v>
      </c>
      <c r="AB39" s="79">
        <v>4.9314666666666687E-3</v>
      </c>
      <c r="AC39" s="79">
        <v>1.4913733333333332E-2</v>
      </c>
      <c r="AD39" s="79">
        <v>8.672561196581198E-3</v>
      </c>
      <c r="AE39" s="79">
        <v>6.2411721367521345E-3</v>
      </c>
      <c r="AF39" s="80">
        <v>0</v>
      </c>
      <c r="AG39" s="81">
        <v>8.672561196581198E-3</v>
      </c>
      <c r="AH39" s="79">
        <v>6.2411721367521345E-3</v>
      </c>
      <c r="AI39" s="79">
        <v>8.672561196581198E-3</v>
      </c>
      <c r="AJ39" s="60">
        <v>0</v>
      </c>
      <c r="AK39" s="60">
        <f t="shared" si="0"/>
        <v>1.98452E-2</v>
      </c>
      <c r="AL39" s="60">
        <f t="shared" si="1"/>
        <v>2.1575999999999994E-2</v>
      </c>
      <c r="AM39" s="60">
        <v>0</v>
      </c>
      <c r="AN39" s="60">
        <v>2.1575999999999994E-2</v>
      </c>
      <c r="AO39" s="60">
        <f t="shared" si="2"/>
        <v>-1.7307999999999941E-3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2021-03-16T06:36:57Z</dcterms:created>
  <dcterms:modified xsi:type="dcterms:W3CDTF">2022-03-29T10:04:44Z</dcterms:modified>
</cp:coreProperties>
</file>