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38" i="1" l="1"/>
  <c r="AU38" i="1"/>
  <c r="AT38" i="1"/>
  <c r="AO38" i="1"/>
  <c r="AI38" i="1"/>
  <c r="AC38" i="1"/>
  <c r="AB38" i="1"/>
  <c r="AA38" i="1"/>
  <c r="Z38" i="1"/>
  <c r="Y38" i="1"/>
  <c r="V38" i="1"/>
  <c r="U38" i="1"/>
  <c r="S38" i="1"/>
  <c r="R38" i="1"/>
  <c r="O38" i="1"/>
  <c r="K38" i="1"/>
  <c r="J38" i="1"/>
  <c r="H38" i="1"/>
  <c r="AF38" i="1"/>
  <c r="AE38" i="1"/>
  <c r="AZ37" i="1"/>
  <c r="AY37" i="1"/>
  <c r="AP38" i="1"/>
  <c r="BA37" i="1"/>
  <c r="X37" i="1"/>
  <c r="AX37" i="1"/>
  <c r="N37" i="1"/>
  <c r="T37" i="1" s="1"/>
  <c r="Q37" i="1" s="1"/>
  <c r="AF37" i="1"/>
  <c r="AE37" i="1"/>
  <c r="BA36" i="1"/>
  <c r="BA38" i="1" s="1"/>
  <c r="AZ36" i="1"/>
  <c r="AZ38" i="1" s="1"/>
  <c r="AW38" i="1"/>
  <c r="AS38" i="1"/>
  <c r="AR38" i="1"/>
  <c r="AQ38" i="1"/>
  <c r="AN38" i="1"/>
  <c r="AM38" i="1"/>
  <c r="AL38" i="1"/>
  <c r="AK38" i="1"/>
  <c r="AJ38" i="1"/>
  <c r="AH38" i="1"/>
  <c r="AG38" i="1"/>
  <c r="W38" i="1"/>
  <c r="P38" i="1"/>
  <c r="M38" i="1"/>
  <c r="L38" i="1"/>
  <c r="N36" i="1"/>
  <c r="I38" i="1"/>
  <c r="G38" i="1"/>
  <c r="F38" i="1"/>
  <c r="E38" i="1"/>
  <c r="D38" i="1"/>
  <c r="AE36" i="1"/>
  <c r="AZ35" i="1"/>
  <c r="AY35" i="1"/>
  <c r="BA35" i="1"/>
  <c r="X35" i="1"/>
  <c r="AX35" i="1"/>
  <c r="N35" i="1"/>
  <c r="T35" i="1" s="1"/>
  <c r="AE35" i="1"/>
  <c r="BB34" i="1"/>
  <c r="AZ34" i="1"/>
  <c r="BA34" i="1"/>
  <c r="X34" i="1"/>
  <c r="Q34" i="1"/>
  <c r="N34" i="1"/>
  <c r="T34" i="1" s="1"/>
  <c r="AE34" i="1"/>
  <c r="BA33" i="1"/>
  <c r="AE33" i="1"/>
  <c r="AZ33" i="1"/>
  <c r="X33" i="1"/>
  <c r="AX33" i="1"/>
  <c r="BD33" i="1" s="1"/>
  <c r="N33" i="1"/>
  <c r="AZ32" i="1"/>
  <c r="BA32" i="1"/>
  <c r="X32" i="1"/>
  <c r="AE32" i="1"/>
  <c r="AY32" i="1"/>
  <c r="BB32" i="1"/>
  <c r="AX32" i="1"/>
  <c r="N32" i="1"/>
  <c r="BB31" i="1"/>
  <c r="AY31" i="1"/>
  <c r="BA31" i="1"/>
  <c r="T31" i="1"/>
  <c r="Q31" i="1" s="1"/>
  <c r="AE31" i="1"/>
  <c r="AZ31" i="1"/>
  <c r="X31" i="1"/>
  <c r="AX31" i="1"/>
  <c r="BD31" i="1" s="1"/>
  <c r="N31" i="1"/>
  <c r="BC31" i="1"/>
  <c r="BB30" i="1"/>
  <c r="BA30" i="1"/>
  <c r="AX30" i="1"/>
  <c r="BD30" i="1" s="1"/>
  <c r="AZ30" i="1"/>
  <c r="N30" i="1"/>
  <c r="T30" i="1" s="1"/>
  <c r="AE30" i="1"/>
  <c r="BB29" i="1"/>
  <c r="BA29" i="1"/>
  <c r="AZ29" i="1"/>
  <c r="AY29" i="1"/>
  <c r="X29" i="1"/>
  <c r="N29" i="1"/>
  <c r="AE29" i="1"/>
  <c r="BA28" i="1"/>
  <c r="AZ28" i="1"/>
  <c r="AY28" i="1"/>
  <c r="AE28" i="1"/>
  <c r="BB28" i="1"/>
  <c r="AX28" i="1"/>
  <c r="BD28" i="1" s="1"/>
  <c r="N28" i="1"/>
  <c r="T28" i="1" s="1"/>
  <c r="AZ27" i="1"/>
  <c r="AX27" i="1"/>
  <c r="BD27" i="1" s="1"/>
  <c r="AY27" i="1"/>
  <c r="BB27" i="1"/>
  <c r="Q27" i="1"/>
  <c r="N27" i="1"/>
  <c r="T27" i="1" s="1"/>
  <c r="BC27" i="1"/>
  <c r="AE27" i="1"/>
  <c r="AX26" i="1"/>
  <c r="BD26" i="1" s="1"/>
  <c r="BA26" i="1"/>
  <c r="T26" i="1"/>
  <c r="AZ26" i="1"/>
  <c r="BB26" i="1"/>
  <c r="N26" i="1"/>
  <c r="AE26" i="1"/>
  <c r="BB25" i="1"/>
  <c r="BA25" i="1"/>
  <c r="X25" i="1"/>
  <c r="AE25" i="1"/>
  <c r="AZ25" i="1"/>
  <c r="AX25" i="1"/>
  <c r="N25" i="1"/>
  <c r="BA24" i="1"/>
  <c r="T24" i="1"/>
  <c r="Q24" i="1" s="1"/>
  <c r="AE24" i="1"/>
  <c r="AZ24" i="1"/>
  <c r="X24" i="1"/>
  <c r="N24" i="1"/>
  <c r="AX24" i="1"/>
  <c r="BD24" i="1" s="1"/>
  <c r="BB23" i="1"/>
  <c r="BA23" i="1"/>
  <c r="AY23" i="1"/>
  <c r="X23" i="1"/>
  <c r="N23" i="1"/>
  <c r="T23" i="1" s="1"/>
  <c r="Q23" i="1" s="1"/>
  <c r="AX23" i="1"/>
  <c r="AE23" i="1"/>
  <c r="BB22" i="1"/>
  <c r="BA22" i="1"/>
  <c r="AZ22" i="1"/>
  <c r="X22" i="1"/>
  <c r="Q22" i="1"/>
  <c r="N22" i="1"/>
  <c r="T22" i="1" s="1"/>
  <c r="AX22" i="1"/>
  <c r="AE22" i="1"/>
  <c r="BA21" i="1"/>
  <c r="AZ21" i="1"/>
  <c r="X21" i="1"/>
  <c r="Q21" i="1"/>
  <c r="N21" i="1"/>
  <c r="T21" i="1" s="1"/>
  <c r="AX21" i="1"/>
  <c r="AE21" i="1"/>
  <c r="BA20" i="1"/>
  <c r="AZ20" i="1"/>
  <c r="AY20" i="1"/>
  <c r="X20" i="1"/>
  <c r="AX20" i="1"/>
  <c r="BD20" i="1" s="1"/>
  <c r="N20" i="1"/>
  <c r="T20" i="1" s="1"/>
  <c r="Q20" i="1" s="1"/>
  <c r="AE20" i="1"/>
  <c r="AZ19" i="1"/>
  <c r="AY19" i="1"/>
  <c r="BA19" i="1"/>
  <c r="X19" i="1"/>
  <c r="Q19" i="1"/>
  <c r="AX19" i="1"/>
  <c r="N19" i="1"/>
  <c r="T19" i="1" s="1"/>
  <c r="AE19" i="1"/>
  <c r="BB18" i="1"/>
  <c r="BA18" i="1"/>
  <c r="X18" i="1"/>
  <c r="AZ18" i="1"/>
  <c r="N18" i="1"/>
  <c r="T18" i="1" s="1"/>
  <c r="AE18" i="1"/>
  <c r="BB17" i="1"/>
  <c r="AF17" i="1"/>
  <c r="AE17" i="1"/>
  <c r="X17" i="1"/>
  <c r="N17" i="1"/>
  <c r="BB16" i="1"/>
  <c r="BA16" i="1"/>
  <c r="AY16" i="1"/>
  <c r="AF16" i="1"/>
  <c r="AE16" i="1"/>
  <c r="AZ16" i="1"/>
  <c r="X16" i="1"/>
  <c r="N16" i="1"/>
  <c r="T16" i="1" s="1"/>
  <c r="Q16" i="1" s="1"/>
  <c r="AZ15" i="1"/>
  <c r="BA15" i="1"/>
  <c r="AF15" i="1"/>
  <c r="AY15" i="1"/>
  <c r="X15" i="1"/>
  <c r="AX15" i="1"/>
  <c r="N15" i="1"/>
  <c r="AE15" i="1"/>
  <c r="BA14" i="1"/>
  <c r="AE14" i="1"/>
  <c r="AZ14" i="1"/>
  <c r="X14" i="1"/>
  <c r="AX14" i="1"/>
  <c r="BD14" i="1" s="1"/>
  <c r="N14" i="1"/>
  <c r="AZ13" i="1"/>
  <c r="BA13" i="1"/>
  <c r="X13" i="1"/>
  <c r="AE13" i="1"/>
  <c r="AY13" i="1"/>
  <c r="BB13" i="1"/>
  <c r="AX13" i="1"/>
  <c r="N13" i="1"/>
  <c r="BB12" i="1"/>
  <c r="BA12" i="1"/>
  <c r="T12" i="1"/>
  <c r="Q12" i="1" s="1"/>
  <c r="AE12" i="1"/>
  <c r="AY12" i="1"/>
  <c r="X12" i="1"/>
  <c r="N12" i="1"/>
  <c r="AX12" i="1"/>
  <c r="BD12" i="1" s="1"/>
  <c r="AQ10" i="1"/>
  <c r="AP10" i="1"/>
  <c r="AK10" i="1"/>
  <c r="AJ10" i="1"/>
  <c r="AR9" i="1"/>
  <c r="AL9" i="1"/>
  <c r="AA9" i="1"/>
  <c r="AP9" i="1"/>
  <c r="BC4" i="1"/>
  <c r="AF3" i="1"/>
  <c r="BD25" i="1" l="1"/>
  <c r="BC37" i="1"/>
  <c r="BD37" i="1"/>
  <c r="BD13" i="1"/>
  <c r="BC13" i="1"/>
  <c r="BC14" i="1"/>
  <c r="T33" i="1"/>
  <c r="Q33" i="1" s="1"/>
  <c r="Q26" i="1"/>
  <c r="BC35" i="1"/>
  <c r="BD35" i="1"/>
  <c r="T15" i="1"/>
  <c r="Q15" i="1" s="1"/>
  <c r="BC12" i="1"/>
  <c r="BC28" i="1"/>
  <c r="BD32" i="1"/>
  <c r="BC32" i="1"/>
  <c r="BC24" i="1"/>
  <c r="BD21" i="1"/>
  <c r="BC23" i="1"/>
  <c r="BD23" i="1"/>
  <c r="Q35" i="1"/>
  <c r="N38" i="1"/>
  <c r="T36" i="1"/>
  <c r="BD15" i="1"/>
  <c r="BC15" i="1"/>
  <c r="Q18" i="1"/>
  <c r="Q30" i="1"/>
  <c r="BD19" i="1"/>
  <c r="BC19" i="1"/>
  <c r="BC20" i="1"/>
  <c r="Q28" i="1"/>
  <c r="T29" i="1"/>
  <c r="Q29" i="1" s="1"/>
  <c r="BD22" i="1"/>
  <c r="T14" i="1"/>
  <c r="Q14" i="1" s="1"/>
  <c r="AY22" i="1"/>
  <c r="BC22" i="1" s="1"/>
  <c r="AZ23" i="1"/>
  <c r="AY21" i="1"/>
  <c r="BC21" i="1" s="1"/>
  <c r="BB24" i="1"/>
  <c r="AX36" i="1"/>
  <c r="Q25" i="1"/>
  <c r="X30" i="1"/>
  <c r="AY36" i="1"/>
  <c r="AY38" i="1" s="1"/>
  <c r="X28" i="1"/>
  <c r="AI9" i="1"/>
  <c r="AY14" i="1"/>
  <c r="BB20" i="1"/>
  <c r="T25" i="1"/>
  <c r="X27" i="1"/>
  <c r="AY33" i="1"/>
  <c r="BC33" i="1" s="1"/>
  <c r="BB36" i="1"/>
  <c r="BB38" i="1" s="1"/>
  <c r="AY18" i="1"/>
  <c r="BB21" i="1"/>
  <c r="AY34" i="1"/>
  <c r="AJ9" i="1"/>
  <c r="AX16" i="1"/>
  <c r="BB19" i="1"/>
  <c r="X26" i="1"/>
  <c r="BB35" i="1"/>
  <c r="BB37" i="1"/>
  <c r="AN9" i="1"/>
  <c r="AZ12" i="1"/>
  <c r="BB14" i="1"/>
  <c r="AX29" i="1"/>
  <c r="BD29" i="1" s="1"/>
  <c r="AY30" i="1"/>
  <c r="BC30" i="1" s="1"/>
  <c r="BB33" i="1"/>
  <c r="AX18" i="1"/>
  <c r="BD18" i="1" s="1"/>
  <c r="AX34" i="1"/>
  <c r="BD34" i="1" s="1"/>
  <c r="BB15" i="1"/>
  <c r="AY26" i="1"/>
  <c r="BC26" i="1" s="1"/>
  <c r="X36" i="1"/>
  <c r="X38" i="1" s="1"/>
  <c r="AY25" i="1"/>
  <c r="BC25" i="1" s="1"/>
  <c r="BA27" i="1"/>
  <c r="T13" i="1"/>
  <c r="Q13" i="1" s="1"/>
  <c r="AY24" i="1"/>
  <c r="T32" i="1"/>
  <c r="Q32" i="1" s="1"/>
  <c r="T38" i="1" l="1"/>
  <c r="Q36" i="1"/>
  <c r="Q38" i="1" s="1"/>
  <c r="BD16" i="1"/>
  <c r="BC16" i="1"/>
  <c r="BC18" i="1"/>
  <c r="AX38" i="1"/>
  <c r="BD36" i="1"/>
  <c r="BD38" i="1" s="1"/>
  <c r="BC36" i="1"/>
  <c r="BC38" i="1" s="1"/>
  <c r="BC29" i="1"/>
  <c r="BC34" i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<sst xmlns="http://schemas.openxmlformats.org/spreadsheetml/2006/main" count="120" uniqueCount="104">
  <si>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</si>
  <si>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</si>
  <si>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</si>
  <si>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</si>
  <si>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</si>
  <si>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</si>
  <si>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</si>
  <si>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</si>
  <si>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</si>
  <si>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</si>
  <si>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</si>
  <si>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</si>
  <si>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</si>
  <si>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</si>
  <si>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</si>
  <si>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</si>
  <si>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</si>
  <si>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</si>
  <si>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</si>
  <si>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</si>
  <si>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</si>
  <si>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</si>
  <si>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</si>
  <si>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</si>
  <si>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</si>
  <si>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</si>
  <si>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</si>
  <si>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</si>
  <si>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</si>
  <si>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</si>
  <si>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</si>
  <si>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</si>
  <si>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</si>
  <si>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</si>
  <si>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</si>
  <si>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</si>
  <si>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</si>
  <si>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</si>
  <si>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</si>
  <si>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</si>
  <si>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</si>
  <si>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</si>
  <si>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</si>
  <si>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</si>
  <si>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</si>
  <si>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</si>
  <si>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</si>
  <si>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</si>
  <si>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</si>
  <si>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</si>
  <si>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</si>
  <si>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</si>
  <si>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</si>
  <si>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</si>
  <si>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</si>
  <si>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</si>
  <si>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</si>
  <si>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</si>
  <si>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</si>
  <si>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</si>
  <si>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</si>
  <si>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</si>
  <si>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</si>
  <si>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</si>
  <si>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</si>
  <si>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</si>
  <si>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</si>
  <si>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</si>
  <si>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</si>
  <si>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</si>
  <si>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</si>
  <si>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</si>
  <si>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</si>
  <si>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表9-05  発生量及び処理・処分量の総括表　（種類無変換）〔全業種〕〔橋本・伊都地域〕〔令和元年度〕（その１）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</si>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</sst>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73</v>
      </c>
      <c r="D3" s="9"/>
      <c r="G3" s="7"/>
      <c r="S3" s="7"/>
      <c r="AF3" s="8" t="str">
        <f>REPLACE($C$3,FIND("その１",$C$3,1),3,"その２")</f>
        <v>表9-05  発生量及び処理・処分量の総括表　（種類無変換）〔全業種〕〔橋本・伊都地域〕〔令和元年度〕（その２）</v>
      </c>
      <c r="AG3" s="9"/>
    </row>
    <row r="4" spans="2:59" x14ac:dyDescent="0.15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 x14ac:dyDescent="0.15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 x14ac:dyDescent="0.15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 x14ac:dyDescent="0.15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 x14ac:dyDescent="0.15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 x14ac:dyDescent="0.15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 x14ac:dyDescent="0.15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 x14ac:dyDescent="0.2">
      <c r="B12" s="68" t="s">
        <v>77</v>
      </c>
      <c r="C12" s="69"/>
      <c r="D12" s="70">
        <v>96.243723000000003</v>
      </c>
      <c r="E12" s="70">
        <v>0</v>
      </c>
      <c r="F12" s="70">
        <v>0</v>
      </c>
      <c r="G12" s="70">
        <v>96.243723000000003</v>
      </c>
      <c r="H12" s="70">
        <v>32.594500000000004</v>
      </c>
      <c r="I12" s="70">
        <v>0</v>
      </c>
      <c r="J12" s="70">
        <v>0</v>
      </c>
      <c r="K12" s="70">
        <v>5.8413300000000001</v>
      </c>
      <c r="L12" s="70">
        <v>0.2525</v>
      </c>
      <c r="M12" s="70">
        <v>0</v>
      </c>
      <c r="N12" s="70">
        <f t="shared" ref="N12:N37" si="0">K12-L12-M12-P12</f>
        <v>5.5888299999999997</v>
      </c>
      <c r="O12" s="70"/>
      <c r="P12" s="70">
        <v>0</v>
      </c>
      <c r="Q12" s="70">
        <f>R12+S12+T12+W12</f>
        <v>63.649222999999999</v>
      </c>
      <c r="R12" s="70">
        <v>4.3409999999999993</v>
      </c>
      <c r="S12" s="70">
        <v>0</v>
      </c>
      <c r="T12" s="70">
        <f>AG12-N12</f>
        <v>59.308222999999998</v>
      </c>
      <c r="U12" s="71"/>
      <c r="V12" s="71"/>
      <c r="W12" s="70">
        <v>0</v>
      </c>
      <c r="X12" s="70">
        <f t="shared" ref="X12:X37" si="1">W12+Y12+AG12</f>
        <v>64.897053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64.897053</v>
      </c>
      <c r="AH12" s="70">
        <v>2.8692269999999995</v>
      </c>
      <c r="AI12" s="70">
        <v>0.50431000000000004</v>
      </c>
      <c r="AJ12" s="70">
        <v>0</v>
      </c>
      <c r="AK12" s="70">
        <v>2.3649169999999997</v>
      </c>
      <c r="AL12" s="70">
        <v>2.3649169999999997</v>
      </c>
      <c r="AM12" s="70">
        <v>62.027826000000005</v>
      </c>
      <c r="AN12" s="70">
        <v>49.407914000000005</v>
      </c>
      <c r="AO12" s="70">
        <v>0.25415699999999997</v>
      </c>
      <c r="AP12" s="70">
        <v>0</v>
      </c>
      <c r="AQ12" s="70">
        <v>12.619912000000003</v>
      </c>
      <c r="AR12" s="70">
        <v>12.619912000000003</v>
      </c>
      <c r="AS12" s="70">
        <v>2.6011094999999997</v>
      </c>
      <c r="AT12" s="70">
        <v>59.853083999999996</v>
      </c>
      <c r="AU12" s="70">
        <v>0</v>
      </c>
      <c r="AV12" s="70">
        <v>55.169837999999991</v>
      </c>
      <c r="AW12" s="70">
        <v>4.6832459999999996</v>
      </c>
      <c r="AX12" s="70">
        <f>L12+R12+AV12</f>
        <v>59.76333799999999</v>
      </c>
      <c r="AY12" s="70">
        <f>Y12+AH12+AW12</f>
        <v>7.5524729999999991</v>
      </c>
      <c r="AZ12" s="70">
        <f>Y12</f>
        <v>0</v>
      </c>
      <c r="BA12" s="70">
        <f>AH12+AW12</f>
        <v>7.5524729999999991</v>
      </c>
      <c r="BB12" s="70">
        <f>O12+W12</f>
        <v>0</v>
      </c>
      <c r="BC12" s="70">
        <f>G12-AX12-AY12</f>
        <v>28.927912000000013</v>
      </c>
      <c r="BD12" s="70">
        <f>AX12+E12</f>
        <v>59.76333799999999</v>
      </c>
      <c r="BE12" s="70">
        <v>0</v>
      </c>
    </row>
    <row r="13" spans="2:59" s="72" customFormat="1" ht="24.75" customHeight="1" thickTop="1" x14ac:dyDescent="0.15">
      <c r="B13" s="74" t="s">
        <v>78</v>
      </c>
      <c r="C13" s="75"/>
      <c r="D13" s="76">
        <v>0.39800000000000002</v>
      </c>
      <c r="E13" s="76">
        <v>0</v>
      </c>
      <c r="F13" s="76">
        <v>0</v>
      </c>
      <c r="G13" s="76">
        <v>0.39800000000000002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0.39800000000000002</v>
      </c>
      <c r="R13" s="76">
        <v>0</v>
      </c>
      <c r="S13" s="76">
        <v>0</v>
      </c>
      <c r="T13" s="76">
        <f>AG13-N13</f>
        <v>0.39800000000000002</v>
      </c>
      <c r="U13" s="77"/>
      <c r="V13" s="77"/>
      <c r="W13" s="76">
        <v>0</v>
      </c>
      <c r="X13" s="76">
        <f t="shared" si="1"/>
        <v>0.39800000000000002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0.39800000000000002</v>
      </c>
      <c r="AH13" s="76">
        <v>0.39404</v>
      </c>
      <c r="AI13" s="76">
        <v>5.7200000000000003E-3</v>
      </c>
      <c r="AJ13" s="76">
        <v>0</v>
      </c>
      <c r="AK13" s="76">
        <v>0.38832</v>
      </c>
      <c r="AL13" s="76">
        <v>0.38832</v>
      </c>
      <c r="AM13" s="76">
        <v>3.96E-3</v>
      </c>
      <c r="AN13" s="76">
        <v>0</v>
      </c>
      <c r="AO13" s="76">
        <v>0</v>
      </c>
      <c r="AP13" s="76">
        <v>0</v>
      </c>
      <c r="AQ13" s="76">
        <v>3.96E-3</v>
      </c>
      <c r="AR13" s="76">
        <v>3.96E-3</v>
      </c>
      <c r="AS13" s="76">
        <v>3.96E-3</v>
      </c>
      <c r="AT13" s="76">
        <v>5.9400000000000002E-4</v>
      </c>
      <c r="AU13" s="76">
        <v>0</v>
      </c>
      <c r="AV13" s="76">
        <v>0</v>
      </c>
      <c r="AW13" s="76">
        <v>5.9400000000000002E-4</v>
      </c>
      <c r="AX13" s="76">
        <f>L13+R13+AV13</f>
        <v>0</v>
      </c>
      <c r="AY13" s="76">
        <f>Y13+AH13+AW13</f>
        <v>0.39463399999999998</v>
      </c>
      <c r="AZ13" s="76">
        <f>Y13</f>
        <v>0</v>
      </c>
      <c r="BA13" s="76">
        <f>AH13+AW13</f>
        <v>0.39463399999999998</v>
      </c>
      <c r="BB13" s="76">
        <f t="shared" ref="BB13:BB37" si="2">O13+W13</f>
        <v>0</v>
      </c>
      <c r="BC13" s="76">
        <f>G13-AX13-AY13</f>
        <v>3.3660000000000356E-3</v>
      </c>
      <c r="BD13" s="76">
        <f>AX13+E13</f>
        <v>0</v>
      </c>
      <c r="BE13" s="76">
        <v>0</v>
      </c>
    </row>
    <row r="14" spans="2:59" s="72" customFormat="1" ht="24.75" customHeight="1" x14ac:dyDescent="0.15">
      <c r="B14" s="78" t="s">
        <v>79</v>
      </c>
      <c r="C14" s="79"/>
      <c r="D14" s="80">
        <v>31.456737999999998</v>
      </c>
      <c r="E14" s="80">
        <v>0</v>
      </c>
      <c r="F14" s="80">
        <v>0</v>
      </c>
      <c r="G14" s="80">
        <v>31.456737999999998</v>
      </c>
      <c r="H14" s="80">
        <v>27.3643</v>
      </c>
      <c r="I14" s="80">
        <v>0</v>
      </c>
      <c r="J14" s="80">
        <v>0</v>
      </c>
      <c r="K14" s="80">
        <v>3.5331299999999999</v>
      </c>
      <c r="L14" s="80">
        <v>3.85E-2</v>
      </c>
      <c r="M14" s="80">
        <v>0</v>
      </c>
      <c r="N14" s="80">
        <f t="shared" si="0"/>
        <v>3.4946299999999999</v>
      </c>
      <c r="O14" s="80"/>
      <c r="P14" s="80">
        <v>0</v>
      </c>
      <c r="Q14" s="80">
        <f>R14+S14+T14+W14</f>
        <v>4.0924380000000005</v>
      </c>
      <c r="R14" s="80">
        <v>0</v>
      </c>
      <c r="S14" s="80">
        <v>0</v>
      </c>
      <c r="T14" s="80">
        <f>AG14-N14</f>
        <v>4.0924380000000005</v>
      </c>
      <c r="U14" s="81"/>
      <c r="V14" s="81"/>
      <c r="W14" s="80">
        <v>0</v>
      </c>
      <c r="X14" s="80">
        <f t="shared" si="1"/>
        <v>7.5870680000000004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7.5870680000000004</v>
      </c>
      <c r="AH14" s="80">
        <v>1.80609</v>
      </c>
      <c r="AI14" s="80">
        <v>0</v>
      </c>
      <c r="AJ14" s="80">
        <v>0</v>
      </c>
      <c r="AK14" s="80">
        <v>1.80609</v>
      </c>
      <c r="AL14" s="80">
        <v>1.80609</v>
      </c>
      <c r="AM14" s="80">
        <v>5.7809779999999993</v>
      </c>
      <c r="AN14" s="80">
        <v>1.64133</v>
      </c>
      <c r="AO14" s="80">
        <v>0</v>
      </c>
      <c r="AP14" s="80">
        <v>0</v>
      </c>
      <c r="AQ14" s="80">
        <v>4.1396479999999993</v>
      </c>
      <c r="AR14" s="80">
        <v>4.1396479999999993</v>
      </c>
      <c r="AS14" s="80">
        <v>2.0765009999999995</v>
      </c>
      <c r="AT14" s="80">
        <v>4.9899209999999998</v>
      </c>
      <c r="AU14" s="80">
        <v>0</v>
      </c>
      <c r="AV14" s="80">
        <v>4.8841339999999995</v>
      </c>
      <c r="AW14" s="80">
        <v>0.10578699999999998</v>
      </c>
      <c r="AX14" s="80">
        <f>L14+R14+AV14</f>
        <v>4.9226339999999995</v>
      </c>
      <c r="AY14" s="80">
        <f>Y14+AH14+AW14</f>
        <v>1.911877</v>
      </c>
      <c r="AZ14" s="80">
        <f>Y14</f>
        <v>0</v>
      </c>
      <c r="BA14" s="80">
        <f>AH14+AW14</f>
        <v>1.911877</v>
      </c>
      <c r="BB14" s="80">
        <f t="shared" si="2"/>
        <v>0</v>
      </c>
      <c r="BC14" s="80">
        <f>G14-AX14-AY14</f>
        <v>24.622226999999999</v>
      </c>
      <c r="BD14" s="80">
        <f>AX14+E14</f>
        <v>4.9226339999999995</v>
      </c>
      <c r="BE14" s="80">
        <v>0</v>
      </c>
    </row>
    <row r="15" spans="2:59" s="72" customFormat="1" ht="24.75" hidden="1" customHeight="1" x14ac:dyDescent="0.15">
      <c r="B15" s="82">
        <v>0</v>
      </c>
      <c r="C15" s="83" t="s">
        <v>80</v>
      </c>
      <c r="D15" s="84">
        <v>28.737230999999998</v>
      </c>
      <c r="E15" s="84">
        <v>0</v>
      </c>
      <c r="F15" s="84">
        <v>0</v>
      </c>
      <c r="G15" s="84">
        <v>28.737230999999998</v>
      </c>
      <c r="H15" s="84">
        <v>27.325299999999999</v>
      </c>
      <c r="I15" s="84">
        <v>0</v>
      </c>
      <c r="J15" s="84">
        <v>0</v>
      </c>
      <c r="K15" s="84">
        <v>3.4946299999999999</v>
      </c>
      <c r="L15" s="84">
        <v>0</v>
      </c>
      <c r="M15" s="84">
        <v>0</v>
      </c>
      <c r="N15" s="84">
        <f t="shared" si="0"/>
        <v>3.4946299999999999</v>
      </c>
      <c r="O15" s="84"/>
      <c r="P15" s="84">
        <v>0</v>
      </c>
      <c r="Q15" s="84">
        <f>R15+S15+T15+W15</f>
        <v>1.411931</v>
      </c>
      <c r="R15" s="84">
        <v>0</v>
      </c>
      <c r="S15" s="84">
        <v>0</v>
      </c>
      <c r="T15" s="84">
        <f>AG15-N15</f>
        <v>1.411931</v>
      </c>
      <c r="U15" s="85"/>
      <c r="V15" s="85"/>
      <c r="W15" s="84">
        <v>0</v>
      </c>
      <c r="X15" s="84">
        <f t="shared" si="1"/>
        <v>4.906561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4.906561</v>
      </c>
      <c r="AH15" s="84">
        <v>0.59409000000000001</v>
      </c>
      <c r="AI15" s="84">
        <v>0</v>
      </c>
      <c r="AJ15" s="84">
        <v>0</v>
      </c>
      <c r="AK15" s="84">
        <v>0.59409000000000001</v>
      </c>
      <c r="AL15" s="84">
        <v>0.59409000000000001</v>
      </c>
      <c r="AM15" s="84">
        <v>4.3124709999999995</v>
      </c>
      <c r="AN15" s="84">
        <v>0.42416999999999999</v>
      </c>
      <c r="AO15" s="84">
        <v>0</v>
      </c>
      <c r="AP15" s="84">
        <v>0</v>
      </c>
      <c r="AQ15" s="84">
        <v>3.8883009999999998</v>
      </c>
      <c r="AR15" s="84">
        <v>3.8883009999999998</v>
      </c>
      <c r="AS15" s="84">
        <v>2.0224599999999997</v>
      </c>
      <c r="AT15" s="84">
        <v>3.6807439999999998</v>
      </c>
      <c r="AU15" s="84">
        <v>0</v>
      </c>
      <c r="AV15" s="84">
        <v>3.6146739999999999</v>
      </c>
      <c r="AW15" s="84">
        <v>6.606999999999999E-2</v>
      </c>
      <c r="AX15" s="84">
        <f>L15+R15+AV15</f>
        <v>3.6146739999999999</v>
      </c>
      <c r="AY15" s="84">
        <f>Y15+AH15+AW15</f>
        <v>0.66015999999999997</v>
      </c>
      <c r="AZ15" s="84">
        <f>Y15</f>
        <v>0</v>
      </c>
      <c r="BA15" s="84">
        <f>AH15+AW15</f>
        <v>0.66015999999999997</v>
      </c>
      <c r="BB15" s="84">
        <f t="shared" si="2"/>
        <v>0</v>
      </c>
      <c r="BC15" s="84">
        <f>G15-AX15-AY15</f>
        <v>24.462396999999996</v>
      </c>
      <c r="BD15" s="84">
        <f>AX15+E15</f>
        <v>3.6146739999999999</v>
      </c>
      <c r="BE15" s="84">
        <v>0</v>
      </c>
    </row>
    <row r="16" spans="2:59" s="72" customFormat="1" ht="24.75" hidden="1" customHeight="1" x14ac:dyDescent="0.15">
      <c r="B16" s="82">
        <v>0</v>
      </c>
      <c r="C16" s="86" t="s">
        <v>81</v>
      </c>
      <c r="D16" s="87">
        <v>2.7195070000000001</v>
      </c>
      <c r="E16" s="87">
        <v>0</v>
      </c>
      <c r="F16" s="87">
        <v>0</v>
      </c>
      <c r="G16" s="87">
        <v>2.7195070000000001</v>
      </c>
      <c r="H16" s="87">
        <v>3.9E-2</v>
      </c>
      <c r="I16" s="87">
        <v>0</v>
      </c>
      <c r="J16" s="87">
        <v>0</v>
      </c>
      <c r="K16" s="87">
        <v>3.85E-2</v>
      </c>
      <c r="L16" s="87">
        <v>3.85E-2</v>
      </c>
      <c r="M16" s="87">
        <v>0</v>
      </c>
      <c r="N16" s="87">
        <f t="shared" si="0"/>
        <v>0</v>
      </c>
      <c r="O16" s="87"/>
      <c r="P16" s="87">
        <v>0</v>
      </c>
      <c r="Q16" s="87">
        <f>R16+S16+T16+W16</f>
        <v>2.680507</v>
      </c>
      <c r="R16" s="87">
        <v>0</v>
      </c>
      <c r="S16" s="87">
        <v>0</v>
      </c>
      <c r="T16" s="87">
        <f>AG16-N16</f>
        <v>2.680507</v>
      </c>
      <c r="U16" s="88"/>
      <c r="V16" s="88"/>
      <c r="W16" s="87">
        <v>0</v>
      </c>
      <c r="X16" s="87">
        <f t="shared" si="1"/>
        <v>2.680507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2.680507</v>
      </c>
      <c r="AH16" s="87">
        <v>1.212</v>
      </c>
      <c r="AI16" s="87">
        <v>0</v>
      </c>
      <c r="AJ16" s="87">
        <v>0</v>
      </c>
      <c r="AK16" s="87">
        <v>1.212</v>
      </c>
      <c r="AL16" s="87">
        <v>1.212</v>
      </c>
      <c r="AM16" s="87">
        <v>1.468507</v>
      </c>
      <c r="AN16" s="87">
        <v>1.21716</v>
      </c>
      <c r="AO16" s="87">
        <v>0</v>
      </c>
      <c r="AP16" s="87">
        <v>0</v>
      </c>
      <c r="AQ16" s="87">
        <v>0.25134699999999999</v>
      </c>
      <c r="AR16" s="87">
        <v>0.25134699999999999</v>
      </c>
      <c r="AS16" s="87">
        <v>5.4040999999999999E-2</v>
      </c>
      <c r="AT16" s="87">
        <v>1.309177</v>
      </c>
      <c r="AU16" s="87">
        <v>0</v>
      </c>
      <c r="AV16" s="87">
        <v>1.26946</v>
      </c>
      <c r="AW16" s="87">
        <v>3.9716999999999988E-2</v>
      </c>
      <c r="AX16" s="87">
        <f>L16+R16+AV16</f>
        <v>1.30796</v>
      </c>
      <c r="AY16" s="87">
        <f>Y16+AH16+AW16</f>
        <v>1.251717</v>
      </c>
      <c r="AZ16" s="87">
        <f>Y16</f>
        <v>0</v>
      </c>
      <c r="BA16" s="87">
        <f>AH16+AW16</f>
        <v>1.251717</v>
      </c>
      <c r="BB16" s="87">
        <f t="shared" si="2"/>
        <v>0</v>
      </c>
      <c r="BC16" s="87">
        <f>G16-AX16-AY16</f>
        <v>0.15983000000000014</v>
      </c>
      <c r="BD16" s="87">
        <f>AX16+E16</f>
        <v>1.30796</v>
      </c>
      <c r="BE16" s="87">
        <v>0</v>
      </c>
    </row>
    <row r="17" spans="2:57" s="72" customFormat="1" ht="24.75" hidden="1" customHeight="1" x14ac:dyDescent="0.15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 x14ac:dyDescent="0.15">
      <c r="B18" s="78" t="s">
        <v>83</v>
      </c>
      <c r="C18" s="79"/>
      <c r="D18" s="80">
        <v>5.0459570000000005</v>
      </c>
      <c r="E18" s="80">
        <v>0</v>
      </c>
      <c r="F18" s="80">
        <v>0</v>
      </c>
      <c r="G18" s="80">
        <v>5.0459570000000005</v>
      </c>
      <c r="H18" s="80">
        <v>0.223</v>
      </c>
      <c r="I18" s="80">
        <v>0</v>
      </c>
      <c r="J18" s="80">
        <v>0</v>
      </c>
      <c r="K18" s="80">
        <v>0.223</v>
      </c>
      <c r="L18" s="80">
        <v>0</v>
      </c>
      <c r="M18" s="80">
        <v>0</v>
      </c>
      <c r="N18" s="80">
        <f t="shared" si="0"/>
        <v>0.223</v>
      </c>
      <c r="O18" s="80"/>
      <c r="P18" s="80">
        <v>0</v>
      </c>
      <c r="Q18" s="80">
        <f t="shared" ref="Q18:Q35" si="4">R18+S18+T18+W18</f>
        <v>4.8229570000000006</v>
      </c>
      <c r="R18" s="80">
        <v>0</v>
      </c>
      <c r="S18" s="80">
        <v>0</v>
      </c>
      <c r="T18" s="80">
        <f t="shared" ref="T18:T37" si="5">AG18-N18</f>
        <v>4.8229570000000006</v>
      </c>
      <c r="U18" s="81"/>
      <c r="V18" s="81"/>
      <c r="W18" s="80">
        <v>0</v>
      </c>
      <c r="X18" s="80">
        <f t="shared" si="1"/>
        <v>5.0459570000000005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5.0459570000000005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5.0459570000000005</v>
      </c>
      <c r="AN18" s="80">
        <v>0.27200200000000002</v>
      </c>
      <c r="AO18" s="80">
        <v>0</v>
      </c>
      <c r="AP18" s="80">
        <v>0</v>
      </c>
      <c r="AQ18" s="80">
        <v>4.7739550000000008</v>
      </c>
      <c r="AR18" s="80">
        <v>4.7739550000000008</v>
      </c>
      <c r="AS18" s="80">
        <v>3.4408000000000001E-2</v>
      </c>
      <c r="AT18" s="80">
        <v>5.0058470000000002</v>
      </c>
      <c r="AU18" s="80">
        <v>0</v>
      </c>
      <c r="AV18" s="80">
        <v>5.0054460000000001</v>
      </c>
      <c r="AW18" s="80">
        <v>4.0100000000000004E-4</v>
      </c>
      <c r="AX18" s="80">
        <f t="shared" ref="AX18:AX37" si="6">L18+R18+AV18</f>
        <v>5.0054460000000001</v>
      </c>
      <c r="AY18" s="80">
        <f t="shared" ref="AY18:AY37" si="7">Y18+AH18+AW18</f>
        <v>4.0100000000000004E-4</v>
      </c>
      <c r="AZ18" s="80">
        <f t="shared" ref="AZ18:AZ35" si="8">Y18</f>
        <v>0</v>
      </c>
      <c r="BA18" s="80">
        <f t="shared" ref="BA18:BA35" si="9">AH18+AW18</f>
        <v>4.0100000000000004E-4</v>
      </c>
      <c r="BB18" s="80">
        <f t="shared" si="2"/>
        <v>0</v>
      </c>
      <c r="BC18" s="80">
        <f t="shared" ref="BC18:BC37" si="10">G18-AX18-AY18</f>
        <v>4.0110000000000409E-2</v>
      </c>
      <c r="BD18" s="80">
        <f t="shared" ref="BD18:BD37" si="11">AX18+E18</f>
        <v>5.0054460000000001</v>
      </c>
      <c r="BE18" s="80">
        <v>0</v>
      </c>
    </row>
    <row r="19" spans="2:57" s="72" customFormat="1" ht="24.75" customHeight="1" x14ac:dyDescent="0.15">
      <c r="B19" s="92" t="s">
        <v>84</v>
      </c>
      <c r="C19" s="79"/>
      <c r="D19" s="80">
        <v>0.140625</v>
      </c>
      <c r="E19" s="80">
        <v>0</v>
      </c>
      <c r="F19" s="80">
        <v>0</v>
      </c>
      <c r="G19" s="80">
        <v>0.140625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0.140625</v>
      </c>
      <c r="R19" s="80">
        <v>0</v>
      </c>
      <c r="S19" s="80">
        <v>0</v>
      </c>
      <c r="T19" s="80">
        <f t="shared" si="5"/>
        <v>0.140625</v>
      </c>
      <c r="U19" s="81"/>
      <c r="V19" s="81"/>
      <c r="W19" s="80">
        <v>0</v>
      </c>
      <c r="X19" s="80">
        <f t="shared" si="1"/>
        <v>0.140625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0.140625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0.140625</v>
      </c>
      <c r="AN19" s="80">
        <v>2.3999999999999998E-4</v>
      </c>
      <c r="AO19" s="80">
        <v>2.3999999999999998E-4</v>
      </c>
      <c r="AP19" s="80">
        <v>0</v>
      </c>
      <c r="AQ19" s="80">
        <v>0.14038500000000001</v>
      </c>
      <c r="AR19" s="80">
        <v>0.14038500000000001</v>
      </c>
      <c r="AS19" s="80">
        <v>1.652E-3</v>
      </c>
      <c r="AT19" s="80">
        <v>1.4069999999999994E-3</v>
      </c>
      <c r="AU19" s="80">
        <v>0</v>
      </c>
      <c r="AV19" s="80">
        <v>1.4999999999999999E-5</v>
      </c>
      <c r="AW19" s="80">
        <v>1.3919999999999994E-3</v>
      </c>
      <c r="AX19" s="80">
        <f t="shared" si="6"/>
        <v>1.4999999999999999E-5</v>
      </c>
      <c r="AY19" s="80">
        <f t="shared" si="7"/>
        <v>1.3919999999999994E-3</v>
      </c>
      <c r="AZ19" s="80">
        <f t="shared" si="8"/>
        <v>0</v>
      </c>
      <c r="BA19" s="80">
        <f t="shared" si="9"/>
        <v>1.3919999999999994E-3</v>
      </c>
      <c r="BB19" s="80">
        <f t="shared" si="2"/>
        <v>0</v>
      </c>
      <c r="BC19" s="80">
        <f t="shared" si="10"/>
        <v>0.13921800000000001</v>
      </c>
      <c r="BD19" s="80">
        <f t="shared" si="11"/>
        <v>1.4999999999999999E-5</v>
      </c>
      <c r="BE19" s="80">
        <v>0</v>
      </c>
    </row>
    <row r="20" spans="2:57" s="72" customFormat="1" ht="24.75" customHeight="1" x14ac:dyDescent="0.15">
      <c r="B20" s="92" t="s">
        <v>85</v>
      </c>
      <c r="C20" s="79"/>
      <c r="D20" s="80">
        <v>0.70458000000000021</v>
      </c>
      <c r="E20" s="80">
        <v>0</v>
      </c>
      <c r="F20" s="80">
        <v>0</v>
      </c>
      <c r="G20" s="80">
        <v>0.70458000000000021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0.70458000000000021</v>
      </c>
      <c r="R20" s="80">
        <v>0</v>
      </c>
      <c r="S20" s="80">
        <v>0</v>
      </c>
      <c r="T20" s="80">
        <f t="shared" si="5"/>
        <v>0.70458000000000021</v>
      </c>
      <c r="U20" s="81"/>
      <c r="V20" s="81"/>
      <c r="W20" s="80">
        <v>0</v>
      </c>
      <c r="X20" s="80">
        <f t="shared" si="1"/>
        <v>0.70458000000000021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0.70458000000000021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0.70458000000000021</v>
      </c>
      <c r="AN20" s="80">
        <v>7.3020000000000003E-3</v>
      </c>
      <c r="AO20" s="80">
        <v>2.3999999999999998E-4</v>
      </c>
      <c r="AP20" s="80">
        <v>0</v>
      </c>
      <c r="AQ20" s="80">
        <v>0.69727800000000018</v>
      </c>
      <c r="AR20" s="80">
        <v>0.69727800000000018</v>
      </c>
      <c r="AS20" s="80">
        <v>0.20078000000000001</v>
      </c>
      <c r="AT20" s="80">
        <v>1.4629999999999997E-2</v>
      </c>
      <c r="AU20" s="80">
        <v>0</v>
      </c>
      <c r="AV20" s="80">
        <v>7.6619999999999995E-3</v>
      </c>
      <c r="AW20" s="80">
        <v>6.9679999999999985E-3</v>
      </c>
      <c r="AX20" s="80">
        <f t="shared" si="6"/>
        <v>7.6619999999999995E-3</v>
      </c>
      <c r="AY20" s="80">
        <f t="shared" si="7"/>
        <v>6.9679999999999985E-3</v>
      </c>
      <c r="AZ20" s="80">
        <f t="shared" si="8"/>
        <v>0</v>
      </c>
      <c r="BA20" s="80">
        <f t="shared" si="9"/>
        <v>6.9679999999999985E-3</v>
      </c>
      <c r="BB20" s="80">
        <f t="shared" si="2"/>
        <v>0</v>
      </c>
      <c r="BC20" s="80">
        <f t="shared" si="10"/>
        <v>0.68995000000000029</v>
      </c>
      <c r="BD20" s="80">
        <f t="shared" si="11"/>
        <v>7.6619999999999995E-3</v>
      </c>
      <c r="BE20" s="80">
        <v>0</v>
      </c>
    </row>
    <row r="21" spans="2:57" s="72" customFormat="1" ht="24.75" customHeight="1" x14ac:dyDescent="0.15">
      <c r="B21" s="78" t="s">
        <v>86</v>
      </c>
      <c r="C21" s="79"/>
      <c r="D21" s="80">
        <v>1.3083489999999998</v>
      </c>
      <c r="E21" s="80">
        <v>0</v>
      </c>
      <c r="F21" s="80">
        <v>0</v>
      </c>
      <c r="G21" s="80">
        <v>1.3083489999999998</v>
      </c>
      <c r="H21" s="80">
        <v>0.13689999999999999</v>
      </c>
      <c r="I21" s="80">
        <v>0</v>
      </c>
      <c r="J21" s="80">
        <v>0</v>
      </c>
      <c r="K21" s="80">
        <v>0.13689999999999999</v>
      </c>
      <c r="L21" s="80">
        <v>0</v>
      </c>
      <c r="M21" s="80">
        <v>0</v>
      </c>
      <c r="N21" s="80">
        <f t="shared" si="0"/>
        <v>0.13689999999999999</v>
      </c>
      <c r="O21" s="80"/>
      <c r="P21" s="80">
        <v>0</v>
      </c>
      <c r="Q21" s="80">
        <f t="shared" si="4"/>
        <v>1.1714489999999997</v>
      </c>
      <c r="R21" s="80">
        <v>0</v>
      </c>
      <c r="S21" s="80">
        <v>0</v>
      </c>
      <c r="T21" s="80">
        <f t="shared" si="5"/>
        <v>1.1714489999999997</v>
      </c>
      <c r="U21" s="81"/>
      <c r="V21" s="81"/>
      <c r="W21" s="80">
        <v>0</v>
      </c>
      <c r="X21" s="80">
        <f t="shared" si="1"/>
        <v>1.3083489999999998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1.3083489999999998</v>
      </c>
      <c r="AH21" s="80">
        <v>2.2199999999999998E-3</v>
      </c>
      <c r="AI21" s="80">
        <v>0</v>
      </c>
      <c r="AJ21" s="80">
        <v>0</v>
      </c>
      <c r="AK21" s="80">
        <v>2.2199999999999998E-3</v>
      </c>
      <c r="AL21" s="80">
        <v>2.2199999999999998E-3</v>
      </c>
      <c r="AM21" s="80">
        <v>1.3061289999999999</v>
      </c>
      <c r="AN21" s="80">
        <v>0.95709200000000005</v>
      </c>
      <c r="AO21" s="80">
        <v>1.23E-2</v>
      </c>
      <c r="AP21" s="80">
        <v>0</v>
      </c>
      <c r="AQ21" s="80">
        <v>0.34903699999999993</v>
      </c>
      <c r="AR21" s="80">
        <v>0.34903699999999993</v>
      </c>
      <c r="AS21" s="80">
        <v>1.8094000000000002E-2</v>
      </c>
      <c r="AT21" s="80">
        <v>1.27352</v>
      </c>
      <c r="AU21" s="80">
        <v>0</v>
      </c>
      <c r="AV21" s="80">
        <v>0.7275210000000002</v>
      </c>
      <c r="AW21" s="80">
        <v>0.5459989999999999</v>
      </c>
      <c r="AX21" s="80">
        <f t="shared" si="6"/>
        <v>0.7275210000000002</v>
      </c>
      <c r="AY21" s="80">
        <f t="shared" si="7"/>
        <v>0.5482189999999999</v>
      </c>
      <c r="AZ21" s="80">
        <f t="shared" si="8"/>
        <v>0</v>
      </c>
      <c r="BA21" s="80">
        <f t="shared" si="9"/>
        <v>0.5482189999999999</v>
      </c>
      <c r="BB21" s="80">
        <f t="shared" si="2"/>
        <v>0</v>
      </c>
      <c r="BC21" s="80">
        <f t="shared" si="10"/>
        <v>3.2608999999999666E-2</v>
      </c>
      <c r="BD21" s="80">
        <f t="shared" si="11"/>
        <v>0.7275210000000002</v>
      </c>
      <c r="BE21" s="80">
        <v>0</v>
      </c>
    </row>
    <row r="22" spans="2:57" s="72" customFormat="1" ht="24.75" customHeight="1" x14ac:dyDescent="0.15">
      <c r="B22" s="92" t="s">
        <v>87</v>
      </c>
      <c r="C22" s="79"/>
      <c r="D22" s="80">
        <v>3.6434000000000001E-2</v>
      </c>
      <c r="E22" s="80">
        <v>0</v>
      </c>
      <c r="F22" s="80">
        <v>0</v>
      </c>
      <c r="G22" s="80">
        <v>3.6434000000000001E-2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3.6434000000000001E-2</v>
      </c>
      <c r="R22" s="80">
        <v>0</v>
      </c>
      <c r="S22" s="80">
        <v>0</v>
      </c>
      <c r="T22" s="80">
        <f t="shared" si="5"/>
        <v>3.6434000000000001E-2</v>
      </c>
      <c r="U22" s="81"/>
      <c r="V22" s="81"/>
      <c r="W22" s="80">
        <v>0</v>
      </c>
      <c r="X22" s="80">
        <f t="shared" si="1"/>
        <v>3.6434000000000001E-2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3.6434000000000001E-2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3.6434000000000001E-2</v>
      </c>
      <c r="AN22" s="80">
        <v>2.8540000000000002E-3</v>
      </c>
      <c r="AO22" s="80">
        <v>0</v>
      </c>
      <c r="AP22" s="80">
        <v>0</v>
      </c>
      <c r="AQ22" s="80">
        <v>3.3579999999999999E-2</v>
      </c>
      <c r="AR22" s="80">
        <v>3.3579999999999999E-2</v>
      </c>
      <c r="AS22" s="80">
        <v>0.02</v>
      </c>
      <c r="AT22" s="80">
        <v>1.8433999999999999E-2</v>
      </c>
      <c r="AU22" s="80">
        <v>0</v>
      </c>
      <c r="AV22" s="80">
        <v>4.4559999999999999E-3</v>
      </c>
      <c r="AW22" s="80">
        <v>1.3977999999999999E-2</v>
      </c>
      <c r="AX22" s="80">
        <f t="shared" si="6"/>
        <v>4.4559999999999999E-3</v>
      </c>
      <c r="AY22" s="80">
        <f t="shared" si="7"/>
        <v>1.3977999999999999E-2</v>
      </c>
      <c r="AZ22" s="80">
        <f t="shared" si="8"/>
        <v>0</v>
      </c>
      <c r="BA22" s="80">
        <f t="shared" si="9"/>
        <v>1.3977999999999999E-2</v>
      </c>
      <c r="BB22" s="80">
        <f t="shared" si="2"/>
        <v>0</v>
      </c>
      <c r="BC22" s="80">
        <f t="shared" si="10"/>
        <v>1.8000000000000002E-2</v>
      </c>
      <c r="BD22" s="80">
        <f t="shared" si="11"/>
        <v>4.4559999999999999E-3</v>
      </c>
      <c r="BE22" s="80">
        <v>0</v>
      </c>
    </row>
    <row r="23" spans="2:57" s="72" customFormat="1" ht="24.75" customHeight="1" x14ac:dyDescent="0.15">
      <c r="B23" s="92" t="s">
        <v>88</v>
      </c>
      <c r="C23" s="79"/>
      <c r="D23" s="80">
        <v>2.9427540000000003</v>
      </c>
      <c r="E23" s="80">
        <v>0</v>
      </c>
      <c r="F23" s="80">
        <v>0</v>
      </c>
      <c r="G23" s="80">
        <v>2.9427540000000003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2.9427540000000003</v>
      </c>
      <c r="R23" s="80">
        <v>0</v>
      </c>
      <c r="S23" s="80">
        <v>0</v>
      </c>
      <c r="T23" s="80">
        <f t="shared" si="5"/>
        <v>2.9427540000000003</v>
      </c>
      <c r="U23" s="81"/>
      <c r="V23" s="81"/>
      <c r="W23" s="80">
        <v>0</v>
      </c>
      <c r="X23" s="80">
        <f t="shared" si="1"/>
        <v>2.9427540000000003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2.9427540000000003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2.9427540000000003</v>
      </c>
      <c r="AN23" s="80">
        <v>2.7308990000000004</v>
      </c>
      <c r="AO23" s="80">
        <v>0</v>
      </c>
      <c r="AP23" s="80">
        <v>0</v>
      </c>
      <c r="AQ23" s="80">
        <v>0.21185500000000002</v>
      </c>
      <c r="AR23" s="80">
        <v>0.21185500000000002</v>
      </c>
      <c r="AS23" s="80">
        <v>0</v>
      </c>
      <c r="AT23" s="80">
        <v>2.9415659999999995</v>
      </c>
      <c r="AU23" s="80">
        <v>0</v>
      </c>
      <c r="AV23" s="80">
        <v>2.7891799999999995</v>
      </c>
      <c r="AW23" s="80">
        <v>0.15238599999999997</v>
      </c>
      <c r="AX23" s="80">
        <f t="shared" si="6"/>
        <v>2.7891799999999995</v>
      </c>
      <c r="AY23" s="80">
        <f t="shared" si="7"/>
        <v>0.15238599999999997</v>
      </c>
      <c r="AZ23" s="80">
        <f t="shared" si="8"/>
        <v>0</v>
      </c>
      <c r="BA23" s="80">
        <f t="shared" si="9"/>
        <v>0.15238599999999997</v>
      </c>
      <c r="BB23" s="80">
        <f t="shared" si="2"/>
        <v>0</v>
      </c>
      <c r="BC23" s="80">
        <f t="shared" si="10"/>
        <v>1.1880000000007995E-3</v>
      </c>
      <c r="BD23" s="80">
        <f t="shared" si="11"/>
        <v>2.7891799999999995</v>
      </c>
      <c r="BE23" s="80">
        <v>0</v>
      </c>
    </row>
    <row r="24" spans="2:57" s="72" customFormat="1" ht="24.75" customHeight="1" x14ac:dyDescent="0.15">
      <c r="B24" s="92" t="s">
        <v>89</v>
      </c>
      <c r="C24" s="79"/>
      <c r="D24" s="80">
        <v>8.6799999999999985E-3</v>
      </c>
      <c r="E24" s="80">
        <v>0</v>
      </c>
      <c r="F24" s="80">
        <v>0</v>
      </c>
      <c r="G24" s="80">
        <v>8.6799999999999985E-3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8.6799999999999985E-3</v>
      </c>
      <c r="R24" s="80">
        <v>0</v>
      </c>
      <c r="S24" s="80">
        <v>0</v>
      </c>
      <c r="T24" s="80">
        <f t="shared" si="5"/>
        <v>8.6799999999999985E-3</v>
      </c>
      <c r="U24" s="81"/>
      <c r="V24" s="81"/>
      <c r="W24" s="80">
        <v>0</v>
      </c>
      <c r="X24" s="80">
        <f t="shared" si="1"/>
        <v>8.6799999999999985E-3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8.6799999999999985E-3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8.6799999999999985E-3</v>
      </c>
      <c r="AN24" s="80">
        <v>8.5799999999999991E-3</v>
      </c>
      <c r="AO24" s="80">
        <v>0</v>
      </c>
      <c r="AP24" s="80">
        <v>0</v>
      </c>
      <c r="AQ24" s="80">
        <v>1E-4</v>
      </c>
      <c r="AR24" s="80">
        <v>1E-4</v>
      </c>
      <c r="AS24" s="80">
        <v>0</v>
      </c>
      <c r="AT24" s="80">
        <v>8.6799999999999985E-3</v>
      </c>
      <c r="AU24" s="80">
        <v>0</v>
      </c>
      <c r="AV24" s="80">
        <v>7.5199999999999989E-3</v>
      </c>
      <c r="AW24" s="80">
        <v>1.1600000000000002E-3</v>
      </c>
      <c r="AX24" s="80">
        <f t="shared" si="6"/>
        <v>7.5199999999999989E-3</v>
      </c>
      <c r="AY24" s="80">
        <f t="shared" si="7"/>
        <v>1.1600000000000002E-3</v>
      </c>
      <c r="AZ24" s="80">
        <f t="shared" si="8"/>
        <v>0</v>
      </c>
      <c r="BA24" s="80">
        <f t="shared" si="9"/>
        <v>1.1600000000000002E-3</v>
      </c>
      <c r="BB24" s="80">
        <f t="shared" si="2"/>
        <v>0</v>
      </c>
      <c r="BC24" s="80">
        <f t="shared" si="10"/>
        <v>0</v>
      </c>
      <c r="BD24" s="80">
        <f t="shared" si="11"/>
        <v>7.5199999999999989E-3</v>
      </c>
      <c r="BE24" s="80">
        <v>0</v>
      </c>
    </row>
    <row r="25" spans="2:57" s="72" customFormat="1" ht="24.75" customHeight="1" x14ac:dyDescent="0.15">
      <c r="B25" s="92" t="s">
        <v>90</v>
      </c>
      <c r="C25" s="79"/>
      <c r="D25" s="80">
        <v>0.41533999999999999</v>
      </c>
      <c r="E25" s="80">
        <v>0</v>
      </c>
      <c r="F25" s="80">
        <v>0</v>
      </c>
      <c r="G25" s="80">
        <v>0.41533999999999999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0.41533999999999999</v>
      </c>
      <c r="R25" s="80">
        <v>0</v>
      </c>
      <c r="S25" s="80">
        <v>0</v>
      </c>
      <c r="T25" s="80">
        <f t="shared" si="5"/>
        <v>0.41533999999999999</v>
      </c>
      <c r="U25" s="81"/>
      <c r="V25" s="81"/>
      <c r="W25" s="80">
        <v>0</v>
      </c>
      <c r="X25" s="80">
        <f t="shared" si="1"/>
        <v>0.41533999999999999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0.41533999999999999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0.41533999999999999</v>
      </c>
      <c r="AN25" s="80">
        <v>1.9E-2</v>
      </c>
      <c r="AO25" s="80">
        <v>0</v>
      </c>
      <c r="AP25" s="80">
        <v>0</v>
      </c>
      <c r="AQ25" s="80">
        <v>0.39633999999999997</v>
      </c>
      <c r="AR25" s="80">
        <v>0.39633999999999997</v>
      </c>
      <c r="AS25" s="80">
        <v>3.6700000000000001E-3</v>
      </c>
      <c r="AT25" s="80">
        <v>0.41203699999999999</v>
      </c>
      <c r="AU25" s="80">
        <v>0</v>
      </c>
      <c r="AV25" s="80">
        <v>0.41166999999999998</v>
      </c>
      <c r="AW25" s="80">
        <v>3.6699999999999998E-4</v>
      </c>
      <c r="AX25" s="80">
        <f t="shared" si="6"/>
        <v>0.41166999999999998</v>
      </c>
      <c r="AY25" s="80">
        <f t="shared" si="7"/>
        <v>3.6699999999999998E-4</v>
      </c>
      <c r="AZ25" s="80">
        <f t="shared" si="8"/>
        <v>0</v>
      </c>
      <c r="BA25" s="80">
        <f t="shared" si="9"/>
        <v>3.6699999999999998E-4</v>
      </c>
      <c r="BB25" s="80">
        <f t="shared" si="2"/>
        <v>0</v>
      </c>
      <c r="BC25" s="80">
        <f t="shared" si="10"/>
        <v>3.3030000000000065E-3</v>
      </c>
      <c r="BD25" s="80">
        <f t="shared" si="11"/>
        <v>0.41166999999999998</v>
      </c>
      <c r="BE25" s="80">
        <v>0</v>
      </c>
    </row>
    <row r="26" spans="2:57" s="72" customFormat="1" ht="24.75" customHeight="1" x14ac:dyDescent="0.15">
      <c r="B26" s="92" t="s">
        <v>91</v>
      </c>
      <c r="C26" s="79"/>
      <c r="D26" s="80">
        <v>6.6930000000000003E-2</v>
      </c>
      <c r="E26" s="80">
        <v>0</v>
      </c>
      <c r="F26" s="80">
        <v>0</v>
      </c>
      <c r="G26" s="80">
        <v>6.6930000000000003E-2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6.6930000000000003E-2</v>
      </c>
      <c r="R26" s="80">
        <v>0</v>
      </c>
      <c r="S26" s="80">
        <v>0</v>
      </c>
      <c r="T26" s="80">
        <f t="shared" si="5"/>
        <v>6.6930000000000003E-2</v>
      </c>
      <c r="U26" s="81"/>
      <c r="V26" s="81"/>
      <c r="W26" s="80">
        <v>0</v>
      </c>
      <c r="X26" s="80">
        <f t="shared" si="1"/>
        <v>6.6930000000000003E-2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6.6930000000000003E-2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6.6930000000000003E-2</v>
      </c>
      <c r="AN26" s="80">
        <v>0</v>
      </c>
      <c r="AO26" s="80">
        <v>0</v>
      </c>
      <c r="AP26" s="80">
        <v>0</v>
      </c>
      <c r="AQ26" s="80">
        <v>6.6930000000000003E-2</v>
      </c>
      <c r="AR26" s="80">
        <v>6.6930000000000003E-2</v>
      </c>
      <c r="AS26" s="80">
        <v>0</v>
      </c>
      <c r="AT26" s="80">
        <v>6.6930000000000003E-2</v>
      </c>
      <c r="AU26" s="80">
        <v>0</v>
      </c>
      <c r="AV26" s="80">
        <v>6.6930000000000003E-2</v>
      </c>
      <c r="AW26" s="80">
        <v>0</v>
      </c>
      <c r="AX26" s="80">
        <f t="shared" si="6"/>
        <v>6.6930000000000003E-2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6.6930000000000003E-2</v>
      </c>
      <c r="BE26" s="80">
        <v>0</v>
      </c>
    </row>
    <row r="27" spans="2:57" s="72" customFormat="1" ht="24.75" customHeight="1" x14ac:dyDescent="0.15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 x14ac:dyDescent="0.15">
      <c r="B28" s="92" t="s">
        <v>93</v>
      </c>
      <c r="C28" s="79"/>
      <c r="D28" s="80">
        <v>0.14679199999999998</v>
      </c>
      <c r="E28" s="80">
        <v>0</v>
      </c>
      <c r="F28" s="80">
        <v>0</v>
      </c>
      <c r="G28" s="80">
        <v>0.14679199999999998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0.14679199999999998</v>
      </c>
      <c r="R28" s="80">
        <v>0</v>
      </c>
      <c r="S28" s="80">
        <v>0</v>
      </c>
      <c r="T28" s="80">
        <f t="shared" si="5"/>
        <v>0.14679199999999998</v>
      </c>
      <c r="U28" s="81"/>
      <c r="V28" s="81"/>
      <c r="W28" s="80">
        <v>0</v>
      </c>
      <c r="X28" s="80">
        <f t="shared" si="1"/>
        <v>0.14679199999999998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0.14679199999999998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0.14679199999999998</v>
      </c>
      <c r="AN28" s="80">
        <v>3.0637999999999999E-2</v>
      </c>
      <c r="AO28" s="80">
        <v>0</v>
      </c>
      <c r="AP28" s="80">
        <v>0</v>
      </c>
      <c r="AQ28" s="80">
        <v>0.11615399999999999</v>
      </c>
      <c r="AR28" s="80">
        <v>0.11615399999999999</v>
      </c>
      <c r="AS28" s="80">
        <v>0</v>
      </c>
      <c r="AT28" s="80">
        <v>0.14679200000000001</v>
      </c>
      <c r="AU28" s="80">
        <v>0</v>
      </c>
      <c r="AV28" s="80">
        <v>0.132108</v>
      </c>
      <c r="AW28" s="80">
        <v>1.4684000000000001E-2</v>
      </c>
      <c r="AX28" s="80">
        <f t="shared" si="6"/>
        <v>0.132108</v>
      </c>
      <c r="AY28" s="80">
        <f t="shared" si="7"/>
        <v>1.4684000000000001E-2</v>
      </c>
      <c r="AZ28" s="80">
        <f t="shared" si="8"/>
        <v>0</v>
      </c>
      <c r="BA28" s="80">
        <f t="shared" si="9"/>
        <v>1.4684000000000001E-2</v>
      </c>
      <c r="BB28" s="80">
        <f t="shared" si="2"/>
        <v>0</v>
      </c>
      <c r="BC28" s="80">
        <f t="shared" si="10"/>
        <v>-2.6020852139652106E-17</v>
      </c>
      <c r="BD28" s="80">
        <f t="shared" si="11"/>
        <v>0.132108</v>
      </c>
      <c r="BE28" s="80">
        <v>0</v>
      </c>
    </row>
    <row r="29" spans="2:57" s="72" customFormat="1" ht="24.75" customHeight="1" x14ac:dyDescent="0.15">
      <c r="B29" s="92" t="s">
        <v>94</v>
      </c>
      <c r="C29" s="79"/>
      <c r="D29" s="80">
        <v>2.0986219999999998</v>
      </c>
      <c r="E29" s="80">
        <v>0</v>
      </c>
      <c r="F29" s="80">
        <v>0</v>
      </c>
      <c r="G29" s="80">
        <v>2.0986219999999998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2.0986219999999998</v>
      </c>
      <c r="R29" s="80">
        <v>0</v>
      </c>
      <c r="S29" s="80">
        <v>0</v>
      </c>
      <c r="T29" s="80">
        <f t="shared" si="5"/>
        <v>2.0986219999999998</v>
      </c>
      <c r="U29" s="81"/>
      <c r="V29" s="81"/>
      <c r="W29" s="80">
        <v>0</v>
      </c>
      <c r="X29" s="80">
        <f t="shared" si="1"/>
        <v>2.0986219999999998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2.0986219999999998</v>
      </c>
      <c r="AH29" s="80">
        <v>5.0470000000000001E-2</v>
      </c>
      <c r="AI29" s="80">
        <v>4.5589999999999999E-2</v>
      </c>
      <c r="AJ29" s="80">
        <v>0</v>
      </c>
      <c r="AK29" s="80">
        <v>4.8799999999999998E-3</v>
      </c>
      <c r="AL29" s="80">
        <v>4.8799999999999998E-3</v>
      </c>
      <c r="AM29" s="80">
        <v>2.048152</v>
      </c>
      <c r="AN29" s="80">
        <v>1.8169870000000001</v>
      </c>
      <c r="AO29" s="80">
        <v>3.39E-4</v>
      </c>
      <c r="AP29" s="80">
        <v>0</v>
      </c>
      <c r="AQ29" s="80">
        <v>0.23116499999999998</v>
      </c>
      <c r="AR29" s="80">
        <v>0.23116499999999998</v>
      </c>
      <c r="AS29" s="80">
        <v>4.9799999999999996E-4</v>
      </c>
      <c r="AT29" s="80">
        <v>2.0481520000000004</v>
      </c>
      <c r="AU29" s="80">
        <v>0</v>
      </c>
      <c r="AV29" s="80">
        <v>1.8258480000000004</v>
      </c>
      <c r="AW29" s="80">
        <v>0.222304</v>
      </c>
      <c r="AX29" s="80">
        <f t="shared" si="6"/>
        <v>1.8258480000000004</v>
      </c>
      <c r="AY29" s="80">
        <f t="shared" si="7"/>
        <v>0.27277400000000002</v>
      </c>
      <c r="AZ29" s="80">
        <f t="shared" si="8"/>
        <v>0</v>
      </c>
      <c r="BA29" s="80">
        <f t="shared" si="9"/>
        <v>0.27277400000000002</v>
      </c>
      <c r="BB29" s="80">
        <f t="shared" si="2"/>
        <v>0</v>
      </c>
      <c r="BC29" s="80">
        <f t="shared" si="10"/>
        <v>-6.106226635438361E-16</v>
      </c>
      <c r="BD29" s="80">
        <f t="shared" si="11"/>
        <v>1.8258480000000004</v>
      </c>
      <c r="BE29" s="80">
        <v>0</v>
      </c>
    </row>
    <row r="30" spans="2:57" s="72" customFormat="1" ht="24.75" customHeight="1" x14ac:dyDescent="0.15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 x14ac:dyDescent="0.15">
      <c r="B31" s="78" t="s">
        <v>96</v>
      </c>
      <c r="C31" s="79"/>
      <c r="D31" s="80">
        <v>41.400514000000008</v>
      </c>
      <c r="E31" s="80">
        <v>0</v>
      </c>
      <c r="F31" s="80">
        <v>0</v>
      </c>
      <c r="G31" s="80">
        <v>41.400514000000008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41.400514000000008</v>
      </c>
      <c r="R31" s="80">
        <v>0</v>
      </c>
      <c r="S31" s="80">
        <v>0</v>
      </c>
      <c r="T31" s="80">
        <f t="shared" si="5"/>
        <v>41.400514000000008</v>
      </c>
      <c r="U31" s="81"/>
      <c r="V31" s="81"/>
      <c r="W31" s="80">
        <v>0</v>
      </c>
      <c r="X31" s="80">
        <f t="shared" si="1"/>
        <v>41.400514000000008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41.400514000000008</v>
      </c>
      <c r="AH31" s="80">
        <v>0.45625599999999999</v>
      </c>
      <c r="AI31" s="80">
        <v>0.45300000000000001</v>
      </c>
      <c r="AJ31" s="80">
        <v>0</v>
      </c>
      <c r="AK31" s="80">
        <v>3.2560000000000002E-3</v>
      </c>
      <c r="AL31" s="80">
        <v>3.2560000000000002E-3</v>
      </c>
      <c r="AM31" s="80">
        <v>40.944258000000005</v>
      </c>
      <c r="AN31" s="80">
        <v>40.182522000000006</v>
      </c>
      <c r="AO31" s="80">
        <v>0</v>
      </c>
      <c r="AP31" s="80">
        <v>0</v>
      </c>
      <c r="AQ31" s="80">
        <v>0.76173599999999997</v>
      </c>
      <c r="AR31" s="80">
        <v>0.76173599999999997</v>
      </c>
      <c r="AS31" s="80">
        <v>0</v>
      </c>
      <c r="AT31" s="80">
        <v>40.944257999999998</v>
      </c>
      <c r="AU31" s="80">
        <v>0</v>
      </c>
      <c r="AV31" s="80">
        <v>39.019573999999999</v>
      </c>
      <c r="AW31" s="80">
        <v>1.9246840000000001</v>
      </c>
      <c r="AX31" s="80">
        <f t="shared" si="6"/>
        <v>39.019573999999999</v>
      </c>
      <c r="AY31" s="80">
        <f t="shared" si="7"/>
        <v>2.3809399999999998</v>
      </c>
      <c r="AZ31" s="80">
        <f t="shared" si="8"/>
        <v>0</v>
      </c>
      <c r="BA31" s="80">
        <f t="shared" si="9"/>
        <v>2.3809399999999998</v>
      </c>
      <c r="BB31" s="80">
        <f t="shared" si="2"/>
        <v>0</v>
      </c>
      <c r="BC31" s="80">
        <f t="shared" si="10"/>
        <v>9.7699626167013776E-15</v>
      </c>
      <c r="BD31" s="80">
        <f t="shared" si="11"/>
        <v>39.019573999999999</v>
      </c>
      <c r="BE31" s="80">
        <v>0</v>
      </c>
    </row>
    <row r="32" spans="2:57" s="72" customFormat="1" ht="24.75" customHeight="1" x14ac:dyDescent="0.15">
      <c r="B32" s="92" t="s">
        <v>97</v>
      </c>
      <c r="C32" s="79"/>
      <c r="D32" s="80">
        <v>9.9999999999999995E-7</v>
      </c>
      <c r="E32" s="80">
        <v>0</v>
      </c>
      <c r="F32" s="80">
        <v>0</v>
      </c>
      <c r="G32" s="80">
        <v>9.9999999999999995E-7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9.9999999999999995E-7</v>
      </c>
      <c r="R32" s="80">
        <v>0</v>
      </c>
      <c r="S32" s="80">
        <v>0</v>
      </c>
      <c r="T32" s="80">
        <f t="shared" si="5"/>
        <v>9.9999999999999995E-7</v>
      </c>
      <c r="U32" s="81"/>
      <c r="V32" s="81"/>
      <c r="W32" s="80">
        <v>0</v>
      </c>
      <c r="X32" s="80">
        <f t="shared" si="1"/>
        <v>9.9999999999999995E-7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9.9999999999999995E-7</v>
      </c>
      <c r="AH32" s="80">
        <v>9.9999999999999995E-7</v>
      </c>
      <c r="AI32" s="80">
        <v>0</v>
      </c>
      <c r="AJ32" s="80">
        <v>0</v>
      </c>
      <c r="AK32" s="80">
        <v>9.9999999999999995E-7</v>
      </c>
      <c r="AL32" s="80">
        <v>9.9999999999999995E-7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f t="shared" si="6"/>
        <v>0</v>
      </c>
      <c r="AY32" s="80">
        <f t="shared" si="7"/>
        <v>9.9999999999999995E-7</v>
      </c>
      <c r="AZ32" s="80">
        <f t="shared" si="8"/>
        <v>0</v>
      </c>
      <c r="BA32" s="80">
        <f t="shared" si="9"/>
        <v>9.9999999999999995E-7</v>
      </c>
      <c r="BB32" s="80">
        <f t="shared" si="2"/>
        <v>0</v>
      </c>
      <c r="BC32" s="80">
        <f t="shared" si="10"/>
        <v>0</v>
      </c>
      <c r="BD32" s="80">
        <f t="shared" si="11"/>
        <v>0</v>
      </c>
      <c r="BE32" s="80">
        <v>0</v>
      </c>
    </row>
    <row r="33" spans="2:57" s="72" customFormat="1" ht="24.75" customHeight="1" x14ac:dyDescent="0.15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 x14ac:dyDescent="0.15">
      <c r="B34" s="92" t="s">
        <v>99</v>
      </c>
      <c r="C34" s="79"/>
      <c r="D34" s="80">
        <v>4.0149999999999997</v>
      </c>
      <c r="E34" s="80">
        <v>0</v>
      </c>
      <c r="F34" s="80">
        <v>0</v>
      </c>
      <c r="G34" s="80">
        <v>4.0149999999999997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4.0149999999999997</v>
      </c>
      <c r="R34" s="80">
        <v>4.0149999999999997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4.0149999999999997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4.0149999999999997</v>
      </c>
      <c r="BE34" s="80">
        <v>0</v>
      </c>
    </row>
    <row r="35" spans="2:57" s="72" customFormat="1" ht="24.75" customHeight="1" x14ac:dyDescent="0.15">
      <c r="B35" s="92" t="s">
        <v>100</v>
      </c>
      <c r="C35" s="79"/>
      <c r="D35" s="80">
        <v>1.4E-3</v>
      </c>
      <c r="E35" s="80">
        <v>0</v>
      </c>
      <c r="F35" s="80">
        <v>0</v>
      </c>
      <c r="G35" s="80">
        <v>1.4E-3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1.4E-3</v>
      </c>
      <c r="R35" s="80">
        <v>0</v>
      </c>
      <c r="S35" s="80">
        <v>0</v>
      </c>
      <c r="T35" s="80">
        <f t="shared" si="5"/>
        <v>1.4E-3</v>
      </c>
      <c r="U35" s="81"/>
      <c r="V35" s="81"/>
      <c r="W35" s="80">
        <v>0</v>
      </c>
      <c r="X35" s="80">
        <f t="shared" si="1"/>
        <v>1.4E-3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1.4E-3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1.4E-3</v>
      </c>
      <c r="AN35" s="80">
        <v>0</v>
      </c>
      <c r="AO35" s="80">
        <v>0</v>
      </c>
      <c r="AP35" s="80">
        <v>0</v>
      </c>
      <c r="AQ35" s="80">
        <v>1.4E-3</v>
      </c>
      <c r="AR35" s="80">
        <v>1.4E-3</v>
      </c>
      <c r="AS35" s="80">
        <v>0</v>
      </c>
      <c r="AT35" s="80">
        <v>1.4E-3</v>
      </c>
      <c r="AU35" s="80">
        <v>0</v>
      </c>
      <c r="AV35" s="80">
        <v>1.4E-3</v>
      </c>
      <c r="AW35" s="80">
        <v>0</v>
      </c>
      <c r="AX35" s="80">
        <f t="shared" si="6"/>
        <v>1.4E-3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1.4E-3</v>
      </c>
      <c r="BE35" s="80">
        <v>0</v>
      </c>
    </row>
    <row r="36" spans="2:57" s="72" customFormat="1" ht="24.75" customHeight="1" x14ac:dyDescent="0.15">
      <c r="B36" s="93" t="s">
        <v>101</v>
      </c>
      <c r="C36" s="79"/>
      <c r="D36" s="80">
        <v>6.0570069999999996</v>
      </c>
      <c r="E36" s="80">
        <v>0</v>
      </c>
      <c r="F36" s="80">
        <v>0</v>
      </c>
      <c r="G36" s="80">
        <v>6.0570069999999996</v>
      </c>
      <c r="H36" s="80">
        <v>4.8703000000000003</v>
      </c>
      <c r="I36" s="80">
        <v>0</v>
      </c>
      <c r="J36" s="80">
        <v>0</v>
      </c>
      <c r="K36" s="80">
        <v>1.9482999999999999</v>
      </c>
      <c r="L36" s="80">
        <v>0.214</v>
      </c>
      <c r="M36" s="80">
        <v>0</v>
      </c>
      <c r="N36" s="80">
        <f t="shared" si="0"/>
        <v>1.7343</v>
      </c>
      <c r="O36" s="80"/>
      <c r="P36" s="80">
        <v>0</v>
      </c>
      <c r="Q36" s="80">
        <f>R36+S36+T36+W36</f>
        <v>1.186707</v>
      </c>
      <c r="R36" s="80">
        <v>0.32600000000000001</v>
      </c>
      <c r="S36" s="80">
        <v>0</v>
      </c>
      <c r="T36" s="80">
        <f t="shared" si="5"/>
        <v>0.86070699999999989</v>
      </c>
      <c r="U36" s="81"/>
      <c r="V36" s="81"/>
      <c r="W36" s="80">
        <v>0</v>
      </c>
      <c r="X36" s="80">
        <f t="shared" si="1"/>
        <v>2.5950069999999998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2.5950069999999998</v>
      </c>
      <c r="AH36" s="80">
        <v>0.16014999999999999</v>
      </c>
      <c r="AI36" s="80">
        <v>0</v>
      </c>
      <c r="AJ36" s="80">
        <v>0</v>
      </c>
      <c r="AK36" s="80">
        <v>0.16014999999999999</v>
      </c>
      <c r="AL36" s="80">
        <v>0.16014999999999999</v>
      </c>
      <c r="AM36" s="80">
        <v>2.434857</v>
      </c>
      <c r="AN36" s="80">
        <v>1.7384679999999999</v>
      </c>
      <c r="AO36" s="80">
        <v>0.24103799999999997</v>
      </c>
      <c r="AP36" s="80">
        <v>0</v>
      </c>
      <c r="AQ36" s="80">
        <v>0.69638900000000004</v>
      </c>
      <c r="AR36" s="80">
        <v>0.69638900000000004</v>
      </c>
      <c r="AS36" s="80">
        <v>0.2415465</v>
      </c>
      <c r="AT36" s="80">
        <v>1.9789159999999999</v>
      </c>
      <c r="AU36" s="80">
        <v>0</v>
      </c>
      <c r="AV36" s="80">
        <v>0.28637400000000002</v>
      </c>
      <c r="AW36" s="80">
        <v>1.6925419999999998</v>
      </c>
      <c r="AX36" s="80">
        <f t="shared" si="6"/>
        <v>0.82637400000000005</v>
      </c>
      <c r="AY36" s="80">
        <f t="shared" si="7"/>
        <v>1.8526919999999998</v>
      </c>
      <c r="AZ36" s="80">
        <f>Y36</f>
        <v>0</v>
      </c>
      <c r="BA36" s="80">
        <f>AH36+AW36</f>
        <v>1.8526919999999998</v>
      </c>
      <c r="BB36" s="80">
        <f t="shared" si="2"/>
        <v>0</v>
      </c>
      <c r="BC36" s="80">
        <f t="shared" si="10"/>
        <v>3.3779409999999994</v>
      </c>
      <c r="BD36" s="80">
        <f t="shared" si="11"/>
        <v>0.82637400000000005</v>
      </c>
      <c r="BE36" s="80">
        <v>0</v>
      </c>
    </row>
    <row r="37" spans="2:57" s="72" customFormat="1" ht="24.75" customHeight="1" x14ac:dyDescent="0.15">
      <c r="B37" s="82">
        <v>0</v>
      </c>
      <c r="C37" s="83" t="s">
        <v>102</v>
      </c>
      <c r="D37" s="94">
        <v>0.47862799999999994</v>
      </c>
      <c r="E37" s="94">
        <v>0</v>
      </c>
      <c r="F37" s="94">
        <v>0</v>
      </c>
      <c r="G37" s="94">
        <v>0.47862799999999994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0.47862799999999994</v>
      </c>
      <c r="R37" s="94">
        <v>0</v>
      </c>
      <c r="S37" s="94">
        <v>0</v>
      </c>
      <c r="T37" s="94">
        <f t="shared" si="5"/>
        <v>0.47862799999999994</v>
      </c>
      <c r="U37" s="95"/>
      <c r="V37" s="95"/>
      <c r="W37" s="94">
        <v>0</v>
      </c>
      <c r="X37" s="94">
        <f t="shared" si="1"/>
        <v>0.47862799999999994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0.47862799999999994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0.47862799999999994</v>
      </c>
      <c r="AN37" s="94">
        <v>0.24103799999999997</v>
      </c>
      <c r="AO37" s="94">
        <v>0.24103799999999997</v>
      </c>
      <c r="AP37" s="94">
        <v>0</v>
      </c>
      <c r="AQ37" s="94">
        <v>0.23759</v>
      </c>
      <c r="AR37" s="94">
        <v>0.23759</v>
      </c>
      <c r="AS37" s="94">
        <v>0.23759</v>
      </c>
      <c r="AT37" s="94">
        <v>5.9923999999999991E-2</v>
      </c>
      <c r="AU37" s="94">
        <v>0</v>
      </c>
      <c r="AV37" s="94">
        <v>0</v>
      </c>
      <c r="AW37" s="94">
        <v>5.9923999999999991E-2</v>
      </c>
      <c r="AX37" s="94">
        <f t="shared" si="6"/>
        <v>0</v>
      </c>
      <c r="AY37" s="94">
        <f t="shared" si="7"/>
        <v>5.9923999999999991E-2</v>
      </c>
      <c r="AZ37" s="94">
        <f>Y37</f>
        <v>0</v>
      </c>
      <c r="BA37" s="94">
        <f>AH37+AW37</f>
        <v>5.9923999999999991E-2</v>
      </c>
      <c r="BB37" s="94">
        <f t="shared" si="2"/>
        <v>0</v>
      </c>
      <c r="BC37" s="94">
        <f t="shared" si="10"/>
        <v>0.41870399999999997</v>
      </c>
      <c r="BD37" s="94">
        <f t="shared" si="11"/>
        <v>0</v>
      </c>
      <c r="BE37" s="94">
        <v>0</v>
      </c>
    </row>
    <row r="38" spans="2:57" s="72" customFormat="1" ht="24.75" customHeight="1" x14ac:dyDescent="0.15">
      <c r="B38" s="74">
        <v>0</v>
      </c>
      <c r="C38" s="89" t="s">
        <v>103</v>
      </c>
      <c r="D38" s="90">
        <f>D36-D37</f>
        <v>5.578379</v>
      </c>
      <c r="E38" s="90">
        <f t="shared" ref="E38:AC38" si="12">E36-E37</f>
        <v>0</v>
      </c>
      <c r="F38" s="90">
        <f t="shared" si="12"/>
        <v>0</v>
      </c>
      <c r="G38" s="90">
        <f t="shared" si="12"/>
        <v>5.578379</v>
      </c>
      <c r="H38" s="90">
        <f t="shared" si="12"/>
        <v>4.8703000000000003</v>
      </c>
      <c r="I38" s="90">
        <f t="shared" si="12"/>
        <v>0</v>
      </c>
      <c r="J38" s="90">
        <f t="shared" si="12"/>
        <v>0</v>
      </c>
      <c r="K38" s="90">
        <f t="shared" si="12"/>
        <v>1.9482999999999999</v>
      </c>
      <c r="L38" s="90">
        <f t="shared" si="12"/>
        <v>0.214</v>
      </c>
      <c r="M38" s="90">
        <f t="shared" si="12"/>
        <v>0</v>
      </c>
      <c r="N38" s="90">
        <f t="shared" si="12"/>
        <v>1.7343</v>
      </c>
      <c r="O38" s="90">
        <f t="shared" si="12"/>
        <v>0</v>
      </c>
      <c r="P38" s="90">
        <f t="shared" si="12"/>
        <v>0</v>
      </c>
      <c r="Q38" s="90">
        <f t="shared" si="12"/>
        <v>0.70807900000000001</v>
      </c>
      <c r="R38" s="90">
        <f t="shared" si="12"/>
        <v>0.32600000000000001</v>
      </c>
      <c r="S38" s="90">
        <f t="shared" si="12"/>
        <v>0</v>
      </c>
      <c r="T38" s="90">
        <f t="shared" si="12"/>
        <v>0.38207899999999995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2.1163789999999998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2.1163789999999998</v>
      </c>
      <c r="AH38" s="90">
        <f t="shared" ref="AH38:BD38" si="13">AH36-AH37</f>
        <v>0.16014999999999999</v>
      </c>
      <c r="AI38" s="90">
        <f t="shared" si="13"/>
        <v>0</v>
      </c>
      <c r="AJ38" s="90">
        <f t="shared" si="13"/>
        <v>0</v>
      </c>
      <c r="AK38" s="90">
        <f t="shared" si="13"/>
        <v>0.16014999999999999</v>
      </c>
      <c r="AL38" s="90">
        <f t="shared" si="13"/>
        <v>0.16014999999999999</v>
      </c>
      <c r="AM38" s="90">
        <f t="shared" si="13"/>
        <v>1.956229</v>
      </c>
      <c r="AN38" s="90">
        <f t="shared" si="13"/>
        <v>1.49743</v>
      </c>
      <c r="AO38" s="90">
        <f t="shared" si="13"/>
        <v>0</v>
      </c>
      <c r="AP38" s="90">
        <f t="shared" si="13"/>
        <v>0</v>
      </c>
      <c r="AQ38" s="90">
        <f t="shared" si="13"/>
        <v>0.45879900000000007</v>
      </c>
      <c r="AR38" s="90">
        <f t="shared" si="13"/>
        <v>0.45879900000000007</v>
      </c>
      <c r="AS38" s="90">
        <f t="shared" si="13"/>
        <v>3.9565000000000017E-3</v>
      </c>
      <c r="AT38" s="90">
        <f t="shared" si="13"/>
        <v>1.9189919999999998</v>
      </c>
      <c r="AU38" s="90">
        <f t="shared" si="13"/>
        <v>0</v>
      </c>
      <c r="AV38" s="90">
        <f t="shared" si="13"/>
        <v>0.28637400000000002</v>
      </c>
      <c r="AW38" s="90">
        <f t="shared" si="13"/>
        <v>1.6326179999999997</v>
      </c>
      <c r="AX38" s="90">
        <f t="shared" si="13"/>
        <v>0.82637400000000005</v>
      </c>
      <c r="AY38" s="90">
        <f t="shared" si="13"/>
        <v>1.7927679999999997</v>
      </c>
      <c r="AZ38" s="90">
        <f t="shared" si="13"/>
        <v>0</v>
      </c>
      <c r="BA38" s="90">
        <f t="shared" si="13"/>
        <v>1.7927679999999997</v>
      </c>
      <c r="BB38" s="90">
        <f t="shared" si="13"/>
        <v>0</v>
      </c>
      <c r="BC38" s="90">
        <f t="shared" si="13"/>
        <v>2.9592369999999995</v>
      </c>
      <c r="BD38" s="90">
        <f t="shared" si="13"/>
        <v>0.82637400000000005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2021-03-16T06:43:52Z</dcterms:created>
  <dcterms:modified xsi:type="dcterms:W3CDTF">2021-03-16T06:43:52Z</dcterms:modified>
</cp:coreProperties>
</file>