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■Wi_300和歌山県\M統計表\"/>
    </mc:Choice>
  </mc:AlternateContent>
  <bookViews>
    <workbookView xWindow="0" yWindow="0" windowWidth="28800" windowHeight="12210"/>
  </bookViews>
  <sheets>
    <sheet name="総括L1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総括L1A!$B$3:$AC$38,総括L1A!$AE$3:$BE$38</definedName>
    <definedName name="RZK_DD">#REF!</definedName>
    <definedName name="RZK_TTL">#REF!</definedName>
    <definedName name="項目41">[2]QR項目名!$D$1:$D$70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Y38" i="1" l="1"/>
  <c r="AW38" i="1"/>
  <c r="AV38" i="1"/>
  <c r="AT38" i="1"/>
  <c r="AS38" i="1"/>
  <c r="AI38" i="1"/>
  <c r="AG38" i="1"/>
  <c r="AF38" i="1"/>
  <c r="AC38" i="1"/>
  <c r="AB38" i="1"/>
  <c r="AA38" i="1"/>
  <c r="Z38" i="1"/>
  <c r="Y38" i="1"/>
  <c r="V38" i="1"/>
  <c r="U38" i="1"/>
  <c r="S38" i="1"/>
  <c r="R38" i="1"/>
  <c r="P38" i="1"/>
  <c r="O38" i="1"/>
  <c r="K38" i="1"/>
  <c r="I38" i="1"/>
  <c r="G38" i="1"/>
  <c r="AE38" i="1"/>
  <c r="AZ37" i="1"/>
  <c r="AY37" i="1"/>
  <c r="AU38" i="1"/>
  <c r="AP38" i="1"/>
  <c r="BA37" i="1"/>
  <c r="AE37" i="1"/>
  <c r="X37" i="1"/>
  <c r="AX37" i="1"/>
  <c r="N37" i="1"/>
  <c r="T37" i="1" s="1"/>
  <c r="Q37" i="1" s="1"/>
  <c r="AF37" i="1"/>
  <c r="AZ36" i="1"/>
  <c r="AZ38" i="1" s="1"/>
  <c r="AY36" i="1"/>
  <c r="AR38" i="1"/>
  <c r="AQ38" i="1"/>
  <c r="AO38" i="1"/>
  <c r="AN38" i="1"/>
  <c r="AM38" i="1"/>
  <c r="AL38" i="1"/>
  <c r="AK38" i="1"/>
  <c r="AJ38" i="1"/>
  <c r="AH38" i="1"/>
  <c r="W38" i="1"/>
  <c r="M38" i="1"/>
  <c r="L38" i="1"/>
  <c r="N36" i="1"/>
  <c r="J38" i="1"/>
  <c r="H38" i="1"/>
  <c r="F38" i="1"/>
  <c r="E38" i="1"/>
  <c r="D38" i="1"/>
  <c r="AE36" i="1"/>
  <c r="BD35" i="1"/>
  <c r="BC35" i="1"/>
  <c r="BB35" i="1"/>
  <c r="AZ35" i="1"/>
  <c r="AY35" i="1"/>
  <c r="AX35" i="1"/>
  <c r="BA35" i="1"/>
  <c r="X35" i="1"/>
  <c r="N35" i="1"/>
  <c r="T35" i="1" s="1"/>
  <c r="AE35" i="1"/>
  <c r="BB34" i="1"/>
  <c r="BA34" i="1"/>
  <c r="T34" i="1"/>
  <c r="AE34" i="1"/>
  <c r="X34" i="1"/>
  <c r="Q34" i="1"/>
  <c r="N34" i="1"/>
  <c r="BB33" i="1"/>
  <c r="BA33" i="1"/>
  <c r="AZ33" i="1"/>
  <c r="AY33" i="1"/>
  <c r="X33" i="1"/>
  <c r="AE33" i="1"/>
  <c r="AX33" i="1"/>
  <c r="BD33" i="1" s="1"/>
  <c r="N33" i="1"/>
  <c r="BC33" i="1"/>
  <c r="BA32" i="1"/>
  <c r="AZ32" i="1"/>
  <c r="AE32" i="1"/>
  <c r="AY32" i="1"/>
  <c r="X32" i="1"/>
  <c r="AX32" i="1"/>
  <c r="N32" i="1"/>
  <c r="BB31" i="1"/>
  <c r="AZ31" i="1"/>
  <c r="AY31" i="1"/>
  <c r="BA31" i="1"/>
  <c r="X31" i="1"/>
  <c r="AX31" i="1"/>
  <c r="BD31" i="1" s="1"/>
  <c r="N31" i="1"/>
  <c r="T31" i="1" s="1"/>
  <c r="AE31" i="1"/>
  <c r="BB30" i="1"/>
  <c r="AX30" i="1"/>
  <c r="BD30" i="1" s="1"/>
  <c r="BA30" i="1"/>
  <c r="T30" i="1"/>
  <c r="AE30" i="1"/>
  <c r="AZ30" i="1"/>
  <c r="N30" i="1"/>
  <c r="AZ29" i="1"/>
  <c r="BA29" i="1"/>
  <c r="X29" i="1"/>
  <c r="AY29" i="1"/>
  <c r="BB29" i="1"/>
  <c r="AX29" i="1"/>
  <c r="BD29" i="1" s="1"/>
  <c r="N29" i="1"/>
  <c r="AE29" i="1"/>
  <c r="AZ28" i="1"/>
  <c r="AY28" i="1"/>
  <c r="BA28" i="1"/>
  <c r="AE28" i="1"/>
  <c r="BB28" i="1"/>
  <c r="AX28" i="1"/>
  <c r="BD28" i="1" s="1"/>
  <c r="N28" i="1"/>
  <c r="AX27" i="1"/>
  <c r="BD27" i="1" s="1"/>
  <c r="AY27" i="1"/>
  <c r="AZ27" i="1"/>
  <c r="BB27" i="1"/>
  <c r="Q27" i="1"/>
  <c r="N27" i="1"/>
  <c r="T27" i="1" s="1"/>
  <c r="BC27" i="1"/>
  <c r="AE27" i="1"/>
  <c r="BB26" i="1"/>
  <c r="AX26" i="1"/>
  <c r="BD26" i="1" s="1"/>
  <c r="BA26" i="1"/>
  <c r="T26" i="1"/>
  <c r="AZ26" i="1"/>
  <c r="X26" i="1"/>
  <c r="N26" i="1"/>
  <c r="AE26" i="1"/>
  <c r="BB25" i="1"/>
  <c r="BA25" i="1"/>
  <c r="AE25" i="1"/>
  <c r="AZ25" i="1"/>
  <c r="X25" i="1"/>
  <c r="N25" i="1"/>
  <c r="AX25" i="1"/>
  <c r="BA24" i="1"/>
  <c r="AZ24" i="1"/>
  <c r="AE24" i="1"/>
  <c r="AY24" i="1"/>
  <c r="X24" i="1"/>
  <c r="AX24" i="1"/>
  <c r="BD24" i="1" s="1"/>
  <c r="BA23" i="1"/>
  <c r="AZ23" i="1"/>
  <c r="X23" i="1"/>
  <c r="AX23" i="1"/>
  <c r="BD23" i="1" s="1"/>
  <c r="N23" i="1"/>
  <c r="T23" i="1" s="1"/>
  <c r="Q23" i="1" s="1"/>
  <c r="AE23" i="1"/>
  <c r="BB22" i="1"/>
  <c r="AX22" i="1"/>
  <c r="BD22" i="1" s="1"/>
  <c r="BA22" i="1"/>
  <c r="AY22" i="1"/>
  <c r="X22" i="1"/>
  <c r="Q22" i="1"/>
  <c r="N22" i="1"/>
  <c r="T22" i="1" s="1"/>
  <c r="AE22" i="1"/>
  <c r="BA21" i="1"/>
  <c r="AZ21" i="1"/>
  <c r="AY21" i="1"/>
  <c r="X21" i="1"/>
  <c r="AX21" i="1"/>
  <c r="BD21" i="1" s="1"/>
  <c r="BC21" i="1"/>
  <c r="AE21" i="1"/>
  <c r="AZ20" i="1"/>
  <c r="AY20" i="1"/>
  <c r="BA20" i="1"/>
  <c r="X20" i="1"/>
  <c r="AX20" i="1"/>
  <c r="BD20" i="1" s="1"/>
  <c r="N20" i="1"/>
  <c r="T20" i="1" s="1"/>
  <c r="Q20" i="1" s="1"/>
  <c r="BC20" i="1"/>
  <c r="AE20" i="1"/>
  <c r="BD19" i="1"/>
  <c r="BC19" i="1"/>
  <c r="AZ19" i="1"/>
  <c r="AY19" i="1"/>
  <c r="AX19" i="1"/>
  <c r="BA19" i="1"/>
  <c r="X19" i="1"/>
  <c r="BB19" i="1"/>
  <c r="N19" i="1"/>
  <c r="T19" i="1" s="1"/>
  <c r="AE19" i="1"/>
  <c r="BB18" i="1"/>
  <c r="BA18" i="1"/>
  <c r="T18" i="1"/>
  <c r="AE18" i="1"/>
  <c r="X18" i="1"/>
  <c r="N18" i="1"/>
  <c r="BB17" i="1"/>
  <c r="AE17" i="1"/>
  <c r="X17" i="1"/>
  <c r="N17" i="1"/>
  <c r="AF17" i="1"/>
  <c r="BB16" i="1"/>
  <c r="AZ16" i="1"/>
  <c r="AY16" i="1"/>
  <c r="BA16" i="1"/>
  <c r="AF16" i="1"/>
  <c r="AE16" i="1"/>
  <c r="X16" i="1"/>
  <c r="AX16" i="1"/>
  <c r="N16" i="1"/>
  <c r="T16" i="1" s="1"/>
  <c r="Q16" i="1" s="1"/>
  <c r="BA15" i="1"/>
  <c r="AZ15" i="1"/>
  <c r="T15" i="1"/>
  <c r="Q15" i="1" s="1"/>
  <c r="AF15" i="1"/>
  <c r="AE15" i="1"/>
  <c r="AY15" i="1"/>
  <c r="X15" i="1"/>
  <c r="BB15" i="1"/>
  <c r="N15" i="1"/>
  <c r="AX15" i="1"/>
  <c r="BB14" i="1"/>
  <c r="BA14" i="1"/>
  <c r="AE14" i="1"/>
  <c r="AZ14" i="1"/>
  <c r="AX14" i="1"/>
  <c r="BD14" i="1" s="1"/>
  <c r="N14" i="1"/>
  <c r="BA13" i="1"/>
  <c r="AZ13" i="1"/>
  <c r="AE13" i="1"/>
  <c r="AY13" i="1"/>
  <c r="X13" i="1"/>
  <c r="AX13" i="1"/>
  <c r="N13" i="1"/>
  <c r="BB12" i="1"/>
  <c r="AZ12" i="1"/>
  <c r="AY12" i="1"/>
  <c r="BA12" i="1"/>
  <c r="X12" i="1"/>
  <c r="AX12" i="1"/>
  <c r="BD12" i="1" s="1"/>
  <c r="N12" i="1"/>
  <c r="T12" i="1" s="1"/>
  <c r="AE12" i="1"/>
  <c r="AQ10" i="1"/>
  <c r="AP10" i="1"/>
  <c r="AK10" i="1"/>
  <c r="AJ10" i="1"/>
  <c r="AR9" i="1"/>
  <c r="AN9" i="1"/>
  <c r="AL9" i="1"/>
  <c r="AA9" i="1"/>
  <c r="AP9" i="1"/>
  <c r="BC4" i="1"/>
  <c r="AF3" i="1"/>
  <c r="T14" i="1" l="1"/>
  <c r="Q14" i="1" s="1"/>
  <c r="T32" i="1"/>
  <c r="Q32" i="1" s="1"/>
  <c r="Q19" i="1"/>
  <c r="BC29" i="1"/>
  <c r="N38" i="1"/>
  <c r="T36" i="1"/>
  <c r="T21" i="1"/>
  <c r="Q21" i="1" s="1"/>
  <c r="BD25" i="1"/>
  <c r="BC25" i="1"/>
  <c r="BC12" i="1"/>
  <c r="BD16" i="1"/>
  <c r="BC16" i="1"/>
  <c r="T24" i="1"/>
  <c r="Q24" i="1" s="1"/>
  <c r="Q31" i="1"/>
  <c r="BC24" i="1"/>
  <c r="T13" i="1"/>
  <c r="Q13" i="1" s="1"/>
  <c r="BC32" i="1"/>
  <c r="BD32" i="1"/>
  <c r="BC37" i="1"/>
  <c r="BD37" i="1"/>
  <c r="T28" i="1"/>
  <c r="Q28" i="1" s="1"/>
  <c r="BC15" i="1"/>
  <c r="BD15" i="1"/>
  <c r="T25" i="1"/>
  <c r="Q25" i="1" s="1"/>
  <c r="Q26" i="1"/>
  <c r="Q12" i="1"/>
  <c r="Q18" i="1"/>
  <c r="BC28" i="1"/>
  <c r="BC31" i="1"/>
  <c r="BC13" i="1"/>
  <c r="BD13" i="1"/>
  <c r="Q30" i="1"/>
  <c r="Q35" i="1"/>
  <c r="AY23" i="1"/>
  <c r="BC23" i="1" s="1"/>
  <c r="AZ22" i="1"/>
  <c r="N24" i="1"/>
  <c r="BB24" i="1"/>
  <c r="T29" i="1"/>
  <c r="Q29" i="1" s="1"/>
  <c r="AX36" i="1"/>
  <c r="X14" i="1"/>
  <c r="BB23" i="1"/>
  <c r="X30" i="1"/>
  <c r="AX18" i="1"/>
  <c r="AY18" i="1"/>
  <c r="N21" i="1"/>
  <c r="BB21" i="1"/>
  <c r="BC22" i="1"/>
  <c r="X28" i="1"/>
  <c r="AY34" i="1"/>
  <c r="BA36" i="1"/>
  <c r="BA38" i="1" s="1"/>
  <c r="AX34" i="1"/>
  <c r="AI9" i="1"/>
  <c r="AY14" i="1"/>
  <c r="BC14" i="1" s="1"/>
  <c r="AZ18" i="1"/>
  <c r="BB20" i="1"/>
  <c r="X27" i="1"/>
  <c r="AZ34" i="1"/>
  <c r="BB36" i="1"/>
  <c r="AJ9" i="1"/>
  <c r="BB37" i="1"/>
  <c r="AY30" i="1"/>
  <c r="BC30" i="1" s="1"/>
  <c r="BB13" i="1"/>
  <c r="BB32" i="1"/>
  <c r="AY26" i="1"/>
  <c r="BC26" i="1" s="1"/>
  <c r="X36" i="1"/>
  <c r="X38" i="1" s="1"/>
  <c r="AY25" i="1"/>
  <c r="BA27" i="1"/>
  <c r="T33" i="1"/>
  <c r="Q33" i="1" s="1"/>
  <c r="AX38" i="1" l="1"/>
  <c r="BD36" i="1"/>
  <c r="BD38" i="1" s="1"/>
  <c r="BC36" i="1"/>
  <c r="BC38" i="1" s="1"/>
  <c r="T38" i="1"/>
  <c r="Q36" i="1"/>
  <c r="Q38" i="1" s="1"/>
  <c r="BD34" i="1"/>
  <c r="BC34" i="1"/>
  <c r="BD18" i="1"/>
  <c r="BC18" i="1"/>
  <c r="BB38" i="1"/>
</calcChain>
</file>

<file path=xl/sharedStrings.xml><?xml version="1.0" encoding="utf-8"?>
<sst xmlns="http://schemas.openxmlformats.org/spreadsheetml/2006/main" count="120" uniqueCount="104">
  <si>
    <t>区　分</t>
    <rPh sb="0" eb="1">
      <t>ク</t>
    </rPh>
    <rPh sb="2" eb="3">
      <t>ブン</t>
    </rPh>
    <phoneticPr fontId="9"/>
  </si>
  <si>
    <t>発生量</t>
    <rPh sb="0" eb="2">
      <t>ハッセイ</t>
    </rPh>
    <rPh sb="2" eb="3">
      <t>リョウ</t>
    </rPh>
    <phoneticPr fontId="9"/>
  </si>
  <si>
    <t>有償物量</t>
    <rPh sb="0" eb="2">
      <t>ユウショウ</t>
    </rPh>
    <rPh sb="2" eb="4">
      <t>ブツリョウ</t>
    </rPh>
    <phoneticPr fontId="9"/>
  </si>
  <si>
    <t>保管</t>
    <phoneticPr fontId="9"/>
  </si>
  <si>
    <t>排出量</t>
    <rPh sb="0" eb="2">
      <t>ハイシュツ</t>
    </rPh>
    <rPh sb="2" eb="3">
      <t>リョウ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</si>
  <si>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</si>
  <si>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自己未処理量</t>
    <rPh sb="0" eb="2">
      <t>ジコ</t>
    </rPh>
    <rPh sb="2" eb="5">
      <t>ミショリ</t>
    </rPh>
    <rPh sb="5" eb="6">
      <t>リョウ</t>
    </rPh>
    <phoneticPr fontId="9"/>
  </si>
  <si>
    <t>搬出量</t>
    <rPh sb="0" eb="2">
      <t>ハンシュツ</t>
    </rPh>
    <rPh sb="2" eb="3">
      <t>リョウ</t>
    </rPh>
    <phoneticPr fontId="9"/>
  </si>
  <si>
    <t>自己最終処分量</t>
    <rPh sb="0" eb="2">
      <t>ジコ</t>
    </rPh>
    <rPh sb="2" eb="4">
      <t>サイシュウ</t>
    </rPh>
    <rPh sb="4" eb="6">
      <t>ショブン</t>
    </rPh>
    <rPh sb="6" eb="7">
      <t>リョウ</t>
    </rPh>
    <phoneticPr fontId="9"/>
  </si>
  <si>
    <t>委託処理量</t>
    <rPh sb="0" eb="2">
      <t>イタク</t>
    </rPh>
    <rPh sb="2" eb="4">
      <t>ショリ</t>
    </rPh>
    <rPh sb="4" eb="5">
      <t>リョウ</t>
    </rPh>
    <phoneticPr fontId="9"/>
  </si>
  <si>
    <t>委託処理量の内訳</t>
    <rPh sb="0" eb="2">
      <t>イタク</t>
    </rPh>
    <rPh sb="2" eb="4">
      <t>ショリ</t>
    </rPh>
    <rPh sb="4" eb="5">
      <t>リョウ</t>
    </rPh>
    <rPh sb="6" eb="8">
      <t>ウチワケ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</si>
  <si>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</si>
  <si>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</si>
  <si>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その他量</t>
    <rPh sb="2" eb="3">
      <t>タ</t>
    </rPh>
    <rPh sb="3" eb="4">
      <t>リョウ</t>
    </rPh>
    <phoneticPr fontId="9"/>
  </si>
  <si>
    <t>減量化量</t>
    <rPh sb="0" eb="3">
      <t>ゲンリョウカ</t>
    </rPh>
    <rPh sb="3" eb="4">
      <t>リョウ</t>
    </rPh>
    <phoneticPr fontId="6"/>
  </si>
  <si>
    <t>資源化量</t>
    <rPh sb="0" eb="2">
      <t>シゲン</t>
    </rPh>
    <rPh sb="2" eb="3">
      <t>カ</t>
    </rPh>
    <rPh sb="3" eb="4">
      <t>リョウ</t>
    </rPh>
    <phoneticPr fontId="9"/>
  </si>
  <si>
    <t>保管量</t>
    <rPh sb="0" eb="2">
      <t>ホカン</t>
    </rPh>
    <rPh sb="2" eb="3">
      <t>リョウ</t>
    </rPh>
    <phoneticPr fontId="10"/>
  </si>
  <si>
    <t>自己中間処理後量</t>
    <rPh sb="0" eb="2">
      <t>ジコ</t>
    </rPh>
    <rPh sb="2" eb="4">
      <t>チュウカン</t>
    </rPh>
    <rPh sb="4" eb="6">
      <t>ショリ</t>
    </rPh>
    <rPh sb="6" eb="7">
      <t>ゴ</t>
    </rPh>
    <rPh sb="7" eb="8">
      <t>リョウ</t>
    </rPh>
    <phoneticPr fontId="9"/>
  </si>
  <si>
    <t>委託直接最終処分量</t>
    <rPh sb="0" eb="2">
      <t>イタク</t>
    </rPh>
    <rPh sb="2" eb="4">
      <t>チョクセツ</t>
    </rPh>
    <rPh sb="4" eb="6">
      <t>サイシュウ</t>
    </rPh>
    <rPh sb="6" eb="8">
      <t>ショブン</t>
    </rPh>
    <rPh sb="8" eb="9">
      <t>リョウ</t>
    </rPh>
    <phoneticPr fontId="9"/>
  </si>
  <si>
    <t>委託中間処理量</t>
    <rPh sb="0" eb="2">
      <t>イタク</t>
    </rPh>
    <rPh sb="2" eb="4">
      <t>チュウカン</t>
    </rPh>
    <rPh sb="4" eb="6">
      <t>ショリ</t>
    </rPh>
    <rPh sb="6" eb="7">
      <t>リョウ</t>
    </rPh>
    <phoneticPr fontId="9"/>
  </si>
  <si>
    <t>（処理主体の内訳）</t>
    <rPh sb="1" eb="3">
      <t>ショリ</t>
    </rPh>
    <rPh sb="3" eb="5">
      <t>シュタイ</t>
    </rPh>
    <rPh sb="6" eb="8">
      <t>ウチワケ</t>
    </rPh>
    <phoneticPr fontId="9"/>
  </si>
  <si>
    <t>（自己中間処理後の処理内訳）</t>
    <rPh sb="1" eb="3">
      <t>ジコ</t>
    </rPh>
    <rPh sb="3" eb="5">
      <t>チュウカン</t>
    </rPh>
    <rPh sb="5" eb="7">
      <t>ショリ</t>
    </rPh>
    <rPh sb="7" eb="8">
      <t>ゴ</t>
    </rPh>
    <rPh sb="9" eb="11">
      <t>ショリ</t>
    </rPh>
    <rPh sb="11" eb="13">
      <t>ウチワケ</t>
    </rPh>
    <phoneticPr fontId="9"/>
  </si>
  <si>
    <t>（自己未処理の処理内訳）</t>
    <rPh sb="1" eb="3">
      <t>ジコ</t>
    </rPh>
    <rPh sb="3" eb="6">
      <t>ミショリ</t>
    </rPh>
    <rPh sb="7" eb="9">
      <t>ショリ</t>
    </rPh>
    <rPh sb="9" eb="11">
      <t>ウチワケ</t>
    </rPh>
    <phoneticPr fontId="9"/>
  </si>
  <si>
    <t>委託中間処理後量</t>
    <rPh sb="0" eb="2">
      <t>イタク</t>
    </rPh>
    <rPh sb="2" eb="4">
      <t>チュウカン</t>
    </rPh>
    <rPh sb="4" eb="6">
      <t>ショリ</t>
    </rPh>
    <rPh sb="6" eb="7">
      <t>ゴ</t>
    </rPh>
    <rPh sb="7" eb="8">
      <t>リョウ</t>
    </rPh>
    <phoneticPr fontId="9"/>
  </si>
  <si>
    <t>事業者</t>
    <rPh sb="0" eb="3">
      <t>ジギョウシャ</t>
    </rPh>
    <phoneticPr fontId="9"/>
  </si>
  <si>
    <t>処理業者</t>
    <rPh sb="0" eb="2">
      <t>ショリ</t>
    </rPh>
    <rPh sb="2" eb="4">
      <t>ギョウシャ</t>
    </rPh>
    <phoneticPr fontId="9"/>
  </si>
  <si>
    <t>うち焼却量</t>
    <rPh sb="2" eb="4">
      <t>ショウキャク</t>
    </rPh>
    <rPh sb="4" eb="5">
      <t>リョウ</t>
    </rPh>
    <phoneticPr fontId="6"/>
  </si>
  <si>
    <t>汚泥脱水減量</t>
    <rPh sb="0" eb="2">
      <t>オデイ</t>
    </rPh>
    <rPh sb="2" eb="4">
      <t>ダッスイ</t>
    </rPh>
    <rPh sb="4" eb="6">
      <t>ゲンリョウ</t>
    </rPh>
    <phoneticPr fontId="6"/>
  </si>
  <si>
    <t>うち保管</t>
    <rPh sb="2" eb="4">
      <t>ホカン</t>
    </rPh>
    <phoneticPr fontId="10"/>
  </si>
  <si>
    <t>（処理先地域の内訳）</t>
    <rPh sb="1" eb="3">
      <t>ショリ</t>
    </rPh>
    <rPh sb="3" eb="4">
      <t>サキ</t>
    </rPh>
    <rPh sb="4" eb="6">
      <t>チイキ</t>
    </rPh>
    <rPh sb="7" eb="9">
      <t>ウチワケ</t>
    </rPh>
    <phoneticPr fontId="9"/>
  </si>
  <si>
    <t>（委託処理後の処理内訳）</t>
    <rPh sb="1" eb="3">
      <t>イタク</t>
    </rPh>
    <rPh sb="3" eb="5">
      <t>ショリ</t>
    </rPh>
    <rPh sb="5" eb="6">
      <t>ゴ</t>
    </rPh>
    <rPh sb="7" eb="9">
      <t>ショリ</t>
    </rPh>
    <rPh sb="9" eb="11">
      <t>ウチワケ</t>
    </rPh>
    <phoneticPr fontId="9"/>
  </si>
  <si>
    <t>委託直接最終処分量</t>
    <phoneticPr fontId="6"/>
  </si>
  <si>
    <t>委託委託中間処理量</t>
    <phoneticPr fontId="6"/>
  </si>
  <si>
    <t>県内</t>
    <rPh sb="0" eb="2">
      <t>ケンナイ</t>
    </rPh>
    <phoneticPr fontId="9"/>
  </si>
  <si>
    <t>県外</t>
    <rPh sb="0" eb="2">
      <t>ケンガイ</t>
    </rPh>
    <phoneticPr fontId="9"/>
  </si>
  <si>
    <t>保管</t>
    <rPh sb="0" eb="2">
      <t>ホカン</t>
    </rPh>
    <phoneticPr fontId="9"/>
  </si>
  <si>
    <t>種　類</t>
    <rPh sb="0" eb="1">
      <t>タネ</t>
    </rPh>
    <rPh sb="2" eb="3">
      <t>タグイ</t>
    </rPh>
    <phoneticPr fontId="9"/>
  </si>
  <si>
    <t>(A)
(B+Z1+C)</t>
    <phoneticPr fontId="9"/>
  </si>
  <si>
    <t>(B)</t>
    <phoneticPr fontId="9"/>
  </si>
  <si>
    <t>(Z1)</t>
  </si>
  <si>
    <t>(C)
(D+G)</t>
    <phoneticPr fontId="9"/>
  </si>
  <si>
    <t>(D)</t>
    <phoneticPr fontId="9"/>
  </si>
  <si>
    <t>(T1)</t>
    <phoneticPr fontId="9"/>
  </si>
  <si>
    <t>(E)</t>
    <phoneticPr fontId="9"/>
  </si>
  <si>
    <t>(E1)</t>
    <phoneticPr fontId="9"/>
  </si>
  <si>
    <t>(E2)</t>
  </si>
  <si>
    <t>(E3)</t>
  </si>
  <si>
    <t>(E9)</t>
    <phoneticPr fontId="6"/>
  </si>
  <si>
    <t>(Z2)</t>
  </si>
  <si>
    <t>(G)</t>
    <phoneticPr fontId="9"/>
  </si>
  <si>
    <t>(G1)</t>
    <phoneticPr fontId="9"/>
  </si>
  <si>
    <t>(G2)</t>
  </si>
  <si>
    <t>(G3)</t>
  </si>
  <si>
    <t>(G3a)</t>
    <phoneticPr fontId="6"/>
  </si>
  <si>
    <t>(G3b)</t>
    <phoneticPr fontId="6"/>
  </si>
  <si>
    <t>(G9)</t>
    <phoneticPr fontId="6"/>
  </si>
  <si>
    <t>(H)
(I+K+J)</t>
    <phoneticPr fontId="9"/>
  </si>
  <si>
    <t>(I)
(E2+G2)</t>
    <phoneticPr fontId="9"/>
  </si>
  <si>
    <t>(K)
(O+L)</t>
    <phoneticPr fontId="9"/>
  </si>
  <si>
    <t>(O)</t>
    <phoneticPr fontId="9"/>
  </si>
  <si>
    <t>(L)</t>
    <phoneticPr fontId="9"/>
  </si>
  <si>
    <t>(M)</t>
    <phoneticPr fontId="9"/>
  </si>
  <si>
    <t>(Z3)</t>
    <phoneticPr fontId="9"/>
  </si>
  <si>
    <t>(M1)</t>
    <phoneticPr fontId="9"/>
  </si>
  <si>
    <t>(M2)</t>
  </si>
  <si>
    <r>
      <t xml:space="preserve">(R)
</t>
    </r>
    <r>
      <rPr>
        <sz val="9"/>
        <rFont val="ＭＳ Ｐゴシック"/>
        <family val="3"/>
        <charset val="128"/>
      </rPr>
      <t>(E1+G1+M1)</t>
    </r>
    <phoneticPr fontId="9"/>
  </si>
  <si>
    <t>(Q)
(I+O+M2)</t>
    <phoneticPr fontId="9"/>
  </si>
  <si>
    <t>(Q1)</t>
    <phoneticPr fontId="9"/>
  </si>
  <si>
    <t>(Q3)</t>
  </si>
  <si>
    <t>(J)
(E9+G9)</t>
    <phoneticPr fontId="9"/>
  </si>
  <si>
    <t xml:space="preserve">(T)
</t>
    <phoneticPr fontId="9"/>
  </si>
  <si>
    <t>(S)
(B+R)</t>
    <phoneticPr fontId="9"/>
  </si>
  <si>
    <t xml:space="preserve">
(Z2+Z3)</t>
    <phoneticPr fontId="9"/>
  </si>
  <si>
    <t>表9-08  発生量及び処理・処分量の総括表　（種類無変換）〔全業種〕〔田辺・西牟婁地域〕〔令和元年度〕（その１）</t>
    <phoneticPr fontId="6"/>
  </si>
  <si>
    <t>(単位：千t/年）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</si>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</sst>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9"/>
      <name val="ＭＳ Ｐゴシック"/>
      <family val="3"/>
      <charset val="128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6">
    <xf numFmtId="0" fontId="0" fillId="0" borderId="0" xfId="0"/>
    <xf numFmtId="0" fontId="1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176" fontId="1" fillId="0" borderId="0" xfId="1" applyNumberFormat="1" applyFont="1" applyAlignment="1">
      <alignment vertical="center"/>
    </xf>
    <xf numFmtId="0" fontId="3" fillId="0" borderId="0" xfId="1" applyFont="1" applyAlignment="1">
      <alignment vertical="center" wrapText="1"/>
    </xf>
    <xf numFmtId="0" fontId="1" fillId="0" borderId="0" xfId="1"/>
    <xf numFmtId="0" fontId="4" fillId="0" borderId="0" xfId="1" applyFont="1" applyFill="1"/>
    <xf numFmtId="176" fontId="1" fillId="0" borderId="0" xfId="1" applyNumberFormat="1"/>
    <xf numFmtId="0" fontId="5" fillId="0" borderId="0" xfId="1" quotePrefix="1" applyFont="1" applyAlignment="1">
      <alignment horizontal="left"/>
    </xf>
    <xf numFmtId="0" fontId="7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1" fillId="0" borderId="0" xfId="1" applyAlignment="1">
      <alignment horizontal="right"/>
    </xf>
    <xf numFmtId="0" fontId="8" fillId="0" borderId="1" xfId="1" applyFont="1" applyBorder="1"/>
    <xf numFmtId="0" fontId="8" fillId="0" borderId="2" xfId="1" applyFont="1" applyBorder="1" applyAlignment="1">
      <alignment horizontal="right"/>
    </xf>
    <xf numFmtId="0" fontId="8" fillId="0" borderId="3" xfId="1" applyFont="1" applyBorder="1" applyAlignment="1">
      <alignment horizontal="center" vertical="top"/>
    </xf>
    <xf numFmtId="0" fontId="8" fillId="0" borderId="1" xfId="1" applyFont="1" applyBorder="1"/>
    <xf numFmtId="0" fontId="8" fillId="0" borderId="2" xfId="1" applyFont="1" applyBorder="1"/>
    <xf numFmtId="0" fontId="8" fillId="0" borderId="2" xfId="1" applyFont="1" applyBorder="1"/>
    <xf numFmtId="0" fontId="8" fillId="0" borderId="4" xfId="1" applyFont="1" applyBorder="1"/>
    <xf numFmtId="0" fontId="8" fillId="0" borderId="3" xfId="1" applyFont="1" applyBorder="1" applyAlignment="1">
      <alignment horizontal="center"/>
    </xf>
    <xf numFmtId="0" fontId="8" fillId="0" borderId="3" xfId="1" applyFont="1" applyBorder="1"/>
    <xf numFmtId="0" fontId="8" fillId="0" borderId="5" xfId="1" applyFont="1" applyBorder="1"/>
    <xf numFmtId="0" fontId="8" fillId="0" borderId="6" xfId="1" applyFont="1" applyBorder="1"/>
    <xf numFmtId="0" fontId="8" fillId="0" borderId="7" xfId="1" applyFont="1" applyBorder="1"/>
    <xf numFmtId="0" fontId="1" fillId="0" borderId="0" xfId="1" applyBorder="1"/>
    <xf numFmtId="0" fontId="8" fillId="0" borderId="8" xfId="1" applyFont="1" applyBorder="1"/>
    <xf numFmtId="0" fontId="8" fillId="0" borderId="0" xfId="1" applyFont="1" applyBorder="1"/>
    <xf numFmtId="0" fontId="8" fillId="0" borderId="9" xfId="1" applyFont="1" applyBorder="1" applyAlignment="1">
      <alignment vertical="top"/>
    </xf>
    <xf numFmtId="0" fontId="8" fillId="0" borderId="10" xfId="1" applyFont="1" applyBorder="1"/>
    <xf numFmtId="0" fontId="8" fillId="0" borderId="11" xfId="1" applyFont="1" applyBorder="1"/>
    <xf numFmtId="0" fontId="8" fillId="0" borderId="12" xfId="1" applyFont="1" applyBorder="1"/>
    <xf numFmtId="0" fontId="8" fillId="0" borderId="9" xfId="1" applyFont="1" applyBorder="1"/>
    <xf numFmtId="0" fontId="8" fillId="0" borderId="1" xfId="1" quotePrefix="1" applyFont="1" applyBorder="1" applyAlignment="1">
      <alignment horizontal="left"/>
    </xf>
    <xf numFmtId="0" fontId="8" fillId="0" borderId="5" xfId="1" applyFont="1" applyBorder="1" applyAlignment="1">
      <alignment horizontal="center"/>
    </xf>
    <xf numFmtId="0" fontId="8" fillId="0" borderId="7" xfId="1" applyFont="1" applyBorder="1" applyAlignment="1">
      <alignment horizontal="center"/>
    </xf>
    <xf numFmtId="0" fontId="8" fillId="0" borderId="9" xfId="1" applyFont="1" applyBorder="1" applyAlignment="1">
      <alignment horizontal="center"/>
    </xf>
    <xf numFmtId="0" fontId="8" fillId="0" borderId="5" xfId="1" applyFont="1" applyBorder="1" applyAlignment="1">
      <alignment horizontal="distributed"/>
    </xf>
    <xf numFmtId="0" fontId="8" fillId="0" borderId="6" xfId="1" applyFont="1" applyBorder="1" applyAlignment="1">
      <alignment horizontal="distributed"/>
    </xf>
    <xf numFmtId="0" fontId="8" fillId="0" borderId="7" xfId="1" applyFont="1" applyBorder="1" applyAlignment="1">
      <alignment horizontal="distributed"/>
    </xf>
    <xf numFmtId="0" fontId="3" fillId="0" borderId="3" xfId="1" applyFont="1" applyBorder="1" applyAlignment="1">
      <alignment horizontal="center"/>
    </xf>
    <xf numFmtId="0" fontId="8" fillId="0" borderId="3" xfId="1" applyFont="1" applyBorder="1" applyAlignment="1">
      <alignment vertical="top" wrapText="1"/>
    </xf>
    <xf numFmtId="0" fontId="8" fillId="0" borderId="3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4" xfId="1" applyFont="1" applyBorder="1" applyAlignment="1">
      <alignment vertical="top" wrapText="1"/>
    </xf>
    <xf numFmtId="0" fontId="8" fillId="0" borderId="5" xfId="1" applyFont="1" applyBorder="1" applyAlignment="1">
      <alignment horizontal="center" shrinkToFit="1"/>
    </xf>
    <xf numFmtId="0" fontId="8" fillId="0" borderId="6" xfId="1" applyFont="1" applyBorder="1" applyAlignment="1">
      <alignment horizontal="center" shrinkToFit="1"/>
    </xf>
    <xf numFmtId="0" fontId="8" fillId="0" borderId="7" xfId="1" applyFont="1" applyBorder="1" applyAlignment="1">
      <alignment horizontal="center" shrinkToFit="1"/>
    </xf>
    <xf numFmtId="0" fontId="0" fillId="0" borderId="7" xfId="0" applyBorder="1" applyAlignment="1">
      <alignment horizontal="center" shrinkToFit="1"/>
    </xf>
    <xf numFmtId="0" fontId="8" fillId="0" borderId="1" xfId="1" applyFont="1" applyBorder="1" applyAlignment="1">
      <alignment horizontal="center" wrapText="1"/>
    </xf>
    <xf numFmtId="0" fontId="8" fillId="0" borderId="2" xfId="1" applyFont="1" applyBorder="1" applyAlignment="1">
      <alignment horizontal="center" wrapText="1"/>
    </xf>
    <xf numFmtId="0" fontId="0" fillId="0" borderId="9" xfId="0" applyBorder="1" applyAlignment="1">
      <alignment vertical="top" wrapText="1"/>
    </xf>
    <xf numFmtId="0" fontId="8" fillId="0" borderId="9" xfId="1" applyFont="1" applyBorder="1" applyAlignment="1">
      <alignment vertical="top" wrapText="1"/>
    </xf>
    <xf numFmtId="0" fontId="8" fillId="0" borderId="9" xfId="1" applyFont="1" applyBorder="1" applyAlignment="1">
      <alignment vertical="top" wrapText="1"/>
    </xf>
    <xf numFmtId="0" fontId="3" fillId="0" borderId="3" xfId="1" quotePrefix="1" applyFont="1" applyBorder="1" applyAlignment="1">
      <alignment horizontal="left" vertical="top" wrapText="1"/>
    </xf>
    <xf numFmtId="0" fontId="8" fillId="0" borderId="1" xfId="1" applyFont="1" applyBorder="1" applyAlignment="1">
      <alignment horizontal="center"/>
    </xf>
    <xf numFmtId="0" fontId="3" fillId="0" borderId="7" xfId="1" applyFont="1" applyBorder="1" applyAlignment="1">
      <alignment horizontal="center"/>
    </xf>
    <xf numFmtId="0" fontId="8" fillId="0" borderId="13" xfId="1" applyFont="1" applyBorder="1" applyAlignment="1">
      <alignment horizontal="center" wrapText="1"/>
    </xf>
    <xf numFmtId="0" fontId="8" fillId="0" borderId="11" xfId="1" applyFont="1" applyBorder="1" applyAlignment="1">
      <alignment horizontal="center" wrapText="1"/>
    </xf>
    <xf numFmtId="0" fontId="3" fillId="0" borderId="9" xfId="0" applyFont="1" applyBorder="1" applyAlignment="1">
      <alignment vertical="top" wrapText="1"/>
    </xf>
    <xf numFmtId="0" fontId="3" fillId="0" borderId="9" xfId="1" applyFont="1" applyBorder="1" applyAlignment="1">
      <alignment horizontal="center"/>
    </xf>
    <xf numFmtId="0" fontId="8" fillId="0" borderId="9" xfId="1" applyFont="1" applyBorder="1" applyAlignment="1">
      <alignment horizontal="center" shrinkToFit="1"/>
    </xf>
    <xf numFmtId="0" fontId="8" fillId="0" borderId="9" xfId="1" applyFont="1" applyBorder="1" applyAlignment="1">
      <alignment horizontal="center" vertical="top" wrapText="1"/>
    </xf>
    <xf numFmtId="0" fontId="8" fillId="0" borderId="9" xfId="1" applyFont="1" applyBorder="1" applyAlignment="1">
      <alignment horizontal="center" vertical="top"/>
    </xf>
    <xf numFmtId="0" fontId="8" fillId="0" borderId="9" xfId="1" quotePrefix="1" applyFont="1" applyBorder="1" applyAlignment="1">
      <alignment horizontal="center" vertical="top"/>
    </xf>
    <xf numFmtId="0" fontId="3" fillId="0" borderId="9" xfId="1" applyFont="1" applyBorder="1"/>
    <xf numFmtId="0" fontId="0" fillId="0" borderId="14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1" fontId="8" fillId="0" borderId="15" xfId="1" applyNumberFormat="1" applyFont="1" applyBorder="1" applyAlignment="1">
      <alignment vertical="center"/>
    </xf>
    <xf numFmtId="0" fontId="8" fillId="0" borderId="15" xfId="1" applyFont="1" applyBorder="1" applyAlignment="1">
      <alignment vertical="center"/>
    </xf>
    <xf numFmtId="176" fontId="8" fillId="0" borderId="15" xfId="1" applyNumberFormat="1" applyFont="1" applyBorder="1" applyAlignment="1">
      <alignment vertical="center"/>
    </xf>
    <xf numFmtId="176" fontId="8" fillId="0" borderId="15" xfId="1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0" fontId="8" fillId="0" borderId="16" xfId="1" applyFont="1" applyBorder="1" applyAlignment="1">
      <alignment vertical="center"/>
    </xf>
    <xf numFmtId="1" fontId="8" fillId="0" borderId="14" xfId="1" applyNumberFormat="1" applyFont="1" applyBorder="1" applyAlignment="1">
      <alignment vertical="center"/>
    </xf>
    <xf numFmtId="0" fontId="8" fillId="0" borderId="13" xfId="1" applyFont="1" applyBorder="1" applyAlignment="1">
      <alignment vertical="center"/>
    </xf>
    <xf numFmtId="176" fontId="8" fillId="0" borderId="14" xfId="1" applyNumberFormat="1" applyFont="1" applyBorder="1" applyAlignment="1">
      <alignment vertical="center"/>
    </xf>
    <xf numFmtId="176" fontId="8" fillId="0" borderId="14" xfId="1" applyNumberFormat="1" applyFont="1" applyFill="1" applyBorder="1" applyAlignment="1">
      <alignment vertical="center"/>
    </xf>
    <xf numFmtId="1" fontId="8" fillId="0" borderId="3" xfId="1" applyNumberFormat="1" applyFont="1" applyBorder="1" applyAlignment="1">
      <alignment vertical="center"/>
    </xf>
    <xf numFmtId="0" fontId="8" fillId="0" borderId="5" xfId="1" applyFont="1" applyBorder="1" applyAlignment="1">
      <alignment vertical="center"/>
    </xf>
    <xf numFmtId="176" fontId="8" fillId="0" borderId="17" xfId="1" applyNumberFormat="1" applyFont="1" applyBorder="1" applyAlignment="1">
      <alignment vertical="center"/>
    </xf>
    <xf numFmtId="176" fontId="8" fillId="0" borderId="17" xfId="1" applyNumberFormat="1" applyFont="1" applyFill="1" applyBorder="1" applyAlignment="1">
      <alignment vertical="center"/>
    </xf>
    <xf numFmtId="1" fontId="8" fillId="0" borderId="9" xfId="1" applyNumberFormat="1" applyFont="1" applyBorder="1" applyAlignment="1">
      <alignment vertical="center"/>
    </xf>
    <xf numFmtId="0" fontId="8" fillId="0" borderId="18" xfId="1" applyFont="1" applyBorder="1" applyAlignment="1">
      <alignment vertical="center"/>
    </xf>
    <xf numFmtId="176" fontId="8" fillId="0" borderId="19" xfId="1" applyNumberFormat="1" applyFont="1" applyBorder="1" applyAlignment="1">
      <alignment vertical="center"/>
    </xf>
    <xf numFmtId="176" fontId="8" fillId="0" borderId="19" xfId="1" applyNumberFormat="1" applyFont="1" applyFill="1" applyBorder="1" applyAlignment="1">
      <alignment vertical="center"/>
    </xf>
    <xf numFmtId="0" fontId="8" fillId="0" borderId="8" xfId="1" applyFont="1" applyBorder="1" applyAlignment="1">
      <alignment vertical="center"/>
    </xf>
    <xf numFmtId="176" fontId="8" fillId="0" borderId="9" xfId="1" applyNumberFormat="1" applyFont="1" applyBorder="1" applyAlignment="1">
      <alignment vertical="center"/>
    </xf>
    <xf numFmtId="176" fontId="8" fillId="0" borderId="9" xfId="1" applyNumberFormat="1" applyFont="1" applyFill="1" applyBorder="1" applyAlignment="1">
      <alignment vertical="center"/>
    </xf>
    <xf numFmtId="0" fontId="8" fillId="0" borderId="20" xfId="1" applyFont="1" applyBorder="1" applyAlignment="1">
      <alignment vertical="center"/>
    </xf>
    <xf numFmtId="176" fontId="8" fillId="0" borderId="20" xfId="1" applyNumberFormat="1" applyFont="1" applyBorder="1" applyAlignment="1">
      <alignment vertical="center"/>
    </xf>
    <xf numFmtId="176" fontId="8" fillId="0" borderId="20" xfId="1" applyNumberFormat="1" applyFont="1" applyFill="1" applyBorder="1" applyAlignment="1">
      <alignment vertical="center"/>
    </xf>
    <xf numFmtId="1" fontId="8" fillId="0" borderId="17" xfId="1" applyNumberFormat="1" applyFont="1" applyBorder="1" applyAlignment="1">
      <alignment vertical="center"/>
    </xf>
    <xf numFmtId="1" fontId="8" fillId="0" borderId="1" xfId="1" applyNumberFormat="1" applyFont="1" applyBorder="1" applyAlignment="1">
      <alignment vertical="center"/>
    </xf>
    <xf numFmtId="176" fontId="8" fillId="0" borderId="3" xfId="1" applyNumberFormat="1" applyFont="1" applyBorder="1" applyAlignment="1">
      <alignment vertical="center"/>
    </xf>
    <xf numFmtId="176" fontId="8" fillId="0" borderId="3" xfId="1" applyNumberFormat="1" applyFont="1" applyFill="1" applyBorder="1" applyAlignment="1">
      <alignment vertical="center"/>
    </xf>
  </cellXfs>
  <cellStyles count="2">
    <cellStyle name="標準" xfId="0" builtinId="0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572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4</xdr:row>
      <xdr:rowOff>0</xdr:rowOff>
    </xdr:from>
    <xdr:to>
      <xdr:col>32</xdr:col>
      <xdr:colOff>0</xdr:colOff>
      <xdr:row>11</xdr:row>
      <xdr:rowOff>0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181451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9">
    <tabColor rgb="FF00B050"/>
    <pageSetUpPr fitToPage="1"/>
  </sheetPr>
  <dimension ref="B1:BG38"/>
  <sheetViews>
    <sheetView showGridLines="0" showZeros="0" tabSelected="1" view="pageBreakPreview" zoomScaleNormal="100" zoomScaleSheetLayoutView="100" workbookViewId="0">
      <selection activeCell="AG13" sqref="AG13"/>
    </sheetView>
  </sheetViews>
  <sheetFormatPr defaultColWidth="9" defaultRowHeight="13.5" x14ac:dyDescent="0.15"/>
  <cols>
    <col min="1" max="1" width="8.625" style="5" customWidth="1"/>
    <col min="2" max="2" width="2.125" style="5" customWidth="1"/>
    <col min="3" max="3" width="14.5" style="5" customWidth="1"/>
    <col min="4" max="5" width="10.625" style="5" customWidth="1"/>
    <col min="6" max="6" width="10.625" style="5" hidden="1" customWidth="1"/>
    <col min="7" max="8" width="10.625" style="5" customWidth="1"/>
    <col min="9" max="10" width="10.625" style="5" hidden="1" customWidth="1"/>
    <col min="11" max="14" width="10.625" style="5" customWidth="1"/>
    <col min="15" max="15" width="8.625" style="5" customWidth="1"/>
    <col min="16" max="16" width="10.625" style="5" hidden="1" customWidth="1"/>
    <col min="17" max="22" width="10.625" style="5" customWidth="1"/>
    <col min="23" max="23" width="8.625" style="5" customWidth="1"/>
    <col min="24" max="25" width="10.625" style="5" customWidth="1"/>
    <col min="26" max="26" width="8.5" style="5" customWidth="1"/>
    <col min="27" max="28" width="8.5" style="5" hidden="1" customWidth="1"/>
    <col min="29" max="29" width="8.5" style="5" customWidth="1"/>
    <col min="30" max="30" width="8.625" style="5" customWidth="1"/>
    <col min="31" max="31" width="2.125" style="5" customWidth="1"/>
    <col min="32" max="32" width="14.5" style="5" customWidth="1"/>
    <col min="33" max="35" width="10.625" style="5" customWidth="1"/>
    <col min="36" max="37" width="10.625" style="5" hidden="1" customWidth="1"/>
    <col min="38" max="40" width="10.625" style="5" customWidth="1"/>
    <col min="41" max="43" width="10.625" style="5" hidden="1" customWidth="1"/>
    <col min="44" max="44" width="10.625" style="5" customWidth="1"/>
    <col min="45" max="45" width="10.625" style="5" hidden="1" customWidth="1"/>
    <col min="46" max="46" width="10.625" style="5" customWidth="1"/>
    <col min="47" max="47" width="10.625" style="5" hidden="1" customWidth="1"/>
    <col min="48" max="53" width="10.625" style="5" customWidth="1"/>
    <col min="54" max="54" width="8.625" style="5" customWidth="1"/>
    <col min="55" max="55" width="10.625" style="5" customWidth="1"/>
    <col min="56" max="57" width="10.625" style="5" hidden="1" customWidth="1"/>
    <col min="58" max="58" width="5.25" style="5" customWidth="1"/>
    <col min="59" max="16384" width="9" style="5"/>
  </cols>
  <sheetData>
    <row r="1" spans="2:59" s="1" customFormat="1" ht="21.75" customHeight="1" x14ac:dyDescent="0.15">
      <c r="O1" s="2"/>
      <c r="S1" s="3"/>
      <c r="AA1" s="4"/>
      <c r="AB1" s="4"/>
      <c r="AC1" s="2"/>
      <c r="AJ1" s="2"/>
      <c r="AK1" s="2"/>
      <c r="AL1" s="2"/>
      <c r="AP1" s="2"/>
      <c r="AQ1" s="2"/>
      <c r="AR1" s="2"/>
    </row>
    <row r="2" spans="2:59" ht="22.5" customHeight="1" x14ac:dyDescent="0.15">
      <c r="D2" s="6"/>
      <c r="F2" s="7"/>
      <c r="AG2" s="7"/>
    </row>
    <row r="3" spans="2:59" ht="22.5" customHeight="1" x14ac:dyDescent="0.2">
      <c r="C3" s="8" t="s">
        <v>73</v>
      </c>
      <c r="D3" s="9"/>
      <c r="G3" s="7"/>
      <c r="S3" s="7"/>
      <c r="AF3" s="8" t="str">
        <f>REPLACE($C$3,FIND("その１",$C$3,1),3,"その２")</f>
        <v>表9-08  発生量及び処理・処分量の総括表　（種類無変換）〔全業種〕〔田辺・西牟婁地域〕〔令和元年度〕（その２）</v>
      </c>
      <c r="AG3" s="9"/>
    </row>
    <row r="4" spans="2:59" x14ac:dyDescent="0.15">
      <c r="Q4" s="7"/>
      <c r="Z4" s="10" t="s">
        <v>74</v>
      </c>
      <c r="AA4" s="10"/>
      <c r="AB4" s="10"/>
      <c r="AC4" s="10"/>
      <c r="BC4" s="10" t="str">
        <f>Z4</f>
        <v>(単位：千t/年）</v>
      </c>
      <c r="BE4" s="11"/>
    </row>
    <row r="5" spans="2:59" ht="13.5" customHeight="1" x14ac:dyDescent="0.15">
      <c r="B5" s="12"/>
      <c r="C5" s="13" t="s">
        <v>0</v>
      </c>
      <c r="D5" s="14" t="s">
        <v>1</v>
      </c>
      <c r="E5" s="14" t="s">
        <v>2</v>
      </c>
      <c r="F5" s="14" t="s">
        <v>3</v>
      </c>
      <c r="G5" s="14" t="s">
        <v>4</v>
      </c>
      <c r="H5" s="15" t="s">
        <v>5</v>
      </c>
      <c r="I5" s="16"/>
      <c r="J5" s="16"/>
      <c r="K5" s="16"/>
      <c r="L5" s="16"/>
      <c r="M5" s="16"/>
      <c r="N5" s="16"/>
      <c r="O5" s="16"/>
      <c r="P5" s="16"/>
      <c r="Q5" s="12" t="s">
        <v>6</v>
      </c>
      <c r="R5" s="17"/>
      <c r="S5" s="17"/>
      <c r="T5" s="17"/>
      <c r="U5" s="17"/>
      <c r="V5" s="17"/>
      <c r="W5" s="18"/>
      <c r="X5" s="19" t="s">
        <v>7</v>
      </c>
      <c r="Y5" s="12" t="s">
        <v>8</v>
      </c>
      <c r="Z5" s="17"/>
      <c r="AA5" s="17"/>
      <c r="AB5" s="17"/>
      <c r="AC5" s="18"/>
      <c r="AE5" s="12"/>
      <c r="AF5" s="13" t="s">
        <v>0</v>
      </c>
      <c r="AG5" s="20" t="s">
        <v>9</v>
      </c>
      <c r="AH5" s="21" t="s">
        <v>10</v>
      </c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0" t="s">
        <v>11</v>
      </c>
      <c r="AY5" s="12" t="s">
        <v>12</v>
      </c>
      <c r="AZ5" s="22"/>
      <c r="BA5" s="23"/>
      <c r="BB5" s="19" t="s">
        <v>13</v>
      </c>
      <c r="BC5" s="19" t="s">
        <v>14</v>
      </c>
      <c r="BD5" s="19" t="s">
        <v>15</v>
      </c>
      <c r="BE5" s="19" t="s">
        <v>16</v>
      </c>
      <c r="BG5" s="24"/>
    </row>
    <row r="6" spans="2:59" ht="13.5" customHeight="1" x14ac:dyDescent="0.15">
      <c r="B6" s="25"/>
      <c r="C6" s="26"/>
      <c r="D6" s="27"/>
      <c r="E6" s="27"/>
      <c r="F6" s="27"/>
      <c r="G6" s="27"/>
      <c r="H6" s="25"/>
      <c r="I6" s="26"/>
      <c r="J6" s="28"/>
      <c r="K6" s="15" t="s">
        <v>17</v>
      </c>
      <c r="L6" s="16"/>
      <c r="M6" s="16"/>
      <c r="N6" s="16"/>
      <c r="O6" s="16"/>
      <c r="P6" s="16"/>
      <c r="Q6" s="25"/>
      <c r="R6" s="29"/>
      <c r="S6" s="29"/>
      <c r="T6" s="29"/>
      <c r="U6" s="29"/>
      <c r="V6" s="29"/>
      <c r="W6" s="30"/>
      <c r="X6" s="31"/>
      <c r="Y6" s="25"/>
      <c r="Z6" s="26"/>
      <c r="AA6" s="26"/>
      <c r="AB6" s="26"/>
      <c r="AC6" s="28"/>
      <c r="AE6" s="25"/>
      <c r="AF6" s="26"/>
      <c r="AG6" s="31"/>
      <c r="AH6" s="32" t="s">
        <v>18</v>
      </c>
      <c r="AI6" s="17"/>
      <c r="AJ6" s="17"/>
      <c r="AK6" s="17"/>
      <c r="AL6" s="17"/>
      <c r="AM6" s="32" t="s">
        <v>19</v>
      </c>
      <c r="AN6" s="17"/>
      <c r="AO6" s="17"/>
      <c r="AP6" s="17"/>
      <c r="AQ6" s="17"/>
      <c r="AR6" s="17"/>
      <c r="AS6" s="17"/>
      <c r="AT6" s="22"/>
      <c r="AU6" s="22"/>
      <c r="AV6" s="22"/>
      <c r="AW6" s="22"/>
      <c r="AX6" s="31"/>
      <c r="AY6" s="31"/>
      <c r="AZ6" s="33" t="s">
        <v>20</v>
      </c>
      <c r="BA6" s="34"/>
      <c r="BB6" s="35"/>
      <c r="BC6" s="35"/>
      <c r="BD6" s="35"/>
      <c r="BE6" s="35"/>
      <c r="BG6" s="24"/>
    </row>
    <row r="7" spans="2:59" x14ac:dyDescent="0.15">
      <c r="B7" s="25"/>
      <c r="C7" s="26"/>
      <c r="D7" s="27"/>
      <c r="E7" s="27"/>
      <c r="F7" s="27"/>
      <c r="G7" s="27"/>
      <c r="H7" s="25"/>
      <c r="I7" s="29"/>
      <c r="J7" s="28"/>
      <c r="K7" s="31"/>
      <c r="L7" s="36" t="s">
        <v>21</v>
      </c>
      <c r="M7" s="37"/>
      <c r="N7" s="37"/>
      <c r="O7" s="37"/>
      <c r="P7" s="37"/>
      <c r="Q7" s="31"/>
      <c r="R7" s="36" t="s">
        <v>22</v>
      </c>
      <c r="S7" s="37"/>
      <c r="T7" s="37"/>
      <c r="U7" s="37"/>
      <c r="V7" s="37"/>
      <c r="W7" s="38"/>
      <c r="X7" s="31"/>
      <c r="Y7" s="25"/>
      <c r="Z7" s="29"/>
      <c r="AA7" s="29"/>
      <c r="AB7" s="29"/>
      <c r="AC7" s="30"/>
      <c r="AE7" s="25"/>
      <c r="AF7" s="26"/>
      <c r="AG7" s="31"/>
      <c r="AH7" s="25"/>
      <c r="AI7" s="26"/>
      <c r="AJ7" s="26"/>
      <c r="AK7" s="26"/>
      <c r="AL7" s="26"/>
      <c r="AM7" s="25"/>
      <c r="AN7" s="26"/>
      <c r="AO7" s="26"/>
      <c r="AP7" s="26"/>
      <c r="AQ7" s="26"/>
      <c r="AR7" s="26"/>
      <c r="AS7" s="28"/>
      <c r="AT7" s="12" t="s">
        <v>23</v>
      </c>
      <c r="AU7" s="17"/>
      <c r="AV7" s="17"/>
      <c r="AW7" s="17"/>
      <c r="AX7" s="31"/>
      <c r="AY7" s="31"/>
      <c r="AZ7" s="39" t="s">
        <v>24</v>
      </c>
      <c r="BA7" s="39" t="s">
        <v>25</v>
      </c>
      <c r="BB7" s="35"/>
      <c r="BC7" s="35"/>
      <c r="BD7" s="35"/>
      <c r="BE7" s="35"/>
      <c r="BG7" s="24"/>
    </row>
    <row r="8" spans="2:59" ht="13.5" customHeight="1" x14ac:dyDescent="0.15">
      <c r="B8" s="25"/>
      <c r="C8" s="26"/>
      <c r="D8" s="27"/>
      <c r="E8" s="27"/>
      <c r="F8" s="27"/>
      <c r="G8" s="27"/>
      <c r="H8" s="31"/>
      <c r="I8" s="40" t="s">
        <v>26</v>
      </c>
      <c r="J8" s="40" t="s">
        <v>27</v>
      </c>
      <c r="K8" s="31"/>
      <c r="L8" s="40" t="s">
        <v>11</v>
      </c>
      <c r="M8" s="40" t="s">
        <v>8</v>
      </c>
      <c r="N8" s="40" t="s">
        <v>9</v>
      </c>
      <c r="O8" s="40" t="s">
        <v>13</v>
      </c>
      <c r="P8" s="41" t="s">
        <v>28</v>
      </c>
      <c r="Q8" s="31"/>
      <c r="R8" s="40" t="s">
        <v>11</v>
      </c>
      <c r="S8" s="40" t="s">
        <v>8</v>
      </c>
      <c r="T8" s="42" t="s">
        <v>9</v>
      </c>
      <c r="U8" s="43"/>
      <c r="V8" s="44"/>
      <c r="W8" s="40" t="s">
        <v>13</v>
      </c>
      <c r="X8" s="31"/>
      <c r="Y8" s="31"/>
      <c r="Z8" s="45" t="s">
        <v>29</v>
      </c>
      <c r="AA8" s="46"/>
      <c r="AB8" s="46"/>
      <c r="AC8" s="47"/>
      <c r="AE8" s="25"/>
      <c r="AF8" s="26"/>
      <c r="AG8" s="31"/>
      <c r="AH8" s="31"/>
      <c r="AI8" s="45" t="s">
        <v>29</v>
      </c>
      <c r="AJ8" s="46"/>
      <c r="AK8" s="46"/>
      <c r="AL8" s="46"/>
      <c r="AM8" s="31"/>
      <c r="AN8" s="45" t="s">
        <v>29</v>
      </c>
      <c r="AO8" s="46"/>
      <c r="AP8" s="46"/>
      <c r="AQ8" s="46"/>
      <c r="AR8" s="46"/>
      <c r="AS8" s="48"/>
      <c r="AT8" s="31"/>
      <c r="AU8" s="49" t="s">
        <v>30</v>
      </c>
      <c r="AV8" s="50"/>
      <c r="AW8" s="50"/>
      <c r="AX8" s="31"/>
      <c r="AY8" s="31"/>
      <c r="AZ8" s="31"/>
      <c r="BA8" s="31"/>
      <c r="BB8" s="35"/>
      <c r="BC8" s="35"/>
      <c r="BD8" s="35"/>
      <c r="BE8" s="35"/>
      <c r="BG8" s="24"/>
    </row>
    <row r="9" spans="2:59" ht="12.75" customHeight="1" x14ac:dyDescent="0.15">
      <c r="B9" s="25"/>
      <c r="C9" s="26"/>
      <c r="D9" s="27"/>
      <c r="E9" s="27"/>
      <c r="F9" s="27"/>
      <c r="G9" s="27"/>
      <c r="H9" s="31"/>
      <c r="I9" s="51"/>
      <c r="J9" s="51"/>
      <c r="K9" s="31"/>
      <c r="L9" s="52"/>
      <c r="M9" s="52"/>
      <c r="N9" s="52"/>
      <c r="O9" s="52"/>
      <c r="P9" s="53"/>
      <c r="Q9" s="31"/>
      <c r="R9" s="52"/>
      <c r="S9" s="52"/>
      <c r="T9" s="52"/>
      <c r="U9" s="54" t="s">
        <v>31</v>
      </c>
      <c r="V9" s="54" t="s">
        <v>32</v>
      </c>
      <c r="W9" s="52"/>
      <c r="X9" s="31"/>
      <c r="Y9" s="31"/>
      <c r="Z9" s="19" t="s">
        <v>75</v>
      </c>
      <c r="AA9" s="33" t="str">
        <f>$Z$9</f>
        <v>県内</v>
      </c>
      <c r="AB9" s="34"/>
      <c r="AC9" s="19" t="s">
        <v>76</v>
      </c>
      <c r="AE9" s="25"/>
      <c r="AF9" s="26"/>
      <c r="AG9" s="31"/>
      <c r="AH9" s="31"/>
      <c r="AI9" s="19" t="str">
        <f>$Z$9</f>
        <v>県内</v>
      </c>
      <c r="AJ9" s="33" t="str">
        <f>$Z$9</f>
        <v>県内</v>
      </c>
      <c r="AK9" s="34"/>
      <c r="AL9" s="19" t="str">
        <f>$AC$9</f>
        <v>県外</v>
      </c>
      <c r="AM9" s="31"/>
      <c r="AN9" s="55" t="str">
        <f>$Z$9</f>
        <v>県内</v>
      </c>
      <c r="AO9" s="56"/>
      <c r="AP9" s="33" t="str">
        <f>$Z$9</f>
        <v>県内</v>
      </c>
      <c r="AQ9" s="34"/>
      <c r="AR9" s="55" t="str">
        <f>$AC$9</f>
        <v>県外</v>
      </c>
      <c r="AS9" s="56"/>
      <c r="AT9" s="31"/>
      <c r="AU9" s="57"/>
      <c r="AV9" s="58"/>
      <c r="AW9" s="58"/>
      <c r="AX9" s="31"/>
      <c r="AY9" s="31"/>
      <c r="AZ9" s="31"/>
      <c r="BA9" s="31"/>
      <c r="BB9" s="35"/>
      <c r="BC9" s="35"/>
      <c r="BD9" s="35"/>
      <c r="BE9" s="35"/>
      <c r="BG9" s="24"/>
    </row>
    <row r="10" spans="2:59" ht="21" customHeight="1" x14ac:dyDescent="0.15">
      <c r="B10" s="25"/>
      <c r="C10" s="26"/>
      <c r="D10" s="27"/>
      <c r="E10" s="27"/>
      <c r="F10" s="27"/>
      <c r="G10" s="27"/>
      <c r="H10" s="31"/>
      <c r="I10" s="31"/>
      <c r="J10" s="31"/>
      <c r="K10" s="31"/>
      <c r="L10" s="53"/>
      <c r="M10" s="53"/>
      <c r="N10" s="53"/>
      <c r="O10" s="53"/>
      <c r="P10" s="53"/>
      <c r="Q10" s="31"/>
      <c r="R10" s="53"/>
      <c r="S10" s="53"/>
      <c r="T10" s="53"/>
      <c r="U10" s="59"/>
      <c r="V10" s="59"/>
      <c r="W10" s="53"/>
      <c r="X10" s="31"/>
      <c r="Y10" s="31"/>
      <c r="Z10" s="35"/>
      <c r="AA10" s="35" t="s">
        <v>33</v>
      </c>
      <c r="AB10" s="35" t="s">
        <v>34</v>
      </c>
      <c r="AC10" s="35"/>
      <c r="AE10" s="25"/>
      <c r="AF10" s="26"/>
      <c r="AG10" s="31"/>
      <c r="AH10" s="31"/>
      <c r="AI10" s="60"/>
      <c r="AJ10" s="35" t="str">
        <f>$AA$10</f>
        <v>県内</v>
      </c>
      <c r="AK10" s="35" t="str">
        <f>$AB$10</f>
        <v>県外</v>
      </c>
      <c r="AL10" s="60"/>
      <c r="AM10" s="31"/>
      <c r="AN10" s="35"/>
      <c r="AO10" s="40" t="s">
        <v>26</v>
      </c>
      <c r="AP10" s="35" t="str">
        <f>$AA$10</f>
        <v>県内</v>
      </c>
      <c r="AQ10" s="35" t="str">
        <f>$AB$10</f>
        <v>県外</v>
      </c>
      <c r="AR10" s="35"/>
      <c r="AS10" s="40" t="s">
        <v>26</v>
      </c>
      <c r="AT10" s="31"/>
      <c r="AU10" s="61" t="s">
        <v>35</v>
      </c>
      <c r="AV10" s="61" t="s">
        <v>11</v>
      </c>
      <c r="AW10" s="61" t="s">
        <v>12</v>
      </c>
      <c r="AX10" s="31"/>
      <c r="AY10" s="31"/>
      <c r="AZ10" s="31"/>
      <c r="BA10" s="31"/>
      <c r="BB10" s="35"/>
      <c r="BC10" s="35"/>
      <c r="BD10" s="35"/>
      <c r="BE10" s="35"/>
      <c r="BG10" s="24"/>
    </row>
    <row r="11" spans="2:59" ht="24" x14ac:dyDescent="0.15">
      <c r="B11" s="25" t="s">
        <v>36</v>
      </c>
      <c r="C11" s="26"/>
      <c r="D11" s="62" t="s">
        <v>37</v>
      </c>
      <c r="E11" s="63" t="s">
        <v>38</v>
      </c>
      <c r="F11" s="63" t="s">
        <v>39</v>
      </c>
      <c r="G11" s="62" t="s">
        <v>40</v>
      </c>
      <c r="H11" s="63" t="s">
        <v>41</v>
      </c>
      <c r="I11" s="63"/>
      <c r="J11" s="63" t="s">
        <v>42</v>
      </c>
      <c r="K11" s="63" t="s">
        <v>43</v>
      </c>
      <c r="L11" s="63" t="s">
        <v>44</v>
      </c>
      <c r="M11" s="63" t="s">
        <v>45</v>
      </c>
      <c r="N11" s="63" t="s">
        <v>46</v>
      </c>
      <c r="O11" s="63" t="s">
        <v>47</v>
      </c>
      <c r="P11" s="63" t="s">
        <v>48</v>
      </c>
      <c r="Q11" s="63" t="s">
        <v>49</v>
      </c>
      <c r="R11" s="63" t="s">
        <v>50</v>
      </c>
      <c r="S11" s="63" t="s">
        <v>51</v>
      </c>
      <c r="T11" s="63" t="s">
        <v>52</v>
      </c>
      <c r="U11" s="64" t="s">
        <v>53</v>
      </c>
      <c r="V11" s="64" t="s">
        <v>54</v>
      </c>
      <c r="W11" s="63" t="s">
        <v>55</v>
      </c>
      <c r="X11" s="62" t="s">
        <v>56</v>
      </c>
      <c r="Y11" s="62" t="s">
        <v>57</v>
      </c>
      <c r="Z11" s="31"/>
      <c r="AA11" s="31"/>
      <c r="AB11" s="31"/>
      <c r="AC11" s="31"/>
      <c r="AE11" s="25" t="s">
        <v>36</v>
      </c>
      <c r="AF11" s="26"/>
      <c r="AG11" s="62" t="s">
        <v>58</v>
      </c>
      <c r="AH11" s="63" t="s">
        <v>59</v>
      </c>
      <c r="AI11" s="65"/>
      <c r="AJ11" s="65"/>
      <c r="AK11" s="65"/>
      <c r="AL11" s="65"/>
      <c r="AM11" s="63" t="s">
        <v>60</v>
      </c>
      <c r="AN11" s="31"/>
      <c r="AO11" s="66"/>
      <c r="AP11" s="67"/>
      <c r="AQ11" s="67"/>
      <c r="AR11" s="31"/>
      <c r="AS11" s="66"/>
      <c r="AT11" s="63" t="s">
        <v>61</v>
      </c>
      <c r="AU11" s="63" t="s">
        <v>62</v>
      </c>
      <c r="AV11" s="63" t="s">
        <v>63</v>
      </c>
      <c r="AW11" s="63" t="s">
        <v>64</v>
      </c>
      <c r="AX11" s="62" t="s">
        <v>65</v>
      </c>
      <c r="AY11" s="62" t="s">
        <v>66</v>
      </c>
      <c r="AZ11" s="63" t="s">
        <v>67</v>
      </c>
      <c r="BA11" s="63" t="s">
        <v>68</v>
      </c>
      <c r="BB11" s="62" t="s">
        <v>69</v>
      </c>
      <c r="BC11" s="62" t="s">
        <v>70</v>
      </c>
      <c r="BD11" s="62" t="s">
        <v>71</v>
      </c>
      <c r="BE11" s="62" t="s">
        <v>72</v>
      </c>
      <c r="BG11" s="24"/>
    </row>
    <row r="12" spans="2:59" s="72" customFormat="1" ht="24.75" customHeight="1" thickBot="1" x14ac:dyDescent="0.2">
      <c r="B12" s="68" t="s">
        <v>77</v>
      </c>
      <c r="C12" s="69"/>
      <c r="D12" s="70">
        <v>165.54181699999995</v>
      </c>
      <c r="E12" s="70">
        <v>0</v>
      </c>
      <c r="F12" s="70">
        <v>0</v>
      </c>
      <c r="G12" s="70">
        <v>165.54181699999995</v>
      </c>
      <c r="H12" s="70">
        <v>30.908827000000002</v>
      </c>
      <c r="I12" s="70">
        <v>0.26950099999999999</v>
      </c>
      <c r="J12" s="70">
        <v>0</v>
      </c>
      <c r="K12" s="70">
        <v>6.1331980000000001</v>
      </c>
      <c r="L12" s="70">
        <v>5.4833259999999999</v>
      </c>
      <c r="M12" s="70">
        <v>0</v>
      </c>
      <c r="N12" s="70">
        <f t="shared" ref="N12:N37" si="0">K12-L12-M12-P12</f>
        <v>0.64987200000000023</v>
      </c>
      <c r="O12" s="70"/>
      <c r="P12" s="70">
        <v>0</v>
      </c>
      <c r="Q12" s="70">
        <f>R12+S12+T12+W12</f>
        <v>134.63298999999998</v>
      </c>
      <c r="R12" s="70">
        <v>21.082999999999998</v>
      </c>
      <c r="S12" s="70">
        <v>0</v>
      </c>
      <c r="T12" s="70">
        <f>AG12-N12</f>
        <v>113.54998999999998</v>
      </c>
      <c r="U12" s="71"/>
      <c r="V12" s="71"/>
      <c r="W12" s="70">
        <v>0</v>
      </c>
      <c r="X12" s="70">
        <f t="shared" ref="X12:X37" si="1">W12+Y12+AG12</f>
        <v>114.19986199999998</v>
      </c>
      <c r="Y12" s="70">
        <v>0</v>
      </c>
      <c r="Z12" s="70">
        <v>0</v>
      </c>
      <c r="AA12" s="70"/>
      <c r="AB12" s="70"/>
      <c r="AC12" s="70"/>
      <c r="AE12" s="68" t="str">
        <f>B12</f>
        <v>合計</v>
      </c>
      <c r="AF12" s="73"/>
      <c r="AG12" s="70">
        <v>114.19986199999998</v>
      </c>
      <c r="AH12" s="70">
        <v>0.97048500000000004</v>
      </c>
      <c r="AI12" s="70">
        <v>0.75366</v>
      </c>
      <c r="AJ12" s="70">
        <v>0</v>
      </c>
      <c r="AK12" s="70">
        <v>0.21682499999999999</v>
      </c>
      <c r="AL12" s="70">
        <v>0.21682499999999999</v>
      </c>
      <c r="AM12" s="70">
        <v>113.22937699999999</v>
      </c>
      <c r="AN12" s="70">
        <v>108.04897099999998</v>
      </c>
      <c r="AO12" s="70">
        <v>0.974518</v>
      </c>
      <c r="AP12" s="70">
        <v>0</v>
      </c>
      <c r="AQ12" s="70">
        <v>5.1804059999999996</v>
      </c>
      <c r="AR12" s="70">
        <v>5.1804059999999996</v>
      </c>
      <c r="AS12" s="70">
        <v>0.97917700000000008</v>
      </c>
      <c r="AT12" s="70">
        <v>107.99306900000002</v>
      </c>
      <c r="AU12" s="70">
        <v>0</v>
      </c>
      <c r="AV12" s="70">
        <v>104.97175800000002</v>
      </c>
      <c r="AW12" s="70">
        <v>3.0213109999999999</v>
      </c>
      <c r="AX12" s="70">
        <f>L12+R12+AV12</f>
        <v>131.53808400000003</v>
      </c>
      <c r="AY12" s="70">
        <f>Y12+AH12+AW12</f>
        <v>3.9917959999999999</v>
      </c>
      <c r="AZ12" s="70">
        <f>Y12</f>
        <v>0</v>
      </c>
      <c r="BA12" s="70">
        <f>AH12+AW12</f>
        <v>3.9917959999999999</v>
      </c>
      <c r="BB12" s="70">
        <f>O12+W12</f>
        <v>0</v>
      </c>
      <c r="BC12" s="70">
        <f>G12-AX12-AY12</f>
        <v>30.011936999999925</v>
      </c>
      <c r="BD12" s="70">
        <f>AX12+E12</f>
        <v>131.53808400000003</v>
      </c>
      <c r="BE12" s="70">
        <v>0</v>
      </c>
    </row>
    <row r="13" spans="2:59" s="72" customFormat="1" ht="24.75" customHeight="1" thickTop="1" x14ac:dyDescent="0.15">
      <c r="B13" s="74" t="s">
        <v>78</v>
      </c>
      <c r="C13" s="75"/>
      <c r="D13" s="76">
        <v>0.28884999999999994</v>
      </c>
      <c r="E13" s="76">
        <v>0</v>
      </c>
      <c r="F13" s="76">
        <v>0</v>
      </c>
      <c r="G13" s="76">
        <v>0.28884999999999994</v>
      </c>
      <c r="H13" s="76">
        <v>0</v>
      </c>
      <c r="I13" s="76">
        <v>0</v>
      </c>
      <c r="J13" s="76">
        <v>0</v>
      </c>
      <c r="K13" s="76">
        <v>0</v>
      </c>
      <c r="L13" s="76">
        <v>0</v>
      </c>
      <c r="M13" s="76">
        <v>0</v>
      </c>
      <c r="N13" s="76">
        <f t="shared" si="0"/>
        <v>0</v>
      </c>
      <c r="O13" s="76"/>
      <c r="P13" s="76">
        <v>0</v>
      </c>
      <c r="Q13" s="76">
        <f>R13+S13+T13+W13</f>
        <v>0.28884999999999994</v>
      </c>
      <c r="R13" s="76">
        <v>0</v>
      </c>
      <c r="S13" s="76">
        <v>0</v>
      </c>
      <c r="T13" s="76">
        <f>AG13-N13</f>
        <v>0.28884999999999994</v>
      </c>
      <c r="U13" s="77"/>
      <c r="V13" s="77"/>
      <c r="W13" s="76">
        <v>0</v>
      </c>
      <c r="X13" s="76">
        <f t="shared" si="1"/>
        <v>0.28884999999999994</v>
      </c>
      <c r="Y13" s="76">
        <v>0</v>
      </c>
      <c r="Z13" s="76">
        <v>0</v>
      </c>
      <c r="AA13" s="76"/>
      <c r="AB13" s="76"/>
      <c r="AC13" s="76"/>
      <c r="AE13" s="74" t="str">
        <f>B13</f>
        <v>燃え殻</v>
      </c>
      <c r="AF13" s="75"/>
      <c r="AG13" s="76">
        <v>0.28884999999999994</v>
      </c>
      <c r="AH13" s="76">
        <v>0.14399999999999999</v>
      </c>
      <c r="AI13" s="76">
        <v>0</v>
      </c>
      <c r="AJ13" s="76">
        <v>0</v>
      </c>
      <c r="AK13" s="76">
        <v>0.14399999999999999</v>
      </c>
      <c r="AL13" s="76">
        <v>0.14399999999999999</v>
      </c>
      <c r="AM13" s="76">
        <v>0.14484999999999998</v>
      </c>
      <c r="AN13" s="76">
        <v>0.13704999999999998</v>
      </c>
      <c r="AO13" s="76">
        <v>3.64E-3</v>
      </c>
      <c r="AP13" s="76">
        <v>0</v>
      </c>
      <c r="AQ13" s="76">
        <v>7.7999999999999996E-3</v>
      </c>
      <c r="AR13" s="76">
        <v>7.7999999999999996E-3</v>
      </c>
      <c r="AS13" s="76">
        <v>0</v>
      </c>
      <c r="AT13" s="76">
        <v>0.13606199999999999</v>
      </c>
      <c r="AU13" s="76">
        <v>0</v>
      </c>
      <c r="AV13" s="76">
        <v>1.56E-3</v>
      </c>
      <c r="AW13" s="76">
        <v>0.13450199999999998</v>
      </c>
      <c r="AX13" s="76">
        <f>L13+R13+AV13</f>
        <v>1.56E-3</v>
      </c>
      <c r="AY13" s="76">
        <f>Y13+AH13+AW13</f>
        <v>0.27850199999999997</v>
      </c>
      <c r="AZ13" s="76">
        <f>Y13</f>
        <v>0</v>
      </c>
      <c r="BA13" s="76">
        <f>AH13+AW13</f>
        <v>0.27850199999999997</v>
      </c>
      <c r="BB13" s="76">
        <f t="shared" ref="BB13:BB37" si="2">O13+W13</f>
        <v>0</v>
      </c>
      <c r="BC13" s="76">
        <f>G13-AX13-AY13</f>
        <v>8.7879999999999625E-3</v>
      </c>
      <c r="BD13" s="76">
        <f>AX13+E13</f>
        <v>1.56E-3</v>
      </c>
      <c r="BE13" s="76">
        <v>0</v>
      </c>
    </row>
    <row r="14" spans="2:59" s="72" customFormat="1" ht="24.75" customHeight="1" x14ac:dyDescent="0.15">
      <c r="B14" s="78" t="s">
        <v>79</v>
      </c>
      <c r="C14" s="79"/>
      <c r="D14" s="80">
        <v>29.648339999999997</v>
      </c>
      <c r="E14" s="80">
        <v>0</v>
      </c>
      <c r="F14" s="80">
        <v>0</v>
      </c>
      <c r="G14" s="80">
        <v>29.648339999999997</v>
      </c>
      <c r="H14" s="80">
        <v>25.155999999999999</v>
      </c>
      <c r="I14" s="80">
        <v>0</v>
      </c>
      <c r="J14" s="80">
        <v>0</v>
      </c>
      <c r="K14" s="80">
        <v>0.625</v>
      </c>
      <c r="L14" s="80">
        <v>0</v>
      </c>
      <c r="M14" s="80">
        <v>0</v>
      </c>
      <c r="N14" s="80">
        <f t="shared" si="0"/>
        <v>0.625</v>
      </c>
      <c r="O14" s="80"/>
      <c r="P14" s="80">
        <v>0</v>
      </c>
      <c r="Q14" s="80">
        <f>R14+S14+T14+W14</f>
        <v>4.4923400000000004</v>
      </c>
      <c r="R14" s="80">
        <v>0</v>
      </c>
      <c r="S14" s="80">
        <v>0</v>
      </c>
      <c r="T14" s="80">
        <f>AG14-N14</f>
        <v>4.4923400000000004</v>
      </c>
      <c r="U14" s="81"/>
      <c r="V14" s="81"/>
      <c r="W14" s="80">
        <v>0</v>
      </c>
      <c r="X14" s="80">
        <f t="shared" si="1"/>
        <v>5.1173400000000004</v>
      </c>
      <c r="Y14" s="80">
        <v>0</v>
      </c>
      <c r="Z14" s="80">
        <v>0</v>
      </c>
      <c r="AA14" s="80"/>
      <c r="AB14" s="80"/>
      <c r="AC14" s="80"/>
      <c r="AE14" s="78" t="str">
        <f t="shared" ref="AE14:AE38" si="3">B14</f>
        <v>汚泥</v>
      </c>
      <c r="AF14" s="79"/>
      <c r="AG14" s="80">
        <v>5.1173400000000004</v>
      </c>
      <c r="AH14" s="80">
        <v>3.3960000000000004E-2</v>
      </c>
      <c r="AI14" s="80">
        <v>8.2300000000000012E-3</v>
      </c>
      <c r="AJ14" s="80">
        <v>0</v>
      </c>
      <c r="AK14" s="80">
        <v>2.5729999999999999E-2</v>
      </c>
      <c r="AL14" s="80">
        <v>2.5729999999999999E-2</v>
      </c>
      <c r="AM14" s="80">
        <v>5.08338</v>
      </c>
      <c r="AN14" s="80">
        <v>4.9425699999999999</v>
      </c>
      <c r="AO14" s="80">
        <v>0</v>
      </c>
      <c r="AP14" s="80">
        <v>0</v>
      </c>
      <c r="AQ14" s="80">
        <v>0.14080999999999996</v>
      </c>
      <c r="AR14" s="80">
        <v>0.14080999999999996</v>
      </c>
      <c r="AS14" s="80">
        <v>3.0769000000000001E-2</v>
      </c>
      <c r="AT14" s="80">
        <v>4.6902990000000004</v>
      </c>
      <c r="AU14" s="80">
        <v>0</v>
      </c>
      <c r="AV14" s="80">
        <v>4.6586960000000008</v>
      </c>
      <c r="AW14" s="80">
        <v>3.1603000000000006E-2</v>
      </c>
      <c r="AX14" s="80">
        <f>L14+R14+AV14</f>
        <v>4.6586960000000008</v>
      </c>
      <c r="AY14" s="80">
        <f>Y14+AH14+AW14</f>
        <v>6.556300000000001E-2</v>
      </c>
      <c r="AZ14" s="80">
        <f>Y14</f>
        <v>0</v>
      </c>
      <c r="BA14" s="80">
        <f>AH14+AW14</f>
        <v>6.556300000000001E-2</v>
      </c>
      <c r="BB14" s="80">
        <f t="shared" si="2"/>
        <v>0</v>
      </c>
      <c r="BC14" s="80">
        <f>G14-AX14-AY14</f>
        <v>24.924080999999997</v>
      </c>
      <c r="BD14" s="80">
        <f>AX14+E14</f>
        <v>4.6586960000000008</v>
      </c>
      <c r="BE14" s="80">
        <v>0</v>
      </c>
    </row>
    <row r="15" spans="2:59" s="72" customFormat="1" ht="24.75" hidden="1" customHeight="1" x14ac:dyDescent="0.15">
      <c r="B15" s="82">
        <v>0</v>
      </c>
      <c r="C15" s="83" t="s">
        <v>80</v>
      </c>
      <c r="D15" s="84">
        <v>27.988712</v>
      </c>
      <c r="E15" s="84">
        <v>0</v>
      </c>
      <c r="F15" s="84">
        <v>0</v>
      </c>
      <c r="G15" s="84">
        <v>27.988712</v>
      </c>
      <c r="H15" s="84">
        <v>25.155999999999999</v>
      </c>
      <c r="I15" s="84">
        <v>0</v>
      </c>
      <c r="J15" s="84">
        <v>0</v>
      </c>
      <c r="K15" s="84">
        <v>0.625</v>
      </c>
      <c r="L15" s="84">
        <v>0</v>
      </c>
      <c r="M15" s="84">
        <v>0</v>
      </c>
      <c r="N15" s="84">
        <f t="shared" si="0"/>
        <v>0.625</v>
      </c>
      <c r="O15" s="84"/>
      <c r="P15" s="84">
        <v>0</v>
      </c>
      <c r="Q15" s="84">
        <f>R15+S15+T15+W15</f>
        <v>2.8327120000000003</v>
      </c>
      <c r="R15" s="84">
        <v>0</v>
      </c>
      <c r="S15" s="84">
        <v>0</v>
      </c>
      <c r="T15" s="84">
        <f>AG15-N15</f>
        <v>2.8327120000000003</v>
      </c>
      <c r="U15" s="85"/>
      <c r="V15" s="85"/>
      <c r="W15" s="84">
        <v>0</v>
      </c>
      <c r="X15" s="84">
        <f t="shared" si="1"/>
        <v>3.4577120000000003</v>
      </c>
      <c r="Y15" s="84">
        <v>0</v>
      </c>
      <c r="Z15" s="84">
        <v>0</v>
      </c>
      <c r="AA15" s="84"/>
      <c r="AB15" s="84"/>
      <c r="AC15" s="84"/>
      <c r="AE15" s="82">
        <f t="shared" si="3"/>
        <v>0</v>
      </c>
      <c r="AF15" s="83" t="str">
        <f>C15</f>
        <v>有機性汚泥</v>
      </c>
      <c r="AG15" s="84">
        <v>3.4577120000000003</v>
      </c>
      <c r="AH15" s="84">
        <v>0</v>
      </c>
      <c r="AI15" s="84">
        <v>0</v>
      </c>
      <c r="AJ15" s="84">
        <v>0</v>
      </c>
      <c r="AK15" s="84">
        <v>0</v>
      </c>
      <c r="AL15" s="84">
        <v>0</v>
      </c>
      <c r="AM15" s="84">
        <v>3.4577120000000003</v>
      </c>
      <c r="AN15" s="84">
        <v>3.4495500000000003</v>
      </c>
      <c r="AO15" s="84">
        <v>0</v>
      </c>
      <c r="AP15" s="84">
        <v>0</v>
      </c>
      <c r="AQ15" s="84">
        <v>8.1620000000000009E-3</v>
      </c>
      <c r="AR15" s="84">
        <v>8.1620000000000009E-3</v>
      </c>
      <c r="AS15" s="84">
        <v>0</v>
      </c>
      <c r="AT15" s="84">
        <v>3.2621110000000004</v>
      </c>
      <c r="AU15" s="84">
        <v>0</v>
      </c>
      <c r="AV15" s="84">
        <v>3.2610510000000006</v>
      </c>
      <c r="AW15" s="84">
        <v>1.06E-3</v>
      </c>
      <c r="AX15" s="84">
        <f>L15+R15+AV15</f>
        <v>3.2610510000000006</v>
      </c>
      <c r="AY15" s="84">
        <f>Y15+AH15+AW15</f>
        <v>1.06E-3</v>
      </c>
      <c r="AZ15" s="84">
        <f>Y15</f>
        <v>0</v>
      </c>
      <c r="BA15" s="84">
        <f>AH15+AW15</f>
        <v>1.06E-3</v>
      </c>
      <c r="BB15" s="84">
        <f t="shared" si="2"/>
        <v>0</v>
      </c>
      <c r="BC15" s="84">
        <f>G15-AX15-AY15</f>
        <v>24.726600999999999</v>
      </c>
      <c r="BD15" s="84">
        <f>AX15+E15</f>
        <v>3.2610510000000006</v>
      </c>
      <c r="BE15" s="84">
        <v>0</v>
      </c>
    </row>
    <row r="16" spans="2:59" s="72" customFormat="1" ht="24.75" hidden="1" customHeight="1" x14ac:dyDescent="0.15">
      <c r="B16" s="82">
        <v>0</v>
      </c>
      <c r="C16" s="86" t="s">
        <v>81</v>
      </c>
      <c r="D16" s="87">
        <v>1.6596279999999997</v>
      </c>
      <c r="E16" s="87">
        <v>0</v>
      </c>
      <c r="F16" s="87">
        <v>0</v>
      </c>
      <c r="G16" s="87">
        <v>1.6596279999999997</v>
      </c>
      <c r="H16" s="87">
        <v>0</v>
      </c>
      <c r="I16" s="87">
        <v>0</v>
      </c>
      <c r="J16" s="87">
        <v>0</v>
      </c>
      <c r="K16" s="87">
        <v>0</v>
      </c>
      <c r="L16" s="87">
        <v>0</v>
      </c>
      <c r="M16" s="87">
        <v>0</v>
      </c>
      <c r="N16" s="87">
        <f t="shared" si="0"/>
        <v>0</v>
      </c>
      <c r="O16" s="87"/>
      <c r="P16" s="87">
        <v>0</v>
      </c>
      <c r="Q16" s="87">
        <f>R16+S16+T16+W16</f>
        <v>1.6596279999999997</v>
      </c>
      <c r="R16" s="87">
        <v>0</v>
      </c>
      <c r="S16" s="87">
        <v>0</v>
      </c>
      <c r="T16" s="87">
        <f>AG16-N16</f>
        <v>1.6596279999999997</v>
      </c>
      <c r="U16" s="88"/>
      <c r="V16" s="88"/>
      <c r="W16" s="87">
        <v>0</v>
      </c>
      <c r="X16" s="87">
        <f t="shared" si="1"/>
        <v>1.6596279999999997</v>
      </c>
      <c r="Y16" s="87">
        <v>0</v>
      </c>
      <c r="Z16" s="87">
        <v>0</v>
      </c>
      <c r="AA16" s="87"/>
      <c r="AB16" s="87"/>
      <c r="AC16" s="87"/>
      <c r="AE16" s="82">
        <f t="shared" si="3"/>
        <v>0</v>
      </c>
      <c r="AF16" s="86" t="str">
        <f>C16</f>
        <v>無機性汚泥</v>
      </c>
      <c r="AG16" s="87">
        <v>1.6596279999999997</v>
      </c>
      <c r="AH16" s="87">
        <v>3.3960000000000004E-2</v>
      </c>
      <c r="AI16" s="87">
        <v>8.2300000000000012E-3</v>
      </c>
      <c r="AJ16" s="87">
        <v>0</v>
      </c>
      <c r="AK16" s="87">
        <v>2.5729999999999999E-2</v>
      </c>
      <c r="AL16" s="87">
        <v>2.5729999999999999E-2</v>
      </c>
      <c r="AM16" s="87">
        <v>1.6256679999999997</v>
      </c>
      <c r="AN16" s="87">
        <v>1.4930199999999998</v>
      </c>
      <c r="AO16" s="87">
        <v>0</v>
      </c>
      <c r="AP16" s="87">
        <v>0</v>
      </c>
      <c r="AQ16" s="87">
        <v>0.13264799999999996</v>
      </c>
      <c r="AR16" s="87">
        <v>0.13264799999999996</v>
      </c>
      <c r="AS16" s="87">
        <v>3.0769000000000001E-2</v>
      </c>
      <c r="AT16" s="87">
        <v>1.4281879999999998</v>
      </c>
      <c r="AU16" s="87">
        <v>0</v>
      </c>
      <c r="AV16" s="87">
        <v>1.3976449999999998</v>
      </c>
      <c r="AW16" s="87">
        <v>3.0543000000000004E-2</v>
      </c>
      <c r="AX16" s="87">
        <f>L16+R16+AV16</f>
        <v>1.3976449999999998</v>
      </c>
      <c r="AY16" s="87">
        <f>Y16+AH16+AW16</f>
        <v>6.4503000000000005E-2</v>
      </c>
      <c r="AZ16" s="87">
        <f>Y16</f>
        <v>0</v>
      </c>
      <c r="BA16" s="87">
        <f>AH16+AW16</f>
        <v>6.4503000000000005E-2</v>
      </c>
      <c r="BB16" s="87">
        <f t="shared" si="2"/>
        <v>0</v>
      </c>
      <c r="BC16" s="87">
        <f>G16-AX16-AY16</f>
        <v>0.19747999999999985</v>
      </c>
      <c r="BD16" s="87">
        <f>AX16+E16</f>
        <v>1.3976449999999998</v>
      </c>
      <c r="BE16" s="87">
        <v>0</v>
      </c>
    </row>
    <row r="17" spans="2:57" s="72" customFormat="1" ht="24.75" hidden="1" customHeight="1" x14ac:dyDescent="0.15">
      <c r="B17" s="74">
        <v>0</v>
      </c>
      <c r="C17" s="89" t="s">
        <v>82</v>
      </c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90">
        <f t="shared" si="0"/>
        <v>0</v>
      </c>
      <c r="O17" s="90"/>
      <c r="P17" s="90">
        <v>0</v>
      </c>
      <c r="Q17" s="90"/>
      <c r="R17" s="90"/>
      <c r="S17" s="90"/>
      <c r="T17" s="90"/>
      <c r="U17" s="91"/>
      <c r="V17" s="91"/>
      <c r="W17" s="90"/>
      <c r="X17" s="90">
        <f t="shared" si="1"/>
        <v>0</v>
      </c>
      <c r="Y17" s="90"/>
      <c r="Z17" s="90"/>
      <c r="AA17" s="90"/>
      <c r="AB17" s="90"/>
      <c r="AC17" s="90"/>
      <c r="AE17" s="74">
        <f t="shared" si="3"/>
        <v>0</v>
      </c>
      <c r="AF17" s="89" t="str">
        <f>C17</f>
        <v>識別不明</v>
      </c>
      <c r="AG17" s="90"/>
      <c r="AH17" s="90"/>
      <c r="AI17" s="90"/>
      <c r="AJ17" s="90">
        <v>0</v>
      </c>
      <c r="AK17" s="90">
        <v>0</v>
      </c>
      <c r="AL17" s="90"/>
      <c r="AM17" s="90"/>
      <c r="AN17" s="90"/>
      <c r="AO17" s="90"/>
      <c r="AP17" s="90">
        <v>0</v>
      </c>
      <c r="AQ17" s="90">
        <v>0</v>
      </c>
      <c r="AR17" s="90"/>
      <c r="AS17" s="90"/>
      <c r="AT17" s="90"/>
      <c r="AU17" s="90">
        <v>0</v>
      </c>
      <c r="AV17" s="90"/>
      <c r="AW17" s="90"/>
      <c r="AX17" s="90"/>
      <c r="AY17" s="90"/>
      <c r="AZ17" s="90"/>
      <c r="BA17" s="90"/>
      <c r="BB17" s="90">
        <f t="shared" si="2"/>
        <v>0</v>
      </c>
      <c r="BC17" s="90"/>
      <c r="BD17" s="90"/>
      <c r="BE17" s="90">
        <v>0</v>
      </c>
    </row>
    <row r="18" spans="2:57" s="72" customFormat="1" ht="24.75" customHeight="1" x14ac:dyDescent="0.15">
      <c r="B18" s="78" t="s">
        <v>83</v>
      </c>
      <c r="C18" s="79"/>
      <c r="D18" s="80">
        <v>0.84003800000000006</v>
      </c>
      <c r="E18" s="80">
        <v>0</v>
      </c>
      <c r="F18" s="80">
        <v>0</v>
      </c>
      <c r="G18" s="80">
        <v>0.84003800000000006</v>
      </c>
      <c r="H18" s="80">
        <v>0</v>
      </c>
      <c r="I18" s="80">
        <v>0</v>
      </c>
      <c r="J18" s="80">
        <v>0</v>
      </c>
      <c r="K18" s="80">
        <v>0</v>
      </c>
      <c r="L18" s="80">
        <v>0</v>
      </c>
      <c r="M18" s="80">
        <v>0</v>
      </c>
      <c r="N18" s="80">
        <f t="shared" si="0"/>
        <v>0</v>
      </c>
      <c r="O18" s="80"/>
      <c r="P18" s="80">
        <v>0</v>
      </c>
      <c r="Q18" s="80">
        <f t="shared" ref="Q18:Q35" si="4">R18+S18+T18+W18</f>
        <v>0.84003800000000006</v>
      </c>
      <c r="R18" s="80">
        <v>0</v>
      </c>
      <c r="S18" s="80">
        <v>0</v>
      </c>
      <c r="T18" s="80">
        <f t="shared" ref="T18:T37" si="5">AG18-N18</f>
        <v>0.84003800000000006</v>
      </c>
      <c r="U18" s="81"/>
      <c r="V18" s="81"/>
      <c r="W18" s="80">
        <v>0</v>
      </c>
      <c r="X18" s="80">
        <f t="shared" si="1"/>
        <v>0.84003800000000006</v>
      </c>
      <c r="Y18" s="80">
        <v>0</v>
      </c>
      <c r="Z18" s="80">
        <v>0</v>
      </c>
      <c r="AA18" s="80"/>
      <c r="AB18" s="80"/>
      <c r="AC18" s="80"/>
      <c r="AE18" s="78" t="str">
        <f t="shared" si="3"/>
        <v>廃油</v>
      </c>
      <c r="AF18" s="79"/>
      <c r="AG18" s="80">
        <v>0.84003800000000006</v>
      </c>
      <c r="AH18" s="80">
        <v>0</v>
      </c>
      <c r="AI18" s="80">
        <v>0</v>
      </c>
      <c r="AJ18" s="80">
        <v>0</v>
      </c>
      <c r="AK18" s="80">
        <v>0</v>
      </c>
      <c r="AL18" s="80">
        <v>0</v>
      </c>
      <c r="AM18" s="80">
        <v>0.84003800000000006</v>
      </c>
      <c r="AN18" s="80">
        <v>0.64086500000000002</v>
      </c>
      <c r="AO18" s="80">
        <v>2.8000000000000003E-4</v>
      </c>
      <c r="AP18" s="80">
        <v>0</v>
      </c>
      <c r="AQ18" s="80">
        <v>0.19917300000000002</v>
      </c>
      <c r="AR18" s="80">
        <v>0.19917300000000002</v>
      </c>
      <c r="AS18" s="80">
        <v>1.0824000000000002E-2</v>
      </c>
      <c r="AT18" s="80">
        <v>0.76786099999999979</v>
      </c>
      <c r="AU18" s="80">
        <v>0</v>
      </c>
      <c r="AV18" s="80">
        <v>0.76724199999999976</v>
      </c>
      <c r="AW18" s="80">
        <v>6.1899999999999998E-4</v>
      </c>
      <c r="AX18" s="80">
        <f t="shared" ref="AX18:AX37" si="6">L18+R18+AV18</f>
        <v>0.76724199999999976</v>
      </c>
      <c r="AY18" s="80">
        <f t="shared" ref="AY18:AY37" si="7">Y18+AH18+AW18</f>
        <v>6.1899999999999998E-4</v>
      </c>
      <c r="AZ18" s="80">
        <f t="shared" ref="AZ18:AZ35" si="8">Y18</f>
        <v>0</v>
      </c>
      <c r="BA18" s="80">
        <f t="shared" ref="BA18:BA35" si="9">AH18+AW18</f>
        <v>6.1899999999999998E-4</v>
      </c>
      <c r="BB18" s="80">
        <f t="shared" si="2"/>
        <v>0</v>
      </c>
      <c r="BC18" s="80">
        <f t="shared" ref="BC18:BC37" si="10">G18-AX18-AY18</f>
        <v>7.217700000000031E-2</v>
      </c>
      <c r="BD18" s="80">
        <f t="shared" ref="BD18:BD37" si="11">AX18+E18</f>
        <v>0.76724199999999976</v>
      </c>
      <c r="BE18" s="80">
        <v>0</v>
      </c>
    </row>
    <row r="19" spans="2:57" s="72" customFormat="1" ht="24.75" customHeight="1" x14ac:dyDescent="0.15">
      <c r="B19" s="92" t="s">
        <v>84</v>
      </c>
      <c r="C19" s="79"/>
      <c r="D19" s="80">
        <v>3.8966219999999998</v>
      </c>
      <c r="E19" s="80">
        <v>0</v>
      </c>
      <c r="F19" s="80">
        <v>0</v>
      </c>
      <c r="G19" s="80">
        <v>3.8966219999999998</v>
      </c>
      <c r="H19" s="80">
        <v>0</v>
      </c>
      <c r="I19" s="80">
        <v>0</v>
      </c>
      <c r="J19" s="80">
        <v>0</v>
      </c>
      <c r="K19" s="80">
        <v>0</v>
      </c>
      <c r="L19" s="80">
        <v>0</v>
      </c>
      <c r="M19" s="80">
        <v>0</v>
      </c>
      <c r="N19" s="80">
        <f t="shared" si="0"/>
        <v>0</v>
      </c>
      <c r="O19" s="80"/>
      <c r="P19" s="80">
        <v>0</v>
      </c>
      <c r="Q19" s="80">
        <f t="shared" si="4"/>
        <v>3.8966219999999998</v>
      </c>
      <c r="R19" s="80">
        <v>0</v>
      </c>
      <c r="S19" s="80">
        <v>0</v>
      </c>
      <c r="T19" s="80">
        <f t="shared" si="5"/>
        <v>3.8966219999999998</v>
      </c>
      <c r="U19" s="81"/>
      <c r="V19" s="81"/>
      <c r="W19" s="80">
        <v>0</v>
      </c>
      <c r="X19" s="80">
        <f t="shared" si="1"/>
        <v>3.8966219999999998</v>
      </c>
      <c r="Y19" s="80">
        <v>0</v>
      </c>
      <c r="Z19" s="80">
        <v>0</v>
      </c>
      <c r="AA19" s="80"/>
      <c r="AB19" s="80"/>
      <c r="AC19" s="80"/>
      <c r="AE19" s="92" t="str">
        <f t="shared" si="3"/>
        <v>廃酸</v>
      </c>
      <c r="AF19" s="79"/>
      <c r="AG19" s="80">
        <v>3.8966219999999998</v>
      </c>
      <c r="AH19" s="80">
        <v>0</v>
      </c>
      <c r="AI19" s="80">
        <v>0</v>
      </c>
      <c r="AJ19" s="80">
        <v>0</v>
      </c>
      <c r="AK19" s="80">
        <v>0</v>
      </c>
      <c r="AL19" s="80">
        <v>0</v>
      </c>
      <c r="AM19" s="80">
        <v>3.8966219999999998</v>
      </c>
      <c r="AN19" s="80">
        <v>2.8175349999999999</v>
      </c>
      <c r="AO19" s="80">
        <v>2.6000000000000003E-4</v>
      </c>
      <c r="AP19" s="80">
        <v>0</v>
      </c>
      <c r="AQ19" s="80">
        <v>1.0790870000000001</v>
      </c>
      <c r="AR19" s="80">
        <v>1.0790870000000001</v>
      </c>
      <c r="AS19" s="80">
        <v>0.82174999999999998</v>
      </c>
      <c r="AT19" s="80">
        <v>0.11278800000000001</v>
      </c>
      <c r="AU19" s="80">
        <v>0</v>
      </c>
      <c r="AV19" s="80">
        <v>8.3390000000000006E-2</v>
      </c>
      <c r="AW19" s="80">
        <v>2.9398000000000004E-2</v>
      </c>
      <c r="AX19" s="80">
        <f t="shared" si="6"/>
        <v>8.3390000000000006E-2</v>
      </c>
      <c r="AY19" s="80">
        <f t="shared" si="7"/>
        <v>2.9398000000000004E-2</v>
      </c>
      <c r="AZ19" s="80">
        <f t="shared" si="8"/>
        <v>0</v>
      </c>
      <c r="BA19" s="80">
        <f t="shared" si="9"/>
        <v>2.9398000000000004E-2</v>
      </c>
      <c r="BB19" s="80">
        <f t="shared" si="2"/>
        <v>0</v>
      </c>
      <c r="BC19" s="80">
        <f t="shared" si="10"/>
        <v>3.7838339999999997</v>
      </c>
      <c r="BD19" s="80">
        <f t="shared" si="11"/>
        <v>8.3390000000000006E-2</v>
      </c>
      <c r="BE19" s="80">
        <v>0</v>
      </c>
    </row>
    <row r="20" spans="2:57" s="72" customFormat="1" ht="24.75" customHeight="1" x14ac:dyDescent="0.15">
      <c r="B20" s="92" t="s">
        <v>85</v>
      </c>
      <c r="C20" s="79"/>
      <c r="D20" s="80">
        <v>1.9976000000000004E-2</v>
      </c>
      <c r="E20" s="80">
        <v>0</v>
      </c>
      <c r="F20" s="80">
        <v>0</v>
      </c>
      <c r="G20" s="80">
        <v>1.9976000000000004E-2</v>
      </c>
      <c r="H20" s="80">
        <v>0</v>
      </c>
      <c r="I20" s="80">
        <v>0</v>
      </c>
      <c r="J20" s="80">
        <v>0</v>
      </c>
      <c r="K20" s="80">
        <v>0</v>
      </c>
      <c r="L20" s="80">
        <v>0</v>
      </c>
      <c r="M20" s="80">
        <v>0</v>
      </c>
      <c r="N20" s="80">
        <f t="shared" si="0"/>
        <v>0</v>
      </c>
      <c r="O20" s="80"/>
      <c r="P20" s="80">
        <v>0</v>
      </c>
      <c r="Q20" s="80">
        <f t="shared" si="4"/>
        <v>1.9976000000000004E-2</v>
      </c>
      <c r="R20" s="80">
        <v>0</v>
      </c>
      <c r="S20" s="80">
        <v>0</v>
      </c>
      <c r="T20" s="80">
        <f t="shared" si="5"/>
        <v>1.9976000000000004E-2</v>
      </c>
      <c r="U20" s="81"/>
      <c r="V20" s="81"/>
      <c r="W20" s="80">
        <v>0</v>
      </c>
      <c r="X20" s="80">
        <f t="shared" si="1"/>
        <v>1.9976000000000004E-2</v>
      </c>
      <c r="Y20" s="80">
        <v>0</v>
      </c>
      <c r="Z20" s="80">
        <v>0</v>
      </c>
      <c r="AA20" s="80"/>
      <c r="AB20" s="80"/>
      <c r="AC20" s="80"/>
      <c r="AE20" s="92" t="str">
        <f t="shared" si="3"/>
        <v>廃アルカリ</v>
      </c>
      <c r="AF20" s="79"/>
      <c r="AG20" s="80">
        <v>1.9976000000000004E-2</v>
      </c>
      <c r="AH20" s="80">
        <v>0</v>
      </c>
      <c r="AI20" s="80">
        <v>0</v>
      </c>
      <c r="AJ20" s="80">
        <v>0</v>
      </c>
      <c r="AK20" s="80">
        <v>0</v>
      </c>
      <c r="AL20" s="80">
        <v>0</v>
      </c>
      <c r="AM20" s="80">
        <v>1.9976000000000004E-2</v>
      </c>
      <c r="AN20" s="80">
        <v>6.0130000000000001E-3</v>
      </c>
      <c r="AO20" s="80">
        <v>1.6000000000000001E-4</v>
      </c>
      <c r="AP20" s="80">
        <v>0</v>
      </c>
      <c r="AQ20" s="80">
        <v>1.3963000000000003E-2</v>
      </c>
      <c r="AR20" s="80">
        <v>1.3963000000000003E-2</v>
      </c>
      <c r="AS20" s="80">
        <v>3.1999999999999999E-5</v>
      </c>
      <c r="AT20" s="80">
        <v>6.0119999999999982E-3</v>
      </c>
      <c r="AU20" s="80">
        <v>0</v>
      </c>
      <c r="AV20" s="80">
        <v>5.8769999999999985E-3</v>
      </c>
      <c r="AW20" s="80">
        <v>1.35E-4</v>
      </c>
      <c r="AX20" s="80">
        <f t="shared" si="6"/>
        <v>5.8769999999999985E-3</v>
      </c>
      <c r="AY20" s="80">
        <f t="shared" si="7"/>
        <v>1.35E-4</v>
      </c>
      <c r="AZ20" s="80">
        <f t="shared" si="8"/>
        <v>0</v>
      </c>
      <c r="BA20" s="80">
        <f t="shared" si="9"/>
        <v>1.35E-4</v>
      </c>
      <c r="BB20" s="80">
        <f t="shared" si="2"/>
        <v>0</v>
      </c>
      <c r="BC20" s="80">
        <f t="shared" si="10"/>
        <v>1.3964000000000006E-2</v>
      </c>
      <c r="BD20" s="80">
        <f t="shared" si="11"/>
        <v>5.8769999999999985E-3</v>
      </c>
      <c r="BE20" s="80">
        <v>0</v>
      </c>
    </row>
    <row r="21" spans="2:57" s="72" customFormat="1" ht="24.75" customHeight="1" x14ac:dyDescent="0.15">
      <c r="B21" s="78" t="s">
        <v>86</v>
      </c>
      <c r="C21" s="79"/>
      <c r="D21" s="80">
        <v>1.2602159999999998</v>
      </c>
      <c r="E21" s="80">
        <v>0</v>
      </c>
      <c r="F21" s="80">
        <v>0</v>
      </c>
      <c r="G21" s="80">
        <v>1.2602159999999998</v>
      </c>
      <c r="H21" s="80">
        <v>0</v>
      </c>
      <c r="I21" s="80">
        <v>0</v>
      </c>
      <c r="J21" s="80">
        <v>0</v>
      </c>
      <c r="K21" s="80">
        <v>0</v>
      </c>
      <c r="L21" s="80">
        <v>0</v>
      </c>
      <c r="M21" s="80">
        <v>0</v>
      </c>
      <c r="N21" s="80">
        <f t="shared" si="0"/>
        <v>0</v>
      </c>
      <c r="O21" s="80"/>
      <c r="P21" s="80">
        <v>0</v>
      </c>
      <c r="Q21" s="80">
        <f t="shared" si="4"/>
        <v>1.2602159999999998</v>
      </c>
      <c r="R21" s="80">
        <v>0</v>
      </c>
      <c r="S21" s="80">
        <v>0</v>
      </c>
      <c r="T21" s="80">
        <f t="shared" si="5"/>
        <v>1.2602159999999998</v>
      </c>
      <c r="U21" s="81"/>
      <c r="V21" s="81"/>
      <c r="W21" s="80">
        <v>0</v>
      </c>
      <c r="X21" s="80">
        <f t="shared" si="1"/>
        <v>1.2602159999999998</v>
      </c>
      <c r="Y21" s="80">
        <v>0</v>
      </c>
      <c r="Z21" s="80">
        <v>0</v>
      </c>
      <c r="AA21" s="80"/>
      <c r="AB21" s="80"/>
      <c r="AC21" s="80"/>
      <c r="AE21" s="78" t="str">
        <f t="shared" si="3"/>
        <v>廃プラスチック類</v>
      </c>
      <c r="AF21" s="79"/>
      <c r="AG21" s="80">
        <v>1.2602159999999998</v>
      </c>
      <c r="AH21" s="80">
        <v>2.2400000000000002E-3</v>
      </c>
      <c r="AI21" s="80">
        <v>0</v>
      </c>
      <c r="AJ21" s="80">
        <v>0</v>
      </c>
      <c r="AK21" s="80">
        <v>2.2400000000000002E-3</v>
      </c>
      <c r="AL21" s="80">
        <v>2.2400000000000002E-3</v>
      </c>
      <c r="AM21" s="80">
        <v>1.2579759999999998</v>
      </c>
      <c r="AN21" s="80">
        <v>1.0687559999999996</v>
      </c>
      <c r="AO21" s="80">
        <v>6.5582000000000001E-2</v>
      </c>
      <c r="AP21" s="80">
        <v>0</v>
      </c>
      <c r="AQ21" s="80">
        <v>0.18922000000000005</v>
      </c>
      <c r="AR21" s="80">
        <v>0.18922000000000005</v>
      </c>
      <c r="AS21" s="80">
        <v>3.6770000000000001E-3</v>
      </c>
      <c r="AT21" s="80">
        <v>1.1819629999999997</v>
      </c>
      <c r="AU21" s="80">
        <v>0</v>
      </c>
      <c r="AV21" s="80">
        <v>0.92261099999999963</v>
      </c>
      <c r="AW21" s="80">
        <v>0.25935200000000003</v>
      </c>
      <c r="AX21" s="80">
        <f t="shared" si="6"/>
        <v>0.92261099999999963</v>
      </c>
      <c r="AY21" s="80">
        <f t="shared" si="7"/>
        <v>0.26159200000000005</v>
      </c>
      <c r="AZ21" s="80">
        <f t="shared" si="8"/>
        <v>0</v>
      </c>
      <c r="BA21" s="80">
        <f t="shared" si="9"/>
        <v>0.26159200000000005</v>
      </c>
      <c r="BB21" s="80">
        <f t="shared" si="2"/>
        <v>0</v>
      </c>
      <c r="BC21" s="80">
        <f t="shared" si="10"/>
        <v>7.6013000000000108E-2</v>
      </c>
      <c r="BD21" s="80">
        <f t="shared" si="11"/>
        <v>0.92261099999999963</v>
      </c>
      <c r="BE21" s="80">
        <v>0</v>
      </c>
    </row>
    <row r="22" spans="2:57" s="72" customFormat="1" ht="24.75" customHeight="1" x14ac:dyDescent="0.15">
      <c r="B22" s="92" t="s">
        <v>87</v>
      </c>
      <c r="C22" s="79"/>
      <c r="D22" s="80">
        <v>0.16204100000000002</v>
      </c>
      <c r="E22" s="80">
        <v>0</v>
      </c>
      <c r="F22" s="80">
        <v>0</v>
      </c>
      <c r="G22" s="80">
        <v>0.16204100000000002</v>
      </c>
      <c r="H22" s="80">
        <v>4.901E-3</v>
      </c>
      <c r="I22" s="80">
        <v>4.901E-3</v>
      </c>
      <c r="J22" s="80">
        <v>0</v>
      </c>
      <c r="K22" s="80">
        <v>4.8999999999999998E-4</v>
      </c>
      <c r="L22" s="80">
        <v>0</v>
      </c>
      <c r="M22" s="80">
        <v>0</v>
      </c>
      <c r="N22" s="80">
        <f t="shared" si="0"/>
        <v>4.8999999999999998E-4</v>
      </c>
      <c r="O22" s="80"/>
      <c r="P22" s="80">
        <v>0</v>
      </c>
      <c r="Q22" s="80">
        <f t="shared" si="4"/>
        <v>0.15714000000000003</v>
      </c>
      <c r="R22" s="80">
        <v>0</v>
      </c>
      <c r="S22" s="80">
        <v>0</v>
      </c>
      <c r="T22" s="80">
        <f t="shared" si="5"/>
        <v>0.15714000000000003</v>
      </c>
      <c r="U22" s="81"/>
      <c r="V22" s="81"/>
      <c r="W22" s="80">
        <v>0</v>
      </c>
      <c r="X22" s="80">
        <f t="shared" si="1"/>
        <v>0.15763000000000002</v>
      </c>
      <c r="Y22" s="80">
        <v>0</v>
      </c>
      <c r="Z22" s="80">
        <v>0</v>
      </c>
      <c r="AA22" s="80"/>
      <c r="AB22" s="80"/>
      <c r="AC22" s="80"/>
      <c r="AE22" s="92" t="str">
        <f t="shared" si="3"/>
        <v>紙くず</v>
      </c>
      <c r="AF22" s="79"/>
      <c r="AG22" s="80">
        <v>0.15763000000000002</v>
      </c>
      <c r="AH22" s="80">
        <v>0</v>
      </c>
      <c r="AI22" s="80">
        <v>0</v>
      </c>
      <c r="AJ22" s="80">
        <v>0</v>
      </c>
      <c r="AK22" s="80">
        <v>0</v>
      </c>
      <c r="AL22" s="80">
        <v>0</v>
      </c>
      <c r="AM22" s="80">
        <v>0.15763000000000002</v>
      </c>
      <c r="AN22" s="80">
        <v>0.15532000000000001</v>
      </c>
      <c r="AO22" s="80">
        <v>7.0899999999999999E-3</v>
      </c>
      <c r="AP22" s="80">
        <v>0</v>
      </c>
      <c r="AQ22" s="80">
        <v>2.31E-3</v>
      </c>
      <c r="AR22" s="80">
        <v>2.31E-3</v>
      </c>
      <c r="AS22" s="80">
        <v>5.1000000000000004E-4</v>
      </c>
      <c r="AT22" s="80">
        <v>0.15079000000000001</v>
      </c>
      <c r="AU22" s="80">
        <v>0</v>
      </c>
      <c r="AV22" s="80">
        <v>7.4476000000000014E-2</v>
      </c>
      <c r="AW22" s="80">
        <v>7.6313999999999993E-2</v>
      </c>
      <c r="AX22" s="80">
        <f t="shared" si="6"/>
        <v>7.4476000000000014E-2</v>
      </c>
      <c r="AY22" s="80">
        <f t="shared" si="7"/>
        <v>7.6313999999999993E-2</v>
      </c>
      <c r="AZ22" s="80">
        <f t="shared" si="8"/>
        <v>0</v>
      </c>
      <c r="BA22" s="80">
        <f t="shared" si="9"/>
        <v>7.6313999999999993E-2</v>
      </c>
      <c r="BB22" s="80">
        <f t="shared" si="2"/>
        <v>0</v>
      </c>
      <c r="BC22" s="80">
        <f t="shared" si="10"/>
        <v>1.1251000000000011E-2</v>
      </c>
      <c r="BD22" s="80">
        <f t="shared" si="11"/>
        <v>7.4476000000000014E-2</v>
      </c>
      <c r="BE22" s="80">
        <v>0</v>
      </c>
    </row>
    <row r="23" spans="2:57" s="72" customFormat="1" ht="24.75" customHeight="1" x14ac:dyDescent="0.15">
      <c r="B23" s="92" t="s">
        <v>88</v>
      </c>
      <c r="C23" s="79"/>
      <c r="D23" s="80">
        <v>12.496543000000001</v>
      </c>
      <c r="E23" s="80">
        <v>0</v>
      </c>
      <c r="F23" s="80">
        <v>0</v>
      </c>
      <c r="G23" s="80">
        <v>12.496543000000001</v>
      </c>
      <c r="H23" s="80">
        <v>1.918223</v>
      </c>
      <c r="I23" s="80">
        <v>0.22456000000000001</v>
      </c>
      <c r="J23" s="80">
        <v>0</v>
      </c>
      <c r="K23" s="80">
        <v>1.7161190000000002</v>
      </c>
      <c r="L23" s="80">
        <v>1.6936629999999999</v>
      </c>
      <c r="M23" s="80">
        <v>0</v>
      </c>
      <c r="N23" s="80">
        <f t="shared" si="0"/>
        <v>2.2456000000000254E-2</v>
      </c>
      <c r="O23" s="80"/>
      <c r="P23" s="80">
        <v>0</v>
      </c>
      <c r="Q23" s="80">
        <f t="shared" si="4"/>
        <v>10.578320000000001</v>
      </c>
      <c r="R23" s="80">
        <v>0</v>
      </c>
      <c r="S23" s="80">
        <v>0</v>
      </c>
      <c r="T23" s="80">
        <f t="shared" si="5"/>
        <v>10.578320000000001</v>
      </c>
      <c r="U23" s="81"/>
      <c r="V23" s="81"/>
      <c r="W23" s="80">
        <v>0</v>
      </c>
      <c r="X23" s="80">
        <f t="shared" si="1"/>
        <v>10.600776000000002</v>
      </c>
      <c r="Y23" s="80">
        <v>0</v>
      </c>
      <c r="Z23" s="80">
        <v>0</v>
      </c>
      <c r="AA23" s="80"/>
      <c r="AB23" s="80"/>
      <c r="AC23" s="80"/>
      <c r="AE23" s="92" t="str">
        <f t="shared" si="3"/>
        <v>木くず</v>
      </c>
      <c r="AF23" s="79"/>
      <c r="AG23" s="80">
        <v>10.600776000000002</v>
      </c>
      <c r="AH23" s="80">
        <v>0</v>
      </c>
      <c r="AI23" s="80">
        <v>0</v>
      </c>
      <c r="AJ23" s="80">
        <v>0</v>
      </c>
      <c r="AK23" s="80">
        <v>0</v>
      </c>
      <c r="AL23" s="80">
        <v>0</v>
      </c>
      <c r="AM23" s="80">
        <v>10.600776000000002</v>
      </c>
      <c r="AN23" s="80">
        <v>10.564696000000001</v>
      </c>
      <c r="AO23" s="80">
        <v>0.49274000000000007</v>
      </c>
      <c r="AP23" s="80">
        <v>0</v>
      </c>
      <c r="AQ23" s="80">
        <v>3.6080000000000001E-2</v>
      </c>
      <c r="AR23" s="80">
        <v>3.6080000000000001E-2</v>
      </c>
      <c r="AS23" s="80">
        <v>2.2000000000000001E-4</v>
      </c>
      <c r="AT23" s="80">
        <v>10.163352999999999</v>
      </c>
      <c r="AU23" s="80">
        <v>0</v>
      </c>
      <c r="AV23" s="80">
        <v>10.111996</v>
      </c>
      <c r="AW23" s="80">
        <v>5.1356999999999993E-2</v>
      </c>
      <c r="AX23" s="80">
        <f t="shared" si="6"/>
        <v>11.805658999999999</v>
      </c>
      <c r="AY23" s="80">
        <f t="shared" si="7"/>
        <v>5.1356999999999993E-2</v>
      </c>
      <c r="AZ23" s="80">
        <f t="shared" si="8"/>
        <v>0</v>
      </c>
      <c r="BA23" s="80">
        <f t="shared" si="9"/>
        <v>5.1356999999999993E-2</v>
      </c>
      <c r="BB23" s="80">
        <f t="shared" si="2"/>
        <v>0</v>
      </c>
      <c r="BC23" s="80">
        <f t="shared" si="10"/>
        <v>0.63952700000000229</v>
      </c>
      <c r="BD23" s="80">
        <f t="shared" si="11"/>
        <v>11.805658999999999</v>
      </c>
      <c r="BE23" s="80">
        <v>0</v>
      </c>
    </row>
    <row r="24" spans="2:57" s="72" customFormat="1" ht="24.75" customHeight="1" x14ac:dyDescent="0.15">
      <c r="B24" s="92" t="s">
        <v>89</v>
      </c>
      <c r="C24" s="79"/>
      <c r="D24" s="80">
        <v>0.15112400000000001</v>
      </c>
      <c r="E24" s="80">
        <v>0</v>
      </c>
      <c r="F24" s="80">
        <v>0</v>
      </c>
      <c r="G24" s="80">
        <v>0.15112400000000001</v>
      </c>
      <c r="H24" s="80">
        <v>4.0039999999999999E-2</v>
      </c>
      <c r="I24" s="80">
        <v>4.0039999999999999E-2</v>
      </c>
      <c r="J24" s="80">
        <v>0</v>
      </c>
      <c r="K24" s="80">
        <v>1.9260000000000002E-3</v>
      </c>
      <c r="L24" s="80">
        <v>0</v>
      </c>
      <c r="M24" s="80">
        <v>0</v>
      </c>
      <c r="N24" s="80">
        <f t="shared" si="0"/>
        <v>1.9260000000000002E-3</v>
      </c>
      <c r="O24" s="80"/>
      <c r="P24" s="80">
        <v>0</v>
      </c>
      <c r="Q24" s="80">
        <f t="shared" si="4"/>
        <v>0.111084</v>
      </c>
      <c r="R24" s="80">
        <v>0</v>
      </c>
      <c r="S24" s="80">
        <v>0</v>
      </c>
      <c r="T24" s="80">
        <f t="shared" si="5"/>
        <v>0.111084</v>
      </c>
      <c r="U24" s="81"/>
      <c r="V24" s="81"/>
      <c r="W24" s="80">
        <v>0</v>
      </c>
      <c r="X24" s="80">
        <f t="shared" si="1"/>
        <v>0.11301</v>
      </c>
      <c r="Y24" s="80">
        <v>0</v>
      </c>
      <c r="Z24" s="80">
        <v>0</v>
      </c>
      <c r="AA24" s="80"/>
      <c r="AB24" s="80"/>
      <c r="AC24" s="80"/>
      <c r="AE24" s="92" t="str">
        <f t="shared" si="3"/>
        <v>繊維くず</v>
      </c>
      <c r="AF24" s="79"/>
      <c r="AG24" s="80">
        <v>0.11301</v>
      </c>
      <c r="AH24" s="80">
        <v>0</v>
      </c>
      <c r="AI24" s="80">
        <v>0</v>
      </c>
      <c r="AJ24" s="80">
        <v>0</v>
      </c>
      <c r="AK24" s="80">
        <v>0</v>
      </c>
      <c r="AL24" s="80">
        <v>0</v>
      </c>
      <c r="AM24" s="80">
        <v>0.11301</v>
      </c>
      <c r="AN24" s="80">
        <v>0.11146</v>
      </c>
      <c r="AO24" s="80">
        <v>2.4399999999999999E-3</v>
      </c>
      <c r="AP24" s="80">
        <v>0</v>
      </c>
      <c r="AQ24" s="80">
        <v>1.5499999999999999E-3</v>
      </c>
      <c r="AR24" s="80">
        <v>1.5499999999999999E-3</v>
      </c>
      <c r="AS24" s="80">
        <v>1.5499999999999999E-3</v>
      </c>
      <c r="AT24" s="80">
        <v>0.109255</v>
      </c>
      <c r="AU24" s="80">
        <v>0</v>
      </c>
      <c r="AV24" s="80">
        <v>5.8563000000000004E-2</v>
      </c>
      <c r="AW24" s="80">
        <v>5.0692000000000001E-2</v>
      </c>
      <c r="AX24" s="80">
        <f t="shared" si="6"/>
        <v>5.8563000000000004E-2</v>
      </c>
      <c r="AY24" s="80">
        <f t="shared" si="7"/>
        <v>5.0692000000000001E-2</v>
      </c>
      <c r="AZ24" s="80">
        <f t="shared" si="8"/>
        <v>0</v>
      </c>
      <c r="BA24" s="80">
        <f t="shared" si="9"/>
        <v>5.0692000000000001E-2</v>
      </c>
      <c r="BB24" s="80">
        <f t="shared" si="2"/>
        <v>0</v>
      </c>
      <c r="BC24" s="80">
        <f t="shared" si="10"/>
        <v>4.1869000000000003E-2</v>
      </c>
      <c r="BD24" s="80">
        <f t="shared" si="11"/>
        <v>5.8563000000000004E-2</v>
      </c>
      <c r="BE24" s="80">
        <v>0</v>
      </c>
    </row>
    <row r="25" spans="2:57" s="72" customFormat="1" ht="24.75" customHeight="1" x14ac:dyDescent="0.15">
      <c r="B25" s="92" t="s">
        <v>90</v>
      </c>
      <c r="C25" s="79"/>
      <c r="D25" s="80">
        <v>2.1712930000000004</v>
      </c>
      <c r="E25" s="80">
        <v>0</v>
      </c>
      <c r="F25" s="80">
        <v>0</v>
      </c>
      <c r="G25" s="80">
        <v>2.1712930000000004</v>
      </c>
      <c r="H25" s="80">
        <v>0</v>
      </c>
      <c r="I25" s="80">
        <v>0</v>
      </c>
      <c r="J25" s="80">
        <v>0</v>
      </c>
      <c r="K25" s="80">
        <v>0</v>
      </c>
      <c r="L25" s="80">
        <v>0</v>
      </c>
      <c r="M25" s="80">
        <v>0</v>
      </c>
      <c r="N25" s="80">
        <f t="shared" si="0"/>
        <v>0</v>
      </c>
      <c r="O25" s="80"/>
      <c r="P25" s="80">
        <v>0</v>
      </c>
      <c r="Q25" s="80">
        <f t="shared" si="4"/>
        <v>2.1712930000000004</v>
      </c>
      <c r="R25" s="80">
        <v>0</v>
      </c>
      <c r="S25" s="80">
        <v>0</v>
      </c>
      <c r="T25" s="80">
        <f t="shared" si="5"/>
        <v>2.1712930000000004</v>
      </c>
      <c r="U25" s="81"/>
      <c r="V25" s="81"/>
      <c r="W25" s="80">
        <v>0</v>
      </c>
      <c r="X25" s="80">
        <f t="shared" si="1"/>
        <v>2.1712930000000004</v>
      </c>
      <c r="Y25" s="80">
        <v>0</v>
      </c>
      <c r="Z25" s="80">
        <v>0</v>
      </c>
      <c r="AA25" s="80"/>
      <c r="AB25" s="80"/>
      <c r="AC25" s="80"/>
      <c r="AE25" s="92" t="str">
        <f t="shared" si="3"/>
        <v>動植物性残さ</v>
      </c>
      <c r="AF25" s="79"/>
      <c r="AG25" s="80">
        <v>2.1712930000000004</v>
      </c>
      <c r="AH25" s="80">
        <v>0</v>
      </c>
      <c r="AI25" s="80">
        <v>0</v>
      </c>
      <c r="AJ25" s="80">
        <v>0</v>
      </c>
      <c r="AK25" s="80">
        <v>0</v>
      </c>
      <c r="AL25" s="80">
        <v>0</v>
      </c>
      <c r="AM25" s="80">
        <v>2.1712930000000004</v>
      </c>
      <c r="AN25" s="80">
        <v>1.1927430000000001</v>
      </c>
      <c r="AO25" s="80">
        <v>1.4199999999999998E-3</v>
      </c>
      <c r="AP25" s="80">
        <v>0</v>
      </c>
      <c r="AQ25" s="80">
        <v>0.97855000000000003</v>
      </c>
      <c r="AR25" s="80">
        <v>0.97855000000000003</v>
      </c>
      <c r="AS25" s="80">
        <v>0</v>
      </c>
      <c r="AT25" s="80">
        <v>2.1700149999999998</v>
      </c>
      <c r="AU25" s="80">
        <v>0</v>
      </c>
      <c r="AV25" s="80">
        <v>2.1698729999999999</v>
      </c>
      <c r="AW25" s="80">
        <v>1.4199999999999998E-4</v>
      </c>
      <c r="AX25" s="80">
        <f t="shared" si="6"/>
        <v>2.1698729999999999</v>
      </c>
      <c r="AY25" s="80">
        <f t="shared" si="7"/>
        <v>1.4199999999999998E-4</v>
      </c>
      <c r="AZ25" s="80">
        <f t="shared" si="8"/>
        <v>0</v>
      </c>
      <c r="BA25" s="80">
        <f t="shared" si="9"/>
        <v>1.4199999999999998E-4</v>
      </c>
      <c r="BB25" s="80">
        <f t="shared" si="2"/>
        <v>0</v>
      </c>
      <c r="BC25" s="80">
        <f t="shared" si="10"/>
        <v>1.2780000000004209E-3</v>
      </c>
      <c r="BD25" s="80">
        <f t="shared" si="11"/>
        <v>2.1698729999999999</v>
      </c>
      <c r="BE25" s="80">
        <v>0</v>
      </c>
    </row>
    <row r="26" spans="2:57" s="72" customFormat="1" ht="24.75" customHeight="1" x14ac:dyDescent="0.15">
      <c r="B26" s="92" t="s">
        <v>91</v>
      </c>
      <c r="C26" s="79"/>
      <c r="D26" s="80">
        <v>0</v>
      </c>
      <c r="E26" s="80">
        <v>0</v>
      </c>
      <c r="F26" s="80">
        <v>0</v>
      </c>
      <c r="G26" s="80">
        <v>0</v>
      </c>
      <c r="H26" s="80">
        <v>0</v>
      </c>
      <c r="I26" s="80">
        <v>0</v>
      </c>
      <c r="J26" s="80">
        <v>0</v>
      </c>
      <c r="K26" s="80">
        <v>0</v>
      </c>
      <c r="L26" s="80">
        <v>0</v>
      </c>
      <c r="M26" s="80">
        <v>0</v>
      </c>
      <c r="N26" s="80">
        <f t="shared" si="0"/>
        <v>0</v>
      </c>
      <c r="O26" s="80"/>
      <c r="P26" s="80">
        <v>0</v>
      </c>
      <c r="Q26" s="80">
        <f t="shared" si="4"/>
        <v>0</v>
      </c>
      <c r="R26" s="80">
        <v>0</v>
      </c>
      <c r="S26" s="80">
        <v>0</v>
      </c>
      <c r="T26" s="80">
        <f t="shared" si="5"/>
        <v>0</v>
      </c>
      <c r="U26" s="81"/>
      <c r="V26" s="81"/>
      <c r="W26" s="80">
        <v>0</v>
      </c>
      <c r="X26" s="80">
        <f t="shared" si="1"/>
        <v>0</v>
      </c>
      <c r="Y26" s="80">
        <v>0</v>
      </c>
      <c r="Z26" s="80">
        <v>0</v>
      </c>
      <c r="AA26" s="80"/>
      <c r="AB26" s="80"/>
      <c r="AC26" s="80"/>
      <c r="AE26" s="92" t="str">
        <f t="shared" si="3"/>
        <v>動物系固形不要物</v>
      </c>
      <c r="AF26" s="79"/>
      <c r="AG26" s="80">
        <v>0</v>
      </c>
      <c r="AH26" s="80">
        <v>0</v>
      </c>
      <c r="AI26" s="80">
        <v>0</v>
      </c>
      <c r="AJ26" s="80">
        <v>0</v>
      </c>
      <c r="AK26" s="80">
        <v>0</v>
      </c>
      <c r="AL26" s="80">
        <v>0</v>
      </c>
      <c r="AM26" s="80">
        <v>0</v>
      </c>
      <c r="AN26" s="80">
        <v>0</v>
      </c>
      <c r="AO26" s="80">
        <v>0</v>
      </c>
      <c r="AP26" s="80">
        <v>0</v>
      </c>
      <c r="AQ26" s="80">
        <v>0</v>
      </c>
      <c r="AR26" s="80">
        <v>0</v>
      </c>
      <c r="AS26" s="80">
        <v>0</v>
      </c>
      <c r="AT26" s="80">
        <v>0</v>
      </c>
      <c r="AU26" s="80">
        <v>0</v>
      </c>
      <c r="AV26" s="80">
        <v>0</v>
      </c>
      <c r="AW26" s="80">
        <v>0</v>
      </c>
      <c r="AX26" s="80">
        <f t="shared" si="6"/>
        <v>0</v>
      </c>
      <c r="AY26" s="80">
        <f t="shared" si="7"/>
        <v>0</v>
      </c>
      <c r="AZ26" s="80">
        <f t="shared" si="8"/>
        <v>0</v>
      </c>
      <c r="BA26" s="80">
        <f t="shared" si="9"/>
        <v>0</v>
      </c>
      <c r="BB26" s="80">
        <f t="shared" si="2"/>
        <v>0</v>
      </c>
      <c r="BC26" s="80">
        <f t="shared" si="10"/>
        <v>0</v>
      </c>
      <c r="BD26" s="80">
        <f t="shared" si="11"/>
        <v>0</v>
      </c>
      <c r="BE26" s="80">
        <v>0</v>
      </c>
    </row>
    <row r="27" spans="2:57" s="72" customFormat="1" ht="24.75" customHeight="1" x14ac:dyDescent="0.15">
      <c r="B27" s="92" t="s">
        <v>92</v>
      </c>
      <c r="C27" s="79"/>
      <c r="D27" s="80">
        <v>0</v>
      </c>
      <c r="E27" s="80">
        <v>0</v>
      </c>
      <c r="F27" s="80">
        <v>0</v>
      </c>
      <c r="G27" s="80">
        <v>0</v>
      </c>
      <c r="H27" s="80">
        <v>0</v>
      </c>
      <c r="I27" s="80">
        <v>0</v>
      </c>
      <c r="J27" s="80">
        <v>0</v>
      </c>
      <c r="K27" s="80">
        <v>0</v>
      </c>
      <c r="L27" s="80">
        <v>0</v>
      </c>
      <c r="M27" s="80">
        <v>0</v>
      </c>
      <c r="N27" s="80">
        <f t="shared" si="0"/>
        <v>0</v>
      </c>
      <c r="O27" s="80"/>
      <c r="P27" s="80">
        <v>0</v>
      </c>
      <c r="Q27" s="80">
        <f t="shared" si="4"/>
        <v>0</v>
      </c>
      <c r="R27" s="80">
        <v>0</v>
      </c>
      <c r="S27" s="80">
        <v>0</v>
      </c>
      <c r="T27" s="80">
        <f t="shared" si="5"/>
        <v>0</v>
      </c>
      <c r="U27" s="81"/>
      <c r="V27" s="81"/>
      <c r="W27" s="80">
        <v>0</v>
      </c>
      <c r="X27" s="80">
        <f t="shared" si="1"/>
        <v>0</v>
      </c>
      <c r="Y27" s="80">
        <v>0</v>
      </c>
      <c r="Z27" s="80">
        <v>0</v>
      </c>
      <c r="AA27" s="80"/>
      <c r="AB27" s="80"/>
      <c r="AC27" s="80"/>
      <c r="AE27" s="92" t="str">
        <f t="shared" si="3"/>
        <v>ゴムくず</v>
      </c>
      <c r="AF27" s="79"/>
      <c r="AG27" s="80">
        <v>0</v>
      </c>
      <c r="AH27" s="80">
        <v>0</v>
      </c>
      <c r="AI27" s="80">
        <v>0</v>
      </c>
      <c r="AJ27" s="80">
        <v>0</v>
      </c>
      <c r="AK27" s="80">
        <v>0</v>
      </c>
      <c r="AL27" s="80">
        <v>0</v>
      </c>
      <c r="AM27" s="80">
        <v>0</v>
      </c>
      <c r="AN27" s="80">
        <v>0</v>
      </c>
      <c r="AO27" s="80">
        <v>0</v>
      </c>
      <c r="AP27" s="80">
        <v>0</v>
      </c>
      <c r="AQ27" s="80">
        <v>0</v>
      </c>
      <c r="AR27" s="80">
        <v>0</v>
      </c>
      <c r="AS27" s="80">
        <v>0</v>
      </c>
      <c r="AT27" s="80">
        <v>0</v>
      </c>
      <c r="AU27" s="80">
        <v>0</v>
      </c>
      <c r="AV27" s="80">
        <v>0</v>
      </c>
      <c r="AW27" s="80">
        <v>0</v>
      </c>
      <c r="AX27" s="80">
        <f t="shared" si="6"/>
        <v>0</v>
      </c>
      <c r="AY27" s="80">
        <f t="shared" si="7"/>
        <v>0</v>
      </c>
      <c r="AZ27" s="80">
        <f t="shared" si="8"/>
        <v>0</v>
      </c>
      <c r="BA27" s="80">
        <f t="shared" si="9"/>
        <v>0</v>
      </c>
      <c r="BB27" s="80">
        <f t="shared" si="2"/>
        <v>0</v>
      </c>
      <c r="BC27" s="80">
        <f t="shared" si="10"/>
        <v>0</v>
      </c>
      <c r="BD27" s="80">
        <f t="shared" si="11"/>
        <v>0</v>
      </c>
      <c r="BE27" s="80">
        <v>0</v>
      </c>
    </row>
    <row r="28" spans="2:57" s="72" customFormat="1" ht="24.75" customHeight="1" x14ac:dyDescent="0.15">
      <c r="B28" s="92" t="s">
        <v>93</v>
      </c>
      <c r="C28" s="79"/>
      <c r="D28" s="80">
        <v>2.3047409999999999</v>
      </c>
      <c r="E28" s="80">
        <v>0</v>
      </c>
      <c r="F28" s="80">
        <v>0</v>
      </c>
      <c r="G28" s="80">
        <v>2.3047409999999999</v>
      </c>
      <c r="H28" s="80">
        <v>0</v>
      </c>
      <c r="I28" s="80">
        <v>0</v>
      </c>
      <c r="J28" s="80">
        <v>0</v>
      </c>
      <c r="K28" s="80">
        <v>0</v>
      </c>
      <c r="L28" s="80">
        <v>0</v>
      </c>
      <c r="M28" s="80">
        <v>0</v>
      </c>
      <c r="N28" s="80">
        <f t="shared" si="0"/>
        <v>0</v>
      </c>
      <c r="O28" s="80"/>
      <c r="P28" s="80">
        <v>0</v>
      </c>
      <c r="Q28" s="80">
        <f t="shared" si="4"/>
        <v>2.3047409999999999</v>
      </c>
      <c r="R28" s="80">
        <v>0</v>
      </c>
      <c r="S28" s="80">
        <v>0</v>
      </c>
      <c r="T28" s="80">
        <f t="shared" si="5"/>
        <v>2.3047409999999999</v>
      </c>
      <c r="U28" s="81"/>
      <c r="V28" s="81"/>
      <c r="W28" s="80">
        <v>0</v>
      </c>
      <c r="X28" s="80">
        <f t="shared" si="1"/>
        <v>2.3047409999999999</v>
      </c>
      <c r="Y28" s="80">
        <v>0</v>
      </c>
      <c r="Z28" s="80">
        <v>0</v>
      </c>
      <c r="AA28" s="80"/>
      <c r="AB28" s="80"/>
      <c r="AC28" s="80"/>
      <c r="AE28" s="92" t="str">
        <f t="shared" si="3"/>
        <v>金属くず</v>
      </c>
      <c r="AF28" s="79"/>
      <c r="AG28" s="80">
        <v>2.3047409999999999</v>
      </c>
      <c r="AH28" s="80">
        <v>0</v>
      </c>
      <c r="AI28" s="80">
        <v>0</v>
      </c>
      <c r="AJ28" s="80">
        <v>0</v>
      </c>
      <c r="AK28" s="80">
        <v>0</v>
      </c>
      <c r="AL28" s="80">
        <v>0</v>
      </c>
      <c r="AM28" s="80">
        <v>2.3047409999999999</v>
      </c>
      <c r="AN28" s="80">
        <v>0.50115500000000002</v>
      </c>
      <c r="AO28" s="80">
        <v>0</v>
      </c>
      <c r="AP28" s="80">
        <v>0</v>
      </c>
      <c r="AQ28" s="80">
        <v>1.8035860000000001</v>
      </c>
      <c r="AR28" s="80">
        <v>1.8035860000000001</v>
      </c>
      <c r="AS28" s="80">
        <v>0</v>
      </c>
      <c r="AT28" s="80">
        <v>2.3047250000000008</v>
      </c>
      <c r="AU28" s="80">
        <v>0</v>
      </c>
      <c r="AV28" s="80">
        <v>2.3037400000000008</v>
      </c>
      <c r="AW28" s="80">
        <v>9.8499999999999998E-4</v>
      </c>
      <c r="AX28" s="80">
        <f t="shared" si="6"/>
        <v>2.3037400000000008</v>
      </c>
      <c r="AY28" s="80">
        <f t="shared" si="7"/>
        <v>9.8499999999999998E-4</v>
      </c>
      <c r="AZ28" s="80">
        <f t="shared" si="8"/>
        <v>0</v>
      </c>
      <c r="BA28" s="80">
        <f t="shared" si="9"/>
        <v>9.8499999999999998E-4</v>
      </c>
      <c r="BB28" s="80">
        <f t="shared" si="2"/>
        <v>0</v>
      </c>
      <c r="BC28" s="80">
        <f t="shared" si="10"/>
        <v>1.5999999999141484E-5</v>
      </c>
      <c r="BD28" s="80">
        <f t="shared" si="11"/>
        <v>2.3037400000000008</v>
      </c>
      <c r="BE28" s="80">
        <v>0</v>
      </c>
    </row>
    <row r="29" spans="2:57" s="72" customFormat="1" ht="24.75" customHeight="1" x14ac:dyDescent="0.15">
      <c r="B29" s="92" t="s">
        <v>94</v>
      </c>
      <c r="C29" s="79"/>
      <c r="D29" s="80">
        <v>2.9001839999999999</v>
      </c>
      <c r="E29" s="80">
        <v>0</v>
      </c>
      <c r="F29" s="80">
        <v>0</v>
      </c>
      <c r="G29" s="80">
        <v>2.9001839999999999</v>
      </c>
      <c r="H29" s="80">
        <v>0</v>
      </c>
      <c r="I29" s="80">
        <v>0</v>
      </c>
      <c r="J29" s="80">
        <v>0</v>
      </c>
      <c r="K29" s="80">
        <v>0</v>
      </c>
      <c r="L29" s="80">
        <v>0</v>
      </c>
      <c r="M29" s="80">
        <v>0</v>
      </c>
      <c r="N29" s="80">
        <f t="shared" si="0"/>
        <v>0</v>
      </c>
      <c r="O29" s="80"/>
      <c r="P29" s="80">
        <v>0</v>
      </c>
      <c r="Q29" s="80">
        <f t="shared" si="4"/>
        <v>2.9001839999999999</v>
      </c>
      <c r="R29" s="80">
        <v>0</v>
      </c>
      <c r="S29" s="80">
        <v>0</v>
      </c>
      <c r="T29" s="80">
        <f t="shared" si="5"/>
        <v>2.9001839999999999</v>
      </c>
      <c r="U29" s="81"/>
      <c r="V29" s="81"/>
      <c r="W29" s="80">
        <v>0</v>
      </c>
      <c r="X29" s="80">
        <f t="shared" si="1"/>
        <v>2.9001839999999999</v>
      </c>
      <c r="Y29" s="80">
        <v>0</v>
      </c>
      <c r="Z29" s="80">
        <v>0</v>
      </c>
      <c r="AA29" s="80"/>
      <c r="AB29" s="80"/>
      <c r="AC29" s="80"/>
      <c r="AE29" s="92" t="str">
        <f t="shared" si="3"/>
        <v>ガラス陶磁器くず</v>
      </c>
      <c r="AF29" s="79"/>
      <c r="AG29" s="80">
        <v>2.9001839999999999</v>
      </c>
      <c r="AH29" s="80">
        <v>7.3255000000000001E-2</v>
      </c>
      <c r="AI29" s="80">
        <v>5.3769999999999998E-2</v>
      </c>
      <c r="AJ29" s="80">
        <v>0</v>
      </c>
      <c r="AK29" s="80">
        <v>1.9484999999999999E-2</v>
      </c>
      <c r="AL29" s="80">
        <v>1.9484999999999999E-2</v>
      </c>
      <c r="AM29" s="80">
        <v>2.8269289999999998</v>
      </c>
      <c r="AN29" s="80">
        <v>2.7874279999999998</v>
      </c>
      <c r="AO29" s="80">
        <v>3.4229999999999998E-3</v>
      </c>
      <c r="AP29" s="80">
        <v>0</v>
      </c>
      <c r="AQ29" s="80">
        <v>3.9500999999999994E-2</v>
      </c>
      <c r="AR29" s="80">
        <v>3.9500999999999994E-2</v>
      </c>
      <c r="AS29" s="80">
        <v>2.2000000000000001E-4</v>
      </c>
      <c r="AT29" s="80">
        <v>2.8269289999999994</v>
      </c>
      <c r="AU29" s="80">
        <v>0</v>
      </c>
      <c r="AV29" s="80">
        <v>2.6112999999999995</v>
      </c>
      <c r="AW29" s="80">
        <v>0.21562899999999996</v>
      </c>
      <c r="AX29" s="80">
        <f t="shared" si="6"/>
        <v>2.6112999999999995</v>
      </c>
      <c r="AY29" s="80">
        <f t="shared" si="7"/>
        <v>0.28888399999999997</v>
      </c>
      <c r="AZ29" s="80">
        <f t="shared" si="8"/>
        <v>0</v>
      </c>
      <c r="BA29" s="80">
        <f t="shared" si="9"/>
        <v>0.28888399999999997</v>
      </c>
      <c r="BB29" s="80">
        <f t="shared" si="2"/>
        <v>0</v>
      </c>
      <c r="BC29" s="80">
        <f t="shared" si="10"/>
        <v>0</v>
      </c>
      <c r="BD29" s="80">
        <f t="shared" si="11"/>
        <v>2.6112999999999995</v>
      </c>
      <c r="BE29" s="80">
        <v>0</v>
      </c>
    </row>
    <row r="30" spans="2:57" s="72" customFormat="1" ht="24.75" customHeight="1" x14ac:dyDescent="0.15">
      <c r="B30" s="92" t="s">
        <v>95</v>
      </c>
      <c r="C30" s="79"/>
      <c r="D30" s="80">
        <v>0</v>
      </c>
      <c r="E30" s="80">
        <v>0</v>
      </c>
      <c r="F30" s="80">
        <v>0</v>
      </c>
      <c r="G30" s="80">
        <v>0</v>
      </c>
      <c r="H30" s="80">
        <v>0</v>
      </c>
      <c r="I30" s="80">
        <v>0</v>
      </c>
      <c r="J30" s="80">
        <v>0</v>
      </c>
      <c r="K30" s="80">
        <v>0</v>
      </c>
      <c r="L30" s="80">
        <v>0</v>
      </c>
      <c r="M30" s="80">
        <v>0</v>
      </c>
      <c r="N30" s="80">
        <f t="shared" si="0"/>
        <v>0</v>
      </c>
      <c r="O30" s="80"/>
      <c r="P30" s="80">
        <v>0</v>
      </c>
      <c r="Q30" s="80">
        <f t="shared" si="4"/>
        <v>0</v>
      </c>
      <c r="R30" s="80">
        <v>0</v>
      </c>
      <c r="S30" s="80">
        <v>0</v>
      </c>
      <c r="T30" s="80">
        <f t="shared" si="5"/>
        <v>0</v>
      </c>
      <c r="U30" s="81"/>
      <c r="V30" s="81"/>
      <c r="W30" s="80">
        <v>0</v>
      </c>
      <c r="X30" s="80">
        <f t="shared" si="1"/>
        <v>0</v>
      </c>
      <c r="Y30" s="80">
        <v>0</v>
      </c>
      <c r="Z30" s="80">
        <v>0</v>
      </c>
      <c r="AA30" s="80"/>
      <c r="AB30" s="80"/>
      <c r="AC30" s="80"/>
      <c r="AE30" s="92" t="str">
        <f t="shared" si="3"/>
        <v>鉱さい</v>
      </c>
      <c r="AF30" s="79"/>
      <c r="AG30" s="80">
        <v>0</v>
      </c>
      <c r="AH30" s="80">
        <v>0</v>
      </c>
      <c r="AI30" s="80">
        <v>0</v>
      </c>
      <c r="AJ30" s="80">
        <v>0</v>
      </c>
      <c r="AK30" s="80">
        <v>0</v>
      </c>
      <c r="AL30" s="80">
        <v>0</v>
      </c>
      <c r="AM30" s="80">
        <v>0</v>
      </c>
      <c r="AN30" s="80">
        <v>0</v>
      </c>
      <c r="AO30" s="80">
        <v>0</v>
      </c>
      <c r="AP30" s="80">
        <v>0</v>
      </c>
      <c r="AQ30" s="80">
        <v>0</v>
      </c>
      <c r="AR30" s="80">
        <v>0</v>
      </c>
      <c r="AS30" s="80">
        <v>0</v>
      </c>
      <c r="AT30" s="80">
        <v>0</v>
      </c>
      <c r="AU30" s="80">
        <v>0</v>
      </c>
      <c r="AV30" s="80">
        <v>0</v>
      </c>
      <c r="AW30" s="80">
        <v>0</v>
      </c>
      <c r="AX30" s="80">
        <f t="shared" si="6"/>
        <v>0</v>
      </c>
      <c r="AY30" s="80">
        <f t="shared" si="7"/>
        <v>0</v>
      </c>
      <c r="AZ30" s="80">
        <f t="shared" si="8"/>
        <v>0</v>
      </c>
      <c r="BA30" s="80">
        <f t="shared" si="9"/>
        <v>0</v>
      </c>
      <c r="BB30" s="80">
        <f t="shared" si="2"/>
        <v>0</v>
      </c>
      <c r="BC30" s="80">
        <f t="shared" si="10"/>
        <v>0</v>
      </c>
      <c r="BD30" s="80">
        <f t="shared" si="11"/>
        <v>0</v>
      </c>
      <c r="BE30" s="80">
        <v>0</v>
      </c>
    </row>
    <row r="31" spans="2:57" s="72" customFormat="1" ht="24.75" customHeight="1" x14ac:dyDescent="0.15">
      <c r="B31" s="78" t="s">
        <v>96</v>
      </c>
      <c r="C31" s="79"/>
      <c r="D31" s="80">
        <v>84.572327999999985</v>
      </c>
      <c r="E31" s="80">
        <v>0</v>
      </c>
      <c r="F31" s="80">
        <v>0</v>
      </c>
      <c r="G31" s="80">
        <v>84.572327999999985</v>
      </c>
      <c r="H31" s="80">
        <v>3.789663</v>
      </c>
      <c r="I31" s="80">
        <v>0</v>
      </c>
      <c r="J31" s="80">
        <v>0</v>
      </c>
      <c r="K31" s="80">
        <v>3.789663</v>
      </c>
      <c r="L31" s="80">
        <v>3.789663</v>
      </c>
      <c r="M31" s="80">
        <v>0</v>
      </c>
      <c r="N31" s="80">
        <f t="shared" si="0"/>
        <v>0</v>
      </c>
      <c r="O31" s="80"/>
      <c r="P31" s="80">
        <v>0</v>
      </c>
      <c r="Q31" s="80">
        <f t="shared" si="4"/>
        <v>80.78266499999998</v>
      </c>
      <c r="R31" s="80">
        <v>0</v>
      </c>
      <c r="S31" s="80">
        <v>0</v>
      </c>
      <c r="T31" s="80">
        <f t="shared" si="5"/>
        <v>80.78266499999998</v>
      </c>
      <c r="U31" s="81"/>
      <c r="V31" s="81"/>
      <c r="W31" s="80">
        <v>0</v>
      </c>
      <c r="X31" s="80">
        <f t="shared" si="1"/>
        <v>80.78266499999998</v>
      </c>
      <c r="Y31" s="80">
        <v>0</v>
      </c>
      <c r="Z31" s="80">
        <v>0</v>
      </c>
      <c r="AA31" s="80"/>
      <c r="AB31" s="80"/>
      <c r="AC31" s="80"/>
      <c r="AE31" s="78" t="str">
        <f t="shared" si="3"/>
        <v>がれき類</v>
      </c>
      <c r="AF31" s="79"/>
      <c r="AG31" s="80">
        <v>80.78266499999998</v>
      </c>
      <c r="AH31" s="80">
        <v>0.71702999999999995</v>
      </c>
      <c r="AI31" s="80">
        <v>0.69165999999999994</v>
      </c>
      <c r="AJ31" s="80">
        <v>0</v>
      </c>
      <c r="AK31" s="80">
        <v>2.537E-2</v>
      </c>
      <c r="AL31" s="80">
        <v>2.537E-2</v>
      </c>
      <c r="AM31" s="80">
        <v>80.065634999999986</v>
      </c>
      <c r="AN31" s="80">
        <v>79.664414999999991</v>
      </c>
      <c r="AO31" s="80">
        <v>1.2999999999999999E-3</v>
      </c>
      <c r="AP31" s="80">
        <v>0</v>
      </c>
      <c r="AQ31" s="80">
        <v>0.40121999999999997</v>
      </c>
      <c r="AR31" s="80">
        <v>0.40121999999999997</v>
      </c>
      <c r="AS31" s="80">
        <v>0</v>
      </c>
      <c r="AT31" s="80">
        <v>80.065635000000029</v>
      </c>
      <c r="AU31" s="80">
        <v>0</v>
      </c>
      <c r="AV31" s="80">
        <v>80.054735000000022</v>
      </c>
      <c r="AW31" s="80">
        <v>1.09E-2</v>
      </c>
      <c r="AX31" s="80">
        <f t="shared" si="6"/>
        <v>83.844398000000027</v>
      </c>
      <c r="AY31" s="80">
        <f t="shared" si="7"/>
        <v>0.72792999999999997</v>
      </c>
      <c r="AZ31" s="80">
        <f t="shared" si="8"/>
        <v>0</v>
      </c>
      <c r="BA31" s="80">
        <f t="shared" si="9"/>
        <v>0.72792999999999997</v>
      </c>
      <c r="BB31" s="80">
        <f t="shared" si="2"/>
        <v>0</v>
      </c>
      <c r="BC31" s="80">
        <f t="shared" si="10"/>
        <v>-4.1966430330830917E-14</v>
      </c>
      <c r="BD31" s="80">
        <f t="shared" si="11"/>
        <v>83.844398000000027</v>
      </c>
      <c r="BE31" s="80">
        <v>0</v>
      </c>
    </row>
    <row r="32" spans="2:57" s="72" customFormat="1" ht="24.75" customHeight="1" x14ac:dyDescent="0.15">
      <c r="B32" s="92" t="s">
        <v>97</v>
      </c>
      <c r="C32" s="79"/>
      <c r="D32" s="80">
        <v>0</v>
      </c>
      <c r="E32" s="80">
        <v>0</v>
      </c>
      <c r="F32" s="80">
        <v>0</v>
      </c>
      <c r="G32" s="80">
        <v>0</v>
      </c>
      <c r="H32" s="80">
        <v>0</v>
      </c>
      <c r="I32" s="80">
        <v>0</v>
      </c>
      <c r="J32" s="80">
        <v>0</v>
      </c>
      <c r="K32" s="80">
        <v>0</v>
      </c>
      <c r="L32" s="80">
        <v>0</v>
      </c>
      <c r="M32" s="80">
        <v>0</v>
      </c>
      <c r="N32" s="80">
        <f t="shared" si="0"/>
        <v>0</v>
      </c>
      <c r="O32" s="80"/>
      <c r="P32" s="80">
        <v>0</v>
      </c>
      <c r="Q32" s="80">
        <f t="shared" si="4"/>
        <v>0</v>
      </c>
      <c r="R32" s="80">
        <v>0</v>
      </c>
      <c r="S32" s="80">
        <v>0</v>
      </c>
      <c r="T32" s="80">
        <f t="shared" si="5"/>
        <v>0</v>
      </c>
      <c r="U32" s="81"/>
      <c r="V32" s="81"/>
      <c r="W32" s="80">
        <v>0</v>
      </c>
      <c r="X32" s="80">
        <f t="shared" si="1"/>
        <v>0</v>
      </c>
      <c r="Y32" s="80">
        <v>0</v>
      </c>
      <c r="Z32" s="80">
        <v>0</v>
      </c>
      <c r="AA32" s="80"/>
      <c r="AB32" s="80"/>
      <c r="AC32" s="80"/>
      <c r="AE32" s="92" t="str">
        <f t="shared" si="3"/>
        <v>ばいじん</v>
      </c>
      <c r="AF32" s="79"/>
      <c r="AG32" s="80">
        <v>0</v>
      </c>
      <c r="AH32" s="80">
        <v>0</v>
      </c>
      <c r="AI32" s="80">
        <v>0</v>
      </c>
      <c r="AJ32" s="80">
        <v>0</v>
      </c>
      <c r="AK32" s="80">
        <v>0</v>
      </c>
      <c r="AL32" s="80">
        <v>0</v>
      </c>
      <c r="AM32" s="80">
        <v>0</v>
      </c>
      <c r="AN32" s="80">
        <v>0</v>
      </c>
      <c r="AO32" s="80">
        <v>0</v>
      </c>
      <c r="AP32" s="80">
        <v>0</v>
      </c>
      <c r="AQ32" s="80">
        <v>0</v>
      </c>
      <c r="AR32" s="80">
        <v>0</v>
      </c>
      <c r="AS32" s="80">
        <v>0</v>
      </c>
      <c r="AT32" s="80">
        <v>0</v>
      </c>
      <c r="AU32" s="80">
        <v>0</v>
      </c>
      <c r="AV32" s="80">
        <v>0</v>
      </c>
      <c r="AW32" s="80">
        <v>0</v>
      </c>
      <c r="AX32" s="80">
        <f t="shared" si="6"/>
        <v>0</v>
      </c>
      <c r="AY32" s="80">
        <f t="shared" si="7"/>
        <v>0</v>
      </c>
      <c r="AZ32" s="80">
        <f t="shared" si="8"/>
        <v>0</v>
      </c>
      <c r="BA32" s="80">
        <f t="shared" si="9"/>
        <v>0</v>
      </c>
      <c r="BB32" s="80">
        <f t="shared" si="2"/>
        <v>0</v>
      </c>
      <c r="BC32" s="80">
        <f t="shared" si="10"/>
        <v>0</v>
      </c>
      <c r="BD32" s="80">
        <f t="shared" si="11"/>
        <v>0</v>
      </c>
      <c r="BE32" s="80">
        <v>0</v>
      </c>
    </row>
    <row r="33" spans="2:57" s="72" customFormat="1" ht="24.75" customHeight="1" x14ac:dyDescent="0.15">
      <c r="B33" s="92" t="s">
        <v>98</v>
      </c>
      <c r="C33" s="79"/>
      <c r="D33" s="80">
        <v>0</v>
      </c>
      <c r="E33" s="80">
        <v>0</v>
      </c>
      <c r="F33" s="80">
        <v>0</v>
      </c>
      <c r="G33" s="80">
        <v>0</v>
      </c>
      <c r="H33" s="80">
        <v>0</v>
      </c>
      <c r="I33" s="80">
        <v>0</v>
      </c>
      <c r="J33" s="80">
        <v>0</v>
      </c>
      <c r="K33" s="80">
        <v>0</v>
      </c>
      <c r="L33" s="80">
        <v>0</v>
      </c>
      <c r="M33" s="80">
        <v>0</v>
      </c>
      <c r="N33" s="80">
        <f t="shared" si="0"/>
        <v>0</v>
      </c>
      <c r="O33" s="80"/>
      <c r="P33" s="80">
        <v>0</v>
      </c>
      <c r="Q33" s="80">
        <f t="shared" si="4"/>
        <v>0</v>
      </c>
      <c r="R33" s="80">
        <v>0</v>
      </c>
      <c r="S33" s="80">
        <v>0</v>
      </c>
      <c r="T33" s="80">
        <f t="shared" si="5"/>
        <v>0</v>
      </c>
      <c r="U33" s="81"/>
      <c r="V33" s="81"/>
      <c r="W33" s="80">
        <v>0</v>
      </c>
      <c r="X33" s="80">
        <f t="shared" si="1"/>
        <v>0</v>
      </c>
      <c r="Y33" s="80">
        <v>0</v>
      </c>
      <c r="Z33" s="80">
        <v>0</v>
      </c>
      <c r="AA33" s="80"/>
      <c r="AB33" s="80"/>
      <c r="AC33" s="80"/>
      <c r="AE33" s="92" t="str">
        <f t="shared" si="3"/>
        <v>13号廃棄物</v>
      </c>
      <c r="AF33" s="79"/>
      <c r="AG33" s="80">
        <v>0</v>
      </c>
      <c r="AH33" s="80">
        <v>0</v>
      </c>
      <c r="AI33" s="80">
        <v>0</v>
      </c>
      <c r="AJ33" s="80">
        <v>0</v>
      </c>
      <c r="AK33" s="80">
        <v>0</v>
      </c>
      <c r="AL33" s="80">
        <v>0</v>
      </c>
      <c r="AM33" s="80">
        <v>0</v>
      </c>
      <c r="AN33" s="80">
        <v>0</v>
      </c>
      <c r="AO33" s="80">
        <v>0</v>
      </c>
      <c r="AP33" s="80">
        <v>0</v>
      </c>
      <c r="AQ33" s="80">
        <v>0</v>
      </c>
      <c r="AR33" s="80">
        <v>0</v>
      </c>
      <c r="AS33" s="80">
        <v>0</v>
      </c>
      <c r="AT33" s="80">
        <v>0</v>
      </c>
      <c r="AU33" s="80">
        <v>0</v>
      </c>
      <c r="AV33" s="80">
        <v>0</v>
      </c>
      <c r="AW33" s="80">
        <v>0</v>
      </c>
      <c r="AX33" s="80">
        <f t="shared" si="6"/>
        <v>0</v>
      </c>
      <c r="AY33" s="80">
        <f t="shared" si="7"/>
        <v>0</v>
      </c>
      <c r="AZ33" s="80">
        <f t="shared" si="8"/>
        <v>0</v>
      </c>
      <c r="BA33" s="80">
        <f t="shared" si="9"/>
        <v>0</v>
      </c>
      <c r="BB33" s="80">
        <f t="shared" si="2"/>
        <v>0</v>
      </c>
      <c r="BC33" s="80">
        <f t="shared" si="10"/>
        <v>0</v>
      </c>
      <c r="BD33" s="80">
        <f t="shared" si="11"/>
        <v>0</v>
      </c>
      <c r="BE33" s="80">
        <v>0</v>
      </c>
    </row>
    <row r="34" spans="2:57" s="72" customFormat="1" ht="24.75" customHeight="1" x14ac:dyDescent="0.15">
      <c r="B34" s="92" t="s">
        <v>99</v>
      </c>
      <c r="C34" s="79"/>
      <c r="D34" s="80">
        <v>21.082999999999998</v>
      </c>
      <c r="E34" s="80">
        <v>0</v>
      </c>
      <c r="F34" s="80">
        <v>0</v>
      </c>
      <c r="G34" s="80">
        <v>21.082999999999998</v>
      </c>
      <c r="H34" s="80">
        <v>0</v>
      </c>
      <c r="I34" s="80">
        <v>0</v>
      </c>
      <c r="J34" s="80">
        <v>0</v>
      </c>
      <c r="K34" s="80">
        <v>0</v>
      </c>
      <c r="L34" s="80">
        <v>0</v>
      </c>
      <c r="M34" s="80">
        <v>0</v>
      </c>
      <c r="N34" s="80">
        <f t="shared" si="0"/>
        <v>0</v>
      </c>
      <c r="O34" s="80"/>
      <c r="P34" s="80">
        <v>0</v>
      </c>
      <c r="Q34" s="80">
        <f t="shared" si="4"/>
        <v>21.082999999999998</v>
      </c>
      <c r="R34" s="80">
        <v>21.082999999999998</v>
      </c>
      <c r="S34" s="80">
        <v>0</v>
      </c>
      <c r="T34" s="80">
        <f t="shared" si="5"/>
        <v>0</v>
      </c>
      <c r="U34" s="81"/>
      <c r="V34" s="81"/>
      <c r="W34" s="80">
        <v>0</v>
      </c>
      <c r="X34" s="80">
        <f t="shared" si="1"/>
        <v>0</v>
      </c>
      <c r="Y34" s="80">
        <v>0</v>
      </c>
      <c r="Z34" s="80">
        <v>0</v>
      </c>
      <c r="AA34" s="80"/>
      <c r="AB34" s="80"/>
      <c r="AC34" s="80"/>
      <c r="AE34" s="92" t="str">
        <f t="shared" si="3"/>
        <v>動物のふん尿</v>
      </c>
      <c r="AF34" s="79"/>
      <c r="AG34" s="80">
        <v>0</v>
      </c>
      <c r="AH34" s="80">
        <v>0</v>
      </c>
      <c r="AI34" s="80">
        <v>0</v>
      </c>
      <c r="AJ34" s="80">
        <v>0</v>
      </c>
      <c r="AK34" s="80">
        <v>0</v>
      </c>
      <c r="AL34" s="80">
        <v>0</v>
      </c>
      <c r="AM34" s="80">
        <v>0</v>
      </c>
      <c r="AN34" s="80">
        <v>0</v>
      </c>
      <c r="AO34" s="80">
        <v>0</v>
      </c>
      <c r="AP34" s="80">
        <v>0</v>
      </c>
      <c r="AQ34" s="80">
        <v>0</v>
      </c>
      <c r="AR34" s="80">
        <v>0</v>
      </c>
      <c r="AS34" s="80">
        <v>0</v>
      </c>
      <c r="AT34" s="80">
        <v>0</v>
      </c>
      <c r="AU34" s="80">
        <v>0</v>
      </c>
      <c r="AV34" s="80">
        <v>0</v>
      </c>
      <c r="AW34" s="80">
        <v>0</v>
      </c>
      <c r="AX34" s="80">
        <f t="shared" si="6"/>
        <v>21.082999999999998</v>
      </c>
      <c r="AY34" s="80">
        <f t="shared" si="7"/>
        <v>0</v>
      </c>
      <c r="AZ34" s="80">
        <f t="shared" si="8"/>
        <v>0</v>
      </c>
      <c r="BA34" s="80">
        <f t="shared" si="9"/>
        <v>0</v>
      </c>
      <c r="BB34" s="80">
        <f t="shared" si="2"/>
        <v>0</v>
      </c>
      <c r="BC34" s="80">
        <f t="shared" si="10"/>
        <v>0</v>
      </c>
      <c r="BD34" s="80">
        <f t="shared" si="11"/>
        <v>21.082999999999998</v>
      </c>
      <c r="BE34" s="80">
        <v>0</v>
      </c>
    </row>
    <row r="35" spans="2:57" s="72" customFormat="1" ht="24.75" customHeight="1" x14ac:dyDescent="0.15">
      <c r="B35" s="92" t="s">
        <v>100</v>
      </c>
      <c r="C35" s="79"/>
      <c r="D35" s="80">
        <v>3.8999999999999998E-3</v>
      </c>
      <c r="E35" s="80">
        <v>0</v>
      </c>
      <c r="F35" s="80">
        <v>0</v>
      </c>
      <c r="G35" s="80">
        <v>3.8999999999999998E-3</v>
      </c>
      <c r="H35" s="80">
        <v>0</v>
      </c>
      <c r="I35" s="80">
        <v>0</v>
      </c>
      <c r="J35" s="80">
        <v>0</v>
      </c>
      <c r="K35" s="80">
        <v>0</v>
      </c>
      <c r="L35" s="80">
        <v>0</v>
      </c>
      <c r="M35" s="80">
        <v>0</v>
      </c>
      <c r="N35" s="80">
        <f t="shared" si="0"/>
        <v>0</v>
      </c>
      <c r="O35" s="80"/>
      <c r="P35" s="80">
        <v>0</v>
      </c>
      <c r="Q35" s="80">
        <f t="shared" si="4"/>
        <v>3.8999999999999998E-3</v>
      </c>
      <c r="R35" s="80">
        <v>0</v>
      </c>
      <c r="S35" s="80">
        <v>0</v>
      </c>
      <c r="T35" s="80">
        <f t="shared" si="5"/>
        <v>3.8999999999999998E-3</v>
      </c>
      <c r="U35" s="81"/>
      <c r="V35" s="81"/>
      <c r="W35" s="80">
        <v>0</v>
      </c>
      <c r="X35" s="80">
        <f t="shared" si="1"/>
        <v>3.8999999999999998E-3</v>
      </c>
      <c r="Y35" s="80">
        <v>0</v>
      </c>
      <c r="Z35" s="80">
        <v>0</v>
      </c>
      <c r="AA35" s="80"/>
      <c r="AB35" s="80"/>
      <c r="AC35" s="80"/>
      <c r="AE35" s="92" t="str">
        <f t="shared" si="3"/>
        <v>動物の死体</v>
      </c>
      <c r="AF35" s="79"/>
      <c r="AG35" s="80">
        <v>3.8999999999999998E-3</v>
      </c>
      <c r="AH35" s="80">
        <v>0</v>
      </c>
      <c r="AI35" s="80">
        <v>0</v>
      </c>
      <c r="AJ35" s="80">
        <v>0</v>
      </c>
      <c r="AK35" s="80">
        <v>0</v>
      </c>
      <c r="AL35" s="80">
        <v>0</v>
      </c>
      <c r="AM35" s="80">
        <v>3.8999999999999998E-3</v>
      </c>
      <c r="AN35" s="80">
        <v>0</v>
      </c>
      <c r="AO35" s="80">
        <v>0</v>
      </c>
      <c r="AP35" s="80">
        <v>0</v>
      </c>
      <c r="AQ35" s="80">
        <v>3.8999999999999998E-3</v>
      </c>
      <c r="AR35" s="80">
        <v>3.8999999999999998E-3</v>
      </c>
      <c r="AS35" s="80">
        <v>0</v>
      </c>
      <c r="AT35" s="80">
        <v>3.8999999999999998E-3</v>
      </c>
      <c r="AU35" s="80">
        <v>0</v>
      </c>
      <c r="AV35" s="80">
        <v>3.8999999999999998E-3</v>
      </c>
      <c r="AW35" s="80">
        <v>0</v>
      </c>
      <c r="AX35" s="80">
        <f t="shared" si="6"/>
        <v>3.8999999999999998E-3</v>
      </c>
      <c r="AY35" s="80">
        <f t="shared" si="7"/>
        <v>0</v>
      </c>
      <c r="AZ35" s="80">
        <f t="shared" si="8"/>
        <v>0</v>
      </c>
      <c r="BA35" s="80">
        <f t="shared" si="9"/>
        <v>0</v>
      </c>
      <c r="BB35" s="80">
        <f t="shared" si="2"/>
        <v>0</v>
      </c>
      <c r="BC35" s="80">
        <f t="shared" si="10"/>
        <v>0</v>
      </c>
      <c r="BD35" s="80">
        <f t="shared" si="11"/>
        <v>3.8999999999999998E-3</v>
      </c>
      <c r="BE35" s="80">
        <v>0</v>
      </c>
    </row>
    <row r="36" spans="2:57" s="72" customFormat="1" ht="24.75" customHeight="1" x14ac:dyDescent="0.15">
      <c r="B36" s="93" t="s">
        <v>101</v>
      </c>
      <c r="C36" s="79"/>
      <c r="D36" s="80">
        <v>3.7426210000000006</v>
      </c>
      <c r="E36" s="80">
        <v>0</v>
      </c>
      <c r="F36" s="80">
        <v>0</v>
      </c>
      <c r="G36" s="80">
        <v>3.7426210000000006</v>
      </c>
      <c r="H36" s="80">
        <v>0</v>
      </c>
      <c r="I36" s="80">
        <v>0</v>
      </c>
      <c r="J36" s="80">
        <v>0</v>
      </c>
      <c r="K36" s="80">
        <v>0</v>
      </c>
      <c r="L36" s="80">
        <v>0</v>
      </c>
      <c r="M36" s="80">
        <v>0</v>
      </c>
      <c r="N36" s="80">
        <f t="shared" si="0"/>
        <v>0</v>
      </c>
      <c r="O36" s="80"/>
      <c r="P36" s="80">
        <v>0</v>
      </c>
      <c r="Q36" s="80">
        <f>R36+S36+T36+W36</f>
        <v>3.7426210000000006</v>
      </c>
      <c r="R36" s="80">
        <v>0</v>
      </c>
      <c r="S36" s="80">
        <v>0</v>
      </c>
      <c r="T36" s="80">
        <f t="shared" si="5"/>
        <v>3.7426210000000006</v>
      </c>
      <c r="U36" s="81"/>
      <c r="V36" s="81"/>
      <c r="W36" s="80">
        <v>0</v>
      </c>
      <c r="X36" s="80">
        <f t="shared" si="1"/>
        <v>3.7426210000000006</v>
      </c>
      <c r="Y36" s="80">
        <v>0</v>
      </c>
      <c r="Z36" s="80">
        <v>0</v>
      </c>
      <c r="AA36" s="80"/>
      <c r="AB36" s="80"/>
      <c r="AC36" s="80"/>
      <c r="AE36" s="93" t="str">
        <f t="shared" si="3"/>
        <v>その他</v>
      </c>
      <c r="AF36" s="79"/>
      <c r="AG36" s="80">
        <v>3.7426210000000006</v>
      </c>
      <c r="AH36" s="80">
        <v>0</v>
      </c>
      <c r="AI36" s="80">
        <v>0</v>
      </c>
      <c r="AJ36" s="80">
        <v>0</v>
      </c>
      <c r="AK36" s="80">
        <v>0</v>
      </c>
      <c r="AL36" s="80">
        <v>0</v>
      </c>
      <c r="AM36" s="80">
        <v>3.7426210000000006</v>
      </c>
      <c r="AN36" s="80">
        <v>3.4589650000000005</v>
      </c>
      <c r="AO36" s="80">
        <v>0.39618300000000001</v>
      </c>
      <c r="AP36" s="80">
        <v>0</v>
      </c>
      <c r="AQ36" s="80">
        <v>0.28365599999999996</v>
      </c>
      <c r="AR36" s="80">
        <v>0.28365599999999996</v>
      </c>
      <c r="AS36" s="80">
        <v>0.10962499999999999</v>
      </c>
      <c r="AT36" s="80">
        <v>3.3034819999999994</v>
      </c>
      <c r="AU36" s="80">
        <v>0</v>
      </c>
      <c r="AV36" s="80">
        <v>1.1437989999999996</v>
      </c>
      <c r="AW36" s="80">
        <v>2.1596829999999998</v>
      </c>
      <c r="AX36" s="80">
        <f t="shared" si="6"/>
        <v>1.1437989999999996</v>
      </c>
      <c r="AY36" s="80">
        <f t="shared" si="7"/>
        <v>2.1596829999999998</v>
      </c>
      <c r="AZ36" s="80">
        <f>Y36</f>
        <v>0</v>
      </c>
      <c r="BA36" s="80">
        <f>AH36+AW36</f>
        <v>2.1596829999999998</v>
      </c>
      <c r="BB36" s="80">
        <f t="shared" si="2"/>
        <v>0</v>
      </c>
      <c r="BC36" s="80">
        <f t="shared" si="10"/>
        <v>0.43913900000000128</v>
      </c>
      <c r="BD36" s="80">
        <f t="shared" si="11"/>
        <v>1.1437989999999996</v>
      </c>
      <c r="BE36" s="80">
        <v>0</v>
      </c>
    </row>
    <row r="37" spans="2:57" s="72" customFormat="1" ht="24.75" customHeight="1" x14ac:dyDescent="0.15">
      <c r="B37" s="82">
        <v>0</v>
      </c>
      <c r="C37" s="83" t="s">
        <v>102</v>
      </c>
      <c r="D37" s="94">
        <v>0.50262800000000007</v>
      </c>
      <c r="E37" s="94">
        <v>0</v>
      </c>
      <c r="F37" s="94">
        <v>0</v>
      </c>
      <c r="G37" s="94">
        <v>0.50262800000000007</v>
      </c>
      <c r="H37" s="94">
        <v>0</v>
      </c>
      <c r="I37" s="94">
        <v>0</v>
      </c>
      <c r="J37" s="94">
        <v>0</v>
      </c>
      <c r="K37" s="94">
        <v>0</v>
      </c>
      <c r="L37" s="94">
        <v>0</v>
      </c>
      <c r="M37" s="94">
        <v>0</v>
      </c>
      <c r="N37" s="94">
        <f t="shared" si="0"/>
        <v>0</v>
      </c>
      <c r="O37" s="94"/>
      <c r="P37" s="94">
        <v>0</v>
      </c>
      <c r="Q37" s="94">
        <f>R37+S37+T37+W37</f>
        <v>0.50262800000000007</v>
      </c>
      <c r="R37" s="94">
        <v>0</v>
      </c>
      <c r="S37" s="94">
        <v>0</v>
      </c>
      <c r="T37" s="94">
        <f t="shared" si="5"/>
        <v>0.50262800000000007</v>
      </c>
      <c r="U37" s="95"/>
      <c r="V37" s="95"/>
      <c r="W37" s="94">
        <v>0</v>
      </c>
      <c r="X37" s="94">
        <f t="shared" si="1"/>
        <v>0.50262800000000007</v>
      </c>
      <c r="Y37" s="94">
        <v>0</v>
      </c>
      <c r="Z37" s="94">
        <v>0</v>
      </c>
      <c r="AA37" s="94"/>
      <c r="AB37" s="94"/>
      <c r="AC37" s="94"/>
      <c r="AE37" s="82">
        <f t="shared" si="3"/>
        <v>0</v>
      </c>
      <c r="AF37" s="83" t="str">
        <f>C37</f>
        <v>感染性廃棄物</v>
      </c>
      <c r="AG37" s="94">
        <v>0.50262800000000007</v>
      </c>
      <c r="AH37" s="94">
        <v>0</v>
      </c>
      <c r="AI37" s="94">
        <v>0</v>
      </c>
      <c r="AJ37" s="94">
        <v>0</v>
      </c>
      <c r="AK37" s="94">
        <v>0</v>
      </c>
      <c r="AL37" s="94">
        <v>0</v>
      </c>
      <c r="AM37" s="94">
        <v>0.50262800000000007</v>
      </c>
      <c r="AN37" s="94">
        <v>0.39618300000000001</v>
      </c>
      <c r="AO37" s="94">
        <v>0.39618300000000001</v>
      </c>
      <c r="AP37" s="94">
        <v>0</v>
      </c>
      <c r="AQ37" s="94">
        <v>0.10644500000000001</v>
      </c>
      <c r="AR37" s="94">
        <v>0.10644500000000001</v>
      </c>
      <c r="AS37" s="94">
        <v>0.106444</v>
      </c>
      <c r="AT37" s="94">
        <v>7.0093000000000003E-2</v>
      </c>
      <c r="AU37" s="94">
        <v>0</v>
      </c>
      <c r="AV37" s="94">
        <v>0</v>
      </c>
      <c r="AW37" s="94">
        <v>7.0093000000000003E-2</v>
      </c>
      <c r="AX37" s="94">
        <f t="shared" si="6"/>
        <v>0</v>
      </c>
      <c r="AY37" s="94">
        <f t="shared" si="7"/>
        <v>7.0093000000000003E-2</v>
      </c>
      <c r="AZ37" s="94">
        <f>Y37</f>
        <v>0</v>
      </c>
      <c r="BA37" s="94">
        <f>AH37+AW37</f>
        <v>7.0093000000000003E-2</v>
      </c>
      <c r="BB37" s="94">
        <f t="shared" si="2"/>
        <v>0</v>
      </c>
      <c r="BC37" s="94">
        <f t="shared" si="10"/>
        <v>0.43253500000000006</v>
      </c>
      <c r="BD37" s="94">
        <f t="shared" si="11"/>
        <v>0</v>
      </c>
      <c r="BE37" s="94">
        <v>0</v>
      </c>
    </row>
    <row r="38" spans="2:57" s="72" customFormat="1" ht="24.75" customHeight="1" x14ac:dyDescent="0.15">
      <c r="B38" s="74">
        <v>0</v>
      </c>
      <c r="C38" s="89" t="s">
        <v>103</v>
      </c>
      <c r="D38" s="90">
        <f>D36-D37</f>
        <v>3.2399930000000006</v>
      </c>
      <c r="E38" s="90">
        <f t="shared" ref="E38:AC38" si="12">E36-E37</f>
        <v>0</v>
      </c>
      <c r="F38" s="90">
        <f t="shared" si="12"/>
        <v>0</v>
      </c>
      <c r="G38" s="90">
        <f t="shared" si="12"/>
        <v>3.2399930000000006</v>
      </c>
      <c r="H38" s="90">
        <f t="shared" si="12"/>
        <v>0</v>
      </c>
      <c r="I38" s="90">
        <f t="shared" si="12"/>
        <v>0</v>
      </c>
      <c r="J38" s="90">
        <f t="shared" si="12"/>
        <v>0</v>
      </c>
      <c r="K38" s="90">
        <f t="shared" si="12"/>
        <v>0</v>
      </c>
      <c r="L38" s="90">
        <f t="shared" si="12"/>
        <v>0</v>
      </c>
      <c r="M38" s="90">
        <f t="shared" si="12"/>
        <v>0</v>
      </c>
      <c r="N38" s="90">
        <f t="shared" si="12"/>
        <v>0</v>
      </c>
      <c r="O38" s="90">
        <f t="shared" si="12"/>
        <v>0</v>
      </c>
      <c r="P38" s="90">
        <f t="shared" si="12"/>
        <v>0</v>
      </c>
      <c r="Q38" s="90">
        <f t="shared" si="12"/>
        <v>3.2399930000000006</v>
      </c>
      <c r="R38" s="90">
        <f t="shared" si="12"/>
        <v>0</v>
      </c>
      <c r="S38" s="90">
        <f t="shared" si="12"/>
        <v>0</v>
      </c>
      <c r="T38" s="90">
        <f t="shared" si="12"/>
        <v>3.2399930000000006</v>
      </c>
      <c r="U38" s="90">
        <f t="shared" si="12"/>
        <v>0</v>
      </c>
      <c r="V38" s="90">
        <f t="shared" si="12"/>
        <v>0</v>
      </c>
      <c r="W38" s="90">
        <f t="shared" si="12"/>
        <v>0</v>
      </c>
      <c r="X38" s="90">
        <f t="shared" si="12"/>
        <v>3.2399930000000006</v>
      </c>
      <c r="Y38" s="90">
        <f t="shared" si="12"/>
        <v>0</v>
      </c>
      <c r="Z38" s="90">
        <f t="shared" si="12"/>
        <v>0</v>
      </c>
      <c r="AA38" s="90">
        <f t="shared" si="12"/>
        <v>0</v>
      </c>
      <c r="AB38" s="90">
        <f t="shared" si="12"/>
        <v>0</v>
      </c>
      <c r="AC38" s="90">
        <f t="shared" si="12"/>
        <v>0</v>
      </c>
      <c r="AE38" s="74">
        <f t="shared" si="3"/>
        <v>0</v>
      </c>
      <c r="AF38" s="89" t="str">
        <f>C38</f>
        <v>混合廃棄物</v>
      </c>
      <c r="AG38" s="90">
        <f>AG36-AG37</f>
        <v>3.2399930000000006</v>
      </c>
      <c r="AH38" s="90">
        <f t="shared" ref="AH38:BD38" si="13">AH36-AH37</f>
        <v>0</v>
      </c>
      <c r="AI38" s="90">
        <f t="shared" si="13"/>
        <v>0</v>
      </c>
      <c r="AJ38" s="90">
        <f t="shared" si="13"/>
        <v>0</v>
      </c>
      <c r="AK38" s="90">
        <f t="shared" si="13"/>
        <v>0</v>
      </c>
      <c r="AL38" s="90">
        <f t="shared" si="13"/>
        <v>0</v>
      </c>
      <c r="AM38" s="90">
        <f t="shared" si="13"/>
        <v>3.2399930000000006</v>
      </c>
      <c r="AN38" s="90">
        <f t="shared" si="13"/>
        <v>3.0627820000000003</v>
      </c>
      <c r="AO38" s="90">
        <f t="shared" si="13"/>
        <v>0</v>
      </c>
      <c r="AP38" s="90">
        <f t="shared" si="13"/>
        <v>0</v>
      </c>
      <c r="AQ38" s="90">
        <f t="shared" si="13"/>
        <v>0.17721099999999995</v>
      </c>
      <c r="AR38" s="90">
        <f t="shared" si="13"/>
        <v>0.17721099999999995</v>
      </c>
      <c r="AS38" s="90">
        <f t="shared" si="13"/>
        <v>3.1809999999999894E-3</v>
      </c>
      <c r="AT38" s="90">
        <f t="shared" si="13"/>
        <v>3.2333889999999994</v>
      </c>
      <c r="AU38" s="90">
        <f t="shared" si="13"/>
        <v>0</v>
      </c>
      <c r="AV38" s="90">
        <f t="shared" si="13"/>
        <v>1.1437989999999996</v>
      </c>
      <c r="AW38" s="90">
        <f t="shared" si="13"/>
        <v>2.0895899999999998</v>
      </c>
      <c r="AX38" s="90">
        <f t="shared" si="13"/>
        <v>1.1437989999999996</v>
      </c>
      <c r="AY38" s="90">
        <f t="shared" si="13"/>
        <v>2.0895899999999998</v>
      </c>
      <c r="AZ38" s="90">
        <f t="shared" si="13"/>
        <v>0</v>
      </c>
      <c r="BA38" s="90">
        <f t="shared" si="13"/>
        <v>2.0895899999999998</v>
      </c>
      <c r="BB38" s="90">
        <f t="shared" si="13"/>
        <v>0</v>
      </c>
      <c r="BC38" s="90">
        <f t="shared" si="13"/>
        <v>6.60400000000122E-3</v>
      </c>
      <c r="BD38" s="90">
        <f t="shared" si="13"/>
        <v>1.1437989999999996</v>
      </c>
      <c r="BE38" s="90">
        <v>0</v>
      </c>
    </row>
  </sheetData>
  <mergeCells count="26">
    <mergeCell ref="AI8:AL8"/>
    <mergeCell ref="AN8:AS8"/>
    <mergeCell ref="AU8:AW9"/>
    <mergeCell ref="U9:U10"/>
    <mergeCell ref="V9:V10"/>
    <mergeCell ref="AA9:AB9"/>
    <mergeCell ref="AJ9:AK9"/>
    <mergeCell ref="AP9:AQ9"/>
    <mergeCell ref="AO10:AO11"/>
    <mergeCell ref="AS10:AS11"/>
    <mergeCell ref="O8:O9"/>
    <mergeCell ref="R8:R9"/>
    <mergeCell ref="S8:S9"/>
    <mergeCell ref="T8:T9"/>
    <mergeCell ref="W8:W9"/>
    <mergeCell ref="Z8:AC8"/>
    <mergeCell ref="H5:P5"/>
    <mergeCell ref="K6:P6"/>
    <mergeCell ref="AZ6:BA6"/>
    <mergeCell ref="L7:P7"/>
    <mergeCell ref="R7:W7"/>
    <mergeCell ref="I8:I9"/>
    <mergeCell ref="J8:J9"/>
    <mergeCell ref="L8:L9"/>
    <mergeCell ref="M8:M9"/>
    <mergeCell ref="N8:N9"/>
  </mergeCells>
  <phoneticPr fontId="2"/>
  <pageMargins left="0.78740157480314965" right="0.39370078740157483" top="0.98425196850393704" bottom="0.59055118110236227" header="0.11811023622047245" footer="0.51181102362204722"/>
  <pageSetup paperSize="9" scale="61" orientation="landscape" horizontalDpi="4294967294" verticalDpi="300" r:id="rId1"/>
  <headerFooter alignWithMargins="0"/>
  <colBreaks count="1" manualBreakCount="1">
    <brk id="56" min="2" max="37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総括L1A</vt:lpstr>
      <vt:lpstr>総括L1A!Print_Area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e-chosa6</cp:lastModifiedBy>
  <dcterms:created xsi:type="dcterms:W3CDTF">2021-03-16T06:44:01Z</dcterms:created>
  <dcterms:modified xsi:type="dcterms:W3CDTF">2021-03-16T06:44:01Z</dcterms:modified>
</cp:coreProperties>
</file>