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O37" s="1"/>
  <c r="AN36"/>
  <c r="AM36"/>
  <c r="AL36" s="1"/>
  <c r="AK36"/>
  <c r="AL35"/>
  <c r="AK35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O29" s="1"/>
  <c r="AL28"/>
  <c r="AK28"/>
  <c r="AO28" s="1"/>
  <c r="AL27"/>
  <c r="AK27"/>
  <c r="AL26"/>
  <c r="AK26"/>
  <c r="AO26" s="1"/>
  <c r="AL25"/>
  <c r="AK25"/>
  <c r="AO25" s="1"/>
  <c r="AL24"/>
  <c r="AK24"/>
  <c r="AL23"/>
  <c r="AK23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M12"/>
  <c r="AL12"/>
  <c r="AK12"/>
  <c r="AO12" s="1"/>
  <c r="Z8"/>
  <c r="X8"/>
  <c r="AO38" l="1"/>
  <c r="AO15"/>
  <c r="AO23"/>
  <c r="AO24"/>
  <c r="AO33"/>
  <c r="AO35"/>
  <c r="AO36"/>
  <c r="AO14"/>
  <c r="AO2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<sst xmlns="http://schemas.openxmlformats.org/spreadsheetml/2006/main" count="111" uniqueCount="105">
  <si>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</si>
  <si>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</si>
  <si>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</si>
  <si>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</si>
  <si>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</si>
  <si>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</si>
  <si>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</si>
  <si>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</si>
  <si>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</si>
  <si>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</si>
  <si>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</si>
  <si>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</si>
  <si>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</si>
  <si>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</si>
  <si>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</si>
  <si>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</si>
  <si>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</si>
  <si>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</si>
  <si>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</si>
  <si>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</si>
  <si>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</si>
  <si>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</si>
  <si>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</si>
  <si>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</si>
  <si>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</si>
  <si>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</si>
  <si>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</si>
  <si>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</si>
  <si>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</si>
  <si>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</si>
  <si>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</si>
  <si>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</si>
  <si>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</si>
  <si>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</si>
  <si>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</si>
  <si>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</si>
  <si>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</si>
  <si>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</si>
  <si>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</si>
  <si>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</si>
  <si>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</si>
  <si>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</si>
  <si>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</si>
  <si>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</si>
  <si>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</si>
  <si>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</si>
  <si>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</si>
  <si>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</si>
  <si>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</si>
  <si>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</si>
  <si>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</si>
  <si>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</si>
  <si>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</si>
  <si>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</si>
  <si>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</si>
  <si>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</si>
  <si>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</si>
  <si>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</si>
  <si>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</si>
  <si>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</si>
  <si>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</si>
  <si>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</si>
  <si>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</si>
  <si>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</si>
  <si>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</si>
  <si>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</si>
  <si>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</si>
  <si>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</si>
  <si>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</si>
  <si>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</si>
  <si>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</si>
  <si>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</si>
  <si>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表7-03　発生量及び処理・処分量（種類別：変換）〔多量排出事業所を除く〕〔平成29年度〕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</si>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</sst>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13" xfId="2" applyFont="1" applyBorder="1"/>
    <xf numFmtId="0" fontId="10" fillId="0" borderId="13" xfId="2" applyFont="1" applyFill="1" applyBorder="1"/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12" fillId="0" borderId="3" xfId="2" quotePrefix="1" applyFont="1" applyBorder="1" applyAlignment="1">
      <alignment horizontal="center"/>
    </xf>
    <xf numFmtId="0" fontId="10" fillId="0" borderId="15" xfId="2" applyFont="1" applyBorder="1"/>
    <xf numFmtId="0" fontId="10" fillId="0" borderId="0" xfId="2" applyFont="1" applyBorder="1"/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10" fillId="0" borderId="3" xfId="2" quotePrefix="1" applyFont="1" applyBorder="1" applyAlignment="1">
      <alignment vertical="top"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10" fillId="0" borderId="13" xfId="2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22" xfId="2" applyFont="1" applyFill="1" applyBorder="1" applyAlignment="1">
      <alignment vertical="top" wrapText="1"/>
    </xf>
    <xf numFmtId="0" fontId="2" fillId="0" borderId="22" xfId="0" applyFont="1" applyFill="1" applyBorder="1" applyAlignment="1">
      <alignment wrapText="1"/>
    </xf>
    <xf numFmtId="0" fontId="10" fillId="0" borderId="3" xfId="2" applyFont="1" applyBorder="1" applyAlignment="1">
      <alignment horizontal="left" vertical="top" wrapText="1"/>
    </xf>
    <xf numFmtId="0" fontId="6" fillId="0" borderId="13" xfId="2" applyBorder="1" applyAlignment="1">
      <alignment horizontal="left"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9" xfId="2" applyFont="1" applyBorder="1" applyAlignment="1">
      <alignment horizontal="center" vertical="top" wrapText="1"/>
    </xf>
    <xf numFmtId="0" fontId="6" fillId="0" borderId="20" xfId="2" applyBorder="1" applyAlignment="1">
      <alignment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10" fillId="0" borderId="4" xfId="2" applyFont="1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84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102" t="s">
        <v>0</v>
      </c>
      <c r="C5" s="103"/>
      <c r="D5" s="6" t="s">
        <v>74</v>
      </c>
      <c r="E5" s="6" t="s">
        <v>1</v>
      </c>
      <c r="F5" s="7" t="s">
        <v>2</v>
      </c>
      <c r="G5" s="6" t="s">
        <v>104</v>
      </c>
      <c r="H5" s="108" t="s">
        <v>3</v>
      </c>
      <c r="I5" s="109"/>
      <c r="J5" s="110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2" t="s">
        <v>11</v>
      </c>
      <c r="AM5" s="13"/>
      <c r="AN5" s="14"/>
      <c r="AO5" s="85" t="s">
        <v>12</v>
      </c>
    </row>
    <row r="6" spans="2:41" ht="13.5" customHeight="1">
      <c r="B6" s="104"/>
      <c r="C6" s="105"/>
      <c r="D6" s="15"/>
      <c r="E6" s="15"/>
      <c r="F6" s="16"/>
      <c r="G6" s="15"/>
      <c r="H6" s="111"/>
      <c r="I6" s="112"/>
      <c r="J6" s="113"/>
      <c r="K6" s="17"/>
      <c r="L6" s="18"/>
      <c r="M6" s="12" t="s">
        <v>13</v>
      </c>
      <c r="N6" s="19"/>
      <c r="O6" s="20" t="s">
        <v>14</v>
      </c>
      <c r="P6" s="10"/>
      <c r="Q6" s="10"/>
      <c r="R6" s="21"/>
      <c r="S6" s="22"/>
      <c r="T6" s="23" t="s">
        <v>15</v>
      </c>
      <c r="U6" s="24"/>
      <c r="V6" s="24"/>
      <c r="W6" s="20" t="s">
        <v>16</v>
      </c>
      <c r="X6" s="24"/>
      <c r="Y6" s="24"/>
      <c r="Z6" s="24"/>
      <c r="AA6" s="24"/>
      <c r="AB6" s="10"/>
      <c r="AC6" s="10"/>
      <c r="AD6" s="10"/>
      <c r="AE6" s="10"/>
      <c r="AF6" s="10"/>
      <c r="AG6" s="115"/>
      <c r="AH6" s="86"/>
      <c r="AI6" s="86"/>
      <c r="AJ6" s="117"/>
      <c r="AK6" s="86"/>
      <c r="AL6" s="15"/>
      <c r="AM6" s="25" t="s">
        <v>17</v>
      </c>
      <c r="AN6" s="25" t="s">
        <v>18</v>
      </c>
      <c r="AO6" s="86"/>
    </row>
    <row r="7" spans="2:41" ht="13.5" customHeight="1">
      <c r="B7" s="104"/>
      <c r="C7" s="105"/>
      <c r="D7" s="15"/>
      <c r="E7" s="15"/>
      <c r="F7" s="16"/>
      <c r="G7" s="15"/>
      <c r="H7" s="87" t="s">
        <v>19</v>
      </c>
      <c r="I7" s="87" t="s">
        <v>20</v>
      </c>
      <c r="J7" s="89" t="s">
        <v>21</v>
      </c>
      <c r="K7" s="17"/>
      <c r="L7" s="18"/>
      <c r="M7" s="15"/>
      <c r="N7" s="85" t="s">
        <v>22</v>
      </c>
      <c r="O7" s="15"/>
      <c r="P7" s="89" t="s">
        <v>23</v>
      </c>
      <c r="Q7" s="94" t="s">
        <v>24</v>
      </c>
      <c r="R7" s="97" t="s">
        <v>25</v>
      </c>
      <c r="S7" s="22"/>
      <c r="T7" s="17"/>
      <c r="U7" s="26"/>
      <c r="V7" s="18"/>
      <c r="W7" s="17"/>
      <c r="X7" s="26"/>
      <c r="Y7" s="27"/>
      <c r="Z7" s="27"/>
      <c r="AA7" s="18"/>
      <c r="AB7" s="100" t="s">
        <v>13</v>
      </c>
      <c r="AC7" s="118" t="s">
        <v>14</v>
      </c>
      <c r="AD7" s="10"/>
      <c r="AE7" s="10"/>
      <c r="AF7" s="10"/>
      <c r="AG7" s="115"/>
      <c r="AH7" s="86"/>
      <c r="AI7" s="86"/>
      <c r="AJ7" s="117"/>
      <c r="AK7" s="86"/>
      <c r="AL7" s="15"/>
      <c r="AM7" s="15"/>
      <c r="AN7" s="15"/>
      <c r="AO7" s="86"/>
    </row>
    <row r="8" spans="2:41" ht="13.5" customHeight="1">
      <c r="B8" s="104"/>
      <c r="C8" s="105"/>
      <c r="D8" s="15"/>
      <c r="E8" s="15"/>
      <c r="F8" s="16"/>
      <c r="G8" s="15"/>
      <c r="H8" s="88"/>
      <c r="I8" s="88"/>
      <c r="J8" s="90"/>
      <c r="K8" s="17"/>
      <c r="L8" s="18"/>
      <c r="M8" s="15"/>
      <c r="N8" s="91"/>
      <c r="O8" s="15"/>
      <c r="P8" s="93"/>
      <c r="Q8" s="95"/>
      <c r="R8" s="98"/>
      <c r="S8" s="22"/>
      <c r="T8" s="15"/>
      <c r="U8" s="28" t="s">
        <v>75</v>
      </c>
      <c r="V8" s="28" t="s">
        <v>76</v>
      </c>
      <c r="W8" s="15"/>
      <c r="X8" s="29" t="str">
        <f>U8</f>
        <v>県内</v>
      </c>
      <c r="Y8" s="30"/>
      <c r="Z8" s="29" t="str">
        <f>V8</f>
        <v>県外</v>
      </c>
      <c r="AA8" s="30"/>
      <c r="AB8" s="101"/>
      <c r="AC8" s="119"/>
      <c r="AD8" s="31" t="s">
        <v>26</v>
      </c>
      <c r="AE8" s="32" t="s">
        <v>27</v>
      </c>
      <c r="AF8" s="33" t="s">
        <v>9</v>
      </c>
      <c r="AG8" s="22"/>
      <c r="AH8" s="15"/>
      <c r="AI8" s="15"/>
      <c r="AJ8" s="16"/>
      <c r="AK8" s="15"/>
      <c r="AL8" s="15"/>
      <c r="AM8" s="15"/>
      <c r="AN8" s="15"/>
      <c r="AO8" s="15"/>
    </row>
    <row r="9" spans="2:41" ht="12.75" customHeight="1">
      <c r="B9" s="104"/>
      <c r="C9" s="105"/>
      <c r="D9" s="34"/>
      <c r="E9" s="34"/>
      <c r="F9" s="35"/>
      <c r="G9" s="36"/>
      <c r="H9" s="88"/>
      <c r="I9" s="88"/>
      <c r="J9" s="90"/>
      <c r="K9" s="36"/>
      <c r="L9" s="85" t="s">
        <v>28</v>
      </c>
      <c r="M9" s="36"/>
      <c r="N9" s="92"/>
      <c r="O9" s="36"/>
      <c r="P9" s="88"/>
      <c r="Q9" s="96"/>
      <c r="R9" s="99"/>
      <c r="S9" s="37"/>
      <c r="T9" s="36"/>
      <c r="U9" s="36"/>
      <c r="V9" s="36"/>
      <c r="W9" s="36"/>
      <c r="X9" s="36"/>
      <c r="Y9" s="85" t="s">
        <v>28</v>
      </c>
      <c r="Z9" s="36"/>
      <c r="AA9" s="85" t="s">
        <v>28</v>
      </c>
      <c r="AB9" s="36"/>
      <c r="AC9" s="36"/>
      <c r="AD9" s="36"/>
      <c r="AE9" s="38"/>
      <c r="AF9" s="39"/>
      <c r="AG9" s="37"/>
      <c r="AH9" s="36"/>
      <c r="AI9" s="36"/>
      <c r="AJ9" s="40"/>
      <c r="AK9" s="36"/>
      <c r="AL9" s="36"/>
      <c r="AM9" s="36"/>
      <c r="AN9" s="36"/>
      <c r="AO9" s="36"/>
    </row>
    <row r="10" spans="2:41" ht="21" customHeight="1">
      <c r="B10" s="104"/>
      <c r="C10" s="105"/>
      <c r="D10" s="34" t="s">
        <v>29</v>
      </c>
      <c r="E10" s="41" t="s">
        <v>30</v>
      </c>
      <c r="F10" s="42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20"/>
      <c r="M10" s="34" t="s">
        <v>37</v>
      </c>
      <c r="N10" s="34" t="s">
        <v>38</v>
      </c>
      <c r="O10" s="34" t="s">
        <v>39</v>
      </c>
      <c r="P10" s="41" t="s">
        <v>40</v>
      </c>
      <c r="Q10" s="41" t="s">
        <v>41</v>
      </c>
      <c r="R10" s="43" t="s">
        <v>42</v>
      </c>
      <c r="S10" s="44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20"/>
      <c r="Z10" s="34" t="s">
        <v>49</v>
      </c>
      <c r="AA10" s="120"/>
      <c r="AB10" s="45" t="s">
        <v>50</v>
      </c>
      <c r="AC10" s="34" t="s">
        <v>51</v>
      </c>
      <c r="AD10" s="34" t="s">
        <v>52</v>
      </c>
      <c r="AE10" s="41" t="s">
        <v>53</v>
      </c>
      <c r="AF10" s="42" t="s">
        <v>54</v>
      </c>
      <c r="AG10" s="44" t="s">
        <v>55</v>
      </c>
      <c r="AH10" s="34" t="s">
        <v>56</v>
      </c>
      <c r="AI10" s="34" t="s">
        <v>57</v>
      </c>
      <c r="AJ10" s="35" t="s">
        <v>58</v>
      </c>
      <c r="AK10" s="34" t="s">
        <v>59</v>
      </c>
      <c r="AL10" s="36" t="s">
        <v>60</v>
      </c>
      <c r="AM10" s="34" t="s">
        <v>61</v>
      </c>
      <c r="AN10" s="34" t="s">
        <v>62</v>
      </c>
      <c r="AO10" s="34" t="s">
        <v>63</v>
      </c>
    </row>
    <row r="11" spans="2:41" ht="14.25" thickBot="1">
      <c r="B11" s="106"/>
      <c r="C11" s="107"/>
      <c r="D11" s="46" t="s">
        <v>64</v>
      </c>
      <c r="E11" s="41"/>
      <c r="F11" s="42"/>
      <c r="G11" s="47" t="s">
        <v>65</v>
      </c>
      <c r="H11" s="34"/>
      <c r="I11" s="34"/>
      <c r="J11" s="34"/>
      <c r="K11" s="34"/>
      <c r="L11" s="34"/>
      <c r="M11" s="34"/>
      <c r="N11" s="34"/>
      <c r="O11" s="34"/>
      <c r="P11" s="34"/>
      <c r="Q11" s="41"/>
      <c r="R11" s="48"/>
      <c r="S11" s="4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41"/>
      <c r="AF11" s="48"/>
      <c r="AG11" s="49" t="s">
        <v>66</v>
      </c>
      <c r="AH11" s="50" t="s">
        <v>67</v>
      </c>
      <c r="AI11" s="34" t="s">
        <v>68</v>
      </c>
      <c r="AJ11" s="35" t="s">
        <v>69</v>
      </c>
      <c r="AK11" s="34" t="s">
        <v>70</v>
      </c>
      <c r="AL11" s="36" t="s">
        <v>71</v>
      </c>
      <c r="AM11" s="34"/>
      <c r="AN11" s="34"/>
      <c r="AO11" s="36"/>
    </row>
    <row r="12" spans="2:41" s="55" customFormat="1" ht="27" customHeight="1" thickTop="1" thickBot="1">
      <c r="B12" s="51" t="s">
        <v>77</v>
      </c>
      <c r="C12" s="52"/>
      <c r="D12" s="53">
        <v>1007.8748409999989</v>
      </c>
      <c r="E12" s="53">
        <v>0</v>
      </c>
      <c r="F12" s="53">
        <v>0</v>
      </c>
      <c r="G12" s="53">
        <v>1007.8748409999994</v>
      </c>
      <c r="H12" s="53">
        <v>89.063700000000011</v>
      </c>
      <c r="I12" s="53">
        <v>0</v>
      </c>
      <c r="J12" s="53">
        <v>0</v>
      </c>
      <c r="K12" s="53">
        <v>269.59151200000019</v>
      </c>
      <c r="L12" s="53">
        <v>0.29049000000000003</v>
      </c>
      <c r="M12" s="53">
        <v>246.90198800000007</v>
      </c>
      <c r="N12" s="53">
        <v>0</v>
      </c>
      <c r="O12" s="53">
        <v>22.689524000000119</v>
      </c>
      <c r="P12" s="53">
        <v>15.420844000000216</v>
      </c>
      <c r="Q12" s="53">
        <v>0</v>
      </c>
      <c r="R12" s="53">
        <v>0</v>
      </c>
      <c r="S12" s="54">
        <v>656.48830899999984</v>
      </c>
      <c r="T12" s="53">
        <v>27.97681399999999</v>
      </c>
      <c r="U12" s="53">
        <v>16.922736</v>
      </c>
      <c r="V12" s="53">
        <v>11.05407799999999</v>
      </c>
      <c r="W12" s="53">
        <v>628.51149499999974</v>
      </c>
      <c r="X12" s="53">
        <v>578.63995399999965</v>
      </c>
      <c r="Y12" s="53">
        <v>18.978397000000005</v>
      </c>
      <c r="Z12" s="53">
        <v>49.871541000000036</v>
      </c>
      <c r="AA12" s="53">
        <v>5.295091999999995</v>
      </c>
      <c r="AB12" s="53">
        <v>36.218383999999872</v>
      </c>
      <c r="AC12" s="53">
        <v>592.29311099999984</v>
      </c>
      <c r="AD12" s="53">
        <v>575.33162899999991</v>
      </c>
      <c r="AE12" s="53">
        <v>16.961482000000004</v>
      </c>
      <c r="AF12" s="53">
        <v>0</v>
      </c>
      <c r="AG12" s="54">
        <v>679.81617300000016</v>
      </c>
      <c r="AH12" s="53">
        <v>44.938296000000008</v>
      </c>
      <c r="AI12" s="53">
        <v>679.81617300000016</v>
      </c>
      <c r="AJ12" s="53">
        <v>0</v>
      </c>
      <c r="AK12" s="53">
        <f>G12-N12</f>
        <v>1007.8748409999994</v>
      </c>
      <c r="AL12" s="53">
        <f>AM12+AN12</f>
        <v>159.65117988430103</v>
      </c>
      <c r="AM12" s="53">
        <f>SUM(AM13:AM14)+SUM(AM18:AM36)</f>
        <v>0</v>
      </c>
      <c r="AN12" s="53">
        <f>SUM(AN13:AN14)+SUM(AN18:AN36)</f>
        <v>159.65117988430103</v>
      </c>
      <c r="AO12" s="53">
        <f>AK12-AL12</f>
        <v>848.22366111569841</v>
      </c>
    </row>
    <row r="13" spans="2:41" s="55" customFormat="1" ht="27" customHeight="1" thickTop="1">
      <c r="B13" s="56" t="s">
        <v>78</v>
      </c>
      <c r="C13" s="57"/>
      <c r="D13" s="58">
        <v>0.12145000000000006</v>
      </c>
      <c r="E13" s="58">
        <v>0</v>
      </c>
      <c r="F13" s="58">
        <v>0</v>
      </c>
      <c r="G13" s="59">
        <v>0.12145000000000006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60">
        <v>0.12145000000000006</v>
      </c>
      <c r="T13" s="58">
        <v>6.6699999999999982E-2</v>
      </c>
      <c r="U13" s="58">
        <v>0</v>
      </c>
      <c r="V13" s="58">
        <v>6.6699999999999982E-2</v>
      </c>
      <c r="W13" s="58">
        <v>5.4750000000000076E-2</v>
      </c>
      <c r="X13" s="58">
        <v>4.6099999999999995E-3</v>
      </c>
      <c r="Y13" s="58">
        <v>4.6099999999999995E-3</v>
      </c>
      <c r="Z13" s="58">
        <v>5.0140000000000073E-2</v>
      </c>
      <c r="AA13" s="58">
        <v>1.1589999999999989E-2</v>
      </c>
      <c r="AB13" s="58">
        <v>-1.5441729999999982</v>
      </c>
      <c r="AC13" s="58">
        <v>1.5989229999999983</v>
      </c>
      <c r="AD13" s="58">
        <v>5.6899999999999729E-3</v>
      </c>
      <c r="AE13" s="61">
        <v>1.5932329999999983</v>
      </c>
      <c r="AF13" s="58">
        <v>0</v>
      </c>
      <c r="AG13" s="62">
        <v>5.6899999999999729E-3</v>
      </c>
      <c r="AH13" s="63">
        <v>1.6599329999999983</v>
      </c>
      <c r="AI13" s="63">
        <v>5.6899999999999729E-3</v>
      </c>
      <c r="AJ13" s="58">
        <v>0</v>
      </c>
      <c r="AK13" s="58">
        <f t="shared" ref="AK13:AK39" si="0">G13-N13</f>
        <v>0.12145000000000006</v>
      </c>
      <c r="AL13" s="58">
        <f t="shared" ref="AL13:AL39" si="1">AM13+AN13</f>
        <v>0.18299000000000001</v>
      </c>
      <c r="AM13" s="58">
        <v>0</v>
      </c>
      <c r="AN13" s="58">
        <v>0.18299000000000001</v>
      </c>
      <c r="AO13" s="58">
        <f t="shared" ref="AO13:AO39" si="2">AK13-AL13</f>
        <v>-6.1539999999999956E-2</v>
      </c>
    </row>
    <row r="14" spans="2:41" s="55" customFormat="1" ht="27" customHeight="1">
      <c r="B14" s="64" t="s">
        <v>79</v>
      </c>
      <c r="C14" s="57"/>
      <c r="D14" s="58">
        <v>299.64933800000006</v>
      </c>
      <c r="E14" s="58">
        <v>0</v>
      </c>
      <c r="F14" s="58">
        <v>0</v>
      </c>
      <c r="G14" s="58">
        <v>299.64933800000006</v>
      </c>
      <c r="H14" s="58">
        <v>1.4596999999999998</v>
      </c>
      <c r="I14" s="58">
        <v>0</v>
      </c>
      <c r="J14" s="58">
        <v>0</v>
      </c>
      <c r="K14" s="58">
        <v>254.73173</v>
      </c>
      <c r="L14" s="58">
        <v>0</v>
      </c>
      <c r="M14" s="58">
        <v>246.63750000000002</v>
      </c>
      <c r="N14" s="58">
        <v>0</v>
      </c>
      <c r="O14" s="58">
        <v>8.0942299999999996</v>
      </c>
      <c r="P14" s="58">
        <v>0.85203000000000007</v>
      </c>
      <c r="Q14" s="58">
        <v>0</v>
      </c>
      <c r="R14" s="65">
        <v>0</v>
      </c>
      <c r="S14" s="60">
        <v>50.700108000000014</v>
      </c>
      <c r="T14" s="58">
        <v>2.4737399999999994</v>
      </c>
      <c r="U14" s="58">
        <v>0</v>
      </c>
      <c r="V14" s="58">
        <v>2.4737399999999994</v>
      </c>
      <c r="W14" s="58">
        <v>48.226368000000022</v>
      </c>
      <c r="X14" s="58">
        <v>31.870241000000007</v>
      </c>
      <c r="Y14" s="58">
        <v>4.8150999999999833E-2</v>
      </c>
      <c r="Z14" s="58">
        <v>16.356127000000015</v>
      </c>
      <c r="AA14" s="58">
        <v>1.2320419999999994</v>
      </c>
      <c r="AB14" s="58">
        <v>11.081781000000017</v>
      </c>
      <c r="AC14" s="58">
        <v>37.144587000000016</v>
      </c>
      <c r="AD14" s="58">
        <v>34.359033000000011</v>
      </c>
      <c r="AE14" s="58">
        <v>2.7855540000000047</v>
      </c>
      <c r="AF14" s="58">
        <v>0</v>
      </c>
      <c r="AG14" s="60">
        <v>36.670762999999994</v>
      </c>
      <c r="AH14" s="58">
        <v>5.2592940000000059</v>
      </c>
      <c r="AI14" s="58">
        <v>36.670762999999994</v>
      </c>
      <c r="AJ14" s="58">
        <v>0</v>
      </c>
      <c r="AK14" s="58">
        <f t="shared" si="0"/>
        <v>299.64933800000006</v>
      </c>
      <c r="AL14" s="58">
        <f t="shared" si="1"/>
        <v>18.904945181843765</v>
      </c>
      <c r="AM14" s="58">
        <f>SUM(AM15:AM17)</f>
        <v>0</v>
      </c>
      <c r="AN14" s="58">
        <f>SUM(AN15:AN17)</f>
        <v>18.904945181843765</v>
      </c>
      <c r="AO14" s="58">
        <f t="shared" si="2"/>
        <v>280.74439281815631</v>
      </c>
    </row>
    <row r="15" spans="2:41" s="55" customFormat="1" ht="27" hidden="1" customHeight="1">
      <c r="B15" s="66">
        <v>0</v>
      </c>
      <c r="C15" s="67" t="s">
        <v>80</v>
      </c>
      <c r="D15" s="68">
        <v>253.55351900000005</v>
      </c>
      <c r="E15" s="69">
        <v>0</v>
      </c>
      <c r="F15" s="68">
        <v>0</v>
      </c>
      <c r="G15" s="68">
        <v>253.55351900000005</v>
      </c>
      <c r="H15" s="69">
        <v>0.86299999999999999</v>
      </c>
      <c r="I15" s="69">
        <v>0</v>
      </c>
      <c r="J15" s="69">
        <v>0</v>
      </c>
      <c r="K15" s="69">
        <v>245.74720000000002</v>
      </c>
      <c r="L15" s="69">
        <v>0</v>
      </c>
      <c r="M15" s="69">
        <v>239.36600000000004</v>
      </c>
      <c r="N15" s="69">
        <v>0</v>
      </c>
      <c r="O15" s="69">
        <v>6.3811999999999998</v>
      </c>
      <c r="P15" s="68">
        <v>0</v>
      </c>
      <c r="Q15" s="68">
        <v>0</v>
      </c>
      <c r="R15" s="70">
        <v>0</v>
      </c>
      <c r="S15" s="71">
        <v>13.324519</v>
      </c>
      <c r="T15" s="68">
        <v>0.93411</v>
      </c>
      <c r="U15" s="68">
        <v>0</v>
      </c>
      <c r="V15" s="68">
        <v>0.93411</v>
      </c>
      <c r="W15" s="68">
        <v>12.390409000000002</v>
      </c>
      <c r="X15" s="68">
        <v>6.7653800000000022</v>
      </c>
      <c r="Y15" s="68">
        <v>0</v>
      </c>
      <c r="Z15" s="68">
        <v>5.6250290000000014</v>
      </c>
      <c r="AA15" s="68">
        <v>0.58639999999999959</v>
      </c>
      <c r="AB15" s="68">
        <v>2.4754110000000038</v>
      </c>
      <c r="AC15" s="68">
        <v>9.9149979999999971</v>
      </c>
      <c r="AD15" s="68">
        <v>9.128422999999998</v>
      </c>
      <c r="AE15" s="68">
        <v>0.7865749999999998</v>
      </c>
      <c r="AF15" s="70">
        <v>0</v>
      </c>
      <c r="AG15" s="71">
        <v>9.9914229999999975</v>
      </c>
      <c r="AH15" s="68">
        <v>1.720685</v>
      </c>
      <c r="AI15" s="68">
        <v>9.9914229999999975</v>
      </c>
      <c r="AJ15" s="69">
        <v>0</v>
      </c>
      <c r="AK15" s="69">
        <f t="shared" si="0"/>
        <v>253.55351900000005</v>
      </c>
      <c r="AL15" s="69">
        <f t="shared" si="1"/>
        <v>5.6332030000000008</v>
      </c>
      <c r="AM15" s="69">
        <v>0</v>
      </c>
      <c r="AN15" s="69">
        <v>5.6332030000000008</v>
      </c>
      <c r="AO15" s="69">
        <f t="shared" si="2"/>
        <v>247.92031600000004</v>
      </c>
    </row>
    <row r="16" spans="2:41" s="55" customFormat="1" ht="27" hidden="1" customHeight="1">
      <c r="B16" s="66">
        <v>0</v>
      </c>
      <c r="C16" s="72" t="s">
        <v>81</v>
      </c>
      <c r="D16" s="73">
        <v>46.095819000000006</v>
      </c>
      <c r="E16" s="73">
        <v>0</v>
      </c>
      <c r="F16" s="73">
        <v>0</v>
      </c>
      <c r="G16" s="73">
        <v>46.095819000000006</v>
      </c>
      <c r="H16" s="73">
        <v>0.59669999999999979</v>
      </c>
      <c r="I16" s="73">
        <v>0</v>
      </c>
      <c r="J16" s="73">
        <v>0</v>
      </c>
      <c r="K16" s="73">
        <v>8.9845299999999924</v>
      </c>
      <c r="L16" s="73">
        <v>0</v>
      </c>
      <c r="M16" s="73">
        <v>7.2714999999999961</v>
      </c>
      <c r="N16" s="73">
        <v>0</v>
      </c>
      <c r="O16" s="73">
        <v>1.7130299999999998</v>
      </c>
      <c r="P16" s="73">
        <v>0.85203000000000007</v>
      </c>
      <c r="Q16" s="73">
        <v>0</v>
      </c>
      <c r="R16" s="74">
        <v>0</v>
      </c>
      <c r="S16" s="75">
        <v>37.375589000000019</v>
      </c>
      <c r="T16" s="73">
        <v>1.5396299999999998</v>
      </c>
      <c r="U16" s="73">
        <v>0</v>
      </c>
      <c r="V16" s="73">
        <v>1.5396299999999998</v>
      </c>
      <c r="W16" s="73">
        <v>35.835959000000017</v>
      </c>
      <c r="X16" s="73">
        <v>25.104861</v>
      </c>
      <c r="Y16" s="73">
        <v>4.8150999999999833E-2</v>
      </c>
      <c r="Z16" s="73">
        <v>10.731098000000012</v>
      </c>
      <c r="AA16" s="73">
        <v>0.64564199999999994</v>
      </c>
      <c r="AB16" s="73">
        <v>8.6063700000000125</v>
      </c>
      <c r="AC16" s="73">
        <v>27.229589000000004</v>
      </c>
      <c r="AD16" s="73">
        <v>25.230609999999999</v>
      </c>
      <c r="AE16" s="73">
        <v>1.9989790000000052</v>
      </c>
      <c r="AF16" s="74">
        <v>0</v>
      </c>
      <c r="AG16" s="75">
        <v>26.679339999999996</v>
      </c>
      <c r="AH16" s="73">
        <v>3.5386090000000054</v>
      </c>
      <c r="AI16" s="73">
        <v>26.679339999999996</v>
      </c>
      <c r="AJ16" s="73">
        <v>0</v>
      </c>
      <c r="AK16" s="73">
        <f t="shared" si="0"/>
        <v>46.095819000000006</v>
      </c>
      <c r="AL16" s="73">
        <f t="shared" si="1"/>
        <v>13.271742181843765</v>
      </c>
      <c r="AM16" s="73">
        <v>0</v>
      </c>
      <c r="AN16" s="73">
        <v>13.271742181843765</v>
      </c>
      <c r="AO16" s="73">
        <f t="shared" si="2"/>
        <v>32.824076818156243</v>
      </c>
    </row>
    <row r="17" spans="2:41" s="55" customFormat="1" ht="27" hidden="1" customHeight="1">
      <c r="B17" s="76">
        <v>0</v>
      </c>
      <c r="C17" s="77" t="s">
        <v>82</v>
      </c>
      <c r="D17" s="78">
        <v>0</v>
      </c>
      <c r="E17" s="59">
        <v>0</v>
      </c>
      <c r="F17" s="78">
        <v>0</v>
      </c>
      <c r="G17" s="78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78">
        <v>0</v>
      </c>
      <c r="Q17" s="78">
        <v>0</v>
      </c>
      <c r="R17" s="79">
        <v>0</v>
      </c>
      <c r="S17" s="80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78">
        <v>0</v>
      </c>
      <c r="Z17" s="78">
        <v>0</v>
      </c>
      <c r="AA17" s="78">
        <v>0</v>
      </c>
      <c r="AB17" s="78">
        <v>0</v>
      </c>
      <c r="AC17" s="78">
        <v>0</v>
      </c>
      <c r="AD17" s="78">
        <v>0</v>
      </c>
      <c r="AE17" s="78">
        <v>0</v>
      </c>
      <c r="AF17" s="79">
        <v>0</v>
      </c>
      <c r="AG17" s="80">
        <v>0</v>
      </c>
      <c r="AH17" s="78">
        <v>0</v>
      </c>
      <c r="AI17" s="78">
        <v>0</v>
      </c>
      <c r="AJ17" s="59">
        <v>0</v>
      </c>
      <c r="AK17" s="59">
        <f t="shared" si="0"/>
        <v>0</v>
      </c>
      <c r="AL17" s="59">
        <f t="shared" si="1"/>
        <v>0</v>
      </c>
      <c r="AM17" s="59">
        <v>0</v>
      </c>
      <c r="AN17" s="59">
        <v>0</v>
      </c>
      <c r="AO17" s="59">
        <f t="shared" si="2"/>
        <v>0</v>
      </c>
    </row>
    <row r="18" spans="2:41" s="55" customFormat="1" ht="27" customHeight="1">
      <c r="B18" s="64" t="s">
        <v>83</v>
      </c>
      <c r="C18" s="81"/>
      <c r="D18" s="58">
        <v>10.875140000000009</v>
      </c>
      <c r="E18" s="58">
        <v>0</v>
      </c>
      <c r="F18" s="58">
        <v>0</v>
      </c>
      <c r="G18" s="58">
        <v>10.875140000000009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60">
        <v>10.875140000000012</v>
      </c>
      <c r="T18" s="58">
        <v>0</v>
      </c>
      <c r="U18" s="58">
        <v>0</v>
      </c>
      <c r="V18" s="58">
        <v>0</v>
      </c>
      <c r="W18" s="58">
        <v>10.875140000000012</v>
      </c>
      <c r="X18" s="58">
        <v>4.4256159999999998</v>
      </c>
      <c r="Y18" s="58">
        <v>4.6648999999999996E-2</v>
      </c>
      <c r="Z18" s="58">
        <v>6.4495240000000127</v>
      </c>
      <c r="AA18" s="58">
        <v>0.79467800000000044</v>
      </c>
      <c r="AB18" s="58">
        <v>1.2276290000000092</v>
      </c>
      <c r="AC18" s="58">
        <v>9.6475110000000033</v>
      </c>
      <c r="AD18" s="58">
        <v>9.666261000000004</v>
      </c>
      <c r="AE18" s="61">
        <v>-1.8750000000000003E-2</v>
      </c>
      <c r="AF18" s="58">
        <v>0</v>
      </c>
      <c r="AG18" s="60">
        <v>9.6662610000000058</v>
      </c>
      <c r="AH18" s="58">
        <v>-1.8750000000000003E-2</v>
      </c>
      <c r="AI18" s="58">
        <v>9.6662610000000058</v>
      </c>
      <c r="AJ18" s="58">
        <v>0</v>
      </c>
      <c r="AK18" s="58">
        <f t="shared" si="0"/>
        <v>10.875140000000009</v>
      </c>
      <c r="AL18" s="58">
        <f t="shared" si="1"/>
        <v>2.0823580315205596</v>
      </c>
      <c r="AM18" s="58">
        <v>0</v>
      </c>
      <c r="AN18" s="58">
        <v>2.0823580315205596</v>
      </c>
      <c r="AO18" s="58">
        <f t="shared" si="2"/>
        <v>8.7927819684794493</v>
      </c>
    </row>
    <row r="19" spans="2:41" s="55" customFormat="1" ht="27" customHeight="1">
      <c r="B19" s="64" t="s">
        <v>84</v>
      </c>
      <c r="C19" s="57"/>
      <c r="D19" s="58">
        <v>18.855547000000008</v>
      </c>
      <c r="E19" s="58">
        <v>0</v>
      </c>
      <c r="F19" s="58">
        <v>0</v>
      </c>
      <c r="G19" s="58">
        <v>18.855547000000008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60">
        <v>18.855547000000012</v>
      </c>
      <c r="T19" s="58">
        <v>0</v>
      </c>
      <c r="U19" s="58">
        <v>0</v>
      </c>
      <c r="V19" s="58">
        <v>0</v>
      </c>
      <c r="W19" s="58">
        <v>18.855547000000012</v>
      </c>
      <c r="X19" s="58">
        <v>15.198791000000003</v>
      </c>
      <c r="Y19" s="58">
        <v>14.352544</v>
      </c>
      <c r="Z19" s="58">
        <v>3.6567560000000077</v>
      </c>
      <c r="AA19" s="58">
        <v>0.1962239999999999</v>
      </c>
      <c r="AB19" s="58">
        <v>16.603312000000006</v>
      </c>
      <c r="AC19" s="58">
        <v>2.2522350000000038</v>
      </c>
      <c r="AD19" s="58">
        <v>2.2646250000000037</v>
      </c>
      <c r="AE19" s="61">
        <v>-1.239E-2</v>
      </c>
      <c r="AF19" s="58">
        <v>0</v>
      </c>
      <c r="AG19" s="60">
        <v>2.2646250000000037</v>
      </c>
      <c r="AH19" s="58">
        <v>-1.239E-2</v>
      </c>
      <c r="AI19" s="58">
        <v>2.2646250000000037</v>
      </c>
      <c r="AJ19" s="58">
        <v>0</v>
      </c>
      <c r="AK19" s="58">
        <f t="shared" si="0"/>
        <v>18.855547000000008</v>
      </c>
      <c r="AL19" s="58">
        <f t="shared" si="1"/>
        <v>3.4269439999999975</v>
      </c>
      <c r="AM19" s="58">
        <v>0</v>
      </c>
      <c r="AN19" s="58">
        <v>3.4269439999999975</v>
      </c>
      <c r="AO19" s="58">
        <f t="shared" si="2"/>
        <v>15.428603000000011</v>
      </c>
    </row>
    <row r="20" spans="2:41" s="55" customFormat="1" ht="27" customHeight="1">
      <c r="B20" s="64" t="s">
        <v>85</v>
      </c>
      <c r="C20" s="57"/>
      <c r="D20" s="58">
        <v>2.5584750000000085</v>
      </c>
      <c r="E20" s="58">
        <v>0</v>
      </c>
      <c r="F20" s="58">
        <v>0</v>
      </c>
      <c r="G20" s="58">
        <v>2.5584750000000085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60">
        <v>2.5584750000000085</v>
      </c>
      <c r="T20" s="58">
        <v>0</v>
      </c>
      <c r="U20" s="58">
        <v>0</v>
      </c>
      <c r="V20" s="58">
        <v>0</v>
      </c>
      <c r="W20" s="58">
        <v>2.5584750000000085</v>
      </c>
      <c r="X20" s="58">
        <v>0.90261700000000011</v>
      </c>
      <c r="Y20" s="58">
        <v>1.5500000000000006E-3</v>
      </c>
      <c r="Z20" s="58">
        <v>1.6558580000000092</v>
      </c>
      <c r="AA20" s="58">
        <v>0.34644250000000021</v>
      </c>
      <c r="AB20" s="58">
        <v>1.7102940000000082</v>
      </c>
      <c r="AC20" s="58">
        <v>0.84818100000000007</v>
      </c>
      <c r="AD20" s="58">
        <v>0.9034540000000002</v>
      </c>
      <c r="AE20" s="61">
        <v>-5.5273000000000017E-2</v>
      </c>
      <c r="AF20" s="58">
        <v>0</v>
      </c>
      <c r="AG20" s="60">
        <v>0.90345399999999998</v>
      </c>
      <c r="AH20" s="58">
        <v>-5.5273000000000017E-2</v>
      </c>
      <c r="AI20" s="58">
        <v>0.90345399999999998</v>
      </c>
      <c r="AJ20" s="58">
        <v>0</v>
      </c>
      <c r="AK20" s="58">
        <f t="shared" si="0"/>
        <v>2.5584750000000085</v>
      </c>
      <c r="AL20" s="58">
        <f t="shared" si="1"/>
        <v>7.1322197712401456</v>
      </c>
      <c r="AM20" s="58">
        <v>0</v>
      </c>
      <c r="AN20" s="58">
        <v>7.1322197712401456</v>
      </c>
      <c r="AO20" s="58">
        <f t="shared" si="2"/>
        <v>-4.5737447712401371</v>
      </c>
    </row>
    <row r="21" spans="2:41" s="55" customFormat="1" ht="27" customHeight="1">
      <c r="B21" s="64" t="s">
        <v>86</v>
      </c>
      <c r="C21" s="57"/>
      <c r="D21" s="58">
        <v>14.819114000000003</v>
      </c>
      <c r="E21" s="58">
        <v>0</v>
      </c>
      <c r="F21" s="58">
        <v>0</v>
      </c>
      <c r="G21" s="58">
        <v>14.819114000000003</v>
      </c>
      <c r="H21" s="58">
        <v>0</v>
      </c>
      <c r="I21" s="58">
        <v>0</v>
      </c>
      <c r="J21" s="58">
        <v>0</v>
      </c>
      <c r="K21" s="58">
        <v>1.6120000000000023E-2</v>
      </c>
      <c r="L21" s="58">
        <v>0</v>
      </c>
      <c r="M21" s="58">
        <v>0</v>
      </c>
      <c r="N21" s="58">
        <v>0</v>
      </c>
      <c r="O21" s="58">
        <v>1.6119999999999995E-2</v>
      </c>
      <c r="P21" s="58">
        <v>1.5641999999999993E-2</v>
      </c>
      <c r="Q21" s="58">
        <v>0</v>
      </c>
      <c r="R21" s="58">
        <v>0</v>
      </c>
      <c r="S21" s="60">
        <v>14.803472000000003</v>
      </c>
      <c r="T21" s="58">
        <v>0.49030999999999997</v>
      </c>
      <c r="U21" s="58">
        <v>0</v>
      </c>
      <c r="V21" s="58">
        <v>0.49030999999999997</v>
      </c>
      <c r="W21" s="58">
        <v>14.313162000000002</v>
      </c>
      <c r="X21" s="58">
        <v>10.707497</v>
      </c>
      <c r="Y21" s="58">
        <v>0.93477200000000016</v>
      </c>
      <c r="Z21" s="58">
        <v>3.6056650000000019</v>
      </c>
      <c r="AA21" s="58">
        <v>0.36987899999999974</v>
      </c>
      <c r="AB21" s="58">
        <v>0.99895099999999193</v>
      </c>
      <c r="AC21" s="58">
        <v>13.314211000000011</v>
      </c>
      <c r="AD21" s="58">
        <v>10.023778000000011</v>
      </c>
      <c r="AE21" s="61">
        <v>3.2904330000000015</v>
      </c>
      <c r="AF21" s="58">
        <v>0</v>
      </c>
      <c r="AG21" s="60">
        <v>10.03942000000001</v>
      </c>
      <c r="AH21" s="58">
        <v>3.7807430000000011</v>
      </c>
      <c r="AI21" s="58">
        <v>10.03942000000001</v>
      </c>
      <c r="AJ21" s="58">
        <v>0</v>
      </c>
      <c r="AK21" s="58">
        <f t="shared" si="0"/>
        <v>14.819114000000003</v>
      </c>
      <c r="AL21" s="58">
        <f t="shared" si="1"/>
        <v>6.6088266037578807</v>
      </c>
      <c r="AM21" s="58">
        <v>0</v>
      </c>
      <c r="AN21" s="58">
        <v>6.6088266037578807</v>
      </c>
      <c r="AO21" s="58">
        <f t="shared" si="2"/>
        <v>8.2102873962421228</v>
      </c>
    </row>
    <row r="22" spans="2:41" s="55" customFormat="1" ht="27" customHeight="1">
      <c r="B22" s="64" t="s">
        <v>87</v>
      </c>
      <c r="C22" s="57"/>
      <c r="D22" s="58">
        <v>0.19188599999999997</v>
      </c>
      <c r="E22" s="58">
        <v>0</v>
      </c>
      <c r="F22" s="58">
        <v>0</v>
      </c>
      <c r="G22" s="58">
        <v>0.19188599999999997</v>
      </c>
      <c r="H22" s="58">
        <v>0</v>
      </c>
      <c r="I22" s="58">
        <v>0</v>
      </c>
      <c r="J22" s="58">
        <v>0</v>
      </c>
      <c r="K22" s="58">
        <v>5.0000000000001432E-5</v>
      </c>
      <c r="L22" s="58">
        <v>5.0000000000000002E-5</v>
      </c>
      <c r="M22" s="58">
        <v>4.5000000000003371E-5</v>
      </c>
      <c r="N22" s="58">
        <v>0</v>
      </c>
      <c r="O22" s="58">
        <v>4.9999999999980616E-6</v>
      </c>
      <c r="P22" s="58">
        <v>0</v>
      </c>
      <c r="Q22" s="58">
        <v>0</v>
      </c>
      <c r="R22" s="58">
        <v>0</v>
      </c>
      <c r="S22" s="60">
        <v>0.19184099999999998</v>
      </c>
      <c r="T22" s="58">
        <v>0</v>
      </c>
      <c r="U22" s="58">
        <v>0</v>
      </c>
      <c r="V22" s="58">
        <v>0</v>
      </c>
      <c r="W22" s="58">
        <v>0.19184099999999998</v>
      </c>
      <c r="X22" s="58">
        <v>7.4044999999999972E-2</v>
      </c>
      <c r="Y22" s="58">
        <v>1.1610000000000001E-2</v>
      </c>
      <c r="Z22" s="58">
        <v>0.11779600000000001</v>
      </c>
      <c r="AA22" s="58">
        <v>4.0239999999999998E-2</v>
      </c>
      <c r="AB22" s="58">
        <v>4.9454000000000012E-2</v>
      </c>
      <c r="AC22" s="58">
        <v>0.14238699999999999</v>
      </c>
      <c r="AD22" s="58">
        <v>0.10841099999999998</v>
      </c>
      <c r="AE22" s="61">
        <v>3.3976000000000006E-2</v>
      </c>
      <c r="AF22" s="58">
        <v>0</v>
      </c>
      <c r="AG22" s="60">
        <v>0.10841099999999998</v>
      </c>
      <c r="AH22" s="58">
        <v>3.3976000000000006E-2</v>
      </c>
      <c r="AI22" s="58">
        <v>0.10841099999999998</v>
      </c>
      <c r="AJ22" s="58">
        <v>0</v>
      </c>
      <c r="AK22" s="58">
        <f t="shared" si="0"/>
        <v>0.19188599999999997</v>
      </c>
      <c r="AL22" s="58">
        <f t="shared" si="1"/>
        <v>5.1357609142025161E-2</v>
      </c>
      <c r="AM22" s="58">
        <v>0</v>
      </c>
      <c r="AN22" s="58">
        <v>5.1357609142025161E-2</v>
      </c>
      <c r="AO22" s="58">
        <f t="shared" si="2"/>
        <v>0.14052839085797481</v>
      </c>
    </row>
    <row r="23" spans="2:41" s="55" customFormat="1" ht="27" customHeight="1">
      <c r="B23" s="64" t="s">
        <v>88</v>
      </c>
      <c r="C23" s="57"/>
      <c r="D23" s="58">
        <v>40.151250999999995</v>
      </c>
      <c r="E23" s="58">
        <v>0</v>
      </c>
      <c r="F23" s="58">
        <v>0</v>
      </c>
      <c r="G23" s="58">
        <v>40.151250999999995</v>
      </c>
      <c r="H23" s="58">
        <v>0</v>
      </c>
      <c r="I23" s="58">
        <v>0</v>
      </c>
      <c r="J23" s="58">
        <v>0</v>
      </c>
      <c r="K23" s="58">
        <v>0.57059999999999989</v>
      </c>
      <c r="L23" s="58">
        <v>0.24934000000000001</v>
      </c>
      <c r="M23" s="58">
        <v>0.22440599999999988</v>
      </c>
      <c r="N23" s="58">
        <v>0</v>
      </c>
      <c r="O23" s="58">
        <v>0.346194</v>
      </c>
      <c r="P23" s="58">
        <v>0.32125999999999999</v>
      </c>
      <c r="Q23" s="58">
        <v>0</v>
      </c>
      <c r="R23" s="58">
        <v>0</v>
      </c>
      <c r="S23" s="60">
        <v>39.605584999999998</v>
      </c>
      <c r="T23" s="58">
        <v>0</v>
      </c>
      <c r="U23" s="58">
        <v>0</v>
      </c>
      <c r="V23" s="58">
        <v>0</v>
      </c>
      <c r="W23" s="58">
        <v>39.605584999999998</v>
      </c>
      <c r="X23" s="58">
        <v>38.442098999999999</v>
      </c>
      <c r="Y23" s="58">
        <v>0.60719000000000001</v>
      </c>
      <c r="Z23" s="58">
        <v>1.1634859999999998</v>
      </c>
      <c r="AA23" s="58">
        <v>0.30984849999999997</v>
      </c>
      <c r="AB23" s="58">
        <v>1.0027419999999925</v>
      </c>
      <c r="AC23" s="58">
        <v>38.602843000000007</v>
      </c>
      <c r="AD23" s="58">
        <v>38.155934000000002</v>
      </c>
      <c r="AE23" s="61">
        <v>0.44690900000000006</v>
      </c>
      <c r="AF23" s="58">
        <v>0</v>
      </c>
      <c r="AG23" s="60">
        <v>38.477194000000011</v>
      </c>
      <c r="AH23" s="58">
        <v>0.44690900000000006</v>
      </c>
      <c r="AI23" s="58">
        <v>38.477194000000011</v>
      </c>
      <c r="AJ23" s="58">
        <v>0</v>
      </c>
      <c r="AK23" s="58">
        <f t="shared" si="0"/>
        <v>40.151250999999995</v>
      </c>
      <c r="AL23" s="58">
        <f t="shared" si="1"/>
        <v>1.5479396867966229</v>
      </c>
      <c r="AM23" s="58">
        <v>0</v>
      </c>
      <c r="AN23" s="58">
        <v>1.5479396867966229</v>
      </c>
      <c r="AO23" s="58">
        <f t="shared" si="2"/>
        <v>38.603311313203371</v>
      </c>
    </row>
    <row r="24" spans="2:41" s="55" customFormat="1" ht="27" customHeight="1">
      <c r="B24" s="64" t="s">
        <v>89</v>
      </c>
      <c r="C24" s="57"/>
      <c r="D24" s="58">
        <v>0.2878619999999999</v>
      </c>
      <c r="E24" s="58">
        <v>0</v>
      </c>
      <c r="F24" s="58">
        <v>0</v>
      </c>
      <c r="G24" s="58">
        <v>0.2878619999999999</v>
      </c>
      <c r="H24" s="58">
        <v>0</v>
      </c>
      <c r="I24" s="58">
        <v>0</v>
      </c>
      <c r="J24" s="58">
        <v>0</v>
      </c>
      <c r="K24" s="58">
        <v>4.1100000000000005E-2</v>
      </c>
      <c r="L24" s="58">
        <v>4.1100000000000005E-2</v>
      </c>
      <c r="M24" s="58">
        <v>4.0037000000000003E-2</v>
      </c>
      <c r="N24" s="58">
        <v>0</v>
      </c>
      <c r="O24" s="58">
        <v>1.0629999999999999E-3</v>
      </c>
      <c r="P24" s="58">
        <v>0</v>
      </c>
      <c r="Q24" s="58">
        <v>0</v>
      </c>
      <c r="R24" s="58">
        <v>0</v>
      </c>
      <c r="S24" s="60">
        <v>0.24782499999999993</v>
      </c>
      <c r="T24" s="58">
        <v>0</v>
      </c>
      <c r="U24" s="58">
        <v>0</v>
      </c>
      <c r="V24" s="58">
        <v>0</v>
      </c>
      <c r="W24" s="58">
        <v>0.24782499999999993</v>
      </c>
      <c r="X24" s="58">
        <v>0.23944499999999996</v>
      </c>
      <c r="Y24" s="58">
        <v>1.0983999999999999E-2</v>
      </c>
      <c r="Z24" s="58">
        <v>8.3799999999999986E-3</v>
      </c>
      <c r="AA24" s="58">
        <v>4.9199999999999999E-3</v>
      </c>
      <c r="AB24" s="58">
        <v>2.3103999999999847E-2</v>
      </c>
      <c r="AC24" s="58">
        <v>0.22472100000000009</v>
      </c>
      <c r="AD24" s="58">
        <v>0.20878300000000008</v>
      </c>
      <c r="AE24" s="61">
        <v>1.5938000000000001E-2</v>
      </c>
      <c r="AF24" s="58">
        <v>0</v>
      </c>
      <c r="AG24" s="60">
        <v>0.20878300000000005</v>
      </c>
      <c r="AH24" s="58">
        <v>1.5938000000000001E-2</v>
      </c>
      <c r="AI24" s="58">
        <v>0.20878300000000005</v>
      </c>
      <c r="AJ24" s="58">
        <v>0</v>
      </c>
      <c r="AK24" s="58">
        <f t="shared" si="0"/>
        <v>0.2878619999999999</v>
      </c>
      <c r="AL24" s="58">
        <f t="shared" si="1"/>
        <v>4.1019E-2</v>
      </c>
      <c r="AM24" s="58">
        <v>0</v>
      </c>
      <c r="AN24" s="58">
        <v>4.1019E-2</v>
      </c>
      <c r="AO24" s="58">
        <f t="shared" si="2"/>
        <v>0.2468429999999999</v>
      </c>
    </row>
    <row r="25" spans="2:41" s="55" customFormat="1" ht="27" customHeight="1">
      <c r="B25" s="64" t="s">
        <v>90</v>
      </c>
      <c r="C25" s="57"/>
      <c r="D25" s="58">
        <v>9.7304649999999988</v>
      </c>
      <c r="E25" s="58">
        <v>0</v>
      </c>
      <c r="F25" s="58">
        <v>0</v>
      </c>
      <c r="G25" s="58">
        <v>9.7304649999999988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60">
        <v>9.7304649999999988</v>
      </c>
      <c r="T25" s="58">
        <v>0</v>
      </c>
      <c r="U25" s="58">
        <v>0</v>
      </c>
      <c r="V25" s="58">
        <v>0</v>
      </c>
      <c r="W25" s="58">
        <v>9.7304649999999988</v>
      </c>
      <c r="X25" s="58">
        <v>4.7842950000000002</v>
      </c>
      <c r="Y25" s="58">
        <v>1.1210000000000001E-2</v>
      </c>
      <c r="Z25" s="58">
        <v>4.9461700000000004</v>
      </c>
      <c r="AA25" s="58">
        <v>0.13993</v>
      </c>
      <c r="AB25" s="58">
        <v>0.13938999999999169</v>
      </c>
      <c r="AC25" s="58">
        <v>9.5910750000000071</v>
      </c>
      <c r="AD25" s="58">
        <v>9.4880750000000056</v>
      </c>
      <c r="AE25" s="61">
        <v>0.10299999999999999</v>
      </c>
      <c r="AF25" s="58">
        <v>0</v>
      </c>
      <c r="AG25" s="60">
        <v>9.4880750000000056</v>
      </c>
      <c r="AH25" s="58">
        <v>0.10299999999999999</v>
      </c>
      <c r="AI25" s="58">
        <v>9.4880750000000056</v>
      </c>
      <c r="AJ25" s="58">
        <v>0</v>
      </c>
      <c r="AK25" s="58">
        <f t="shared" si="0"/>
        <v>9.7304649999999988</v>
      </c>
      <c r="AL25" s="58">
        <f t="shared" si="1"/>
        <v>0.24239000000000002</v>
      </c>
      <c r="AM25" s="58">
        <v>0</v>
      </c>
      <c r="AN25" s="58">
        <v>0.24239000000000002</v>
      </c>
      <c r="AO25" s="58">
        <f t="shared" si="2"/>
        <v>9.4880749999999985</v>
      </c>
    </row>
    <row r="26" spans="2:41" s="55" customFormat="1" ht="27" customHeight="1">
      <c r="B26" s="64" t="s">
        <v>91</v>
      </c>
      <c r="C26" s="57"/>
      <c r="D26" s="58">
        <v>0.37456999999999985</v>
      </c>
      <c r="E26" s="58">
        <v>0</v>
      </c>
      <c r="F26" s="58">
        <v>0</v>
      </c>
      <c r="G26" s="58">
        <v>0.37456999999999985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60">
        <v>0.37456999999999985</v>
      </c>
      <c r="T26" s="58">
        <v>0</v>
      </c>
      <c r="U26" s="58">
        <v>0</v>
      </c>
      <c r="V26" s="58">
        <v>0</v>
      </c>
      <c r="W26" s="58">
        <v>0.37456999999999985</v>
      </c>
      <c r="X26" s="58">
        <v>0</v>
      </c>
      <c r="Y26" s="58">
        <v>0</v>
      </c>
      <c r="Z26" s="58">
        <v>0.37456999999999985</v>
      </c>
      <c r="AA26" s="58">
        <v>0</v>
      </c>
      <c r="AB26" s="58">
        <v>0</v>
      </c>
      <c r="AC26" s="58">
        <v>0.37456999999999985</v>
      </c>
      <c r="AD26" s="58">
        <v>0.37456999999999985</v>
      </c>
      <c r="AE26" s="61">
        <v>0</v>
      </c>
      <c r="AF26" s="58">
        <v>0</v>
      </c>
      <c r="AG26" s="60">
        <v>0.37456999999999985</v>
      </c>
      <c r="AH26" s="58">
        <v>0</v>
      </c>
      <c r="AI26" s="58">
        <v>0.37456999999999985</v>
      </c>
      <c r="AJ26" s="58">
        <v>0</v>
      </c>
      <c r="AK26" s="58">
        <f t="shared" si="0"/>
        <v>0.37456999999999985</v>
      </c>
      <c r="AL26" s="58">
        <f t="shared" si="1"/>
        <v>0</v>
      </c>
      <c r="AM26" s="58">
        <v>0</v>
      </c>
      <c r="AN26" s="58">
        <v>0</v>
      </c>
      <c r="AO26" s="58">
        <f t="shared" si="2"/>
        <v>0.37456999999999985</v>
      </c>
    </row>
    <row r="27" spans="2:41" s="55" customFormat="1" ht="27" customHeight="1">
      <c r="B27" s="64" t="s">
        <v>92</v>
      </c>
      <c r="C27" s="57"/>
      <c r="D27" s="58">
        <v>1.6120000000000002E-2</v>
      </c>
      <c r="E27" s="58">
        <v>0</v>
      </c>
      <c r="F27" s="58">
        <v>0</v>
      </c>
      <c r="G27" s="58">
        <v>1.6120000000000002E-2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60">
        <v>1.6120000000000002E-2</v>
      </c>
      <c r="T27" s="58">
        <v>0</v>
      </c>
      <c r="U27" s="58">
        <v>0</v>
      </c>
      <c r="V27" s="58">
        <v>0</v>
      </c>
      <c r="W27" s="58">
        <v>1.6120000000000002E-2</v>
      </c>
      <c r="X27" s="58">
        <v>1.6120000000000002E-2</v>
      </c>
      <c r="Y27" s="58">
        <v>0</v>
      </c>
      <c r="Z27" s="58">
        <v>0</v>
      </c>
      <c r="AA27" s="58">
        <v>0</v>
      </c>
      <c r="AB27" s="58">
        <v>0</v>
      </c>
      <c r="AC27" s="58">
        <v>1.6120000000000002E-2</v>
      </c>
      <c r="AD27" s="58">
        <v>1.6120000000000002E-2</v>
      </c>
      <c r="AE27" s="61">
        <v>0</v>
      </c>
      <c r="AF27" s="58">
        <v>0</v>
      </c>
      <c r="AG27" s="60">
        <v>1.6120000000000002E-2</v>
      </c>
      <c r="AH27" s="58">
        <v>0</v>
      </c>
      <c r="AI27" s="58">
        <v>1.6120000000000002E-2</v>
      </c>
      <c r="AJ27" s="58">
        <v>0</v>
      </c>
      <c r="AK27" s="58">
        <f t="shared" si="0"/>
        <v>1.6120000000000002E-2</v>
      </c>
      <c r="AL27" s="58">
        <f t="shared" si="1"/>
        <v>0</v>
      </c>
      <c r="AM27" s="58">
        <v>0</v>
      </c>
      <c r="AN27" s="58">
        <v>0</v>
      </c>
      <c r="AO27" s="58">
        <f t="shared" si="2"/>
        <v>1.6120000000000002E-2</v>
      </c>
    </row>
    <row r="28" spans="2:41" s="55" customFormat="1" ht="27" customHeight="1">
      <c r="B28" s="64" t="s">
        <v>93</v>
      </c>
      <c r="C28" s="57"/>
      <c r="D28" s="58">
        <v>6.1194079999999991</v>
      </c>
      <c r="E28" s="58">
        <v>0</v>
      </c>
      <c r="F28" s="58">
        <v>0</v>
      </c>
      <c r="G28" s="58">
        <v>6.1194079999999991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60">
        <v>6.119408</v>
      </c>
      <c r="T28" s="58">
        <v>2.48E-3</v>
      </c>
      <c r="U28" s="58">
        <v>2.48E-3</v>
      </c>
      <c r="V28" s="58">
        <v>0</v>
      </c>
      <c r="W28" s="58">
        <v>6.1169279999999997</v>
      </c>
      <c r="X28" s="58">
        <v>2.6470669999999994</v>
      </c>
      <c r="Y28" s="58">
        <v>1.5023E-2</v>
      </c>
      <c r="Z28" s="58">
        <v>3.4698610000000003</v>
      </c>
      <c r="AA28" s="58">
        <v>1.5536000000000008E-2</v>
      </c>
      <c r="AB28" s="58">
        <v>4.7099999999995035E-2</v>
      </c>
      <c r="AC28" s="58">
        <v>6.0698280000000047</v>
      </c>
      <c r="AD28" s="58">
        <v>5.9480480000000044</v>
      </c>
      <c r="AE28" s="61">
        <v>0.12177999999999997</v>
      </c>
      <c r="AF28" s="58">
        <v>0</v>
      </c>
      <c r="AG28" s="60">
        <v>5.9480480000000036</v>
      </c>
      <c r="AH28" s="58">
        <v>0.12425999999999998</v>
      </c>
      <c r="AI28" s="58">
        <v>5.9480480000000036</v>
      </c>
      <c r="AJ28" s="58">
        <v>0</v>
      </c>
      <c r="AK28" s="58">
        <f t="shared" si="0"/>
        <v>6.1194079999999991</v>
      </c>
      <c r="AL28" s="58">
        <f t="shared" si="1"/>
        <v>0.17823499999999998</v>
      </c>
      <c r="AM28" s="58">
        <v>0</v>
      </c>
      <c r="AN28" s="58">
        <v>0.17823499999999998</v>
      </c>
      <c r="AO28" s="58">
        <f t="shared" si="2"/>
        <v>5.9411729999999991</v>
      </c>
    </row>
    <row r="29" spans="2:41" s="55" customFormat="1" ht="27" customHeight="1">
      <c r="B29" s="64" t="s">
        <v>94</v>
      </c>
      <c r="C29" s="57"/>
      <c r="D29" s="58">
        <v>45.453795000000007</v>
      </c>
      <c r="E29" s="58">
        <v>0</v>
      </c>
      <c r="F29" s="58">
        <v>0</v>
      </c>
      <c r="G29" s="58">
        <v>45.453795000000007</v>
      </c>
      <c r="H29" s="58">
        <v>0</v>
      </c>
      <c r="I29" s="58">
        <v>0</v>
      </c>
      <c r="J29" s="58">
        <v>0</v>
      </c>
      <c r="K29" s="58">
        <v>1.6758300000000013</v>
      </c>
      <c r="L29" s="58">
        <v>0</v>
      </c>
      <c r="M29" s="58">
        <v>0</v>
      </c>
      <c r="N29" s="58">
        <v>0</v>
      </c>
      <c r="O29" s="58">
        <v>1.6758300000000013</v>
      </c>
      <c r="P29" s="58">
        <v>1.6758300000000013</v>
      </c>
      <c r="Q29" s="58">
        <v>0</v>
      </c>
      <c r="R29" s="58">
        <v>0</v>
      </c>
      <c r="S29" s="60">
        <v>43.777965000000009</v>
      </c>
      <c r="T29" s="58">
        <v>4.4977190000000009</v>
      </c>
      <c r="U29" s="58">
        <v>1.1613710000000002</v>
      </c>
      <c r="V29" s="58">
        <v>3.3363480000000001</v>
      </c>
      <c r="W29" s="58">
        <v>39.280246000000005</v>
      </c>
      <c r="X29" s="58">
        <v>37.532702000000008</v>
      </c>
      <c r="Y29" s="58">
        <v>2.5993000000000002E-2</v>
      </c>
      <c r="Z29" s="58">
        <v>1.7475439999999991</v>
      </c>
      <c r="AA29" s="58">
        <v>0.18059999999999998</v>
      </c>
      <c r="AB29" s="58">
        <v>5.4768999999978973E-2</v>
      </c>
      <c r="AC29" s="58">
        <v>39.225477000000026</v>
      </c>
      <c r="AD29" s="58">
        <v>37.592183000000034</v>
      </c>
      <c r="AE29" s="61">
        <v>1.6332939999999974</v>
      </c>
      <c r="AF29" s="58">
        <v>0</v>
      </c>
      <c r="AG29" s="60">
        <v>39.268013000000032</v>
      </c>
      <c r="AH29" s="58">
        <v>6.1310129999999976</v>
      </c>
      <c r="AI29" s="58">
        <v>39.268013000000039</v>
      </c>
      <c r="AJ29" s="58">
        <v>0</v>
      </c>
      <c r="AK29" s="58">
        <f t="shared" si="0"/>
        <v>45.453795000000007</v>
      </c>
      <c r="AL29" s="58">
        <f t="shared" si="1"/>
        <v>6.7660890000000045</v>
      </c>
      <c r="AM29" s="58">
        <v>0</v>
      </c>
      <c r="AN29" s="58">
        <v>6.7660890000000045</v>
      </c>
      <c r="AO29" s="58">
        <f t="shared" si="2"/>
        <v>38.687706000000006</v>
      </c>
    </row>
    <row r="30" spans="2:41" s="55" customFormat="1" ht="27" customHeight="1">
      <c r="B30" s="64" t="s">
        <v>95</v>
      </c>
      <c r="C30" s="57"/>
      <c r="D30" s="58">
        <v>5.369860000000017</v>
      </c>
      <c r="E30" s="58">
        <v>0</v>
      </c>
      <c r="F30" s="58">
        <v>0</v>
      </c>
      <c r="G30" s="58">
        <v>5.369860000000017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60">
        <v>5.3698600000000027</v>
      </c>
      <c r="T30" s="58">
        <v>1.0065600000000003</v>
      </c>
      <c r="U30" s="58">
        <v>0</v>
      </c>
      <c r="V30" s="58">
        <v>1.0065600000000003</v>
      </c>
      <c r="W30" s="58">
        <v>4.3633000000000006</v>
      </c>
      <c r="X30" s="58">
        <v>2.4233900000000004</v>
      </c>
      <c r="Y30" s="58">
        <v>0</v>
      </c>
      <c r="Z30" s="58">
        <v>1.93991</v>
      </c>
      <c r="AA30" s="58">
        <v>0</v>
      </c>
      <c r="AB30" s="58">
        <v>1.9000000000080064E-4</v>
      </c>
      <c r="AC30" s="58">
        <v>4.3631099999999998</v>
      </c>
      <c r="AD30" s="58">
        <v>4.3631099999999998</v>
      </c>
      <c r="AE30" s="61">
        <v>0</v>
      </c>
      <c r="AF30" s="58">
        <v>0</v>
      </c>
      <c r="AG30" s="60">
        <v>4.363110000000006</v>
      </c>
      <c r="AH30" s="58">
        <v>1.0065600000000003</v>
      </c>
      <c r="AI30" s="58">
        <v>4.363110000000006</v>
      </c>
      <c r="AJ30" s="58">
        <v>0</v>
      </c>
      <c r="AK30" s="58">
        <f t="shared" si="0"/>
        <v>5.369860000000017</v>
      </c>
      <c r="AL30" s="58">
        <f t="shared" si="1"/>
        <v>57.168150000000004</v>
      </c>
      <c r="AM30" s="58">
        <v>0</v>
      </c>
      <c r="AN30" s="58">
        <v>57.168150000000004</v>
      </c>
      <c r="AO30" s="58">
        <f t="shared" si="2"/>
        <v>-51.798289999999987</v>
      </c>
    </row>
    <row r="31" spans="2:41" s="55" customFormat="1" ht="27" customHeight="1">
      <c r="B31" s="64" t="s">
        <v>96</v>
      </c>
      <c r="C31" s="57"/>
      <c r="D31" s="58">
        <v>447.79871799999961</v>
      </c>
      <c r="E31" s="58">
        <v>0</v>
      </c>
      <c r="F31" s="58">
        <v>0</v>
      </c>
      <c r="G31" s="58">
        <v>447.79871799999961</v>
      </c>
      <c r="H31" s="58">
        <v>0</v>
      </c>
      <c r="I31" s="58">
        <v>0</v>
      </c>
      <c r="J31" s="58">
        <v>0</v>
      </c>
      <c r="K31" s="58">
        <v>12.554262</v>
      </c>
      <c r="L31" s="58">
        <v>0</v>
      </c>
      <c r="M31" s="58">
        <v>0</v>
      </c>
      <c r="N31" s="58">
        <v>0</v>
      </c>
      <c r="O31" s="58">
        <v>12.554262</v>
      </c>
      <c r="P31" s="58">
        <v>12.554261999999998</v>
      </c>
      <c r="Q31" s="58">
        <v>0</v>
      </c>
      <c r="R31" s="58">
        <v>0</v>
      </c>
      <c r="S31" s="60">
        <v>435.24445599999967</v>
      </c>
      <c r="T31" s="58">
        <v>15.747504999999999</v>
      </c>
      <c r="U31" s="58">
        <v>15.711884999999999</v>
      </c>
      <c r="V31" s="58">
        <v>3.5619999999999999E-2</v>
      </c>
      <c r="W31" s="58">
        <v>419.49695099999963</v>
      </c>
      <c r="X31" s="58">
        <v>417.91588599999966</v>
      </c>
      <c r="Y31" s="58">
        <v>5.7000000000000002E-3</v>
      </c>
      <c r="Z31" s="58">
        <v>1.5810650000000002</v>
      </c>
      <c r="AA31" s="58">
        <v>5.0000000000000002E-5</v>
      </c>
      <c r="AB31" s="58">
        <v>1.2378999999896223E-2</v>
      </c>
      <c r="AC31" s="58">
        <v>419.48457199999984</v>
      </c>
      <c r="AD31" s="58">
        <v>416.77096499999982</v>
      </c>
      <c r="AE31" s="61">
        <v>2.7136070000000005</v>
      </c>
      <c r="AF31" s="58">
        <v>0</v>
      </c>
      <c r="AG31" s="60">
        <v>429.32522699999981</v>
      </c>
      <c r="AH31" s="58">
        <v>18.461112</v>
      </c>
      <c r="AI31" s="58">
        <v>429.32522699999981</v>
      </c>
      <c r="AJ31" s="58">
        <v>0</v>
      </c>
      <c r="AK31" s="58">
        <f t="shared" si="0"/>
        <v>447.79871799999961</v>
      </c>
      <c r="AL31" s="58">
        <f t="shared" si="1"/>
        <v>20.446830000000002</v>
      </c>
      <c r="AM31" s="58">
        <v>0</v>
      </c>
      <c r="AN31" s="58">
        <v>20.446830000000002</v>
      </c>
      <c r="AO31" s="58">
        <f t="shared" si="2"/>
        <v>427.35188799999963</v>
      </c>
    </row>
    <row r="32" spans="2:41" s="55" customFormat="1" ht="27" customHeight="1">
      <c r="B32" s="64" t="s">
        <v>97</v>
      </c>
      <c r="C32" s="57"/>
      <c r="D32" s="58">
        <v>0.99614999999994325</v>
      </c>
      <c r="E32" s="58">
        <v>0</v>
      </c>
      <c r="F32" s="58">
        <v>0</v>
      </c>
      <c r="G32" s="58">
        <v>0.99614999999994325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60">
        <v>0.99615000000000009</v>
      </c>
      <c r="T32" s="58">
        <v>0.98440000000000005</v>
      </c>
      <c r="U32" s="58">
        <v>0</v>
      </c>
      <c r="V32" s="58">
        <v>0.98440000000000005</v>
      </c>
      <c r="W32" s="58">
        <v>1.1749999999999261E-2</v>
      </c>
      <c r="X32" s="58">
        <v>0</v>
      </c>
      <c r="Y32" s="58">
        <v>0</v>
      </c>
      <c r="Z32" s="58">
        <v>1.1750000000000149E-2</v>
      </c>
      <c r="AA32" s="58">
        <v>1.1750000000000038E-2</v>
      </c>
      <c r="AB32" s="58">
        <v>0</v>
      </c>
      <c r="AC32" s="58">
        <v>1.1749999999999261E-2</v>
      </c>
      <c r="AD32" s="58">
        <v>1.1749999999999261E-2</v>
      </c>
      <c r="AE32" s="61">
        <v>0</v>
      </c>
      <c r="AF32" s="58">
        <v>0</v>
      </c>
      <c r="AG32" s="60">
        <v>1.1749999999992156E-2</v>
      </c>
      <c r="AH32" s="58">
        <v>0.98440000000000005</v>
      </c>
      <c r="AI32" s="58">
        <v>1.1749999999977945E-2</v>
      </c>
      <c r="AJ32" s="58">
        <v>0</v>
      </c>
      <c r="AK32" s="58">
        <f t="shared" si="0"/>
        <v>0.99614999999994325</v>
      </c>
      <c r="AL32" s="58">
        <f t="shared" si="1"/>
        <v>0.99675000000000002</v>
      </c>
      <c r="AM32" s="58">
        <v>0</v>
      </c>
      <c r="AN32" s="58">
        <v>0.99675000000000002</v>
      </c>
      <c r="AO32" s="58">
        <f t="shared" si="2"/>
        <v>-6.0000000005677734E-4</v>
      </c>
    </row>
    <row r="33" spans="2:41" s="55" customFormat="1" ht="27" customHeight="1">
      <c r="B33" s="64" t="s">
        <v>98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60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-3.5311000000000002E-2</v>
      </c>
      <c r="AC33" s="58">
        <v>3.5311000000000002E-2</v>
      </c>
      <c r="AD33" s="58">
        <v>0</v>
      </c>
      <c r="AE33" s="61">
        <v>3.5311000000000002E-2</v>
      </c>
      <c r="AF33" s="58">
        <v>0</v>
      </c>
      <c r="AG33" s="60">
        <v>0</v>
      </c>
      <c r="AH33" s="58">
        <v>3.5311000000000002E-2</v>
      </c>
      <c r="AI33" s="58">
        <v>0</v>
      </c>
      <c r="AJ33" s="58">
        <v>0</v>
      </c>
      <c r="AK33" s="58">
        <f t="shared" si="0"/>
        <v>0</v>
      </c>
      <c r="AL33" s="58">
        <f t="shared" si="1"/>
        <v>0</v>
      </c>
      <c r="AM33" s="58">
        <v>0</v>
      </c>
      <c r="AN33" s="58">
        <v>0</v>
      </c>
      <c r="AO33" s="58">
        <f t="shared" si="2"/>
        <v>0</v>
      </c>
    </row>
    <row r="34" spans="2:41" s="55" customFormat="1" ht="27" customHeight="1">
      <c r="B34" s="64" t="s">
        <v>99</v>
      </c>
      <c r="C34" s="57"/>
      <c r="D34" s="58">
        <v>87.603999999999999</v>
      </c>
      <c r="E34" s="58">
        <v>0</v>
      </c>
      <c r="F34" s="58">
        <v>0</v>
      </c>
      <c r="G34" s="58">
        <v>87.603999999999999</v>
      </c>
      <c r="H34" s="58">
        <v>87.603999999999999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60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61">
        <v>0</v>
      </c>
      <c r="AF34" s="58">
        <v>0</v>
      </c>
      <c r="AG34" s="60">
        <v>87.603999999999999</v>
      </c>
      <c r="AH34" s="58">
        <v>0</v>
      </c>
      <c r="AI34" s="58">
        <v>87.603999999999999</v>
      </c>
      <c r="AJ34" s="58">
        <v>0</v>
      </c>
      <c r="AK34" s="58">
        <f t="shared" si="0"/>
        <v>87.603999999999999</v>
      </c>
      <c r="AL34" s="58">
        <f t="shared" si="1"/>
        <v>0</v>
      </c>
      <c r="AM34" s="58">
        <v>0</v>
      </c>
      <c r="AN34" s="58">
        <v>0</v>
      </c>
      <c r="AO34" s="58">
        <f t="shared" si="2"/>
        <v>87.603999999999999</v>
      </c>
    </row>
    <row r="35" spans="2:41" s="55" customFormat="1" ht="27" customHeight="1">
      <c r="B35" s="64" t="s">
        <v>100</v>
      </c>
      <c r="C35" s="57"/>
      <c r="D35" s="58">
        <v>6.5578999999999998E-2</v>
      </c>
      <c r="E35" s="58">
        <v>0</v>
      </c>
      <c r="F35" s="58">
        <v>0</v>
      </c>
      <c r="G35" s="58">
        <v>6.5578999999999998E-2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60">
        <v>6.5578999999999998E-2</v>
      </c>
      <c r="T35" s="58">
        <v>0</v>
      </c>
      <c r="U35" s="58">
        <v>0</v>
      </c>
      <c r="V35" s="58">
        <v>0</v>
      </c>
      <c r="W35" s="58">
        <v>6.5578999999999998E-2</v>
      </c>
      <c r="X35" s="58">
        <v>5.8690000000000001E-3</v>
      </c>
      <c r="Y35" s="58">
        <v>5.8690000000000001E-3</v>
      </c>
      <c r="Z35" s="58">
        <v>5.9709999999999999E-2</v>
      </c>
      <c r="AA35" s="58">
        <v>0</v>
      </c>
      <c r="AB35" s="58">
        <v>5.8689999999999992E-3</v>
      </c>
      <c r="AC35" s="58">
        <v>5.9709999999999999E-2</v>
      </c>
      <c r="AD35" s="58">
        <v>5.9709999999999999E-2</v>
      </c>
      <c r="AE35" s="61">
        <v>0</v>
      </c>
      <c r="AF35" s="58">
        <v>0</v>
      </c>
      <c r="AG35" s="60">
        <v>5.9709999999999999E-2</v>
      </c>
      <c r="AH35" s="58">
        <v>0</v>
      </c>
      <c r="AI35" s="58">
        <v>5.9709999999999999E-2</v>
      </c>
      <c r="AJ35" s="58">
        <v>0</v>
      </c>
      <c r="AK35" s="58">
        <f t="shared" si="0"/>
        <v>6.5578999999999998E-2</v>
      </c>
      <c r="AL35" s="58">
        <f t="shared" si="1"/>
        <v>5.8690000000000001E-3</v>
      </c>
      <c r="AM35" s="58">
        <v>0</v>
      </c>
      <c r="AN35" s="58">
        <v>5.8690000000000001E-3</v>
      </c>
      <c r="AO35" s="58">
        <f t="shared" si="2"/>
        <v>5.9709999999999999E-2</v>
      </c>
    </row>
    <row r="36" spans="2:41" s="55" customFormat="1" ht="27" customHeight="1">
      <c r="B36" s="64" t="s">
        <v>101</v>
      </c>
      <c r="C36" s="57"/>
      <c r="D36" s="58">
        <v>16.836113000000012</v>
      </c>
      <c r="E36" s="58">
        <v>0</v>
      </c>
      <c r="F36" s="58">
        <v>0</v>
      </c>
      <c r="G36" s="58">
        <v>16.836113000000012</v>
      </c>
      <c r="H36" s="58">
        <v>0</v>
      </c>
      <c r="I36" s="58">
        <v>0</v>
      </c>
      <c r="J36" s="58">
        <v>0</v>
      </c>
      <c r="K36" s="58">
        <v>1.8199999999994887E-3</v>
      </c>
      <c r="L36" s="58">
        <v>0</v>
      </c>
      <c r="M36" s="58">
        <v>0</v>
      </c>
      <c r="N36" s="58">
        <v>0</v>
      </c>
      <c r="O36" s="58">
        <v>1.8199999999999328E-3</v>
      </c>
      <c r="P36" s="58">
        <v>1.8199999999999883E-3</v>
      </c>
      <c r="Q36" s="58">
        <v>0</v>
      </c>
      <c r="R36" s="65">
        <v>0</v>
      </c>
      <c r="S36" s="60">
        <v>16.834293000000009</v>
      </c>
      <c r="T36" s="58">
        <v>2.7074000000000034</v>
      </c>
      <c r="U36" s="58">
        <v>4.7E-2</v>
      </c>
      <c r="V36" s="58">
        <v>2.6604000000000028</v>
      </c>
      <c r="W36" s="58">
        <v>14.126892999999999</v>
      </c>
      <c r="X36" s="58">
        <v>11.449663999999999</v>
      </c>
      <c r="Y36" s="58">
        <v>2.8965419999999993</v>
      </c>
      <c r="Z36" s="58">
        <v>2.6772289999999979</v>
      </c>
      <c r="AA36" s="58">
        <v>1.6413619999999984</v>
      </c>
      <c r="AB36" s="58">
        <v>4.8409039999999957</v>
      </c>
      <c r="AC36" s="58">
        <v>9.2859890000000025</v>
      </c>
      <c r="AD36" s="58">
        <v>5.0111290000000031</v>
      </c>
      <c r="AE36" s="58">
        <v>4.2748599999999994</v>
      </c>
      <c r="AF36" s="58">
        <v>0</v>
      </c>
      <c r="AG36" s="60">
        <v>5.0129490000000025</v>
      </c>
      <c r="AH36" s="58">
        <v>6.9822600000000037</v>
      </c>
      <c r="AI36" s="58">
        <v>5.0129490000000025</v>
      </c>
      <c r="AJ36" s="58">
        <v>0</v>
      </c>
      <c r="AK36" s="58">
        <f t="shared" si="0"/>
        <v>16.836113000000012</v>
      </c>
      <c r="AL36" s="58">
        <f t="shared" si="1"/>
        <v>33.868266999999996</v>
      </c>
      <c r="AM36" s="58">
        <f>SUM(AM37:AM39)</f>
        <v>0</v>
      </c>
      <c r="AN36" s="58">
        <f>SUM(AN37:AN39)</f>
        <v>33.868266999999996</v>
      </c>
      <c r="AO36" s="58">
        <f t="shared" si="2"/>
        <v>-17.032153999999984</v>
      </c>
    </row>
    <row r="37" spans="2:41" s="55" customFormat="1" ht="27" customHeight="1">
      <c r="B37" s="66">
        <v>0</v>
      </c>
      <c r="C37" s="67" t="s">
        <v>102</v>
      </c>
      <c r="D37" s="68">
        <v>4.3261999999999983</v>
      </c>
      <c r="E37" s="69">
        <v>0</v>
      </c>
      <c r="F37" s="68">
        <v>0</v>
      </c>
      <c r="G37" s="68">
        <v>4.3261999999999983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8">
        <v>0</v>
      </c>
      <c r="Q37" s="68">
        <v>0</v>
      </c>
      <c r="R37" s="70">
        <v>0</v>
      </c>
      <c r="S37" s="71">
        <v>4.3261999999999983</v>
      </c>
      <c r="T37" s="68">
        <v>0</v>
      </c>
      <c r="U37" s="68">
        <v>0</v>
      </c>
      <c r="V37" s="68">
        <v>0</v>
      </c>
      <c r="W37" s="68">
        <v>4.3261999999999983</v>
      </c>
      <c r="X37" s="68">
        <v>2.8955419999999994</v>
      </c>
      <c r="Y37" s="68">
        <v>2.8955419999999994</v>
      </c>
      <c r="Z37" s="68">
        <v>1.4306579999999989</v>
      </c>
      <c r="AA37" s="68">
        <v>1.4301339999999989</v>
      </c>
      <c r="AB37" s="68">
        <v>4.5946339999999983</v>
      </c>
      <c r="AC37" s="68">
        <v>-0.26843400000000001</v>
      </c>
      <c r="AD37" s="68">
        <v>5.2000000000000004E-5</v>
      </c>
      <c r="AE37" s="68">
        <v>-0.268486</v>
      </c>
      <c r="AF37" s="70">
        <v>0</v>
      </c>
      <c r="AG37" s="71">
        <v>5.2000000000000004E-5</v>
      </c>
      <c r="AH37" s="68">
        <v>-0.268486</v>
      </c>
      <c r="AI37" s="68">
        <v>5.2000000000000004E-5</v>
      </c>
      <c r="AJ37" s="69">
        <v>0</v>
      </c>
      <c r="AK37" s="69">
        <f t="shared" si="0"/>
        <v>4.3261999999999983</v>
      </c>
      <c r="AL37" s="69">
        <f t="shared" si="1"/>
        <v>6.6256329999999997</v>
      </c>
      <c r="AM37" s="69">
        <v>0</v>
      </c>
      <c r="AN37" s="69">
        <v>6.6256329999999997</v>
      </c>
      <c r="AO37" s="69">
        <f t="shared" si="2"/>
        <v>-2.2994330000000014</v>
      </c>
    </row>
    <row r="38" spans="2:41" s="55" customFormat="1" ht="27" customHeight="1">
      <c r="B38" s="66">
        <v>0</v>
      </c>
      <c r="C38" s="82" t="s">
        <v>103</v>
      </c>
      <c r="D38" s="73">
        <v>12.155806000000009</v>
      </c>
      <c r="E38" s="73">
        <v>0</v>
      </c>
      <c r="F38" s="73">
        <v>0</v>
      </c>
      <c r="G38" s="73">
        <v>12.155806000000009</v>
      </c>
      <c r="H38" s="73">
        <v>0</v>
      </c>
      <c r="I38" s="73">
        <v>0</v>
      </c>
      <c r="J38" s="73">
        <v>0</v>
      </c>
      <c r="K38" s="73">
        <v>1.8199999999994887E-3</v>
      </c>
      <c r="L38" s="73">
        <v>0</v>
      </c>
      <c r="M38" s="73">
        <v>0</v>
      </c>
      <c r="N38" s="73">
        <v>0</v>
      </c>
      <c r="O38" s="73">
        <v>1.8199999999999328E-3</v>
      </c>
      <c r="P38" s="73">
        <v>1.8199999999999883E-3</v>
      </c>
      <c r="Q38" s="73">
        <v>0</v>
      </c>
      <c r="R38" s="74">
        <v>0</v>
      </c>
      <c r="S38" s="75">
        <v>12.153986000000007</v>
      </c>
      <c r="T38" s="73">
        <v>2.5971100000000042</v>
      </c>
      <c r="U38" s="73">
        <v>4.7E-2</v>
      </c>
      <c r="V38" s="73">
        <v>2.5501100000000037</v>
      </c>
      <c r="W38" s="73">
        <v>9.556875999999999</v>
      </c>
      <c r="X38" s="73">
        <v>8.4699240000000007</v>
      </c>
      <c r="Y38" s="73">
        <v>1E-3</v>
      </c>
      <c r="Z38" s="73">
        <v>1.086951999999999</v>
      </c>
      <c r="AA38" s="73">
        <v>0.10306000000000001</v>
      </c>
      <c r="AB38" s="73">
        <v>0.1441159999999968</v>
      </c>
      <c r="AC38" s="73">
        <v>9.4127600000000022</v>
      </c>
      <c r="AD38" s="73">
        <v>4.9072270000000033</v>
      </c>
      <c r="AE38" s="73">
        <v>4.5055329999999989</v>
      </c>
      <c r="AF38" s="74">
        <v>0</v>
      </c>
      <c r="AG38" s="75">
        <v>4.9090470000000028</v>
      </c>
      <c r="AH38" s="73">
        <v>7.1026430000000005</v>
      </c>
      <c r="AI38" s="73">
        <v>4.9090470000000028</v>
      </c>
      <c r="AJ38" s="73">
        <v>0</v>
      </c>
      <c r="AK38" s="73">
        <f t="shared" si="0"/>
        <v>12.155806000000009</v>
      </c>
      <c r="AL38" s="73">
        <f t="shared" si="1"/>
        <v>26.978930999999996</v>
      </c>
      <c r="AM38" s="73">
        <v>0</v>
      </c>
      <c r="AN38" s="73">
        <v>26.978930999999996</v>
      </c>
      <c r="AO38" s="73">
        <f t="shared" si="2"/>
        <v>-14.823124999999987</v>
      </c>
    </row>
    <row r="39" spans="2:41" ht="27" customHeight="1">
      <c r="B39" s="76">
        <v>0</v>
      </c>
      <c r="C39" s="83" t="s">
        <v>101</v>
      </c>
      <c r="D39" s="78">
        <v>0.35410700000000006</v>
      </c>
      <c r="E39" s="59">
        <v>0</v>
      </c>
      <c r="F39" s="78">
        <v>0</v>
      </c>
      <c r="G39" s="78">
        <v>0.35410700000000006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78">
        <v>0</v>
      </c>
      <c r="Q39" s="78">
        <v>0</v>
      </c>
      <c r="R39" s="79">
        <v>0</v>
      </c>
      <c r="S39" s="80">
        <v>0.35410700000000006</v>
      </c>
      <c r="T39" s="78">
        <v>0.11029</v>
      </c>
      <c r="U39" s="78">
        <v>0</v>
      </c>
      <c r="V39" s="78">
        <v>0.11029</v>
      </c>
      <c r="W39" s="78">
        <v>0.24381700000000012</v>
      </c>
      <c r="X39" s="78">
        <v>8.4197999999999995E-2</v>
      </c>
      <c r="Y39" s="78">
        <v>0</v>
      </c>
      <c r="Z39" s="78">
        <v>0.15961900000000012</v>
      </c>
      <c r="AA39" s="78">
        <v>0.10816799999999997</v>
      </c>
      <c r="AB39" s="78">
        <v>0.10215400000000009</v>
      </c>
      <c r="AC39" s="78">
        <v>0.14166300000000001</v>
      </c>
      <c r="AD39" s="78">
        <v>0.10385000000000001</v>
      </c>
      <c r="AE39" s="78">
        <v>3.7813000000000013E-2</v>
      </c>
      <c r="AF39" s="79">
        <v>0</v>
      </c>
      <c r="AG39" s="80">
        <v>0.10385000000000001</v>
      </c>
      <c r="AH39" s="78">
        <v>0.14810300000000001</v>
      </c>
      <c r="AI39" s="78">
        <v>0.10385000000000001</v>
      </c>
      <c r="AJ39" s="59">
        <v>0</v>
      </c>
      <c r="AK39" s="59">
        <f t="shared" si="0"/>
        <v>0.35410700000000006</v>
      </c>
      <c r="AL39" s="59">
        <f t="shared" si="1"/>
        <v>0.26370300000000008</v>
      </c>
      <c r="AM39" s="59">
        <v>0</v>
      </c>
      <c r="AN39" s="59">
        <v>0.26370300000000008</v>
      </c>
      <c r="AO39" s="59">
        <f t="shared" si="2"/>
        <v>9.0403999999999984E-2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2019-03-18T08:14:12Z</dcterms:created>
  <dcterms:modified xsi:type="dcterms:W3CDTF">2019-03-18T09:23:18Z</dcterms:modified>
</cp:coreProperties>
</file>