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C38" i="1"/>
  <c r="AB38"/>
  <c r="AA38"/>
  <c r="V38"/>
  <c r="U38"/>
  <c r="S38"/>
  <c r="R38"/>
  <c r="O38"/>
  <c r="J38"/>
  <c r="F38"/>
  <c r="AF38"/>
  <c r="AE38"/>
  <c r="BA37"/>
  <c r="AE37"/>
  <c r="AZ37"/>
  <c r="BB37"/>
  <c r="AX37"/>
  <c r="BD37" s="1"/>
  <c r="N37"/>
  <c r="T37" s="1"/>
  <c r="Q37" s="1"/>
  <c r="AF37"/>
  <c r="AZ36"/>
  <c r="AY36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Z38"/>
  <c r="Y38"/>
  <c r="BB36"/>
  <c r="P38"/>
  <c r="M38"/>
  <c r="AX36"/>
  <c r="N36"/>
  <c r="I38"/>
  <c r="H38"/>
  <c r="BC36"/>
  <c r="E38"/>
  <c r="D38"/>
  <c r="AE36"/>
  <c r="BB35"/>
  <c r="AX35"/>
  <c r="BD35" s="1"/>
  <c r="BA35"/>
  <c r="X35"/>
  <c r="N35"/>
  <c r="T35" s="1"/>
  <c r="AE35"/>
  <c r="BB34"/>
  <c r="BA34"/>
  <c r="AZ34"/>
  <c r="X34"/>
  <c r="N34"/>
  <c r="AE34"/>
  <c r="AZ33"/>
  <c r="BA33"/>
  <c r="AE33"/>
  <c r="AY33"/>
  <c r="X33"/>
  <c r="AX33"/>
  <c r="BD33" s="1"/>
  <c r="AZ32"/>
  <c r="AY32"/>
  <c r="BA32"/>
  <c r="BB32"/>
  <c r="AX32"/>
  <c r="BD32" s="1"/>
  <c r="N32"/>
  <c r="T32" s="1"/>
  <c r="Q32" s="1"/>
  <c r="AE32"/>
  <c r="BB31"/>
  <c r="AX31"/>
  <c r="BD31" s="1"/>
  <c r="BA31"/>
  <c r="AY31"/>
  <c r="X31"/>
  <c r="N31"/>
  <c r="T31" s="1"/>
  <c r="BC31"/>
  <c r="AE31"/>
  <c r="BB30"/>
  <c r="BA30"/>
  <c r="AZ30"/>
  <c r="X30"/>
  <c r="N30"/>
  <c r="AE30"/>
  <c r="AZ29"/>
  <c r="BA29"/>
  <c r="AE29"/>
  <c r="AY29"/>
  <c r="X29"/>
  <c r="AX29"/>
  <c r="BD29" s="1"/>
  <c r="AZ28"/>
  <c r="AY28"/>
  <c r="BA28"/>
  <c r="BB28"/>
  <c r="AX28"/>
  <c r="BD28" s="1"/>
  <c r="N28"/>
  <c r="T28" s="1"/>
  <c r="Q28" s="1"/>
  <c r="AE28"/>
  <c r="BB27"/>
  <c r="AX27"/>
  <c r="BD27" s="1"/>
  <c r="BA27"/>
  <c r="AY27"/>
  <c r="X27"/>
  <c r="N27"/>
  <c r="T27" s="1"/>
  <c r="BC27"/>
  <c r="AE27"/>
  <c r="BB26"/>
  <c r="BA26"/>
  <c r="AZ26"/>
  <c r="X26"/>
  <c r="N26"/>
  <c r="AE26"/>
  <c r="AZ25"/>
  <c r="BA25"/>
  <c r="AE25"/>
  <c r="AY25"/>
  <c r="X25"/>
  <c r="AX25"/>
  <c r="BD25" s="1"/>
  <c r="AY24"/>
  <c r="BA24"/>
  <c r="AZ24"/>
  <c r="BB24"/>
  <c r="AX24"/>
  <c r="BD24" s="1"/>
  <c r="N24"/>
  <c r="T24" s="1"/>
  <c r="Q24" s="1"/>
  <c r="AE24"/>
  <c r="BB23"/>
  <c r="AX23"/>
  <c r="BD23" s="1"/>
  <c r="BA23"/>
  <c r="AY23"/>
  <c r="X23"/>
  <c r="Q23"/>
  <c r="N23"/>
  <c r="T23" s="1"/>
  <c r="BC23"/>
  <c r="AE23"/>
  <c r="BA22"/>
  <c r="AZ22"/>
  <c r="X22"/>
  <c r="BB22"/>
  <c r="AX22"/>
  <c r="BD22" s="1"/>
  <c r="N22"/>
  <c r="AE22"/>
  <c r="BA21"/>
  <c r="AY21"/>
  <c r="X21"/>
  <c r="AX21"/>
  <c r="BD21" s="1"/>
  <c r="N21"/>
  <c r="T21" s="1"/>
  <c r="Q21" s="1"/>
  <c r="BC21"/>
  <c r="AE21"/>
  <c r="BA20"/>
  <c r="AY20"/>
  <c r="BB20"/>
  <c r="AX20"/>
  <c r="BD20" s="1"/>
  <c r="N20"/>
  <c r="T20" s="1"/>
  <c r="AE20"/>
  <c r="BA19"/>
  <c r="AY19"/>
  <c r="X19"/>
  <c r="AX19"/>
  <c r="BD19" s="1"/>
  <c r="N19"/>
  <c r="T19" s="1"/>
  <c r="Q19" s="1"/>
  <c r="AE19"/>
  <c r="BA18"/>
  <c r="AZ18"/>
  <c r="X18"/>
  <c r="AX18"/>
  <c r="BD18" s="1"/>
  <c r="N18"/>
  <c r="T18" s="1"/>
  <c r="AE18"/>
  <c r="BB17"/>
  <c r="X17"/>
  <c r="N17"/>
  <c r="AF17"/>
  <c r="AE17"/>
  <c r="BA16"/>
  <c r="AY16"/>
  <c r="BB16"/>
  <c r="AX16"/>
  <c r="BD16" s="1"/>
  <c r="N16"/>
  <c r="T16" s="1"/>
  <c r="Q16" s="1"/>
  <c r="BC16"/>
  <c r="AF16"/>
  <c r="AE16"/>
  <c r="BA15"/>
  <c r="AY15"/>
  <c r="BB15"/>
  <c r="AX15"/>
  <c r="BD15" s="1"/>
  <c r="N15"/>
  <c r="T15" s="1"/>
  <c r="Q15" s="1"/>
  <c r="BC15"/>
  <c r="AF15"/>
  <c r="AE15"/>
  <c r="BA14"/>
  <c r="AY14"/>
  <c r="X14"/>
  <c r="AX14"/>
  <c r="BD14" s="1"/>
  <c r="N14"/>
  <c r="T14" s="1"/>
  <c r="Q14" s="1"/>
  <c r="BC14"/>
  <c r="AE14"/>
  <c r="BA13"/>
  <c r="AY13"/>
  <c r="BB13"/>
  <c r="N13"/>
  <c r="T13" s="1"/>
  <c r="AX13"/>
  <c r="BD13" s="1"/>
  <c r="BC13"/>
  <c r="AE13"/>
  <c r="BB12"/>
  <c r="AX12"/>
  <c r="BD12" s="1"/>
  <c r="BA12"/>
  <c r="X12"/>
  <c r="Q12"/>
  <c r="N12"/>
  <c r="T12" s="1"/>
  <c r="AE12"/>
  <c r="AQ10"/>
  <c r="AP10"/>
  <c r="AK10"/>
  <c r="AJ10"/>
  <c r="AR9"/>
  <c r="AP9"/>
  <c r="BC4"/>
  <c r="AF3"/>
  <c r="Q18" l="1"/>
  <c r="Q13"/>
  <c r="BC19"/>
  <c r="BC26"/>
  <c r="Q26"/>
  <c r="BC29"/>
  <c r="BC32"/>
  <c r="T34"/>
  <c r="Q35"/>
  <c r="AZ38"/>
  <c r="BC20"/>
  <c r="Q20"/>
  <c r="T22"/>
  <c r="Q22" s="1"/>
  <c r="BC24"/>
  <c r="BC25"/>
  <c r="Q27"/>
  <c r="BC28"/>
  <c r="T30"/>
  <c r="Q30" s="1"/>
  <c r="Q31"/>
  <c r="T33"/>
  <c r="Q33" s="1"/>
  <c r="BB38"/>
  <c r="BC37"/>
  <c r="AX38"/>
  <c r="BD36"/>
  <c r="BD38" s="1"/>
  <c r="T26"/>
  <c r="Q34"/>
  <c r="N38"/>
  <c r="T36"/>
  <c r="BC33"/>
  <c r="BC38"/>
  <c r="AN9"/>
  <c r="AZ12"/>
  <c r="X13"/>
  <c r="BB14"/>
  <c r="X16"/>
  <c r="AZ16"/>
  <c r="AY18"/>
  <c r="BC18" s="1"/>
  <c r="AZ19"/>
  <c r="X20"/>
  <c r="BB21"/>
  <c r="AY22"/>
  <c r="BC22" s="1"/>
  <c r="AZ23"/>
  <c r="X24"/>
  <c r="N25"/>
  <c r="T25" s="1"/>
  <c r="Q25" s="1"/>
  <c r="BB25"/>
  <c r="AY26"/>
  <c r="AZ27"/>
  <c r="X28"/>
  <c r="N29"/>
  <c r="T29" s="1"/>
  <c r="Q29" s="1"/>
  <c r="BB29"/>
  <c r="AY30"/>
  <c r="AZ31"/>
  <c r="X32"/>
  <c r="N33"/>
  <c r="BB33"/>
  <c r="AY34"/>
  <c r="AZ35"/>
  <c r="X36"/>
  <c r="BA36"/>
  <c r="BA38" s="1"/>
  <c r="X37"/>
  <c r="L38"/>
  <c r="AA9"/>
  <c r="AL9"/>
  <c r="AY12"/>
  <c r="BC12" s="1"/>
  <c r="AZ13"/>
  <c r="X15"/>
  <c r="AZ15"/>
  <c r="BB18"/>
  <c r="AZ20"/>
  <c r="AX26"/>
  <c r="BD26" s="1"/>
  <c r="AX30"/>
  <c r="BD30" s="1"/>
  <c r="AX34"/>
  <c r="BD34" s="1"/>
  <c r="AY35"/>
  <c r="BC35" s="1"/>
  <c r="AY37"/>
  <c r="AY38" s="1"/>
  <c r="G38"/>
  <c r="K38"/>
  <c r="W38"/>
  <c r="AZ14"/>
  <c r="BB19"/>
  <c r="AZ21"/>
  <c r="AJ9"/>
  <c r="AI9"/>
  <c r="X38" l="1"/>
  <c r="BC30"/>
  <c r="Q36"/>
  <c r="Q38" s="1"/>
  <c r="T38"/>
  <c r="BC34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<sst xmlns="http://schemas.openxmlformats.org/spreadsheetml/2006/main" count="120" uniqueCount="104">
  <si>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</si>
  <si>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</si>
  <si>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</si>
  <si>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</si>
  <si>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</si>
  <si>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</si>
  <si>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</si>
  <si>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</si>
  <si>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</si>
  <si>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</si>
  <si>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</si>
  <si>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</si>
  <si>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</si>
  <si>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</si>
  <si>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</si>
  <si>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</si>
  <si>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</si>
  <si>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</si>
  <si>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</si>
  <si>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</si>
  <si>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</si>
  <si>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</si>
  <si>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</si>
  <si>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</si>
  <si>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</si>
  <si>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</si>
  <si>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</si>
  <si>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</si>
  <si>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</si>
  <si>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</si>
  <si>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</si>
  <si>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</si>
  <si>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</si>
  <si>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</si>
  <si>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</si>
  <si>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</si>
  <si>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</si>
  <si>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</si>
  <si>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</si>
  <si>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</si>
  <si>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</si>
  <si>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</si>
  <si>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</si>
  <si>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</si>
  <si>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</si>
  <si>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</si>
  <si>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</si>
  <si>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</si>
  <si>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</si>
  <si>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</si>
  <si>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</si>
  <si>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</si>
  <si>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</si>
  <si>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</si>
  <si>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</si>
  <si>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</si>
  <si>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</si>
  <si>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</si>
  <si>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</si>
  <si>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</si>
  <si>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</si>
  <si>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</si>
  <si>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</si>
  <si>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</si>
  <si>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</si>
  <si>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</si>
  <si>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</si>
  <si>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</si>
  <si>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</si>
  <si>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</si>
  <si>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</si>
  <si>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</si>
  <si>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</si>
  <si>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表9-04  発生量及び処理・処分量の総括表　（種類無変換）〔全業種〕〔紀の川・岩出地域〕〔平成28年度〕（その１）</t>
    <phoneticPr fontId="6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</si>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</sst>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8">
    <xf numFmtId="0" fontId="0" fillId="0" borderId="0"/>
    <xf numFmtId="0" fontId="1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17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21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14" applyFill="0" applyBorder="0" applyProtection="0">
      <alignment horizontal="right" vertical="center"/>
    </xf>
    <xf numFmtId="0" fontId="16" fillId="20" borderId="22" applyNumberFormat="0" applyAlignment="0" applyProtection="0"/>
    <xf numFmtId="0" fontId="17" fillId="21" borderId="23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24" applyNumberFormat="0" applyFill="0" applyAlignment="0" applyProtection="0"/>
    <xf numFmtId="0" fontId="21" fillId="0" borderId="25" applyNumberFormat="0" applyFill="0" applyAlignment="0" applyProtection="0"/>
    <xf numFmtId="0" fontId="22" fillId="0" borderId="2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22" applyNumberFormat="0" applyAlignment="0" applyProtection="0"/>
    <xf numFmtId="0" fontId="25" fillId="0" borderId="27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4" fontId="12" fillId="0" borderId="17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1" fillId="24" borderId="28" applyNumberFormat="0" applyFont="0" applyAlignment="0" applyProtection="0"/>
    <xf numFmtId="0" fontId="28" fillId="20" borderId="29" applyNumberFormat="0" applyAlignment="0" applyProtection="0"/>
    <xf numFmtId="177" fontId="12" fillId="25" borderId="17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30" applyNumberFormat="0" applyFill="0" applyAlignment="0" applyProtection="0"/>
    <xf numFmtId="0" fontId="31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1" fillId="0" borderId="0"/>
    <xf numFmtId="0" fontId="32" fillId="0" borderId="0">
      <alignment vertical="center"/>
    </xf>
    <xf numFmtId="0" fontId="8" fillId="0" borderId="0"/>
    <xf numFmtId="0" fontId="32" fillId="0" borderId="0">
      <alignment vertical="center"/>
    </xf>
    <xf numFmtId="0" fontId="8" fillId="0" borderId="0"/>
    <xf numFmtId="0" fontId="1" fillId="0" borderId="0">
      <alignment vertical="center"/>
    </xf>
    <xf numFmtId="0" fontId="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97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1" xfId="1" applyFont="1" applyBorder="1"/>
    <xf numFmtId="0" fontId="8" fillId="0" borderId="2" xfId="1" applyFont="1" applyBorder="1"/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9" xfId="1" applyFont="1" applyBorder="1" applyAlignment="1">
      <alignment horizontal="center"/>
    </xf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8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3" fillId="0" borderId="3" xfId="1" quotePrefix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9" xfId="0" applyFont="1" applyBorder="1" applyAlignment="1">
      <alignment vertical="top" wrapText="1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</cellXfs>
  <cellStyles count="8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x indented GHG Textfiels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5x indented GHG Textfiels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Bold GHG Numbers (0.00)" xfId="29"/>
    <cellStyle name="Calculation" xfId="30"/>
    <cellStyle name="Check Cell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Headline" xfId="38"/>
    <cellStyle name="Input" xfId="39"/>
    <cellStyle name="Linked Cell" xfId="40"/>
    <cellStyle name="Neutral" xfId="41"/>
    <cellStyle name="Normal 2" xfId="42"/>
    <cellStyle name="Normal GHG Numbers (0.00)" xfId="43"/>
    <cellStyle name="Normal GHG-Shade" xfId="44"/>
    <cellStyle name="Note" xfId="45"/>
    <cellStyle name="Output" xfId="46"/>
    <cellStyle name="Pattern" xfId="47"/>
    <cellStyle name="Title" xfId="48"/>
    <cellStyle name="Total" xfId="49"/>
    <cellStyle name="Warning Text" xfId="50"/>
    <cellStyle name="パーセント 2" xfId="51"/>
    <cellStyle name="桁区切り 2" xfId="52"/>
    <cellStyle name="桁区切り 2 2" xfId="53"/>
    <cellStyle name="桁区切り 3" xfId="54"/>
    <cellStyle name="桁区切り 4" xfId="55"/>
    <cellStyle name="桁区切り 5" xfId="56"/>
    <cellStyle name="桁区切り 6" xfId="57"/>
    <cellStyle name="桁区切り 7" xfId="58"/>
    <cellStyle name="桁区切り 8" xfId="59"/>
    <cellStyle name="標準" xfId="0" builtinId="0"/>
    <cellStyle name="標準 10" xfId="60"/>
    <cellStyle name="標準 11" xfId="61"/>
    <cellStyle name="標準 12" xfId="62"/>
    <cellStyle name="標準 13" xfId="63"/>
    <cellStyle name="標準 14" xfId="64"/>
    <cellStyle name="標準 14 2" xfId="65"/>
    <cellStyle name="標準 14 2 2" xfId="66"/>
    <cellStyle name="標準 2" xfId="67"/>
    <cellStyle name="標準 2 2" xfId="68"/>
    <cellStyle name="標準 2 3" xfId="69"/>
    <cellStyle name="標準 2_H19集計結果（ごみ処理状況）" xfId="70"/>
    <cellStyle name="標準 3" xfId="71"/>
    <cellStyle name="標準 3 2" xfId="72"/>
    <cellStyle name="標準 3 3" xfId="73"/>
    <cellStyle name="標準 3_◎福島県Wi_PRO_v11" xfId="74"/>
    <cellStyle name="標準 4" xfId="75"/>
    <cellStyle name="標準 5" xfId="76"/>
    <cellStyle name="標準 5 2" xfId="77"/>
    <cellStyle name="標準 5 3" xfId="78"/>
    <cellStyle name="標準 5_■■Wi_PRO_ver07" xfId="79"/>
    <cellStyle name="標準 6" xfId="80"/>
    <cellStyle name="標準 6 2" xfId="81"/>
    <cellStyle name="標準 6_多量DB" xfId="82"/>
    <cellStyle name="標準 7" xfId="83"/>
    <cellStyle name="標準 7 2" xfId="84"/>
    <cellStyle name="標準 7_◎福島県Wi_PRO_v11" xfId="85"/>
    <cellStyle name="標準 8" xfId="86"/>
    <cellStyle name="標準 9" xfId="87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>
      <c r="D2" s="6"/>
      <c r="F2" s="7"/>
      <c r="AG2" s="7"/>
    </row>
    <row r="3" spans="2:59" ht="22.5" customHeight="1">
      <c r="C3" s="96" t="s">
        <v>73</v>
      </c>
      <c r="D3" s="9"/>
      <c r="G3" s="7"/>
      <c r="S3" s="7"/>
      <c r="AF3" s="8" t="str">
        <f>REPLACE($C$3,FIND("その１",$C$3,1),3,"その２")</f>
        <v>表9-04  発生量及び処理・処分量の総括表　（種類無変換）〔全業種〕〔紀の川・岩出地域〕〔平成28年度〕（その２）</v>
      </c>
      <c r="AG3" s="9"/>
    </row>
    <row r="4" spans="2:59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>
      <c r="B12" s="68" t="s">
        <v>77</v>
      </c>
      <c r="C12" s="69"/>
      <c r="D12" s="70">
        <v>147.06884399999996</v>
      </c>
      <c r="E12" s="70">
        <v>0</v>
      </c>
      <c r="F12" s="70">
        <v>0</v>
      </c>
      <c r="G12" s="70">
        <v>147.06884399999996</v>
      </c>
      <c r="H12" s="70">
        <v>10.322113000000002</v>
      </c>
      <c r="I12" s="70">
        <v>0</v>
      </c>
      <c r="J12" s="70">
        <v>0</v>
      </c>
      <c r="K12" s="70">
        <v>2.3657130000000004</v>
      </c>
      <c r="L12" s="70">
        <v>2.0935090000000005</v>
      </c>
      <c r="M12" s="70">
        <v>0</v>
      </c>
      <c r="N12" s="70">
        <f t="shared" ref="N12:N37" si="0">K12-L12-M12-P12</f>
        <v>0.27220399999999989</v>
      </c>
      <c r="O12" s="70"/>
      <c r="P12" s="70">
        <v>0</v>
      </c>
      <c r="Q12" s="70">
        <f>R12+S12+T12+W12</f>
        <v>136.74673100000004</v>
      </c>
      <c r="R12" s="70">
        <v>4.7647000000000004</v>
      </c>
      <c r="S12" s="70">
        <v>0</v>
      </c>
      <c r="T12" s="70">
        <f>AG12-N12</f>
        <v>131.98203100000003</v>
      </c>
      <c r="U12" s="71"/>
      <c r="V12" s="71"/>
      <c r="W12" s="70">
        <v>0</v>
      </c>
      <c r="X12" s="70">
        <f t="shared" ref="X12:X37" si="1">W12+Y12+AG12</f>
        <v>132.25423500000002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132.25423500000002</v>
      </c>
      <c r="AH12" s="70">
        <v>2.1256699999999999</v>
      </c>
      <c r="AI12" s="70">
        <v>1.9213100000000001</v>
      </c>
      <c r="AJ12" s="70">
        <v>0</v>
      </c>
      <c r="AK12" s="70">
        <v>0.20436000000000001</v>
      </c>
      <c r="AL12" s="70">
        <v>0.20436000000000001</v>
      </c>
      <c r="AM12" s="70">
        <v>130.12856500000001</v>
      </c>
      <c r="AN12" s="70">
        <v>123.433347</v>
      </c>
      <c r="AO12" s="70">
        <v>0.47376799999999997</v>
      </c>
      <c r="AP12" s="70">
        <v>0</v>
      </c>
      <c r="AQ12" s="70">
        <v>6.6952180000000014</v>
      </c>
      <c r="AR12" s="70">
        <v>6.6952180000000014</v>
      </c>
      <c r="AS12" s="70">
        <v>0.42760100000000001</v>
      </c>
      <c r="AT12" s="70">
        <v>128.61627600000003</v>
      </c>
      <c r="AU12" s="70">
        <v>0</v>
      </c>
      <c r="AV12" s="70">
        <v>125.96260500000001</v>
      </c>
      <c r="AW12" s="70">
        <v>2.6536710000000001</v>
      </c>
      <c r="AX12" s="70">
        <f>L12+R12+AV12</f>
        <v>132.82081400000001</v>
      </c>
      <c r="AY12" s="70">
        <f>Y12+AH12+AW12</f>
        <v>4.7793410000000005</v>
      </c>
      <c r="AZ12" s="70">
        <f>Y12</f>
        <v>0</v>
      </c>
      <c r="BA12" s="70">
        <f>AH12+AW12</f>
        <v>4.7793410000000005</v>
      </c>
      <c r="BB12" s="70">
        <f>O12+W12</f>
        <v>0</v>
      </c>
      <c r="BC12" s="70">
        <f>G12-AX12-AY12</f>
        <v>9.4686889999999426</v>
      </c>
      <c r="BD12" s="70">
        <f>AX12+E12</f>
        <v>132.82081400000001</v>
      </c>
      <c r="BE12" s="70">
        <v>0</v>
      </c>
    </row>
    <row r="13" spans="2:59" s="72" customFormat="1" ht="24.75" customHeight="1" thickTop="1">
      <c r="B13" s="74" t="s">
        <v>78</v>
      </c>
      <c r="C13" s="75"/>
      <c r="D13" s="76">
        <v>5.4429999999999999E-2</v>
      </c>
      <c r="E13" s="76">
        <v>0</v>
      </c>
      <c r="F13" s="76">
        <v>0</v>
      </c>
      <c r="G13" s="76">
        <v>5.4429999999999999E-2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5.4429999999999999E-2</v>
      </c>
      <c r="R13" s="76">
        <v>0</v>
      </c>
      <c r="S13" s="76">
        <v>0</v>
      </c>
      <c r="T13" s="76">
        <f>AG13-N13</f>
        <v>5.4429999999999999E-2</v>
      </c>
      <c r="U13" s="77"/>
      <c r="V13" s="77"/>
      <c r="W13" s="76">
        <v>0</v>
      </c>
      <c r="X13" s="76">
        <f t="shared" si="1"/>
        <v>5.4429999999999999E-2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5.4429999999999999E-2</v>
      </c>
      <c r="AH13" s="76">
        <v>3.1E-2</v>
      </c>
      <c r="AI13" s="76">
        <v>0</v>
      </c>
      <c r="AJ13" s="76">
        <v>0</v>
      </c>
      <c r="AK13" s="76">
        <v>3.1E-2</v>
      </c>
      <c r="AL13" s="76">
        <v>3.1E-2</v>
      </c>
      <c r="AM13" s="76">
        <v>2.3429999999999999E-2</v>
      </c>
      <c r="AN13" s="76">
        <v>0</v>
      </c>
      <c r="AO13" s="76">
        <v>0</v>
      </c>
      <c r="AP13" s="76">
        <v>0</v>
      </c>
      <c r="AQ13" s="76">
        <v>2.3429999999999999E-2</v>
      </c>
      <c r="AR13" s="76">
        <v>2.3429999999999999E-2</v>
      </c>
      <c r="AS13" s="76">
        <v>0</v>
      </c>
      <c r="AT13" s="76">
        <v>9.8709999999999996E-3</v>
      </c>
      <c r="AU13" s="76">
        <v>0</v>
      </c>
      <c r="AV13" s="76">
        <v>4.0599999999999994E-3</v>
      </c>
      <c r="AW13" s="76">
        <v>5.8110000000000002E-3</v>
      </c>
      <c r="AX13" s="76">
        <f>L13+R13+AV13</f>
        <v>4.0599999999999994E-3</v>
      </c>
      <c r="AY13" s="76">
        <f>Y13+AH13+AW13</f>
        <v>3.6810999999999997E-2</v>
      </c>
      <c r="AZ13" s="76">
        <f>Y13</f>
        <v>0</v>
      </c>
      <c r="BA13" s="76">
        <f>AH13+AW13</f>
        <v>3.6810999999999997E-2</v>
      </c>
      <c r="BB13" s="76">
        <f t="shared" ref="BB13:BB37" si="2">O13+W13</f>
        <v>0</v>
      </c>
      <c r="BC13" s="76">
        <f>G13-AX13-AY13</f>
        <v>1.3559000000000002E-2</v>
      </c>
      <c r="BD13" s="76">
        <f>AX13+E13</f>
        <v>4.0599999999999994E-3</v>
      </c>
      <c r="BE13" s="76">
        <v>0</v>
      </c>
    </row>
    <row r="14" spans="2:59" s="72" customFormat="1" ht="24.75" customHeight="1">
      <c r="B14" s="78" t="s">
        <v>79</v>
      </c>
      <c r="C14" s="79"/>
      <c r="D14" s="80">
        <v>14.133186</v>
      </c>
      <c r="E14" s="80">
        <v>0</v>
      </c>
      <c r="F14" s="80">
        <v>0</v>
      </c>
      <c r="G14" s="80">
        <v>14.133186</v>
      </c>
      <c r="H14" s="80">
        <v>6.9720000000000004</v>
      </c>
      <c r="I14" s="80">
        <v>0</v>
      </c>
      <c r="J14" s="80">
        <v>0</v>
      </c>
      <c r="K14" s="80">
        <v>0.2656</v>
      </c>
      <c r="L14" s="80">
        <v>0</v>
      </c>
      <c r="M14" s="80">
        <v>0</v>
      </c>
      <c r="N14" s="80">
        <f t="shared" si="0"/>
        <v>0.2656</v>
      </c>
      <c r="O14" s="80"/>
      <c r="P14" s="80">
        <v>0</v>
      </c>
      <c r="Q14" s="80">
        <f>R14+S14+T14+W14</f>
        <v>7.1611860000000007</v>
      </c>
      <c r="R14" s="80">
        <v>0.59670000000000001</v>
      </c>
      <c r="S14" s="80">
        <v>0</v>
      </c>
      <c r="T14" s="80">
        <f>AG14-N14</f>
        <v>6.5644860000000005</v>
      </c>
      <c r="U14" s="81"/>
      <c r="V14" s="81"/>
      <c r="W14" s="80">
        <v>0</v>
      </c>
      <c r="X14" s="80">
        <f t="shared" si="1"/>
        <v>6.8300860000000005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6.8300860000000005</v>
      </c>
      <c r="AH14" s="80">
        <v>2.7E-2</v>
      </c>
      <c r="AI14" s="80">
        <v>0</v>
      </c>
      <c r="AJ14" s="80">
        <v>0</v>
      </c>
      <c r="AK14" s="80">
        <v>2.7E-2</v>
      </c>
      <c r="AL14" s="80">
        <v>2.7E-2</v>
      </c>
      <c r="AM14" s="80">
        <v>6.8030860000000004</v>
      </c>
      <c r="AN14" s="80">
        <v>4.9007899999999998</v>
      </c>
      <c r="AO14" s="80">
        <v>6.0999999999999995E-3</v>
      </c>
      <c r="AP14" s="80">
        <v>0</v>
      </c>
      <c r="AQ14" s="80">
        <v>1.9022960000000004</v>
      </c>
      <c r="AR14" s="80">
        <v>1.9022960000000004</v>
      </c>
      <c r="AS14" s="80">
        <v>3.8859999999999997E-3</v>
      </c>
      <c r="AT14" s="80">
        <v>6.3764830000000003</v>
      </c>
      <c r="AU14" s="80">
        <v>0</v>
      </c>
      <c r="AV14" s="80">
        <v>6.285158</v>
      </c>
      <c r="AW14" s="80">
        <v>9.1325000000000031E-2</v>
      </c>
      <c r="AX14" s="80">
        <f>L14+R14+AV14</f>
        <v>6.8818580000000003</v>
      </c>
      <c r="AY14" s="80">
        <f>Y14+AH14+AW14</f>
        <v>0.11832500000000003</v>
      </c>
      <c r="AZ14" s="80">
        <f>Y14</f>
        <v>0</v>
      </c>
      <c r="BA14" s="80">
        <f>AH14+AW14</f>
        <v>0.11832500000000003</v>
      </c>
      <c r="BB14" s="80">
        <f t="shared" si="2"/>
        <v>0</v>
      </c>
      <c r="BC14" s="80">
        <f>G14-AX14-AY14</f>
        <v>7.1330029999999995</v>
      </c>
      <c r="BD14" s="80">
        <f>AX14+E14</f>
        <v>6.8818580000000003</v>
      </c>
      <c r="BE14" s="80">
        <v>0</v>
      </c>
    </row>
    <row r="15" spans="2:59" s="72" customFormat="1" ht="24.75" hidden="1" customHeight="1">
      <c r="B15" s="82">
        <v>0</v>
      </c>
      <c r="C15" s="83" t="s">
        <v>80</v>
      </c>
      <c r="D15" s="84">
        <v>8.6235859999999995</v>
      </c>
      <c r="E15" s="84">
        <v>0</v>
      </c>
      <c r="F15" s="84">
        <v>0</v>
      </c>
      <c r="G15" s="84">
        <v>8.6235859999999995</v>
      </c>
      <c r="H15" s="84">
        <v>6.7140000000000004</v>
      </c>
      <c r="I15" s="84">
        <v>0</v>
      </c>
      <c r="J15" s="84">
        <v>0</v>
      </c>
      <c r="K15" s="84">
        <v>5.8599999999999999E-2</v>
      </c>
      <c r="L15" s="84">
        <v>0</v>
      </c>
      <c r="M15" s="84">
        <v>0</v>
      </c>
      <c r="N15" s="84">
        <f t="shared" si="0"/>
        <v>5.8599999999999999E-2</v>
      </c>
      <c r="O15" s="84"/>
      <c r="P15" s="84">
        <v>0</v>
      </c>
      <c r="Q15" s="84">
        <f>R15+S15+T15+W15</f>
        <v>1.9095860000000002</v>
      </c>
      <c r="R15" s="84">
        <v>0</v>
      </c>
      <c r="S15" s="84">
        <v>0</v>
      </c>
      <c r="T15" s="84">
        <f>AG15-N15</f>
        <v>1.9095860000000002</v>
      </c>
      <c r="U15" s="85"/>
      <c r="V15" s="85"/>
      <c r="W15" s="84">
        <v>0</v>
      </c>
      <c r="X15" s="84">
        <f t="shared" si="1"/>
        <v>1.9681860000000002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1.9681860000000002</v>
      </c>
      <c r="AH15" s="84">
        <v>0</v>
      </c>
      <c r="AI15" s="84">
        <v>0</v>
      </c>
      <c r="AJ15" s="84">
        <v>0</v>
      </c>
      <c r="AK15" s="84">
        <v>0</v>
      </c>
      <c r="AL15" s="84">
        <v>0</v>
      </c>
      <c r="AM15" s="84">
        <v>1.9681860000000002</v>
      </c>
      <c r="AN15" s="84">
        <v>0.63173999999999997</v>
      </c>
      <c r="AO15" s="84">
        <v>0</v>
      </c>
      <c r="AP15" s="84">
        <v>0</v>
      </c>
      <c r="AQ15" s="84">
        <v>1.3364460000000002</v>
      </c>
      <c r="AR15" s="84">
        <v>1.3364460000000002</v>
      </c>
      <c r="AS15" s="84">
        <v>6.0000000000000002E-6</v>
      </c>
      <c r="AT15" s="84">
        <v>1.9681860000000002</v>
      </c>
      <c r="AU15" s="84">
        <v>0</v>
      </c>
      <c r="AV15" s="84">
        <v>1.9679620000000002</v>
      </c>
      <c r="AW15" s="84">
        <v>2.24E-4</v>
      </c>
      <c r="AX15" s="84">
        <f>L15+R15+AV15</f>
        <v>1.9679620000000002</v>
      </c>
      <c r="AY15" s="84">
        <f>Y15+AH15+AW15</f>
        <v>2.24E-4</v>
      </c>
      <c r="AZ15" s="84">
        <f>Y15</f>
        <v>0</v>
      </c>
      <c r="BA15" s="84">
        <f>AH15+AW15</f>
        <v>2.24E-4</v>
      </c>
      <c r="BB15" s="84">
        <f t="shared" si="2"/>
        <v>0</v>
      </c>
      <c r="BC15" s="84">
        <f>G15-AX15-AY15</f>
        <v>6.6553999999999993</v>
      </c>
      <c r="BD15" s="84">
        <f>AX15+E15</f>
        <v>1.9679620000000002</v>
      </c>
      <c r="BE15" s="84">
        <v>0</v>
      </c>
    </row>
    <row r="16" spans="2:59" s="72" customFormat="1" ht="24.75" hidden="1" customHeight="1">
      <c r="B16" s="82">
        <v>0</v>
      </c>
      <c r="C16" s="86" t="s">
        <v>81</v>
      </c>
      <c r="D16" s="87">
        <v>5.5096000000000007</v>
      </c>
      <c r="E16" s="87">
        <v>0</v>
      </c>
      <c r="F16" s="87">
        <v>0</v>
      </c>
      <c r="G16" s="87">
        <v>5.5096000000000007</v>
      </c>
      <c r="H16" s="87">
        <v>0.25800000000000001</v>
      </c>
      <c r="I16" s="87">
        <v>0</v>
      </c>
      <c r="J16" s="87">
        <v>0</v>
      </c>
      <c r="K16" s="87">
        <v>0.20699999999999999</v>
      </c>
      <c r="L16" s="87">
        <v>0</v>
      </c>
      <c r="M16" s="87">
        <v>0</v>
      </c>
      <c r="N16" s="87">
        <f t="shared" si="0"/>
        <v>0.20699999999999999</v>
      </c>
      <c r="O16" s="87"/>
      <c r="P16" s="87">
        <v>0</v>
      </c>
      <c r="Q16" s="87">
        <f>R16+S16+T16+W16</f>
        <v>5.2516000000000007</v>
      </c>
      <c r="R16" s="87">
        <v>0.59670000000000001</v>
      </c>
      <c r="S16" s="87">
        <v>0</v>
      </c>
      <c r="T16" s="87">
        <f>AG16-N16</f>
        <v>4.6549000000000005</v>
      </c>
      <c r="U16" s="88"/>
      <c r="V16" s="88"/>
      <c r="W16" s="87">
        <v>0</v>
      </c>
      <c r="X16" s="87">
        <f t="shared" si="1"/>
        <v>4.8619000000000003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4.8619000000000003</v>
      </c>
      <c r="AH16" s="87">
        <v>2.7E-2</v>
      </c>
      <c r="AI16" s="87">
        <v>0</v>
      </c>
      <c r="AJ16" s="87">
        <v>0</v>
      </c>
      <c r="AK16" s="87">
        <v>2.7E-2</v>
      </c>
      <c r="AL16" s="87">
        <v>2.7E-2</v>
      </c>
      <c r="AM16" s="87">
        <v>4.8349000000000002</v>
      </c>
      <c r="AN16" s="87">
        <v>4.26905</v>
      </c>
      <c r="AO16" s="87">
        <v>6.0999999999999995E-3</v>
      </c>
      <c r="AP16" s="87">
        <v>0</v>
      </c>
      <c r="AQ16" s="87">
        <v>0.56585000000000019</v>
      </c>
      <c r="AR16" s="87">
        <v>0.56585000000000019</v>
      </c>
      <c r="AS16" s="87">
        <v>3.8799999999999998E-3</v>
      </c>
      <c r="AT16" s="87">
        <v>4.4082970000000001</v>
      </c>
      <c r="AU16" s="87">
        <v>0</v>
      </c>
      <c r="AV16" s="87">
        <v>4.317196</v>
      </c>
      <c r="AW16" s="87">
        <v>9.1101000000000029E-2</v>
      </c>
      <c r="AX16" s="87">
        <f>L16+R16+AV16</f>
        <v>4.9138960000000003</v>
      </c>
      <c r="AY16" s="87">
        <f>Y16+AH16+AW16</f>
        <v>0.11810100000000003</v>
      </c>
      <c r="AZ16" s="87">
        <f>Y16</f>
        <v>0</v>
      </c>
      <c r="BA16" s="87">
        <f>AH16+AW16</f>
        <v>0.11810100000000003</v>
      </c>
      <c r="BB16" s="87">
        <f t="shared" si="2"/>
        <v>0</v>
      </c>
      <c r="BC16" s="87">
        <f>G16-AX16-AY16</f>
        <v>0.47760300000000044</v>
      </c>
      <c r="BD16" s="87">
        <f>AX16+E16</f>
        <v>4.9138960000000003</v>
      </c>
      <c r="BE16" s="87">
        <v>0</v>
      </c>
    </row>
    <row r="17" spans="2:57" s="72" customFormat="1" ht="24.75" hidden="1" customHeight="1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>
      <c r="B18" s="78" t="s">
        <v>83</v>
      </c>
      <c r="C18" s="79"/>
      <c r="D18" s="80">
        <v>0.52291200000000004</v>
      </c>
      <c r="E18" s="80">
        <v>0</v>
      </c>
      <c r="F18" s="80">
        <v>0</v>
      </c>
      <c r="G18" s="80">
        <v>0.52291200000000004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f t="shared" si="0"/>
        <v>0</v>
      </c>
      <c r="O18" s="80"/>
      <c r="P18" s="80">
        <v>0</v>
      </c>
      <c r="Q18" s="80">
        <f t="shared" ref="Q18:Q35" si="4">R18+S18+T18+W18</f>
        <v>0.52291200000000004</v>
      </c>
      <c r="R18" s="80">
        <v>0</v>
      </c>
      <c r="S18" s="80">
        <v>0</v>
      </c>
      <c r="T18" s="80">
        <f t="shared" ref="T18:T37" si="5">AG18-N18</f>
        <v>0.52291200000000004</v>
      </c>
      <c r="U18" s="81"/>
      <c r="V18" s="81"/>
      <c r="W18" s="80">
        <v>0</v>
      </c>
      <c r="X18" s="80">
        <f t="shared" si="1"/>
        <v>0.52291200000000004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0.52291200000000004</v>
      </c>
      <c r="AH18" s="80">
        <v>0</v>
      </c>
      <c r="AI18" s="80">
        <v>0</v>
      </c>
      <c r="AJ18" s="80">
        <v>0</v>
      </c>
      <c r="AK18" s="80">
        <v>0</v>
      </c>
      <c r="AL18" s="80">
        <v>0</v>
      </c>
      <c r="AM18" s="80">
        <v>0.52291200000000004</v>
      </c>
      <c r="AN18" s="80">
        <v>0.174016</v>
      </c>
      <c r="AO18" s="80">
        <v>0</v>
      </c>
      <c r="AP18" s="80">
        <v>0</v>
      </c>
      <c r="AQ18" s="80">
        <v>0.34889600000000009</v>
      </c>
      <c r="AR18" s="80">
        <v>0.34889600000000009</v>
      </c>
      <c r="AS18" s="80">
        <v>8.6129999999999998E-2</v>
      </c>
      <c r="AT18" s="80">
        <v>0.37661599999999995</v>
      </c>
      <c r="AU18" s="80">
        <v>0</v>
      </c>
      <c r="AV18" s="80">
        <v>0.37565599999999993</v>
      </c>
      <c r="AW18" s="80">
        <v>9.6000000000000002E-4</v>
      </c>
      <c r="AX18" s="80">
        <f t="shared" ref="AX18:AX37" si="6">L18+R18+AV18</f>
        <v>0.37565599999999993</v>
      </c>
      <c r="AY18" s="80">
        <f t="shared" ref="AY18:AY37" si="7">Y18+AH18+AW18</f>
        <v>9.6000000000000002E-4</v>
      </c>
      <c r="AZ18" s="80">
        <f t="shared" ref="AZ18:AZ35" si="8">Y18</f>
        <v>0</v>
      </c>
      <c r="BA18" s="80">
        <f t="shared" ref="BA18:BA35" si="9">AH18+AW18</f>
        <v>9.6000000000000002E-4</v>
      </c>
      <c r="BB18" s="80">
        <f t="shared" si="2"/>
        <v>0</v>
      </c>
      <c r="BC18" s="80">
        <f t="shared" ref="BC18:BC37" si="10">G18-AX18-AY18</f>
        <v>0.14629600000000012</v>
      </c>
      <c r="BD18" s="80">
        <f t="shared" ref="BD18:BD37" si="11">AX18+E18</f>
        <v>0.37565599999999993</v>
      </c>
      <c r="BE18" s="80">
        <v>0</v>
      </c>
    </row>
    <row r="19" spans="2:57" s="72" customFormat="1" ht="24.75" customHeight="1">
      <c r="B19" s="92" t="s">
        <v>84</v>
      </c>
      <c r="C19" s="79"/>
      <c r="D19" s="80">
        <v>2.0599999999999998E-3</v>
      </c>
      <c r="E19" s="80">
        <v>0</v>
      </c>
      <c r="F19" s="80">
        <v>0</v>
      </c>
      <c r="G19" s="80">
        <v>2.0599999999999998E-3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f t="shared" si="0"/>
        <v>0</v>
      </c>
      <c r="O19" s="80"/>
      <c r="P19" s="80">
        <v>0</v>
      </c>
      <c r="Q19" s="80">
        <f t="shared" si="4"/>
        <v>2.0599999999999998E-3</v>
      </c>
      <c r="R19" s="80">
        <v>0</v>
      </c>
      <c r="S19" s="80">
        <v>0</v>
      </c>
      <c r="T19" s="80">
        <f t="shared" si="5"/>
        <v>2.0599999999999998E-3</v>
      </c>
      <c r="U19" s="81"/>
      <c r="V19" s="81"/>
      <c r="W19" s="80">
        <v>0</v>
      </c>
      <c r="X19" s="80">
        <f t="shared" si="1"/>
        <v>2.0599999999999998E-3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2.0599999999999998E-3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2.0599999999999998E-3</v>
      </c>
      <c r="AN19" s="80">
        <v>1.01E-3</v>
      </c>
      <c r="AO19" s="80">
        <v>7.7000000000000007E-4</v>
      </c>
      <c r="AP19" s="80">
        <v>0</v>
      </c>
      <c r="AQ19" s="80">
        <v>1.0499999999999997E-3</v>
      </c>
      <c r="AR19" s="80">
        <v>1.0499999999999997E-3</v>
      </c>
      <c r="AS19" s="80">
        <v>7.000000000000001E-4</v>
      </c>
      <c r="AT19" s="80">
        <v>4.0699999999999997E-4</v>
      </c>
      <c r="AU19" s="80">
        <v>0</v>
      </c>
      <c r="AV19" s="80">
        <v>3.9399999999999998E-4</v>
      </c>
      <c r="AW19" s="80">
        <v>1.3000000000000001E-5</v>
      </c>
      <c r="AX19" s="80">
        <f t="shared" si="6"/>
        <v>3.9399999999999998E-4</v>
      </c>
      <c r="AY19" s="80">
        <f t="shared" si="7"/>
        <v>1.3000000000000001E-5</v>
      </c>
      <c r="AZ19" s="80">
        <f t="shared" si="8"/>
        <v>0</v>
      </c>
      <c r="BA19" s="80">
        <f t="shared" si="9"/>
        <v>1.3000000000000001E-5</v>
      </c>
      <c r="BB19" s="80">
        <f t="shared" si="2"/>
        <v>0</v>
      </c>
      <c r="BC19" s="80">
        <f t="shared" si="10"/>
        <v>1.6529999999999997E-3</v>
      </c>
      <c r="BD19" s="80">
        <f t="shared" si="11"/>
        <v>3.9399999999999998E-4</v>
      </c>
      <c r="BE19" s="80">
        <v>0</v>
      </c>
    </row>
    <row r="20" spans="2:57" s="72" customFormat="1" ht="24.75" customHeight="1">
      <c r="B20" s="92" t="s">
        <v>85</v>
      </c>
      <c r="C20" s="79"/>
      <c r="D20" s="80">
        <v>0.22338999999999995</v>
      </c>
      <c r="E20" s="80">
        <v>0</v>
      </c>
      <c r="F20" s="80">
        <v>0</v>
      </c>
      <c r="G20" s="80">
        <v>0.22338999999999995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f t="shared" si="0"/>
        <v>0</v>
      </c>
      <c r="O20" s="80"/>
      <c r="P20" s="80">
        <v>0</v>
      </c>
      <c r="Q20" s="80">
        <f t="shared" si="4"/>
        <v>0.22338999999999995</v>
      </c>
      <c r="R20" s="80">
        <v>0</v>
      </c>
      <c r="S20" s="80">
        <v>0</v>
      </c>
      <c r="T20" s="80">
        <f t="shared" si="5"/>
        <v>0.22338999999999995</v>
      </c>
      <c r="U20" s="81"/>
      <c r="V20" s="81"/>
      <c r="W20" s="80">
        <v>0</v>
      </c>
      <c r="X20" s="80">
        <f t="shared" si="1"/>
        <v>0.22338999999999995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0.22338999999999995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0.22338999999999995</v>
      </c>
      <c r="AN20" s="80">
        <v>1.9E-2</v>
      </c>
      <c r="AO20" s="80">
        <v>7.7999999999999999E-4</v>
      </c>
      <c r="AP20" s="80">
        <v>0</v>
      </c>
      <c r="AQ20" s="80">
        <v>0.20438999999999996</v>
      </c>
      <c r="AR20" s="80">
        <v>0.20438999999999996</v>
      </c>
      <c r="AS20" s="80">
        <v>8.8000000000000003E-4</v>
      </c>
      <c r="AT20" s="80">
        <v>2.0180999999999998E-2</v>
      </c>
      <c r="AU20" s="80">
        <v>0</v>
      </c>
      <c r="AV20" s="80">
        <v>1.7772E-2</v>
      </c>
      <c r="AW20" s="80">
        <v>2.4089999999999984E-3</v>
      </c>
      <c r="AX20" s="80">
        <f t="shared" si="6"/>
        <v>1.7772E-2</v>
      </c>
      <c r="AY20" s="80">
        <f t="shared" si="7"/>
        <v>2.4089999999999984E-3</v>
      </c>
      <c r="AZ20" s="80">
        <f t="shared" si="8"/>
        <v>0</v>
      </c>
      <c r="BA20" s="80">
        <f t="shared" si="9"/>
        <v>2.4089999999999984E-3</v>
      </c>
      <c r="BB20" s="80">
        <f t="shared" si="2"/>
        <v>0</v>
      </c>
      <c r="BC20" s="80">
        <f t="shared" si="10"/>
        <v>0.20320899999999995</v>
      </c>
      <c r="BD20" s="80">
        <f t="shared" si="11"/>
        <v>1.7772E-2</v>
      </c>
      <c r="BE20" s="80">
        <v>0</v>
      </c>
    </row>
    <row r="21" spans="2:57" s="72" customFormat="1" ht="24.75" customHeight="1">
      <c r="B21" s="78" t="s">
        <v>86</v>
      </c>
      <c r="C21" s="79"/>
      <c r="D21" s="80">
        <v>2.2517089999999995</v>
      </c>
      <c r="E21" s="80">
        <v>0</v>
      </c>
      <c r="F21" s="80">
        <v>0</v>
      </c>
      <c r="G21" s="80">
        <v>2.2517089999999995</v>
      </c>
      <c r="H21" s="80">
        <v>1.0659999999999999E-2</v>
      </c>
      <c r="I21" s="80">
        <v>0</v>
      </c>
      <c r="J21" s="80">
        <v>0</v>
      </c>
      <c r="K21" s="80">
        <v>1.0659999999999999E-2</v>
      </c>
      <c r="L21" s="80">
        <v>4.0559999999999997E-3</v>
      </c>
      <c r="M21" s="80">
        <v>0</v>
      </c>
      <c r="N21" s="80">
        <f t="shared" si="0"/>
        <v>6.6039999999999996E-3</v>
      </c>
      <c r="O21" s="80"/>
      <c r="P21" s="80">
        <v>0</v>
      </c>
      <c r="Q21" s="80">
        <f t="shared" si="4"/>
        <v>2.2410489999999998</v>
      </c>
      <c r="R21" s="80">
        <v>0</v>
      </c>
      <c r="S21" s="80">
        <v>0</v>
      </c>
      <c r="T21" s="80">
        <f t="shared" si="5"/>
        <v>2.2410489999999998</v>
      </c>
      <c r="U21" s="81"/>
      <c r="V21" s="81"/>
      <c r="W21" s="80">
        <v>0</v>
      </c>
      <c r="X21" s="80">
        <f t="shared" si="1"/>
        <v>2.2476529999999997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2.2476529999999997</v>
      </c>
      <c r="AH21" s="80">
        <v>0.13538</v>
      </c>
      <c r="AI21" s="80">
        <v>0</v>
      </c>
      <c r="AJ21" s="80">
        <v>0</v>
      </c>
      <c r="AK21" s="80">
        <v>0.13538</v>
      </c>
      <c r="AL21" s="80">
        <v>0.13538</v>
      </c>
      <c r="AM21" s="80">
        <v>2.1122729999999996</v>
      </c>
      <c r="AN21" s="80">
        <v>1.6038429999999997</v>
      </c>
      <c r="AO21" s="80">
        <v>0.18816999999999998</v>
      </c>
      <c r="AP21" s="80">
        <v>0</v>
      </c>
      <c r="AQ21" s="80">
        <v>0.50843000000000005</v>
      </c>
      <c r="AR21" s="80">
        <v>0.50843000000000005</v>
      </c>
      <c r="AS21" s="80">
        <v>0.100786</v>
      </c>
      <c r="AT21" s="80">
        <v>1.8379219999999998</v>
      </c>
      <c r="AU21" s="80">
        <v>0</v>
      </c>
      <c r="AV21" s="80">
        <v>1.3546999999999996</v>
      </c>
      <c r="AW21" s="80">
        <v>0.48322200000000015</v>
      </c>
      <c r="AX21" s="80">
        <f t="shared" si="6"/>
        <v>1.3587559999999996</v>
      </c>
      <c r="AY21" s="80">
        <f t="shared" si="7"/>
        <v>0.6186020000000001</v>
      </c>
      <c r="AZ21" s="80">
        <f t="shared" si="8"/>
        <v>0</v>
      </c>
      <c r="BA21" s="80">
        <f t="shared" si="9"/>
        <v>0.6186020000000001</v>
      </c>
      <c r="BB21" s="80">
        <f t="shared" si="2"/>
        <v>0</v>
      </c>
      <c r="BC21" s="80">
        <f t="shared" si="10"/>
        <v>0.27435099999999979</v>
      </c>
      <c r="BD21" s="80">
        <f t="shared" si="11"/>
        <v>1.3587559999999996</v>
      </c>
      <c r="BE21" s="80">
        <v>0</v>
      </c>
    </row>
    <row r="22" spans="2:57" s="72" customFormat="1" ht="24.75" customHeight="1">
      <c r="B22" s="92" t="s">
        <v>87</v>
      </c>
      <c r="C22" s="79"/>
      <c r="D22" s="80">
        <v>5.7079999999999995E-3</v>
      </c>
      <c r="E22" s="80">
        <v>0</v>
      </c>
      <c r="F22" s="80">
        <v>0</v>
      </c>
      <c r="G22" s="80">
        <v>5.7079999999999995E-3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5.7079999999999995E-3</v>
      </c>
      <c r="R22" s="80">
        <v>0</v>
      </c>
      <c r="S22" s="80">
        <v>0</v>
      </c>
      <c r="T22" s="80">
        <f t="shared" si="5"/>
        <v>5.7079999999999995E-3</v>
      </c>
      <c r="U22" s="81"/>
      <c r="V22" s="81"/>
      <c r="W22" s="80">
        <v>0</v>
      </c>
      <c r="X22" s="80">
        <f t="shared" si="1"/>
        <v>5.7079999999999995E-3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5.7079999999999995E-3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5.7079999999999995E-3</v>
      </c>
      <c r="AN22" s="80">
        <v>4.2079999999999999E-3</v>
      </c>
      <c r="AO22" s="80">
        <v>0</v>
      </c>
      <c r="AP22" s="80">
        <v>0</v>
      </c>
      <c r="AQ22" s="80">
        <v>1.5E-3</v>
      </c>
      <c r="AR22" s="80">
        <v>1.5E-3</v>
      </c>
      <c r="AS22" s="80">
        <v>0</v>
      </c>
      <c r="AT22" s="80">
        <v>5.4079999999999996E-3</v>
      </c>
      <c r="AU22" s="80">
        <v>0</v>
      </c>
      <c r="AV22" s="80">
        <v>2.4919999999999999E-3</v>
      </c>
      <c r="AW22" s="80">
        <v>2.9159999999999993E-3</v>
      </c>
      <c r="AX22" s="80">
        <f t="shared" si="6"/>
        <v>2.4919999999999999E-3</v>
      </c>
      <c r="AY22" s="80">
        <f t="shared" si="7"/>
        <v>2.9159999999999993E-3</v>
      </c>
      <c r="AZ22" s="80">
        <f t="shared" si="8"/>
        <v>0</v>
      </c>
      <c r="BA22" s="80">
        <f t="shared" si="9"/>
        <v>2.9159999999999993E-3</v>
      </c>
      <c r="BB22" s="80">
        <f t="shared" si="2"/>
        <v>0</v>
      </c>
      <c r="BC22" s="80">
        <f t="shared" si="10"/>
        <v>3.0000000000000035E-4</v>
      </c>
      <c r="BD22" s="80">
        <f t="shared" si="11"/>
        <v>2.4919999999999999E-3</v>
      </c>
      <c r="BE22" s="80">
        <v>0</v>
      </c>
    </row>
    <row r="23" spans="2:57" s="72" customFormat="1" ht="24.75" customHeight="1">
      <c r="B23" s="92" t="s">
        <v>88</v>
      </c>
      <c r="C23" s="79"/>
      <c r="D23" s="80">
        <v>5.4993490000000005</v>
      </c>
      <c r="E23" s="80">
        <v>0</v>
      </c>
      <c r="F23" s="80">
        <v>0</v>
      </c>
      <c r="G23" s="80">
        <v>5.4993490000000005</v>
      </c>
      <c r="H23" s="80">
        <v>3.4199999999999999E-3</v>
      </c>
      <c r="I23" s="80">
        <v>0</v>
      </c>
      <c r="J23" s="80">
        <v>0</v>
      </c>
      <c r="K23" s="80">
        <v>3.4199999999999999E-3</v>
      </c>
      <c r="L23" s="80">
        <v>3.4199999999999999E-3</v>
      </c>
      <c r="M23" s="80">
        <v>0</v>
      </c>
      <c r="N23" s="80">
        <f t="shared" si="0"/>
        <v>0</v>
      </c>
      <c r="O23" s="80"/>
      <c r="P23" s="80">
        <v>0</v>
      </c>
      <c r="Q23" s="80">
        <f t="shared" si="4"/>
        <v>5.4959290000000003</v>
      </c>
      <c r="R23" s="80">
        <v>0</v>
      </c>
      <c r="S23" s="80">
        <v>0</v>
      </c>
      <c r="T23" s="80">
        <f t="shared" si="5"/>
        <v>5.4959290000000003</v>
      </c>
      <c r="U23" s="81"/>
      <c r="V23" s="81"/>
      <c r="W23" s="80">
        <v>0</v>
      </c>
      <c r="X23" s="80">
        <f t="shared" si="1"/>
        <v>5.4959290000000003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5.4959290000000003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5.4959290000000003</v>
      </c>
      <c r="AN23" s="80">
        <v>3.8027070000000007</v>
      </c>
      <c r="AO23" s="80">
        <v>0</v>
      </c>
      <c r="AP23" s="80">
        <v>0</v>
      </c>
      <c r="AQ23" s="80">
        <v>1.693222</v>
      </c>
      <c r="AR23" s="80">
        <v>1.693222</v>
      </c>
      <c r="AS23" s="80">
        <v>2.9999999999999997E-5</v>
      </c>
      <c r="AT23" s="80">
        <v>5.4951090000000002</v>
      </c>
      <c r="AU23" s="80">
        <v>0</v>
      </c>
      <c r="AV23" s="80">
        <v>5.3233630000000005</v>
      </c>
      <c r="AW23" s="80">
        <v>0.17174600000000001</v>
      </c>
      <c r="AX23" s="80">
        <f t="shared" si="6"/>
        <v>5.3267830000000007</v>
      </c>
      <c r="AY23" s="80">
        <f t="shared" si="7"/>
        <v>0.17174600000000001</v>
      </c>
      <c r="AZ23" s="80">
        <f t="shared" si="8"/>
        <v>0</v>
      </c>
      <c r="BA23" s="80">
        <f t="shared" si="9"/>
        <v>0.17174600000000001</v>
      </c>
      <c r="BB23" s="80">
        <f t="shared" si="2"/>
        <v>0</v>
      </c>
      <c r="BC23" s="80">
        <f t="shared" si="10"/>
        <v>8.1999999999976536E-4</v>
      </c>
      <c r="BD23" s="80">
        <f t="shared" si="11"/>
        <v>5.3267830000000007</v>
      </c>
      <c r="BE23" s="80">
        <v>0</v>
      </c>
    </row>
    <row r="24" spans="2:57" s="72" customFormat="1" ht="24.75" customHeight="1">
      <c r="B24" s="92" t="s">
        <v>89</v>
      </c>
      <c r="C24" s="79"/>
      <c r="D24" s="80">
        <v>4.9540000000000001E-3</v>
      </c>
      <c r="E24" s="80">
        <v>0</v>
      </c>
      <c r="F24" s="80">
        <v>0</v>
      </c>
      <c r="G24" s="80">
        <v>4.9540000000000001E-3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f t="shared" si="0"/>
        <v>0</v>
      </c>
      <c r="O24" s="80"/>
      <c r="P24" s="80">
        <v>0</v>
      </c>
      <c r="Q24" s="80">
        <f t="shared" si="4"/>
        <v>4.9540000000000001E-3</v>
      </c>
      <c r="R24" s="80">
        <v>0</v>
      </c>
      <c r="S24" s="80">
        <v>0</v>
      </c>
      <c r="T24" s="80">
        <f t="shared" si="5"/>
        <v>4.9540000000000001E-3</v>
      </c>
      <c r="U24" s="81"/>
      <c r="V24" s="81"/>
      <c r="W24" s="80">
        <v>0</v>
      </c>
      <c r="X24" s="80">
        <f t="shared" si="1"/>
        <v>4.9540000000000001E-3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4.9540000000000001E-3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4.9540000000000001E-3</v>
      </c>
      <c r="AN24" s="80">
        <v>3.954E-3</v>
      </c>
      <c r="AO24" s="80">
        <v>0</v>
      </c>
      <c r="AP24" s="80">
        <v>0</v>
      </c>
      <c r="AQ24" s="80">
        <v>1E-3</v>
      </c>
      <c r="AR24" s="80">
        <v>1E-3</v>
      </c>
      <c r="AS24" s="80">
        <v>0</v>
      </c>
      <c r="AT24" s="80">
        <v>4.9540000000000001E-3</v>
      </c>
      <c r="AU24" s="80">
        <v>0</v>
      </c>
      <c r="AV24" s="80">
        <v>3.79E-3</v>
      </c>
      <c r="AW24" s="80">
        <v>1.1639999999999999E-3</v>
      </c>
      <c r="AX24" s="80">
        <f t="shared" si="6"/>
        <v>3.79E-3</v>
      </c>
      <c r="AY24" s="80">
        <f t="shared" si="7"/>
        <v>1.1639999999999999E-3</v>
      </c>
      <c r="AZ24" s="80">
        <f t="shared" si="8"/>
        <v>0</v>
      </c>
      <c r="BA24" s="80">
        <f t="shared" si="9"/>
        <v>1.1639999999999999E-3</v>
      </c>
      <c r="BB24" s="80">
        <f t="shared" si="2"/>
        <v>0</v>
      </c>
      <c r="BC24" s="80">
        <f t="shared" si="10"/>
        <v>0</v>
      </c>
      <c r="BD24" s="80">
        <f t="shared" si="11"/>
        <v>3.79E-3</v>
      </c>
      <c r="BE24" s="80">
        <v>0</v>
      </c>
    </row>
    <row r="25" spans="2:57" s="72" customFormat="1" ht="24.75" customHeight="1">
      <c r="B25" s="92" t="s">
        <v>90</v>
      </c>
      <c r="C25" s="79"/>
      <c r="D25" s="80">
        <v>2.7020499999999998</v>
      </c>
      <c r="E25" s="80">
        <v>0</v>
      </c>
      <c r="F25" s="80">
        <v>0</v>
      </c>
      <c r="G25" s="80">
        <v>2.7020499999999998</v>
      </c>
      <c r="H25" s="80">
        <v>1.25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1.4520500000000001</v>
      </c>
      <c r="R25" s="80">
        <v>0</v>
      </c>
      <c r="S25" s="80">
        <v>0</v>
      </c>
      <c r="T25" s="80">
        <f t="shared" si="5"/>
        <v>1.4520500000000001</v>
      </c>
      <c r="U25" s="81"/>
      <c r="V25" s="81"/>
      <c r="W25" s="80">
        <v>0</v>
      </c>
      <c r="X25" s="80">
        <f t="shared" si="1"/>
        <v>1.4520500000000001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1.4520500000000001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1.4520500000000001</v>
      </c>
      <c r="AN25" s="80">
        <v>3.619E-2</v>
      </c>
      <c r="AO25" s="80">
        <v>0</v>
      </c>
      <c r="AP25" s="80">
        <v>0</v>
      </c>
      <c r="AQ25" s="80">
        <v>1.4158600000000001</v>
      </c>
      <c r="AR25" s="80">
        <v>1.4158600000000001</v>
      </c>
      <c r="AS25" s="80">
        <v>2.0099999999999996E-3</v>
      </c>
      <c r="AT25" s="80">
        <v>1.4503420000000002</v>
      </c>
      <c r="AU25" s="80">
        <v>0</v>
      </c>
      <c r="AV25" s="80">
        <v>1.4500400000000002</v>
      </c>
      <c r="AW25" s="80">
        <v>3.0199999999999997E-4</v>
      </c>
      <c r="AX25" s="80">
        <f t="shared" si="6"/>
        <v>1.4500400000000002</v>
      </c>
      <c r="AY25" s="80">
        <f t="shared" si="7"/>
        <v>3.0199999999999997E-4</v>
      </c>
      <c r="AZ25" s="80">
        <f t="shared" si="8"/>
        <v>0</v>
      </c>
      <c r="BA25" s="80">
        <f t="shared" si="9"/>
        <v>3.0199999999999997E-4</v>
      </c>
      <c r="BB25" s="80">
        <f t="shared" si="2"/>
        <v>0</v>
      </c>
      <c r="BC25" s="80">
        <f t="shared" si="10"/>
        <v>1.2517079999999996</v>
      </c>
      <c r="BD25" s="80">
        <f t="shared" si="11"/>
        <v>1.4500400000000002</v>
      </c>
      <c r="BE25" s="80">
        <v>0</v>
      </c>
    </row>
    <row r="26" spans="2:57" s="72" customFormat="1" ht="24.75" customHeight="1">
      <c r="B26" s="92" t="s">
        <v>91</v>
      </c>
      <c r="C26" s="79"/>
      <c r="D26" s="80">
        <v>2.3399999999999997E-2</v>
      </c>
      <c r="E26" s="80">
        <v>0</v>
      </c>
      <c r="F26" s="80">
        <v>0</v>
      </c>
      <c r="G26" s="80">
        <v>2.3399999999999997E-2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2.3399999999999997E-2</v>
      </c>
      <c r="R26" s="80">
        <v>0</v>
      </c>
      <c r="S26" s="80">
        <v>0</v>
      </c>
      <c r="T26" s="80">
        <f t="shared" si="5"/>
        <v>2.3399999999999997E-2</v>
      </c>
      <c r="U26" s="81"/>
      <c r="V26" s="81"/>
      <c r="W26" s="80">
        <v>0</v>
      </c>
      <c r="X26" s="80">
        <f t="shared" si="1"/>
        <v>2.3399999999999997E-2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2.3399999999999997E-2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2.3399999999999997E-2</v>
      </c>
      <c r="AN26" s="80">
        <v>0</v>
      </c>
      <c r="AO26" s="80">
        <v>0</v>
      </c>
      <c r="AP26" s="80">
        <v>0</v>
      </c>
      <c r="AQ26" s="80">
        <v>2.3399999999999997E-2</v>
      </c>
      <c r="AR26" s="80">
        <v>2.3399999999999997E-2</v>
      </c>
      <c r="AS26" s="80">
        <v>0</v>
      </c>
      <c r="AT26" s="80">
        <v>2.3399999999999997E-2</v>
      </c>
      <c r="AU26" s="80">
        <v>0</v>
      </c>
      <c r="AV26" s="80">
        <v>2.3399999999999997E-2</v>
      </c>
      <c r="AW26" s="80">
        <v>0</v>
      </c>
      <c r="AX26" s="80">
        <f t="shared" si="6"/>
        <v>2.3399999999999997E-2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2.3399999999999997E-2</v>
      </c>
      <c r="BE26" s="80">
        <v>0</v>
      </c>
    </row>
    <row r="27" spans="2:57" s="72" customFormat="1" ht="24.75" customHeight="1">
      <c r="B27" s="92" t="s">
        <v>92</v>
      </c>
      <c r="C27" s="79"/>
      <c r="D27" s="80">
        <v>0.18752099999999999</v>
      </c>
      <c r="E27" s="80">
        <v>0</v>
      </c>
      <c r="F27" s="80">
        <v>0</v>
      </c>
      <c r="G27" s="80">
        <v>0.18752099999999999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0.18752099999999999</v>
      </c>
      <c r="R27" s="80">
        <v>0</v>
      </c>
      <c r="S27" s="80">
        <v>0</v>
      </c>
      <c r="T27" s="80">
        <f t="shared" si="5"/>
        <v>0.18752099999999999</v>
      </c>
      <c r="U27" s="81"/>
      <c r="V27" s="81"/>
      <c r="W27" s="80">
        <v>0</v>
      </c>
      <c r="X27" s="80">
        <f t="shared" si="1"/>
        <v>0.18752099999999999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0.18752099999999999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0.18752099999999999</v>
      </c>
      <c r="AN27" s="80">
        <v>0.18752099999999999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0.18752099999999999</v>
      </c>
      <c r="AU27" s="80">
        <v>0</v>
      </c>
      <c r="AV27" s="80">
        <v>0.18740199999999999</v>
      </c>
      <c r="AW27" s="80">
        <v>1.1899999999999999E-4</v>
      </c>
      <c r="AX27" s="80">
        <f t="shared" si="6"/>
        <v>0.18740199999999999</v>
      </c>
      <c r="AY27" s="80">
        <f t="shared" si="7"/>
        <v>1.1899999999999999E-4</v>
      </c>
      <c r="AZ27" s="80">
        <f t="shared" si="8"/>
        <v>0</v>
      </c>
      <c r="BA27" s="80">
        <f t="shared" si="9"/>
        <v>1.1899999999999999E-4</v>
      </c>
      <c r="BB27" s="80">
        <f t="shared" si="2"/>
        <v>0</v>
      </c>
      <c r="BC27" s="80">
        <f t="shared" si="10"/>
        <v>7.9959910220805952E-18</v>
      </c>
      <c r="BD27" s="80">
        <f t="shared" si="11"/>
        <v>0.18740199999999999</v>
      </c>
      <c r="BE27" s="80">
        <v>0</v>
      </c>
    </row>
    <row r="28" spans="2:57" s="72" customFormat="1" ht="24.75" customHeight="1">
      <c r="B28" s="92" t="s">
        <v>93</v>
      </c>
      <c r="C28" s="79"/>
      <c r="D28" s="80">
        <v>1.240588</v>
      </c>
      <c r="E28" s="80">
        <v>0</v>
      </c>
      <c r="F28" s="80">
        <v>0</v>
      </c>
      <c r="G28" s="80">
        <v>1.240588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1.240588</v>
      </c>
      <c r="R28" s="80">
        <v>0</v>
      </c>
      <c r="S28" s="80">
        <v>0</v>
      </c>
      <c r="T28" s="80">
        <f t="shared" si="5"/>
        <v>1.240588</v>
      </c>
      <c r="U28" s="81"/>
      <c r="V28" s="81"/>
      <c r="W28" s="80">
        <v>0</v>
      </c>
      <c r="X28" s="80">
        <f t="shared" si="1"/>
        <v>1.240588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1.240588</v>
      </c>
      <c r="AH28" s="80">
        <v>0</v>
      </c>
      <c r="AI28" s="80">
        <v>0</v>
      </c>
      <c r="AJ28" s="80">
        <v>0</v>
      </c>
      <c r="AK28" s="80">
        <v>0</v>
      </c>
      <c r="AL28" s="80">
        <v>0</v>
      </c>
      <c r="AM28" s="80">
        <v>1.240588</v>
      </c>
      <c r="AN28" s="80">
        <v>1.181236</v>
      </c>
      <c r="AO28" s="80">
        <v>0</v>
      </c>
      <c r="AP28" s="80">
        <v>0</v>
      </c>
      <c r="AQ28" s="80">
        <v>5.9352000000000002E-2</v>
      </c>
      <c r="AR28" s="80">
        <v>5.9352000000000002E-2</v>
      </c>
      <c r="AS28" s="80">
        <v>0</v>
      </c>
      <c r="AT28" s="80">
        <v>1.240588</v>
      </c>
      <c r="AU28" s="80">
        <v>0</v>
      </c>
      <c r="AV28" s="80">
        <v>1.1842779999999999</v>
      </c>
      <c r="AW28" s="80">
        <v>5.6309999999999985E-2</v>
      </c>
      <c r="AX28" s="80">
        <f t="shared" si="6"/>
        <v>1.1842779999999999</v>
      </c>
      <c r="AY28" s="80">
        <f t="shared" si="7"/>
        <v>5.6309999999999985E-2</v>
      </c>
      <c r="AZ28" s="80">
        <f t="shared" si="8"/>
        <v>0</v>
      </c>
      <c r="BA28" s="80">
        <f t="shared" si="9"/>
        <v>5.6309999999999985E-2</v>
      </c>
      <c r="BB28" s="80">
        <f t="shared" si="2"/>
        <v>0</v>
      </c>
      <c r="BC28" s="80">
        <f t="shared" si="10"/>
        <v>9.7144514654701197E-17</v>
      </c>
      <c r="BD28" s="80">
        <f t="shared" si="11"/>
        <v>1.1842779999999999</v>
      </c>
      <c r="BE28" s="80">
        <v>0</v>
      </c>
    </row>
    <row r="29" spans="2:57" s="72" customFormat="1" ht="24.75" customHeight="1">
      <c r="B29" s="92" t="s">
        <v>94</v>
      </c>
      <c r="C29" s="79"/>
      <c r="D29" s="80">
        <v>9.6621449999999971</v>
      </c>
      <c r="E29" s="80">
        <v>0</v>
      </c>
      <c r="F29" s="80">
        <v>0</v>
      </c>
      <c r="G29" s="80">
        <v>9.6621449999999971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f t="shared" si="0"/>
        <v>0</v>
      </c>
      <c r="O29" s="80"/>
      <c r="P29" s="80">
        <v>0</v>
      </c>
      <c r="Q29" s="80">
        <f t="shared" si="4"/>
        <v>9.6621449999999971</v>
      </c>
      <c r="R29" s="80">
        <v>0</v>
      </c>
      <c r="S29" s="80">
        <v>0</v>
      </c>
      <c r="T29" s="80">
        <f t="shared" si="5"/>
        <v>9.6621449999999971</v>
      </c>
      <c r="U29" s="81"/>
      <c r="V29" s="81"/>
      <c r="W29" s="80">
        <v>0</v>
      </c>
      <c r="X29" s="80">
        <f t="shared" si="1"/>
        <v>9.6621449999999971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9.6621449999999971</v>
      </c>
      <c r="AH29" s="80">
        <v>0.24015</v>
      </c>
      <c r="AI29" s="80">
        <v>0.24013999999999999</v>
      </c>
      <c r="AJ29" s="80">
        <v>0</v>
      </c>
      <c r="AK29" s="80">
        <v>1.0000000000000001E-5</v>
      </c>
      <c r="AL29" s="80">
        <v>1.0000000000000001E-5</v>
      </c>
      <c r="AM29" s="80">
        <v>9.4219949999999972</v>
      </c>
      <c r="AN29" s="80">
        <v>9.3144319999999965</v>
      </c>
      <c r="AO29" s="80">
        <v>6.0999999999999997E-4</v>
      </c>
      <c r="AP29" s="80">
        <v>0</v>
      </c>
      <c r="AQ29" s="80">
        <v>0.10756300000000002</v>
      </c>
      <c r="AR29" s="80">
        <v>0.10756300000000002</v>
      </c>
      <c r="AS29" s="80">
        <v>0</v>
      </c>
      <c r="AT29" s="80">
        <v>9.4219949999999972</v>
      </c>
      <c r="AU29" s="80">
        <v>0</v>
      </c>
      <c r="AV29" s="80">
        <v>9.3221649999999965</v>
      </c>
      <c r="AW29" s="80">
        <v>9.9830000000000016E-2</v>
      </c>
      <c r="AX29" s="80">
        <f t="shared" si="6"/>
        <v>9.3221649999999965</v>
      </c>
      <c r="AY29" s="80">
        <f t="shared" si="7"/>
        <v>0.33998</v>
      </c>
      <c r="AZ29" s="80">
        <f t="shared" si="8"/>
        <v>0</v>
      </c>
      <c r="BA29" s="80">
        <f t="shared" si="9"/>
        <v>0.33998</v>
      </c>
      <c r="BB29" s="80">
        <f t="shared" si="2"/>
        <v>0</v>
      </c>
      <c r="BC29" s="80">
        <f t="shared" si="10"/>
        <v>6.106226635438361E-16</v>
      </c>
      <c r="BD29" s="80">
        <f t="shared" si="11"/>
        <v>9.3221649999999965</v>
      </c>
      <c r="BE29" s="80">
        <v>0</v>
      </c>
    </row>
    <row r="30" spans="2:57" s="72" customFormat="1" ht="24.75" customHeight="1">
      <c r="B30" s="92" t="s">
        <v>95</v>
      </c>
      <c r="C30" s="79"/>
      <c r="D30" s="80">
        <v>0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f t="shared" si="0"/>
        <v>0</v>
      </c>
      <c r="O30" s="80"/>
      <c r="P30" s="80">
        <v>0</v>
      </c>
      <c r="Q30" s="80">
        <f t="shared" si="4"/>
        <v>0</v>
      </c>
      <c r="R30" s="80">
        <v>0</v>
      </c>
      <c r="S30" s="80">
        <v>0</v>
      </c>
      <c r="T30" s="80">
        <f t="shared" si="5"/>
        <v>0</v>
      </c>
      <c r="U30" s="81"/>
      <c r="V30" s="81"/>
      <c r="W30" s="80">
        <v>0</v>
      </c>
      <c r="X30" s="80">
        <f t="shared" si="1"/>
        <v>0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0</v>
      </c>
      <c r="AH30" s="80">
        <v>0</v>
      </c>
      <c r="AI30" s="80">
        <v>0</v>
      </c>
      <c r="AJ30" s="80">
        <v>0</v>
      </c>
      <c r="AK30" s="80">
        <v>0</v>
      </c>
      <c r="AL30" s="80">
        <v>0</v>
      </c>
      <c r="AM30" s="80">
        <v>0</v>
      </c>
      <c r="AN30" s="80">
        <v>0</v>
      </c>
      <c r="AO30" s="80">
        <v>0</v>
      </c>
      <c r="AP30" s="80">
        <v>0</v>
      </c>
      <c r="AQ30" s="80">
        <v>0</v>
      </c>
      <c r="AR30" s="80">
        <v>0</v>
      </c>
      <c r="AS30" s="80">
        <v>0</v>
      </c>
      <c r="AT30" s="80">
        <v>0</v>
      </c>
      <c r="AU30" s="80">
        <v>0</v>
      </c>
      <c r="AV30" s="80">
        <v>0</v>
      </c>
      <c r="AW30" s="80">
        <v>0</v>
      </c>
      <c r="AX30" s="80">
        <f t="shared" si="6"/>
        <v>0</v>
      </c>
      <c r="AY30" s="80">
        <f t="shared" si="7"/>
        <v>0</v>
      </c>
      <c r="AZ30" s="80">
        <f t="shared" si="8"/>
        <v>0</v>
      </c>
      <c r="BA30" s="80">
        <f t="shared" si="9"/>
        <v>0</v>
      </c>
      <c r="BB30" s="80">
        <f t="shared" si="2"/>
        <v>0</v>
      </c>
      <c r="BC30" s="80">
        <f t="shared" si="10"/>
        <v>0</v>
      </c>
      <c r="BD30" s="80">
        <f t="shared" si="11"/>
        <v>0</v>
      </c>
      <c r="BE30" s="80">
        <v>0</v>
      </c>
    </row>
    <row r="31" spans="2:57" s="72" customFormat="1" ht="24.75" customHeight="1">
      <c r="B31" s="78" t="s">
        <v>96</v>
      </c>
      <c r="C31" s="79"/>
      <c r="D31" s="80">
        <v>103.835733</v>
      </c>
      <c r="E31" s="80">
        <v>0</v>
      </c>
      <c r="F31" s="80">
        <v>0</v>
      </c>
      <c r="G31" s="80">
        <v>103.835733</v>
      </c>
      <c r="H31" s="80">
        <v>2.0847330000000004</v>
      </c>
      <c r="I31" s="80">
        <v>0</v>
      </c>
      <c r="J31" s="80">
        <v>0</v>
      </c>
      <c r="K31" s="80">
        <v>2.0847330000000004</v>
      </c>
      <c r="L31" s="80">
        <v>2.0847330000000004</v>
      </c>
      <c r="M31" s="80">
        <v>0</v>
      </c>
      <c r="N31" s="80">
        <f t="shared" si="0"/>
        <v>0</v>
      </c>
      <c r="O31" s="80"/>
      <c r="P31" s="80">
        <v>0</v>
      </c>
      <c r="Q31" s="80">
        <f t="shared" si="4"/>
        <v>101.751</v>
      </c>
      <c r="R31" s="80">
        <v>0</v>
      </c>
      <c r="S31" s="80">
        <v>0</v>
      </c>
      <c r="T31" s="80">
        <f t="shared" si="5"/>
        <v>101.751</v>
      </c>
      <c r="U31" s="81"/>
      <c r="V31" s="81"/>
      <c r="W31" s="80">
        <v>0</v>
      </c>
      <c r="X31" s="80">
        <f t="shared" si="1"/>
        <v>101.751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101.751</v>
      </c>
      <c r="AH31" s="80">
        <v>1.69214</v>
      </c>
      <c r="AI31" s="80">
        <v>1.6811700000000001</v>
      </c>
      <c r="AJ31" s="80">
        <v>0</v>
      </c>
      <c r="AK31" s="80">
        <v>1.0970000000000001E-2</v>
      </c>
      <c r="AL31" s="80">
        <v>1.0970000000000001E-2</v>
      </c>
      <c r="AM31" s="80">
        <v>100.05886000000001</v>
      </c>
      <c r="AN31" s="80">
        <v>99.975220000000007</v>
      </c>
      <c r="AO31" s="80">
        <v>0</v>
      </c>
      <c r="AP31" s="80">
        <v>0</v>
      </c>
      <c r="AQ31" s="80">
        <v>8.3640000000000006E-2</v>
      </c>
      <c r="AR31" s="80">
        <v>8.3640000000000006E-2</v>
      </c>
      <c r="AS31" s="80">
        <v>0</v>
      </c>
      <c r="AT31" s="80">
        <v>100.05886</v>
      </c>
      <c r="AU31" s="80">
        <v>0</v>
      </c>
      <c r="AV31" s="80">
        <v>99.630449999999996</v>
      </c>
      <c r="AW31" s="80">
        <v>0.42841000000000001</v>
      </c>
      <c r="AX31" s="80">
        <f t="shared" si="6"/>
        <v>101.715183</v>
      </c>
      <c r="AY31" s="80">
        <f t="shared" si="7"/>
        <v>2.1205500000000002</v>
      </c>
      <c r="AZ31" s="80">
        <f t="shared" si="8"/>
        <v>0</v>
      </c>
      <c r="BA31" s="80">
        <f t="shared" si="9"/>
        <v>2.1205500000000002</v>
      </c>
      <c r="BB31" s="80">
        <f t="shared" si="2"/>
        <v>0</v>
      </c>
      <c r="BC31" s="80">
        <f t="shared" si="10"/>
        <v>8.4376949871511897E-15</v>
      </c>
      <c r="BD31" s="80">
        <f t="shared" si="11"/>
        <v>101.715183</v>
      </c>
      <c r="BE31" s="80">
        <v>0</v>
      </c>
    </row>
    <row r="32" spans="2:57" s="72" customFormat="1" ht="24.75" customHeight="1">
      <c r="B32" s="92" t="s">
        <v>97</v>
      </c>
      <c r="C32" s="79"/>
      <c r="D32" s="80">
        <v>1.7600000000000001E-3</v>
      </c>
      <c r="E32" s="80">
        <v>0</v>
      </c>
      <c r="F32" s="80">
        <v>0</v>
      </c>
      <c r="G32" s="80">
        <v>1.7600000000000001E-3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f t="shared" si="0"/>
        <v>0</v>
      </c>
      <c r="O32" s="80"/>
      <c r="P32" s="80">
        <v>0</v>
      </c>
      <c r="Q32" s="80">
        <f t="shared" si="4"/>
        <v>1.7600000000000001E-3</v>
      </c>
      <c r="R32" s="80">
        <v>0</v>
      </c>
      <c r="S32" s="80">
        <v>0</v>
      </c>
      <c r="T32" s="80">
        <f t="shared" si="5"/>
        <v>1.7600000000000001E-3</v>
      </c>
      <c r="U32" s="81"/>
      <c r="V32" s="81"/>
      <c r="W32" s="80">
        <v>0</v>
      </c>
      <c r="X32" s="80">
        <f t="shared" si="1"/>
        <v>1.7600000000000001E-3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1.7600000000000001E-3</v>
      </c>
      <c r="AH32" s="80">
        <v>0</v>
      </c>
      <c r="AI32" s="80">
        <v>0</v>
      </c>
      <c r="AJ32" s="80">
        <v>0</v>
      </c>
      <c r="AK32" s="80">
        <v>0</v>
      </c>
      <c r="AL32" s="80">
        <v>0</v>
      </c>
      <c r="AM32" s="80">
        <v>1.7600000000000001E-3</v>
      </c>
      <c r="AN32" s="80">
        <v>0</v>
      </c>
      <c r="AO32" s="80">
        <v>0</v>
      </c>
      <c r="AP32" s="80">
        <v>0</v>
      </c>
      <c r="AQ32" s="80">
        <v>1.7600000000000001E-3</v>
      </c>
      <c r="AR32" s="80">
        <v>1.7600000000000001E-3</v>
      </c>
      <c r="AS32" s="80">
        <v>1.7600000000000001E-3</v>
      </c>
      <c r="AT32" s="80">
        <v>1.7600000000000001E-3</v>
      </c>
      <c r="AU32" s="80">
        <v>0</v>
      </c>
      <c r="AV32" s="80">
        <v>1.7600000000000001E-3</v>
      </c>
      <c r="AW32" s="80">
        <v>0</v>
      </c>
      <c r="AX32" s="80">
        <f t="shared" si="6"/>
        <v>1.7600000000000001E-3</v>
      </c>
      <c r="AY32" s="80">
        <f t="shared" si="7"/>
        <v>0</v>
      </c>
      <c r="AZ32" s="80">
        <f t="shared" si="8"/>
        <v>0</v>
      </c>
      <c r="BA32" s="80">
        <f t="shared" si="9"/>
        <v>0</v>
      </c>
      <c r="BB32" s="80">
        <f t="shared" si="2"/>
        <v>0</v>
      </c>
      <c r="BC32" s="80">
        <f t="shared" si="10"/>
        <v>0</v>
      </c>
      <c r="BD32" s="80">
        <f t="shared" si="11"/>
        <v>1.7600000000000001E-3</v>
      </c>
      <c r="BE32" s="80">
        <v>0</v>
      </c>
    </row>
    <row r="33" spans="2:57" s="72" customFormat="1" ht="24.75" customHeight="1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>
      <c r="B34" s="92" t="s">
        <v>99</v>
      </c>
      <c r="C34" s="79"/>
      <c r="D34" s="80">
        <v>4.1680000000000001</v>
      </c>
      <c r="E34" s="80">
        <v>0</v>
      </c>
      <c r="F34" s="80">
        <v>0</v>
      </c>
      <c r="G34" s="80">
        <v>4.1680000000000001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4.1680000000000001</v>
      </c>
      <c r="R34" s="80">
        <v>4.1680000000000001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4.1680000000000001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4.1680000000000001</v>
      </c>
      <c r="BE34" s="80">
        <v>0</v>
      </c>
    </row>
    <row r="35" spans="2:57" s="72" customFormat="1" ht="24.75" customHeight="1">
      <c r="B35" s="92" t="s">
        <v>100</v>
      </c>
      <c r="C35" s="79"/>
      <c r="D35" s="80">
        <v>5.9999999999999995E-4</v>
      </c>
      <c r="E35" s="80">
        <v>0</v>
      </c>
      <c r="F35" s="80">
        <v>0</v>
      </c>
      <c r="G35" s="80">
        <v>5.9999999999999995E-4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5.9999999999999995E-4</v>
      </c>
      <c r="R35" s="80">
        <v>0</v>
      </c>
      <c r="S35" s="80">
        <v>0</v>
      </c>
      <c r="T35" s="80">
        <f t="shared" si="5"/>
        <v>5.9999999999999995E-4</v>
      </c>
      <c r="U35" s="81"/>
      <c r="V35" s="81"/>
      <c r="W35" s="80">
        <v>0</v>
      </c>
      <c r="X35" s="80">
        <f t="shared" si="1"/>
        <v>5.9999999999999995E-4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5.9999999999999995E-4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5.9999999999999995E-4</v>
      </c>
      <c r="AN35" s="80">
        <v>0</v>
      </c>
      <c r="AO35" s="80">
        <v>0</v>
      </c>
      <c r="AP35" s="80">
        <v>0</v>
      </c>
      <c r="AQ35" s="80">
        <v>5.9999999999999995E-4</v>
      </c>
      <c r="AR35" s="80">
        <v>5.9999999999999995E-4</v>
      </c>
      <c r="AS35" s="80">
        <v>0</v>
      </c>
      <c r="AT35" s="80">
        <v>5.9999999999999995E-4</v>
      </c>
      <c r="AU35" s="80">
        <v>0</v>
      </c>
      <c r="AV35" s="80">
        <v>5.9999999999999995E-4</v>
      </c>
      <c r="AW35" s="80">
        <v>0</v>
      </c>
      <c r="AX35" s="80">
        <f t="shared" si="6"/>
        <v>5.9999999999999995E-4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5.9999999999999995E-4</v>
      </c>
      <c r="BE35" s="80">
        <v>0</v>
      </c>
    </row>
    <row r="36" spans="2:57" s="72" customFormat="1" ht="24.75" customHeight="1">
      <c r="B36" s="93" t="s">
        <v>101</v>
      </c>
      <c r="C36" s="79"/>
      <c r="D36" s="80">
        <v>2.5493490000000003</v>
      </c>
      <c r="E36" s="80">
        <v>0</v>
      </c>
      <c r="F36" s="80">
        <v>0</v>
      </c>
      <c r="G36" s="80">
        <v>2.5493490000000003</v>
      </c>
      <c r="H36" s="80">
        <v>1.2999999999999999E-3</v>
      </c>
      <c r="I36" s="80">
        <v>0</v>
      </c>
      <c r="J36" s="80">
        <v>0</v>
      </c>
      <c r="K36" s="80">
        <v>1.2999999999999999E-3</v>
      </c>
      <c r="L36" s="80">
        <v>1.2999999999999999E-3</v>
      </c>
      <c r="M36" s="80">
        <v>0</v>
      </c>
      <c r="N36" s="80">
        <f t="shared" si="0"/>
        <v>0</v>
      </c>
      <c r="O36" s="80"/>
      <c r="P36" s="80">
        <v>0</v>
      </c>
      <c r="Q36" s="80">
        <f>R36+S36+T36+W36</f>
        <v>2.5480489999999998</v>
      </c>
      <c r="R36" s="80">
        <v>0</v>
      </c>
      <c r="S36" s="80">
        <v>0</v>
      </c>
      <c r="T36" s="80">
        <f t="shared" si="5"/>
        <v>2.5480489999999998</v>
      </c>
      <c r="U36" s="81"/>
      <c r="V36" s="81"/>
      <c r="W36" s="80">
        <v>0</v>
      </c>
      <c r="X36" s="80">
        <f t="shared" si="1"/>
        <v>2.5480489999999998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2.5480489999999998</v>
      </c>
      <c r="AH36" s="80">
        <v>0</v>
      </c>
      <c r="AI36" s="80">
        <v>0</v>
      </c>
      <c r="AJ36" s="80">
        <v>0</v>
      </c>
      <c r="AK36" s="80">
        <v>0</v>
      </c>
      <c r="AL36" s="80">
        <v>0</v>
      </c>
      <c r="AM36" s="80">
        <v>2.5480489999999998</v>
      </c>
      <c r="AN36" s="80">
        <v>2.2292199999999998</v>
      </c>
      <c r="AO36" s="80">
        <v>0.27733800000000003</v>
      </c>
      <c r="AP36" s="80">
        <v>0</v>
      </c>
      <c r="AQ36" s="80">
        <v>0.31882900000000003</v>
      </c>
      <c r="AR36" s="80">
        <v>0.31882900000000003</v>
      </c>
      <c r="AS36" s="80">
        <v>0.23141900000000001</v>
      </c>
      <c r="AT36" s="80">
        <v>2.1042590000000003</v>
      </c>
      <c r="AU36" s="80">
        <v>0</v>
      </c>
      <c r="AV36" s="80">
        <v>0.79512500000000008</v>
      </c>
      <c r="AW36" s="80">
        <v>1.3091339999999998</v>
      </c>
      <c r="AX36" s="80">
        <f t="shared" si="6"/>
        <v>0.79642500000000005</v>
      </c>
      <c r="AY36" s="80">
        <f t="shared" si="7"/>
        <v>1.3091339999999998</v>
      </c>
      <c r="AZ36" s="80">
        <f>Y36</f>
        <v>0</v>
      </c>
      <c r="BA36" s="80">
        <f>AH36+AW36</f>
        <v>1.3091339999999998</v>
      </c>
      <c r="BB36" s="80">
        <f t="shared" si="2"/>
        <v>0</v>
      </c>
      <c r="BC36" s="80">
        <f t="shared" si="10"/>
        <v>0.44379000000000035</v>
      </c>
      <c r="BD36" s="80">
        <f t="shared" si="11"/>
        <v>0.79642500000000005</v>
      </c>
      <c r="BE36" s="80">
        <v>0</v>
      </c>
    </row>
    <row r="37" spans="2:57" s="72" customFormat="1" ht="24.75" customHeight="1">
      <c r="B37" s="82">
        <v>0</v>
      </c>
      <c r="C37" s="83" t="s">
        <v>102</v>
      </c>
      <c r="D37" s="94">
        <v>0.50843700000000003</v>
      </c>
      <c r="E37" s="94">
        <v>0</v>
      </c>
      <c r="F37" s="94">
        <v>0</v>
      </c>
      <c r="G37" s="94">
        <v>0.50843700000000003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0.50843700000000003</v>
      </c>
      <c r="R37" s="94">
        <v>0</v>
      </c>
      <c r="S37" s="94">
        <v>0</v>
      </c>
      <c r="T37" s="94">
        <f t="shared" si="5"/>
        <v>0.50843700000000003</v>
      </c>
      <c r="U37" s="95"/>
      <c r="V37" s="95"/>
      <c r="W37" s="94">
        <v>0</v>
      </c>
      <c r="X37" s="94">
        <f t="shared" si="1"/>
        <v>0.50843700000000003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0.50843700000000003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0.50843700000000003</v>
      </c>
      <c r="AN37" s="94">
        <v>0.27733800000000003</v>
      </c>
      <c r="AO37" s="94">
        <v>0.27733800000000003</v>
      </c>
      <c r="AP37" s="94">
        <v>0</v>
      </c>
      <c r="AQ37" s="94">
        <v>0.23109900000000003</v>
      </c>
      <c r="AR37" s="94">
        <v>0.23109900000000003</v>
      </c>
      <c r="AS37" s="94">
        <v>0.23109900000000003</v>
      </c>
      <c r="AT37" s="94">
        <v>6.471600000000001E-2</v>
      </c>
      <c r="AU37" s="94">
        <v>0</v>
      </c>
      <c r="AV37" s="94">
        <v>0</v>
      </c>
      <c r="AW37" s="94">
        <v>6.471600000000001E-2</v>
      </c>
      <c r="AX37" s="94">
        <f t="shared" si="6"/>
        <v>0</v>
      </c>
      <c r="AY37" s="94">
        <f t="shared" si="7"/>
        <v>6.471600000000001E-2</v>
      </c>
      <c r="AZ37" s="94">
        <f>Y37</f>
        <v>0</v>
      </c>
      <c r="BA37" s="94">
        <f>AH37+AW37</f>
        <v>6.471600000000001E-2</v>
      </c>
      <c r="BB37" s="94">
        <f t="shared" si="2"/>
        <v>0</v>
      </c>
      <c r="BC37" s="94">
        <f t="shared" si="10"/>
        <v>0.44372100000000003</v>
      </c>
      <c r="BD37" s="94">
        <f t="shared" si="11"/>
        <v>0</v>
      </c>
      <c r="BE37" s="94">
        <v>0</v>
      </c>
    </row>
    <row r="38" spans="2:57" s="72" customFormat="1" ht="24.75" customHeight="1">
      <c r="B38" s="74">
        <v>0</v>
      </c>
      <c r="C38" s="89" t="s">
        <v>103</v>
      </c>
      <c r="D38" s="90">
        <f>D36-D37</f>
        <v>2.0409120000000005</v>
      </c>
      <c r="E38" s="90">
        <f t="shared" ref="E38:AC38" si="12">E36-E37</f>
        <v>0</v>
      </c>
      <c r="F38" s="90">
        <f t="shared" si="12"/>
        <v>0</v>
      </c>
      <c r="G38" s="90">
        <f t="shared" si="12"/>
        <v>2.0409120000000005</v>
      </c>
      <c r="H38" s="90">
        <f t="shared" si="12"/>
        <v>1.2999999999999999E-3</v>
      </c>
      <c r="I38" s="90">
        <f t="shared" si="12"/>
        <v>0</v>
      </c>
      <c r="J38" s="90">
        <f t="shared" si="12"/>
        <v>0</v>
      </c>
      <c r="K38" s="90">
        <f t="shared" si="12"/>
        <v>1.2999999999999999E-3</v>
      </c>
      <c r="L38" s="90">
        <f t="shared" si="12"/>
        <v>1.2999999999999999E-3</v>
      </c>
      <c r="M38" s="90">
        <f t="shared" si="12"/>
        <v>0</v>
      </c>
      <c r="N38" s="90">
        <f t="shared" si="12"/>
        <v>0</v>
      </c>
      <c r="O38" s="90">
        <f t="shared" si="12"/>
        <v>0</v>
      </c>
      <c r="P38" s="90">
        <f t="shared" si="12"/>
        <v>0</v>
      </c>
      <c r="Q38" s="90">
        <f t="shared" si="12"/>
        <v>2.039612</v>
      </c>
      <c r="R38" s="90">
        <f t="shared" si="12"/>
        <v>0</v>
      </c>
      <c r="S38" s="90">
        <f t="shared" si="12"/>
        <v>0</v>
      </c>
      <c r="T38" s="90">
        <f t="shared" si="12"/>
        <v>2.039612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2.039612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2.039612</v>
      </c>
      <c r="AH38" s="90">
        <f t="shared" ref="AH38:BD38" si="13">AH36-AH37</f>
        <v>0</v>
      </c>
      <c r="AI38" s="90">
        <f t="shared" si="13"/>
        <v>0</v>
      </c>
      <c r="AJ38" s="90">
        <f t="shared" si="13"/>
        <v>0</v>
      </c>
      <c r="AK38" s="90">
        <f t="shared" si="13"/>
        <v>0</v>
      </c>
      <c r="AL38" s="90">
        <f t="shared" si="13"/>
        <v>0</v>
      </c>
      <c r="AM38" s="90">
        <f t="shared" si="13"/>
        <v>2.039612</v>
      </c>
      <c r="AN38" s="90">
        <f t="shared" si="13"/>
        <v>1.9518819999999997</v>
      </c>
      <c r="AO38" s="90">
        <f t="shared" si="13"/>
        <v>0</v>
      </c>
      <c r="AP38" s="90">
        <f t="shared" si="13"/>
        <v>0</v>
      </c>
      <c r="AQ38" s="90">
        <f t="shared" si="13"/>
        <v>8.7730000000000002E-2</v>
      </c>
      <c r="AR38" s="90">
        <f t="shared" si="13"/>
        <v>8.7730000000000002E-2</v>
      </c>
      <c r="AS38" s="90">
        <f t="shared" si="13"/>
        <v>3.1999999999998696E-4</v>
      </c>
      <c r="AT38" s="90">
        <f t="shared" si="13"/>
        <v>2.0395430000000001</v>
      </c>
      <c r="AU38" s="90">
        <f t="shared" si="13"/>
        <v>0</v>
      </c>
      <c r="AV38" s="90">
        <f t="shared" si="13"/>
        <v>0.79512500000000008</v>
      </c>
      <c r="AW38" s="90">
        <f t="shared" si="13"/>
        <v>1.2444179999999998</v>
      </c>
      <c r="AX38" s="90">
        <f t="shared" si="13"/>
        <v>0.79642500000000005</v>
      </c>
      <c r="AY38" s="90">
        <f t="shared" si="13"/>
        <v>1.2444179999999998</v>
      </c>
      <c r="AZ38" s="90">
        <f t="shared" si="13"/>
        <v>0</v>
      </c>
      <c r="BA38" s="90">
        <f t="shared" si="13"/>
        <v>1.2444179999999998</v>
      </c>
      <c r="BB38" s="90">
        <f t="shared" si="13"/>
        <v>0</v>
      </c>
      <c r="BC38" s="90">
        <f t="shared" si="13"/>
        <v>6.9000000000318806E-5</v>
      </c>
      <c r="BD38" s="90">
        <f t="shared" si="13"/>
        <v>0.79642500000000005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2"/>
  <pageMargins left="0.78740157480314965" right="0.39370078740157483" top="0.98425196850393704" bottom="0.59055118110236227" header="0.11811023622047245" footer="0.51181102362204722"/>
  <pageSetup paperSize="9" scale="62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2018-03-27T04:21:08Z</dcterms:created>
  <dcterms:modified xsi:type="dcterms:W3CDTF">2018-03-27T04:21:09Z</dcterms:modified>
</cp:coreProperties>
</file>