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4年統計年鑑\★令和4年統計年鑑　原稿\"/>
    </mc:Choice>
  </mc:AlternateContent>
  <bookViews>
    <workbookView xWindow="6210" yWindow="675" windowWidth="10125" windowHeight="8715" tabRatio="812"/>
  </bookViews>
  <sheets>
    <sheet name="001 " sheetId="156" r:id="rId1"/>
    <sheet name="002A" sheetId="157" r:id="rId2"/>
    <sheet name="002BC" sheetId="158" r:id="rId3"/>
    <sheet name="003-004" sheetId="159" r:id="rId4"/>
    <sheet name="005" sheetId="160" r:id="rId5"/>
    <sheet name="006AB" sheetId="161" r:id="rId6"/>
    <sheet name="006C-O07" sheetId="162" r:id="rId7"/>
    <sheet name="008" sheetId="163" r:id="rId8"/>
    <sheet name="009A" sheetId="164" r:id="rId9"/>
    <sheet name="009A続き" sheetId="165" r:id="rId10"/>
    <sheet name="009B" sheetId="166" r:id="rId11"/>
    <sheet name="009B続き" sheetId="167" r:id="rId12"/>
    <sheet name="010AB" sheetId="168" r:id="rId13"/>
    <sheet name="010CD" sheetId="169" r:id="rId14"/>
    <sheet name="011ＡＢ" sheetId="118" r:id="rId1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hidden="1">#REF!</definedName>
    <definedName name="o" localSheetId="0" hidden="1">#REF!</definedName>
    <definedName name="o" localSheetId="1" hidden="1">#REF!</definedName>
    <definedName name="o" localSheetId="2" hidden="1">#REF!</definedName>
    <definedName name="o" localSheetId="3" hidden="1">#REF!</definedName>
    <definedName name="o" localSheetId="4" hidden="1">#REF!</definedName>
    <definedName name="o" localSheetId="5" hidden="1">#REF!</definedName>
    <definedName name="o" localSheetId="6" hidden="1">#REF!</definedName>
    <definedName name="o" localSheetId="7" hidden="1">#REF!</definedName>
    <definedName name="o" localSheetId="8" hidden="1">#REF!</definedName>
    <definedName name="o" localSheetId="9" hidden="1">#REF!</definedName>
    <definedName name="o" localSheetId="10" hidden="1">#REF!</definedName>
    <definedName name="o" localSheetId="11" hidden="1">#REF!</definedName>
    <definedName name="o" localSheetId="12" hidden="1">#REF!</definedName>
    <definedName name="o" localSheetId="13" hidden="1">#REF!</definedName>
    <definedName name="o" localSheetId="14" hidden="1">#REF!</definedName>
    <definedName name="o" hidden="1">#REF!</definedName>
    <definedName name="_xlnm.Print_Area" localSheetId="0">'001 '!$B$6:$J$52</definedName>
    <definedName name="_xlnm.Print_Area" localSheetId="1">'002A'!$B$6:$J$71</definedName>
    <definedName name="_xlnm.Print_Area" localSheetId="2">'002BC'!$B$6:$J$68</definedName>
    <definedName name="_xlnm.Print_Area" localSheetId="3">'003-004'!$B$6:$J$79</definedName>
    <definedName name="_xlnm.Print_Area" localSheetId="4">'005'!$B$6:$J$65</definedName>
    <definedName name="_xlnm.Print_Area" localSheetId="5">'006AB'!$B$6:$J$71</definedName>
    <definedName name="_xlnm.Print_Area" localSheetId="6">'006C-O07'!$B$6:$J$69</definedName>
    <definedName name="_xlnm.Print_Area" localSheetId="7">'008'!$B$6:$J$52</definedName>
    <definedName name="_xlnm.Print_Area" localSheetId="8">'009A'!$B$6:$N$53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'009B続き'!$B$6:$J$51</definedName>
    <definedName name="_xlnm.Print_Area" localSheetId="12">'010AB'!$B$6:$L$60</definedName>
    <definedName name="_xlnm.Print_Area" localSheetId="13">'010CD'!$B$6:$L$69</definedName>
    <definedName name="_xlnm.Print_Area" localSheetId="14">'011ＡＢ'!$B$6:$L$86</definedName>
  </definedNames>
  <calcPr calcId="162913"/>
</workbook>
</file>

<file path=xl/calcChain.xml><?xml version="1.0" encoding="utf-8"?>
<calcChain xmlns="http://schemas.openxmlformats.org/spreadsheetml/2006/main">
  <c r="E76" i="118" l="1"/>
  <c r="J25" i="118" l="1"/>
  <c r="J52" i="160" l="1"/>
  <c r="I52" i="160"/>
  <c r="J18" i="160"/>
  <c r="I18" i="160"/>
  <c r="G13" i="159" l="1"/>
  <c r="G11" i="159" s="1"/>
  <c r="H13" i="159"/>
  <c r="H11" i="159" s="1"/>
  <c r="I13" i="159"/>
  <c r="I11" i="159" s="1"/>
  <c r="J13" i="159"/>
  <c r="J11" i="159" s="1"/>
  <c r="G30" i="159"/>
  <c r="H30" i="159"/>
  <c r="I30" i="159"/>
  <c r="J30" i="159"/>
  <c r="J51" i="158"/>
  <c r="I51" i="158"/>
  <c r="J42" i="158"/>
  <c r="I42" i="158"/>
  <c r="H42" i="158"/>
  <c r="G42" i="158"/>
  <c r="J11" i="158"/>
  <c r="I11" i="158"/>
  <c r="H11" i="158"/>
  <c r="G11" i="158"/>
  <c r="J59" i="157"/>
  <c r="I59" i="157"/>
  <c r="J37" i="157"/>
  <c r="I37" i="157"/>
  <c r="J31" i="157"/>
  <c r="I31" i="157"/>
  <c r="J23" i="157"/>
  <c r="I23" i="157"/>
  <c r="J17" i="157"/>
  <c r="I17" i="157"/>
  <c r="J36" i="156"/>
  <c r="I36" i="156"/>
  <c r="J15" i="156"/>
  <c r="I15" i="156"/>
  <c r="E74" i="118" l="1"/>
  <c r="E73" i="118"/>
  <c r="E71" i="118"/>
  <c r="E70" i="118"/>
  <c r="E69" i="118"/>
  <c r="E67" i="118"/>
  <c r="E66" i="118"/>
  <c r="E65" i="118"/>
  <c r="E64" i="118"/>
  <c r="E63" i="118" l="1"/>
  <c r="E68" i="118"/>
  <c r="J20" i="118" l="1"/>
  <c r="L68" i="118" l="1"/>
  <c r="K68" i="118"/>
  <c r="J68" i="118"/>
  <c r="I68" i="118"/>
  <c r="H68" i="118"/>
  <c r="G68" i="118"/>
  <c r="F68" i="118"/>
  <c r="J18" i="118" l="1"/>
  <c r="J31" i="118" s="1"/>
  <c r="J37" i="118" s="1"/>
  <c r="H63" i="118"/>
  <c r="G63" i="118"/>
  <c r="I63" i="118"/>
  <c r="J63" i="118"/>
  <c r="K63" i="118"/>
  <c r="L63" i="118"/>
  <c r="F63" i="118"/>
</calcChain>
</file>

<file path=xl/sharedStrings.xml><?xml version="1.0" encoding="utf-8"?>
<sst xmlns="http://schemas.openxmlformats.org/spreadsheetml/2006/main" count="1035" uniqueCount="630">
  <si>
    <t>Ｏ　財  政</t>
  </si>
  <si>
    <t>Ｏ-01 会計別歳出決算額（県財政）</t>
  </si>
  <si>
    <t>一般会計</t>
  </si>
  <si>
    <t>中小企業振興資金</t>
    <rPh sb="4" eb="6">
      <t>シンコウ</t>
    </rPh>
    <phoneticPr fontId="3"/>
  </si>
  <si>
    <t>職員住宅</t>
  </si>
  <si>
    <t>県営競輪事業</t>
  </si>
  <si>
    <t>県営港湾施設管理</t>
  </si>
  <si>
    <t>流域下水道事業</t>
  </si>
  <si>
    <t>市町村振興資金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</si>
  <si>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</si>
  <si>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</si>
  <si>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</si>
  <si>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</si>
  <si>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</si>
  <si>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</si>
  <si>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</si>
  <si>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</si>
  <si>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</si>
  <si>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</si>
  <si>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</si>
  <si>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</si>
  <si>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</si>
  <si>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</si>
  <si>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</si>
  <si>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</si>
  <si>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</si>
  <si>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</si>
  <si>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</si>
  <si>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</si>
  <si>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</si>
  <si>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</si>
  <si>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</si>
  <si>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</si>
  <si>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</si>
  <si>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</si>
  <si>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</si>
  <si>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</si>
  <si>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</si>
  <si>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</si>
  <si>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</si>
  <si>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</si>
  <si>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</si>
  <si>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</si>
  <si>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</si>
  <si>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</si>
  <si>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</si>
  <si>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</si>
  <si>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</si>
  <si>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</si>
  <si>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</si>
  <si>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</si>
  <si>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</si>
  <si>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</si>
  <si>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</si>
  <si>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</si>
  <si>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</si>
  <si>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</si>
  <si>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</si>
  <si>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</si>
  <si>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</si>
  <si>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</si>
  <si>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</si>
  <si>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</si>
  <si>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</si>
  <si>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</si>
  <si>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</si>
  <si>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</si>
  <si>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</si>
  <si>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</si>
  <si>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</si>
  <si>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</si>
  <si>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</si>
  <si>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</si>
  <si>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</si>
  <si>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</si>
  <si>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</si>
  <si>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</si>
  <si>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</si>
  <si>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</si>
  <si>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</si>
  <si>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</si>
  <si>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</si>
  <si>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</si>
  <si>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</si>
  <si>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</si>
  <si>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</si>
  <si>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</si>
  <si>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</si>
  <si>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</si>
  <si>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</si>
  <si>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</si>
  <si>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</si>
  <si>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</si>
  <si>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</si>
  <si>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</si>
  <si>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</si>
  <si>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</si>
  <si>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</si>
  <si>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</si>
  <si>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</si>
  <si>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</si>
  <si>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</si>
  <si>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</si>
  <si>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</si>
  <si>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</si>
  <si>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</si>
  <si>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</si>
  <si>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</si>
  <si>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</si>
  <si>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</si>
  <si>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</si>
  <si>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</si>
  <si>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</si>
  <si>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</si>
  <si>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</si>
  <si>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</si>
  <si>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</si>
  <si>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</si>
  <si>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</si>
  <si>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</si>
  <si>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</si>
  <si>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</si>
  <si>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</si>
  <si>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</si>
  <si>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</si>
  <si>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</si>
  <si>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</si>
  <si>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</si>
  <si>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</si>
  <si>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</si>
  <si>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</si>
  <si>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</si>
  <si>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</si>
  <si>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</si>
  <si>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</si>
  <si>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</si>
  <si>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</si>
  <si>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</si>
  <si>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</si>
  <si>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</si>
  <si>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</si>
  <si>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</si>
  <si>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</si>
  <si>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</si>
  <si>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</si>
  <si>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</si>
  <si>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</si>
  <si>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</si>
  <si>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</si>
  <si>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みなべ町</t>
    <rPh sb="4" eb="5">
      <t>チョウ</t>
    </rPh>
    <phoneticPr fontId="3"/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</si>
  <si>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</si>
  <si>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</si>
  <si>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</si>
  <si>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</si>
  <si>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</si>
  <si>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</si>
  <si>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</si>
  <si>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</si>
  <si>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</si>
  <si>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</si>
  <si>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</si>
  <si>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</si>
  <si>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</si>
  <si>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</si>
  <si>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</si>
  <si>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</si>
  <si>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</si>
  <si>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</si>
  <si>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</si>
  <si>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</si>
  <si>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</si>
  <si>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</si>
  <si>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</si>
  <si>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</si>
  <si>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</si>
  <si>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</si>
  <si>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</si>
  <si>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</si>
  <si>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</si>
  <si>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</si>
  <si>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</si>
  <si>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Ｂ．公営企業債発行額及び残高</t>
  </si>
  <si>
    <t xml:space="preserve">        単位：百万円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</si>
  <si>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</si>
  <si>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</si>
  <si>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</si>
  <si>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</si>
  <si>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</si>
  <si>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</si>
  <si>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</si>
  <si>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</si>
  <si>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</si>
  <si>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</si>
  <si>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</si>
  <si>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</si>
  <si>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</si>
  <si>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</si>
  <si>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</si>
  <si>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</si>
  <si>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</si>
  <si>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</si>
  <si>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</si>
  <si>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</si>
  <si>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</si>
  <si>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</si>
  <si>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</si>
  <si>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</si>
  <si>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</si>
  <si>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</si>
  <si>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</si>
  <si>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 xml:space="preserve"> 紀美野町</t>
    <rPh sb="1" eb="3">
      <t>ノリミ</t>
    </rPh>
    <rPh sb="3" eb="5">
      <t>ノマチ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</si>
  <si>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</si>
  <si>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3">
      <t>アリダ</t>
    </rPh>
    <rPh sb="3" eb="4">
      <t>ガワ</t>
    </rPh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</si>
  <si>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</si>
  <si>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</si>
  <si>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</si>
  <si>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</si>
  <si>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</si>
  <si>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</si>
  <si>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</si>
  <si>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</si>
  <si>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</si>
  <si>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</si>
  <si>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</si>
  <si>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</si>
  <si>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</si>
  <si>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</si>
  <si>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</si>
  <si>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</si>
  <si>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 xml:space="preserve"> 岩 出 市</t>
    <rPh sb="5" eb="6">
      <t>シ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</si>
  <si>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</si>
  <si>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</si>
  <si>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</si>
  <si>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</si>
  <si>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</si>
  <si>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</si>
  <si>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</si>
  <si>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</si>
  <si>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</si>
  <si>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</si>
  <si>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紀の川市</t>
    <rPh sb="0" eb="1">
      <t>キ</t>
    </rPh>
    <rPh sb="2" eb="4">
      <t>カワシ</t>
    </rPh>
    <phoneticPr fontId="2"/>
  </si>
  <si>
    <t>岩 出 市</t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</si>
  <si>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</si>
  <si>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2">
      <t>アリダ</t>
    </rPh>
    <rPh sb="2" eb="3">
      <t>ガワ</t>
    </rPh>
    <rPh sb="3" eb="4">
      <t>マチ</t>
    </rPh>
    <phoneticPr fontId="2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</si>
  <si>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</si>
  <si>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</si>
  <si>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</si>
  <si>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</si>
  <si>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</si>
  <si>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</si>
  <si>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</si>
  <si>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</si>
  <si>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</si>
  <si>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</si>
  <si>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</si>
  <si>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</si>
  <si>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</si>
  <si>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</si>
  <si>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Ｏ-02 普通会計（県財政）</t>
  </si>
  <si>
    <t>Ａ．普通会計 歳入</t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</si>
  <si>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</si>
  <si>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</si>
  <si>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</si>
  <si>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</si>
  <si>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</si>
  <si>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</si>
  <si>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</si>
  <si>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</si>
  <si>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</si>
  <si>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平成22年度(2010年度)</t>
    <rPh sb="4" eb="6">
      <t>ネンド</t>
    </rPh>
    <rPh sb="11" eb="13">
      <t>ネンド</t>
    </rPh>
    <phoneticPr fontId="2"/>
  </si>
  <si>
    <t>資料：大阪国税局「大阪国税局統計情報」</t>
    <rPh sb="16" eb="18">
      <t>ジョウホウ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</si>
  <si>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</si>
  <si>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</si>
  <si>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</si>
  <si>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</si>
  <si>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</si>
  <si>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 xml:space="preserve">　相続・贈与税  </t>
    <rPh sb="4" eb="7">
      <t>ゾウヨゼイ</t>
    </rPh>
    <phoneticPr fontId="3"/>
  </si>
  <si>
    <t>　消費税及び地方消費税</t>
    <rPh sb="6" eb="8">
      <t>チホウ</t>
    </rPh>
    <rPh sb="8" eb="11">
      <t>ショウヒゼイ</t>
    </rPh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</si>
  <si>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</si>
  <si>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</si>
  <si>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</si>
  <si>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</si>
  <si>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注1）国直轄事業負担金を含む。</t>
    <rPh sb="0" eb="1">
      <t>チュウ</t>
    </rPh>
    <phoneticPr fontId="2"/>
  </si>
  <si>
    <t>注2）県事業負担金及び同級他団体施行事業負担金を含む。</t>
    <rPh sb="0" eb="1">
      <t>チュウ</t>
    </rPh>
    <rPh sb="9" eb="10">
      <t>オヨ</t>
    </rPh>
    <phoneticPr fontId="2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</si>
  <si>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</si>
  <si>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</si>
  <si>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所得税計</t>
    <rPh sb="0" eb="3">
      <t>ショトクゼイ</t>
    </rPh>
    <rPh sb="3" eb="4">
      <t>ケイ</t>
    </rPh>
    <phoneticPr fontId="2"/>
  </si>
  <si>
    <t>　申告所得税及び復興特別所得税</t>
    <rPh sb="1" eb="3">
      <t>シンコク</t>
    </rPh>
    <phoneticPr fontId="2"/>
  </si>
  <si>
    <t>　復興特別法人税</t>
    <rPh sb="5" eb="7">
      <t>ホウジン</t>
    </rPh>
    <rPh sb="7" eb="8">
      <t>ゼイ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</si>
  <si>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</si>
  <si>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</si>
  <si>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</si>
  <si>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</si>
  <si>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平成25年度(2013年度)</t>
    <rPh sb="4" eb="6">
      <t>ネンド</t>
    </rPh>
    <rPh sb="11" eb="13">
      <t>ネンド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</si>
  <si>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</si>
  <si>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</si>
  <si>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</si>
  <si>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母子父子寡婦福祉資金</t>
    <rPh sb="2" eb="4">
      <t>フシ</t>
    </rPh>
    <phoneticPr fontId="2"/>
  </si>
  <si>
    <t>緊急防災・減災事業債(補助・国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rPh sb="11" eb="13">
      <t>ホジョ</t>
    </rPh>
    <rPh sb="14" eb="15">
      <t>クニ</t>
    </rPh>
    <phoneticPr fontId="2"/>
  </si>
  <si>
    <t>直轄分)</t>
    <rPh sb="0" eb="2">
      <t>チョッカツ</t>
    </rPh>
    <rPh sb="2" eb="3">
      <t>ブン</t>
    </rPh>
    <phoneticPr fontId="2"/>
  </si>
  <si>
    <t>Ａ．歳入</t>
  </si>
  <si>
    <t>Ｂ．目的別歳出</t>
  </si>
  <si>
    <t>Ｃ．性質別歳出</t>
  </si>
  <si>
    <t>　</t>
    <phoneticPr fontId="2"/>
  </si>
  <si>
    <t>Ｂ．歳出</t>
  </si>
  <si>
    <t>Ｏ-09 市町村別普通会計決算額</t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</si>
  <si>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</si>
  <si>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</si>
  <si>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Ｏ-11 国税収納済額</t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</si>
  <si>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</si>
  <si>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</si>
  <si>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 xml:space="preserve"> </t>
    <phoneticPr fontId="2"/>
  </si>
  <si>
    <t>　　　　　　　　が県内にあっても含まれない場合がある(逆の場合もある)。</t>
    <phoneticPr fontId="2"/>
  </si>
  <si>
    <t>　源泉所得税</t>
    <phoneticPr fontId="2"/>
  </si>
  <si>
    <t>　源泉所得税及び復興特別所得税</t>
    <phoneticPr fontId="2"/>
  </si>
  <si>
    <t>　申告所得税</t>
    <phoneticPr fontId="2"/>
  </si>
  <si>
    <t>　法人税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</si>
  <si>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</si>
  <si>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</si>
  <si>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</si>
  <si>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平成26年度(2014年度)</t>
    <rPh sb="4" eb="6">
      <t>ネンド</t>
    </rPh>
    <rPh sb="11" eb="13">
      <t>ネンド</t>
    </rPh>
    <phoneticPr fontId="2"/>
  </si>
  <si>
    <t>平成27年度(2015年度)</t>
    <rPh sb="4" eb="6">
      <t>ネンド</t>
    </rPh>
    <rPh sb="11" eb="13">
      <t>ネンド</t>
    </rPh>
    <phoneticPr fontId="2"/>
  </si>
  <si>
    <t>　源泉所得税</t>
    <phoneticPr fontId="2"/>
  </si>
  <si>
    <t>　消費税</t>
    <phoneticPr fontId="2"/>
  </si>
  <si>
    <t>　酒税</t>
    <phoneticPr fontId="2"/>
  </si>
  <si>
    <t>　その他の間接税</t>
    <phoneticPr fontId="2"/>
  </si>
  <si>
    <t>-</t>
    <phoneticPr fontId="2"/>
  </si>
  <si>
    <t>平成27年度</t>
  </si>
  <si>
    <t>平成28年度</t>
  </si>
  <si>
    <t>Ｏ-10 市町村の公営事業</t>
    <phoneticPr fontId="2"/>
  </si>
  <si>
    <t>収入</t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</si>
  <si>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</si>
  <si>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注）実質収支（歳入－歳出－繰越予定財源）から財政措置額を引いた額</t>
    <phoneticPr fontId="2"/>
  </si>
  <si>
    <t>平成28年度(2016年度)</t>
    <rPh sb="4" eb="6">
      <t>ネンド</t>
    </rPh>
    <rPh sb="11" eb="13">
      <t>ネンド</t>
    </rPh>
    <phoneticPr fontId="2"/>
  </si>
  <si>
    <t xml:space="preserve">  地方公共団体の会計は、一般会計と特別会計に区分される。普通会計とは、特別会</t>
    <rPh sb="36" eb="38">
      <t>トクベツ</t>
    </rPh>
    <rPh sb="38" eb="39">
      <t>カイ</t>
    </rPh>
    <phoneticPr fontId="2"/>
  </si>
  <si>
    <t>除いた特別会計と一般会計を統合したもので、会計間の重複受払い部分を控除した純</t>
    <rPh sb="0" eb="1">
      <t>ノゾ</t>
    </rPh>
    <rPh sb="37" eb="38">
      <t>ジュン</t>
    </rPh>
    <phoneticPr fontId="2"/>
  </si>
  <si>
    <t>いう区分により統一がはかられている。特別会計のうち公営事業会計（公営企業、収</t>
  </si>
  <si>
    <t>益事業、国民健康保険事業等）に属する部分と、それ以外の特別会計と一般会計を統合</t>
  </si>
  <si>
    <t>した「普通会計」とに区分する。ここでは、会計間の重複受払い部分を控除した純計額</t>
  </si>
  <si>
    <t>を計上している。</t>
  </si>
  <si>
    <t xml:space="preserve">          単位：百万円</t>
    <phoneticPr fontId="2"/>
  </si>
  <si>
    <t>歳入決算額</t>
  </si>
  <si>
    <t xml:space="preserve">   地方特例交付金</t>
    <rPh sb="5" eb="7">
      <t>トクレイ</t>
    </rPh>
    <rPh sb="9" eb="10">
      <t>キン</t>
    </rPh>
    <phoneticPr fontId="6"/>
  </si>
  <si>
    <t xml:space="preserve">  特別交付税</t>
    <phoneticPr fontId="2"/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</si>
  <si>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</si>
  <si>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 xml:space="preserve">  公営住宅使用料</t>
    <phoneticPr fontId="2"/>
  </si>
  <si>
    <t xml:space="preserve">  その他</t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</si>
  <si>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</si>
  <si>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</si>
  <si>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</si>
  <si>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</si>
  <si>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 xml:space="preserve">  普通建設事業費支出金</t>
    <phoneticPr fontId="2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</si>
  <si>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</si>
  <si>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</si>
  <si>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 xml:space="preserve">  委託金</t>
    <phoneticPr fontId="2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</si>
  <si>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</si>
  <si>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</si>
  <si>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</si>
  <si>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 xml:space="preserve">   財産収入</t>
    <phoneticPr fontId="2"/>
  </si>
  <si>
    <t xml:space="preserve">   寄 附 金</t>
    <rPh sb="5" eb="6">
      <t>フ</t>
    </rPh>
    <phoneticPr fontId="6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</si>
  <si>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2"/>
  </si>
  <si>
    <t>　 受託事業費</t>
    <phoneticPr fontId="2"/>
  </si>
  <si>
    <t xml:space="preserve">   災害復旧事業費</t>
    <phoneticPr fontId="2"/>
  </si>
  <si>
    <t xml:space="preserve">   公債費</t>
    <phoneticPr fontId="2"/>
  </si>
  <si>
    <t>Ｏ-05 目的別県債の年度末現在高</t>
    <phoneticPr fontId="2"/>
  </si>
  <si>
    <t>　普通会計債は、普通会計に属し、元利償還のための財源が主に地方税、地方交付税</t>
    <phoneticPr fontId="2"/>
  </si>
  <si>
    <t xml:space="preserve">    歳入総額</t>
    <phoneticPr fontId="2"/>
  </si>
  <si>
    <t>平成29年度</t>
  </si>
  <si>
    <t>　海 南 市</t>
    <phoneticPr fontId="2"/>
  </si>
  <si>
    <t>　紀の川市</t>
    <phoneticPr fontId="2"/>
  </si>
  <si>
    <t>　かつらぎ町</t>
    <phoneticPr fontId="2"/>
  </si>
  <si>
    <t>地　方</t>
    <phoneticPr fontId="2"/>
  </si>
  <si>
    <t>交付金</t>
    <phoneticPr fontId="2"/>
  </si>
  <si>
    <t xml:space="preserve"> かつらぎ町</t>
    <phoneticPr fontId="2"/>
  </si>
  <si>
    <t xml:space="preserve"> 那智勝浦町</t>
    <phoneticPr fontId="2"/>
  </si>
  <si>
    <t>単位：百万円</t>
    <phoneticPr fontId="6"/>
  </si>
  <si>
    <t>地方債</t>
    <phoneticPr fontId="2"/>
  </si>
  <si>
    <t>民生費</t>
    <phoneticPr fontId="2"/>
  </si>
  <si>
    <t>広 川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</si>
  <si>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</si>
  <si>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</si>
  <si>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</si>
  <si>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</si>
  <si>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土木費</t>
    <phoneticPr fontId="2"/>
  </si>
  <si>
    <t>湯 浅 町</t>
    <phoneticPr fontId="2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</si>
  <si>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</si>
  <si>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平成29年度(2017年度)</t>
    <phoneticPr fontId="2"/>
  </si>
  <si>
    <t>　地方法人税</t>
    <rPh sb="1" eb="3">
      <t>チホウ</t>
    </rPh>
    <rPh sb="3" eb="6">
      <t>ホウジンゼイ</t>
    </rPh>
    <phoneticPr fontId="2"/>
  </si>
  <si>
    <t xml:space="preserve">  地方法人税</t>
    <rPh sb="2" eb="4">
      <t>チホウ</t>
    </rPh>
    <rPh sb="4" eb="7">
      <t>ホウジンゼイ</t>
    </rPh>
    <phoneticPr fontId="2"/>
  </si>
  <si>
    <t>財政力指数（ 3年間の平均）注)</t>
    <rPh sb="14" eb="15">
      <t>チュウ</t>
    </rPh>
    <phoneticPr fontId="2"/>
  </si>
  <si>
    <t>…</t>
  </si>
  <si>
    <t>平成30年度(2018年度)</t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</si>
  <si>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</si>
  <si>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 xml:space="preserve">   地方税（県税）　注)</t>
    <rPh sb="11" eb="12">
      <t>チュウ</t>
    </rPh>
    <phoneticPr fontId="2"/>
  </si>
  <si>
    <t xml:space="preserve">   地方譲与税</t>
    <phoneticPr fontId="2"/>
  </si>
  <si>
    <t xml:space="preserve">   地方交付税</t>
    <phoneticPr fontId="2"/>
  </si>
  <si>
    <t xml:space="preserve">  普通交付税</t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</si>
  <si>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</si>
  <si>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</si>
  <si>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</si>
  <si>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</si>
  <si>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</si>
  <si>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 手数料</t>
    <phoneticPr fontId="2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</si>
  <si>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</si>
  <si>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</si>
  <si>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</si>
  <si>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 xml:space="preserve">  災害復旧事業費支出金</t>
    <phoneticPr fontId="2"/>
  </si>
  <si>
    <t xml:space="preserve">  財産運用収入</t>
    <phoneticPr fontId="2"/>
  </si>
  <si>
    <t xml:space="preserve">  財産売払収入</t>
    <phoneticPr fontId="2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</si>
  <si>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</si>
  <si>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</si>
  <si>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</si>
  <si>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</si>
  <si>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>資料：県財政課</t>
    <phoneticPr fontId="2"/>
  </si>
  <si>
    <t>Ｏ-02 普通会計（県財政）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</si>
  <si>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</si>
  <si>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</si>
  <si>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</si>
  <si>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</si>
  <si>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</si>
  <si>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</si>
  <si>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</si>
  <si>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</si>
  <si>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</si>
  <si>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</si>
  <si>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</si>
  <si>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</si>
  <si>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</si>
  <si>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</si>
  <si>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</si>
  <si>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</si>
  <si>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</si>
  <si>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</si>
  <si>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</si>
  <si>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</si>
  <si>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 xml:space="preserve">   失業対策費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</si>
  <si>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</si>
  <si>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</si>
  <si>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</si>
  <si>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</si>
  <si>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</si>
  <si>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Ｏ-03 税目別地方税（県税）収入額</t>
    <phoneticPr fontId="2"/>
  </si>
  <si>
    <t xml:space="preserve"> 総  額</t>
    <phoneticPr fontId="2"/>
  </si>
  <si>
    <t>計のうち公営事業会計（公営企業，収益事業，国民健康保険事業等）に属するものを</t>
    <phoneticPr fontId="2"/>
  </si>
  <si>
    <t>計額を計上している。</t>
    <phoneticPr fontId="2"/>
  </si>
  <si>
    <t>地方債現在高合計(県債)</t>
    <phoneticPr fontId="2"/>
  </si>
  <si>
    <t>　普通会計債現在高</t>
    <phoneticPr fontId="2"/>
  </si>
  <si>
    <t>国の予算･政府関係機関貸付債</t>
    <phoneticPr fontId="2"/>
  </si>
  <si>
    <t>　公営企業債現在高</t>
    <phoneticPr fontId="2"/>
  </si>
  <si>
    <t>　港湾特別会計</t>
    <phoneticPr fontId="2"/>
  </si>
  <si>
    <t>　想定企業分</t>
    <phoneticPr fontId="2"/>
  </si>
  <si>
    <t>Ｏ-06 普通会計決算額（市町村）</t>
    <phoneticPr fontId="2"/>
  </si>
  <si>
    <t>平成30年度</t>
    <rPh sb="0" eb="2">
      <t>ヘイセイ</t>
    </rPh>
    <rPh sb="4" eb="6">
      <t>ネンド</t>
    </rPh>
    <phoneticPr fontId="2"/>
  </si>
  <si>
    <t>Ｏ-08 市町村別財政力指数及び地方債（普通会計債）現在高</t>
    <phoneticPr fontId="2"/>
  </si>
  <si>
    <t>2017</t>
  </si>
  <si>
    <t>百万円</t>
    <rPh sb="0" eb="3">
      <t>ヒャクマンエン</t>
    </rPh>
    <phoneticPr fontId="2"/>
  </si>
  <si>
    <t>　橋 本 市</t>
    <phoneticPr fontId="2"/>
  </si>
  <si>
    <t>　有 田 市</t>
    <phoneticPr fontId="2"/>
  </si>
  <si>
    <t>　高 野 町</t>
    <phoneticPr fontId="2"/>
  </si>
  <si>
    <t>　広 川 町</t>
    <phoneticPr fontId="2"/>
  </si>
  <si>
    <t>　有田川町</t>
    <phoneticPr fontId="2"/>
  </si>
  <si>
    <t xml:space="preserve">  みなべ町</t>
    <phoneticPr fontId="2"/>
  </si>
  <si>
    <t xml:space="preserve">  上富田町</t>
    <phoneticPr fontId="2"/>
  </si>
  <si>
    <t xml:space="preserve">  すさみ町</t>
    <phoneticPr fontId="2"/>
  </si>
  <si>
    <t xml:space="preserve">  古座川町</t>
    <phoneticPr fontId="2"/>
  </si>
  <si>
    <t xml:space="preserve">  北 山 村</t>
    <phoneticPr fontId="2"/>
  </si>
  <si>
    <t>Ｏ-09 市町村別 普通会計決算額</t>
    <phoneticPr fontId="2"/>
  </si>
  <si>
    <t>自動車</t>
    <phoneticPr fontId="2"/>
  </si>
  <si>
    <t>消費税</t>
    <phoneticPr fontId="2"/>
  </si>
  <si>
    <t>地  方</t>
    <phoneticPr fontId="2"/>
  </si>
  <si>
    <t>交通安</t>
    <phoneticPr fontId="2"/>
  </si>
  <si>
    <t>使用料</t>
    <phoneticPr fontId="2"/>
  </si>
  <si>
    <t>寄附金</t>
    <phoneticPr fontId="2"/>
  </si>
  <si>
    <t>諸収入</t>
    <phoneticPr fontId="2"/>
  </si>
  <si>
    <t>国　庫</t>
    <phoneticPr fontId="2"/>
  </si>
  <si>
    <t>県</t>
    <phoneticPr fontId="2"/>
  </si>
  <si>
    <t>財　産</t>
    <phoneticPr fontId="2"/>
  </si>
  <si>
    <t>特　別</t>
    <phoneticPr fontId="2"/>
  </si>
  <si>
    <t>及　び</t>
    <phoneticPr fontId="2"/>
  </si>
  <si>
    <t>歳出総額</t>
    <phoneticPr fontId="2"/>
  </si>
  <si>
    <t>議会費</t>
    <phoneticPr fontId="2"/>
  </si>
  <si>
    <t>衛生費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</si>
  <si>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</si>
  <si>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</si>
  <si>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</si>
  <si>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</si>
  <si>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</si>
  <si>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美 浜 町</t>
    <phoneticPr fontId="2"/>
  </si>
  <si>
    <t>日 高 町</t>
    <phoneticPr fontId="2"/>
  </si>
  <si>
    <t>すさみ町</t>
    <phoneticPr fontId="2"/>
  </si>
  <si>
    <t>太 地 町</t>
    <phoneticPr fontId="2"/>
  </si>
  <si>
    <t>古座川町</t>
    <phoneticPr fontId="2"/>
  </si>
  <si>
    <t>下水道</t>
    <rPh sb="0" eb="3">
      <t>ゲスイドウ</t>
    </rPh>
    <phoneticPr fontId="2"/>
  </si>
  <si>
    <t>企業債発行額</t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</si>
  <si>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3"/>
  </si>
  <si>
    <t>上水道(簡水含む）</t>
    <rPh sb="4" eb="6">
      <t>カンスイ</t>
    </rPh>
    <rPh sb="6" eb="7">
      <t>フク</t>
    </rPh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</si>
  <si>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</si>
  <si>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歳 出</t>
    <phoneticPr fontId="2"/>
  </si>
  <si>
    <t>歳 入</t>
    <phoneticPr fontId="2"/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</si>
  <si>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</si>
  <si>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</si>
  <si>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</si>
  <si>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>Ｏ-07 税目別地方税収入額（市町村）</t>
    <phoneticPr fontId="2"/>
  </si>
  <si>
    <t>県   計</t>
    <phoneticPr fontId="2"/>
  </si>
  <si>
    <t>　和歌山市</t>
    <phoneticPr fontId="2"/>
  </si>
  <si>
    <t>　御 坊 市</t>
    <phoneticPr fontId="2"/>
  </si>
  <si>
    <t>　田 辺 市</t>
    <phoneticPr fontId="2"/>
  </si>
  <si>
    <t>　新 宮 市</t>
    <phoneticPr fontId="2"/>
  </si>
  <si>
    <t>　紀美野町</t>
    <phoneticPr fontId="2"/>
  </si>
  <si>
    <t>　九度山町</t>
    <phoneticPr fontId="2"/>
  </si>
  <si>
    <t>　湯 浅 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</si>
  <si>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</si>
  <si>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</si>
  <si>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</si>
  <si>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</si>
  <si>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日高川町</t>
    <phoneticPr fontId="2"/>
  </si>
  <si>
    <t xml:space="preserve">  白 浜 町</t>
    <phoneticPr fontId="2"/>
  </si>
  <si>
    <t xml:space="preserve">  那智勝浦町</t>
    <phoneticPr fontId="2"/>
  </si>
  <si>
    <t xml:space="preserve">  太 地 町</t>
    <phoneticPr fontId="2"/>
  </si>
  <si>
    <t xml:space="preserve">  串 本 町</t>
    <phoneticPr fontId="2"/>
  </si>
  <si>
    <t xml:space="preserve">   単位：百万円</t>
    <phoneticPr fontId="6"/>
  </si>
  <si>
    <t>歳入総額</t>
    <phoneticPr fontId="2"/>
  </si>
  <si>
    <t>利用税</t>
    <phoneticPr fontId="2"/>
  </si>
  <si>
    <t>取得税</t>
    <phoneticPr fontId="2"/>
  </si>
  <si>
    <t>譲与税</t>
    <phoneticPr fontId="6"/>
  </si>
  <si>
    <t>交付税</t>
    <phoneticPr fontId="2"/>
  </si>
  <si>
    <t>Ｏ-09 市町村別普通会計決算額</t>
    <phoneticPr fontId="2"/>
  </si>
  <si>
    <t>総務費</t>
    <phoneticPr fontId="2"/>
  </si>
  <si>
    <t>労働費</t>
    <phoneticPr fontId="2"/>
  </si>
  <si>
    <t>商工費</t>
    <phoneticPr fontId="2"/>
  </si>
  <si>
    <t>水産業費</t>
    <phoneticPr fontId="2"/>
  </si>
  <si>
    <t>和歌山市</t>
    <phoneticPr fontId="2"/>
  </si>
  <si>
    <t>海 南 市</t>
    <phoneticPr fontId="2"/>
  </si>
  <si>
    <t>橋 本 市</t>
    <phoneticPr fontId="2"/>
  </si>
  <si>
    <t>九度山町</t>
    <phoneticPr fontId="2"/>
  </si>
  <si>
    <t>高 野 町</t>
    <phoneticPr fontId="2"/>
  </si>
  <si>
    <t>那智勝浦町</t>
    <phoneticPr fontId="2"/>
  </si>
  <si>
    <t>北 山 村</t>
    <phoneticPr fontId="2"/>
  </si>
  <si>
    <t>串 本 町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</si>
  <si>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</si>
  <si>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</si>
  <si>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</si>
  <si>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</si>
  <si>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</si>
  <si>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前年度繰</t>
    <phoneticPr fontId="2"/>
  </si>
  <si>
    <t>上充用金</t>
    <phoneticPr fontId="2"/>
  </si>
  <si>
    <t>事業数</t>
    <phoneticPr fontId="2"/>
  </si>
  <si>
    <t>資料：県市町村課</t>
    <phoneticPr fontId="2"/>
  </si>
  <si>
    <t>年度末現在高</t>
    <phoneticPr fontId="2"/>
  </si>
  <si>
    <t>収益的収支</t>
    <phoneticPr fontId="2"/>
  </si>
  <si>
    <t>資本的収支</t>
    <phoneticPr fontId="2"/>
  </si>
  <si>
    <t>総収益</t>
    <phoneticPr fontId="2"/>
  </si>
  <si>
    <t>総費用</t>
    <phoneticPr fontId="2"/>
  </si>
  <si>
    <t>支出</t>
    <phoneticPr fontId="2"/>
  </si>
  <si>
    <t>料金収入</t>
    <phoneticPr fontId="2"/>
  </si>
  <si>
    <t>職員給与</t>
    <phoneticPr fontId="2"/>
  </si>
  <si>
    <t>支払利息</t>
    <phoneticPr fontId="2"/>
  </si>
  <si>
    <t>老人保健医療事業</t>
    <phoneticPr fontId="2"/>
  </si>
  <si>
    <t>交通災害共済事業</t>
    <phoneticPr fontId="2"/>
  </si>
  <si>
    <t>実質収支</t>
    <phoneticPr fontId="2"/>
  </si>
  <si>
    <t>注)再差引</t>
    <phoneticPr fontId="2"/>
  </si>
  <si>
    <t>令和元年度</t>
    <rPh sb="0" eb="2">
      <t>レイワ</t>
    </rPh>
    <rPh sb="2" eb="4">
      <t>ガンネン</t>
    </rPh>
    <rPh sb="4" eb="5">
      <t>ド</t>
    </rPh>
    <phoneticPr fontId="31"/>
  </si>
  <si>
    <t>自動車環境性能割交付金</t>
    <rPh sb="0" eb="3">
      <t>ジドウシャ</t>
    </rPh>
    <rPh sb="3" eb="5">
      <t>カンキョウ</t>
    </rPh>
    <rPh sb="5" eb="7">
      <t>セイノウ</t>
    </rPh>
    <rPh sb="7" eb="8">
      <t>ワリ</t>
    </rPh>
    <rPh sb="8" eb="11">
      <t>コウフキン</t>
    </rPh>
    <phoneticPr fontId="31"/>
  </si>
  <si>
    <t>平成30年度</t>
  </si>
  <si>
    <t>令和元年度</t>
    <rPh sb="0" eb="2">
      <t>レイワ</t>
    </rPh>
    <rPh sb="2" eb="3">
      <t>モト</t>
    </rPh>
    <phoneticPr fontId="31"/>
  </si>
  <si>
    <t>令和元年度</t>
    <rPh sb="0" eb="1">
      <t>レイワ</t>
    </rPh>
    <rPh sb="1" eb="3">
      <t>ガンネン</t>
    </rPh>
    <rPh sb="3" eb="4">
      <t>ド</t>
    </rPh>
    <phoneticPr fontId="5"/>
  </si>
  <si>
    <t>令和元年度</t>
    <rPh sb="0" eb="1">
      <t>レイワ</t>
    </rPh>
    <rPh sb="1" eb="3">
      <t>ガンネン</t>
    </rPh>
    <rPh sb="3" eb="4">
      <t>ド</t>
    </rPh>
    <phoneticPr fontId="2"/>
  </si>
  <si>
    <t>自動車</t>
    <rPh sb="0" eb="3">
      <t>ジドウシャ</t>
    </rPh>
    <phoneticPr fontId="31"/>
  </si>
  <si>
    <t>環境性</t>
    <rPh sb="0" eb="2">
      <t>カンキョウ</t>
    </rPh>
    <rPh sb="2" eb="3">
      <t>セイ</t>
    </rPh>
    <phoneticPr fontId="31"/>
  </si>
  <si>
    <t>能割</t>
    <rPh sb="0" eb="1">
      <t>ノウ</t>
    </rPh>
    <rPh sb="1" eb="2">
      <t>ワリ</t>
    </rPh>
    <phoneticPr fontId="31"/>
  </si>
  <si>
    <t>交付金</t>
    <rPh sb="0" eb="3">
      <t>コウフキン</t>
    </rPh>
    <phoneticPr fontId="31"/>
  </si>
  <si>
    <t>令和元年度</t>
    <rPh sb="0" eb="2">
      <t>レイワ</t>
    </rPh>
    <rPh sb="2" eb="3">
      <t>ゲン</t>
    </rPh>
    <phoneticPr fontId="31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</si>
  <si>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</si>
  <si>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3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</si>
  <si>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</si>
  <si>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令和元年度</t>
    <rPh sb="0" eb="2">
      <t>レイワ</t>
    </rPh>
    <rPh sb="2" eb="3">
      <t>モト</t>
    </rPh>
    <phoneticPr fontId="2"/>
  </si>
  <si>
    <t>流域下水道事業　注）</t>
    <rPh sb="0" eb="2">
      <t>リュウイキ</t>
    </rPh>
    <rPh sb="2" eb="5">
      <t>ゲスイドウ</t>
    </rPh>
    <rPh sb="5" eb="7">
      <t>ジギョウ</t>
    </rPh>
    <rPh sb="8" eb="9">
      <t>チュウ</t>
    </rPh>
    <phoneticPr fontId="2"/>
  </si>
  <si>
    <t>営業収益</t>
    <phoneticPr fontId="2"/>
  </si>
  <si>
    <t>　　　営企業会計に移行。</t>
    <phoneticPr fontId="2"/>
  </si>
  <si>
    <t>防災・減災・国土強靱化緊急対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4">
      <t>タイ</t>
    </rPh>
    <phoneticPr fontId="2"/>
  </si>
  <si>
    <t>策事業債</t>
    <phoneticPr fontId="2"/>
  </si>
  <si>
    <t>減収補塡債</t>
    <phoneticPr fontId="2"/>
  </si>
  <si>
    <t>減税補塡債</t>
    <rPh sb="0" eb="2">
      <t>ゲンゼイ</t>
    </rPh>
    <rPh sb="2" eb="3">
      <t>ホ</t>
    </rPh>
    <rPh sb="3" eb="4">
      <t>フサガル</t>
    </rPh>
    <rPh sb="4" eb="5">
      <t>サイ</t>
    </rPh>
    <phoneticPr fontId="2"/>
  </si>
  <si>
    <t>臨時税収補塡債</t>
    <phoneticPr fontId="2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</si>
  <si>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2"/>
  </si>
  <si>
    <t>x</t>
  </si>
  <si>
    <t>注）流域下水道事業は、令和元年度から地方公営企業法の適用により公営企</t>
    <phoneticPr fontId="2"/>
  </si>
  <si>
    <t xml:space="preserve">    業会計に移行。</t>
    <phoneticPr fontId="2"/>
  </si>
  <si>
    <t>流域下水道</t>
    <phoneticPr fontId="2"/>
  </si>
  <si>
    <t>注）</t>
    <phoneticPr fontId="2"/>
  </si>
  <si>
    <r>
      <t>特別会計</t>
    </r>
    <r>
      <rPr>
        <b/>
        <sz val="11"/>
        <color theme="1"/>
        <rFont val="ＭＳ 明朝"/>
        <family val="1"/>
        <charset val="128"/>
      </rPr>
      <t>(公営企業会計を除く）</t>
    </r>
    <rPh sb="5" eb="7">
      <t>コウエイ</t>
    </rPh>
    <rPh sb="7" eb="9">
      <t>キギョウ</t>
    </rPh>
    <rPh sb="9" eb="11">
      <t>カイケイ</t>
    </rPh>
    <rPh sb="12" eb="13">
      <t>ノゾ</t>
    </rPh>
    <phoneticPr fontId="2"/>
  </si>
  <si>
    <r>
      <rPr>
        <sz val="14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源泉所得税及び復興特別所得税</t>
    </r>
    <phoneticPr fontId="2"/>
  </si>
  <si>
    <r>
      <rPr>
        <sz val="14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</si>
  <si>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t>注)</t>
    <rPh sb="0" eb="1">
      <t>チュウ</t>
    </rPh>
    <phoneticPr fontId="2"/>
  </si>
  <si>
    <t>注）流域下水道事業は、令和元年度から地方公営企業法の適用により</t>
    <rPh sb="0" eb="1">
      <t>チュウ</t>
    </rPh>
    <rPh sb="2" eb="4">
      <t>リュウイキ</t>
    </rPh>
    <rPh sb="4" eb="7">
      <t>ゲスイドウ</t>
    </rPh>
    <rPh sb="7" eb="9">
      <t>ジギョウ</t>
    </rPh>
    <rPh sb="11" eb="13">
      <t>レイワ</t>
    </rPh>
    <rPh sb="13" eb="14">
      <t>モト</t>
    </rPh>
    <rPh sb="14" eb="16">
      <t>ネンド</t>
    </rPh>
    <rPh sb="18" eb="20">
      <t>チホウ</t>
    </rPh>
    <rPh sb="20" eb="22">
      <t>コウエイ</t>
    </rPh>
    <rPh sb="22" eb="24">
      <t>キギョウ</t>
    </rPh>
    <rPh sb="24" eb="25">
      <t>ホウ</t>
    </rPh>
    <rPh sb="26" eb="28">
      <t>テキヨウ</t>
    </rPh>
    <phoneticPr fontId="3"/>
  </si>
  <si>
    <t>　　公営企業会計に移行。</t>
    <phoneticPr fontId="2"/>
  </si>
  <si>
    <t>令和2年度</t>
    <rPh sb="0" eb="2">
      <t>レイワ</t>
    </rPh>
    <rPh sb="3" eb="5">
      <t>ネンド</t>
    </rPh>
    <phoneticPr fontId="2"/>
  </si>
  <si>
    <t>自動車税証紙</t>
    <phoneticPr fontId="2"/>
  </si>
  <si>
    <t>　　センター</t>
    <phoneticPr fontId="2"/>
  </si>
  <si>
    <t xml:space="preserve">    利子割交付金</t>
    <phoneticPr fontId="2"/>
  </si>
  <si>
    <t xml:space="preserve">    配当割交付金</t>
    <rPh sb="4" eb="6">
      <t>ハイトウ</t>
    </rPh>
    <rPh sb="6" eb="7">
      <t>ワ</t>
    </rPh>
    <rPh sb="7" eb="10">
      <t>コウフキン</t>
    </rPh>
    <phoneticPr fontId="6"/>
  </si>
  <si>
    <t xml:space="preserve">    株式等譲渡所得割交付金</t>
    <rPh sb="4" eb="6">
      <t>カブシキ</t>
    </rPh>
    <rPh sb="6" eb="7">
      <t>トウ</t>
    </rPh>
    <rPh sb="7" eb="9">
      <t>ジョウト</t>
    </rPh>
    <rPh sb="9" eb="12">
      <t>ショトクワリ</t>
    </rPh>
    <rPh sb="12" eb="15">
      <t>コウフキン</t>
    </rPh>
    <phoneticPr fontId="6"/>
  </si>
  <si>
    <t xml:space="preserve">    地方消費税交付金</t>
    <phoneticPr fontId="2"/>
  </si>
  <si>
    <t xml:space="preserve">    ゴルフ場利用税交付金</t>
    <phoneticPr fontId="2"/>
  </si>
  <si>
    <t xml:space="preserve">    自動車取得税交付金</t>
    <phoneticPr fontId="2"/>
  </si>
  <si>
    <t>　  自動車税環境性能割交付金</t>
    <rPh sb="3" eb="6">
      <t>ジドウシャ</t>
    </rPh>
    <rPh sb="6" eb="7">
      <t>ゼイ</t>
    </rPh>
    <rPh sb="7" eb="9">
      <t>カンキョウ</t>
    </rPh>
    <phoneticPr fontId="2"/>
  </si>
  <si>
    <t>　  法人事業税交付金</t>
    <rPh sb="3" eb="8">
      <t>ホウジンジギョウゼイ</t>
    </rPh>
    <rPh sb="8" eb="11">
      <t>コウフキン</t>
    </rPh>
    <phoneticPr fontId="2"/>
  </si>
  <si>
    <t>注）諸支出金以下の項目（利子割交付金から法人事業税交付金）と
    地方消費税清算金を除いた額。</t>
    <rPh sb="0" eb="1">
      <t>チュウ</t>
    </rPh>
    <rPh sb="2" eb="3">
      <t>ショ</t>
    </rPh>
    <rPh sb="3" eb="6">
      <t>シシュツキン</t>
    </rPh>
    <rPh sb="6" eb="8">
      <t>イカ</t>
    </rPh>
    <rPh sb="9" eb="11">
      <t>コウモク</t>
    </rPh>
    <rPh sb="12" eb="14">
      <t>リシ</t>
    </rPh>
    <rPh sb="14" eb="15">
      <t>ワリ</t>
    </rPh>
    <rPh sb="15" eb="18">
      <t>コウフキン</t>
    </rPh>
    <rPh sb="20" eb="28">
      <t>ホウジンジギョウゼイコウフキン</t>
    </rPh>
    <rPh sb="35" eb="37">
      <t>チホウ</t>
    </rPh>
    <rPh sb="37" eb="39">
      <t>ショウヒ</t>
    </rPh>
    <rPh sb="39" eb="40">
      <t>ゼイ</t>
    </rPh>
    <rPh sb="40" eb="43">
      <t>セイサンキン</t>
    </rPh>
    <rPh sb="44" eb="45">
      <t>ノゾ</t>
    </rPh>
    <rPh sb="47" eb="48">
      <t>ガク</t>
    </rPh>
    <phoneticPr fontId="2"/>
  </si>
  <si>
    <t>令和２年度</t>
    <rPh sb="0" eb="2">
      <t>レイワ</t>
    </rPh>
    <rPh sb="3" eb="5">
      <t>ネンド</t>
    </rPh>
    <phoneticPr fontId="2"/>
  </si>
  <si>
    <t>単位：百万円</t>
    <phoneticPr fontId="2"/>
  </si>
  <si>
    <t xml:space="preserve">資料：県市町村課  </t>
  </si>
  <si>
    <t>令和2年度</t>
    <rPh sb="0" eb="2">
      <t>レイワ</t>
    </rPh>
    <phoneticPr fontId="31"/>
  </si>
  <si>
    <t>2018</t>
  </si>
  <si>
    <t>2019</t>
  </si>
  <si>
    <t>2020</t>
  </si>
  <si>
    <t>令和２年度</t>
    <rPh sb="0" eb="1">
      <t>レイワ</t>
    </rPh>
    <rPh sb="3" eb="4">
      <t>ド</t>
    </rPh>
    <phoneticPr fontId="2"/>
  </si>
  <si>
    <t>令和２年度</t>
    <rPh sb="0" eb="1">
      <t>レイワ</t>
    </rPh>
    <rPh sb="3" eb="4">
      <t>ド</t>
    </rPh>
    <phoneticPr fontId="5"/>
  </si>
  <si>
    <t>Ａ．公営企業事業数（年度末）</t>
    <rPh sb="10" eb="13">
      <t>ネンドマツ</t>
    </rPh>
    <phoneticPr fontId="2"/>
  </si>
  <si>
    <t>令和２年度</t>
    <rPh sb="0" eb="2">
      <t>レイワ</t>
    </rPh>
    <phoneticPr fontId="31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</si>
  <si>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3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</si>
  <si>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</si>
  <si>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令和２年度(2020年度)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</si>
  <si>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令和２年度</t>
    <rPh sb="0" eb="2">
      <t>レイワ</t>
    </rPh>
    <phoneticPr fontId="2"/>
  </si>
  <si>
    <t>令和２年度(2020年度)</t>
    <rPh sb="0" eb="2">
      <t>レイワ</t>
    </rPh>
    <rPh sb="3" eb="5">
      <t>ネンド</t>
    </rPh>
    <rPh sb="10" eb="12">
      <t>ネンド</t>
    </rPh>
    <phoneticPr fontId="2"/>
  </si>
  <si>
    <t>注１）流域下水道事業は、令和元年度から地方公営企業法の適用により公</t>
    <rPh sb="3" eb="5">
      <t>リュウイキ</t>
    </rPh>
    <rPh sb="5" eb="8">
      <t>ゲスイドウ</t>
    </rPh>
    <rPh sb="8" eb="10">
      <t>ジギョウ</t>
    </rPh>
    <rPh sb="12" eb="14">
      <t>レイワ</t>
    </rPh>
    <rPh sb="14" eb="15">
      <t>モト</t>
    </rPh>
    <rPh sb="15" eb="17">
      <t>ネンド</t>
    </rPh>
    <rPh sb="19" eb="21">
      <t>チホウ</t>
    </rPh>
    <rPh sb="21" eb="23">
      <t>コウエイ</t>
    </rPh>
    <rPh sb="23" eb="25">
      <t>キギョウ</t>
    </rPh>
    <rPh sb="25" eb="26">
      <t>ホウ</t>
    </rPh>
    <rPh sb="27" eb="29">
      <t>テキヨウ</t>
    </rPh>
    <rPh sb="32" eb="33">
      <t>コウ</t>
    </rPh>
    <phoneticPr fontId="2"/>
  </si>
  <si>
    <t>　流域下水特別会計　注１）</t>
    <rPh sb="10" eb="11">
      <t>チュウ</t>
    </rPh>
    <phoneticPr fontId="2"/>
  </si>
  <si>
    <t>流域下水特別会計　注１）</t>
    <rPh sb="0" eb="2">
      <t>リュウイキ</t>
    </rPh>
    <rPh sb="2" eb="4">
      <t>ゲスイ</t>
    </rPh>
    <rPh sb="4" eb="6">
      <t>トクベツ</t>
    </rPh>
    <rPh sb="6" eb="8">
      <t>カイケイ</t>
    </rPh>
    <rPh sb="9" eb="10">
      <t>チュウ</t>
    </rPh>
    <phoneticPr fontId="2"/>
  </si>
  <si>
    <t>財源対策債</t>
    <phoneticPr fontId="2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</si>
  <si>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"/>
  </si>
  <si>
    <r>
      <t>上水道</t>
    </r>
    <r>
      <rPr>
        <sz val="12"/>
        <color theme="1"/>
        <rFont val="ＭＳ 明朝"/>
        <family val="1"/>
        <charset val="128"/>
      </rPr>
      <t>(簡水含む）</t>
    </r>
    <rPh sb="4" eb="6">
      <t>カンスイ</t>
    </rPh>
    <rPh sb="6" eb="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</si>
</sst>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"/>
    <numFmt numFmtId="179" formatCode="0_);[Red]\(0\)"/>
    <numFmt numFmtId="180" formatCode="#,##0,"/>
    <numFmt numFmtId="181" formatCode="0.00_);[Red]\(0.00\)"/>
    <numFmt numFmtId="182" formatCode="#,##0;&quot;△ &quot;#,##0"/>
    <numFmt numFmtId="183" formatCode="#,##0_ ;[Red]\-#,##0\ "/>
    <numFmt numFmtId="184" formatCode="#,##0;[Red]#,##0"/>
    <numFmt numFmtId="185" formatCode="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3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 applyProtection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3" fillId="0" borderId="0" xfId="42" applyNumberFormat="1" applyFont="1">
      <alignment vertical="center"/>
    </xf>
    <xf numFmtId="176" fontId="5" fillId="0" borderId="0" xfId="42" applyNumberFormat="1" applyFont="1" applyFill="1" applyAlignment="1" applyProtection="1">
      <alignment horizontal="left"/>
    </xf>
    <xf numFmtId="176" fontId="5" fillId="0" borderId="0" xfId="42" applyNumberFormat="1" applyFont="1">
      <alignment vertical="center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applyNumberFormat="1" applyFont="1" applyFill="1">
      <alignment vertical="center"/>
    </xf>
    <xf numFmtId="177" fontId="3" fillId="0" borderId="0" xfId="42" applyNumberFormat="1" applyFont="1">
      <alignment vertical="center"/>
    </xf>
    <xf numFmtId="177" fontId="5" fillId="0" borderId="0" xfId="42" applyNumberFormat="1" applyFont="1" applyFill="1">
      <alignment vertical="center"/>
    </xf>
    <xf numFmtId="177" fontId="5" fillId="0" borderId="0" xfId="42" applyNumberFormat="1" applyFont="1">
      <alignment vertical="center"/>
    </xf>
    <xf numFmtId="177" fontId="3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Border="1">
      <alignment vertical="center"/>
    </xf>
    <xf numFmtId="0" fontId="3" fillId="0" borderId="0" xfId="42" applyFont="1">
      <alignment vertical="center"/>
    </xf>
    <xf numFmtId="0" fontId="5" fillId="0" borderId="0" xfId="42" applyFont="1">
      <alignment vertical="center"/>
    </xf>
    <xf numFmtId="0" fontId="3" fillId="0" borderId="0" xfId="42" applyFont="1" applyFill="1">
      <alignment vertical="center"/>
    </xf>
    <xf numFmtId="0" fontId="3" fillId="0" borderId="0" xfId="42" applyFont="1" applyFill="1" applyAlignment="1" applyProtection="1">
      <alignment horizontal="left"/>
    </xf>
    <xf numFmtId="176" fontId="3" fillId="0" borderId="0" xfId="42" applyNumberFormat="1" applyFont="1" applyBorder="1">
      <alignment vertical="center"/>
    </xf>
    <xf numFmtId="177" fontId="3" fillId="0" borderId="0" xfId="42" applyNumberFormat="1" applyFont="1" applyBorder="1" applyAlignment="1">
      <alignment horizontal="left"/>
    </xf>
    <xf numFmtId="177" fontId="3" fillId="0" borderId="0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Alignment="1">
      <alignment horizontal="right" vertical="center"/>
    </xf>
    <xf numFmtId="177" fontId="3" fillId="0" borderId="0" xfId="42" applyNumberFormat="1" applyFont="1" applyBorder="1" applyProtection="1">
      <alignment vertical="center"/>
    </xf>
    <xf numFmtId="177" fontId="3" fillId="0" borderId="0" xfId="42" applyNumberFormat="1" applyFont="1" applyProtection="1">
      <alignment vertical="center"/>
      <protection locked="0"/>
    </xf>
    <xf numFmtId="177" fontId="3" fillId="0" borderId="0" xfId="42" applyNumberFormat="1" applyFont="1" applyFill="1" applyBorder="1">
      <alignment vertical="center"/>
    </xf>
    <xf numFmtId="177" fontId="3" fillId="0" borderId="0" xfId="42" applyNumberFormat="1" applyFont="1" applyBorder="1" applyProtection="1">
      <alignment vertical="center"/>
      <protection locked="0"/>
    </xf>
    <xf numFmtId="176" fontId="3" fillId="0" borderId="0" xfId="42" applyNumberFormat="1" applyFont="1" applyBorder="1" applyAlignment="1" applyProtection="1">
      <alignment horizontal="left"/>
    </xf>
    <xf numFmtId="41" fontId="3" fillId="0" borderId="0" xfId="42" applyNumberFormat="1" applyFont="1">
      <alignment vertical="center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77" fontId="3" fillId="24" borderId="0" xfId="42" applyNumberFormat="1" applyFont="1" applyFill="1" applyBorder="1" applyAlignment="1">
      <alignment horizontal="center" vertical="center"/>
    </xf>
    <xf numFmtId="177" fontId="3" fillId="24" borderId="0" xfId="42" applyNumberFormat="1" applyFont="1" applyFill="1" applyBorder="1" applyAlignment="1" applyProtection="1">
      <alignment horizontal="center" vertical="center"/>
    </xf>
    <xf numFmtId="177" fontId="7" fillId="0" borderId="0" xfId="42" applyNumberFormat="1" applyFont="1" applyBorder="1" applyAlignment="1">
      <alignment horizontal="center" vertical="center"/>
    </xf>
    <xf numFmtId="177" fontId="7" fillId="0" borderId="0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>
      <alignment horizontal="center" vertical="center"/>
    </xf>
    <xf numFmtId="176" fontId="3" fillId="0" borderId="10" xfId="42" applyNumberFormat="1" applyFont="1" applyFill="1" applyBorder="1" applyAlignment="1" applyProtection="1">
      <alignment horizontal="right"/>
    </xf>
    <xf numFmtId="184" fontId="27" fillId="0" borderId="0" xfId="43" applyNumberFormat="1" applyFont="1" applyFill="1" applyBorder="1" applyAlignment="1">
      <alignment horizontal="right" vertical="center"/>
    </xf>
    <xf numFmtId="184" fontId="26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/>
    </xf>
    <xf numFmtId="42" fontId="3" fillId="0" borderId="0" xfId="0" applyNumberFormat="1" applyFont="1" applyFill="1" applyAlignment="1">
      <alignment horizontal="right" vertical="center"/>
    </xf>
    <xf numFmtId="176" fontId="3" fillId="0" borderId="18" xfId="0" applyNumberFormat="1" applyFont="1" applyFill="1" applyBorder="1">
      <alignment vertical="center"/>
    </xf>
    <xf numFmtId="41" fontId="5" fillId="0" borderId="0" xfId="42" applyNumberFormat="1" applyFont="1">
      <alignment vertical="center"/>
    </xf>
    <xf numFmtId="184" fontId="29" fillId="0" borderId="0" xfId="43" applyNumberFormat="1" applyFont="1" applyFill="1" applyBorder="1" applyAlignment="1">
      <alignment horizontal="right" vertical="center"/>
    </xf>
    <xf numFmtId="184" fontId="30" fillId="0" borderId="0" xfId="43" applyNumberFormat="1" applyFont="1" applyFill="1" applyBorder="1" applyAlignment="1">
      <alignment horizontal="right" vertical="center"/>
    </xf>
    <xf numFmtId="184" fontId="3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41" fontId="3" fillId="0" borderId="0" xfId="42" applyNumberFormat="1" applyFont="1" applyFill="1">
      <alignment vertical="center"/>
    </xf>
    <xf numFmtId="41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Border="1" applyAlignment="1" applyProtection="1">
      <alignment horizontal="center"/>
    </xf>
    <xf numFmtId="182" fontId="8" fillId="0" borderId="0" xfId="42" applyNumberFormat="1" applyFont="1" applyFill="1" applyBorder="1" applyAlignment="1">
      <alignment vertical="center" shrinkToFit="1"/>
    </xf>
    <xf numFmtId="177" fontId="3" fillId="0" borderId="0" xfId="0" applyNumberFormat="1" applyFont="1" applyFill="1" applyAlignment="1" applyProtection="1"/>
    <xf numFmtId="177" fontId="3" fillId="0" borderId="0" xfId="0" applyNumberFormat="1" applyFont="1" applyFill="1" applyBorder="1">
      <alignment vertical="center"/>
    </xf>
    <xf numFmtId="177" fontId="5" fillId="0" borderId="0" xfId="0" applyNumberFormat="1" applyFont="1" applyFill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7" fontId="5" fillId="0" borderId="10" xfId="0" applyNumberFormat="1" applyFont="1" applyFill="1" applyBorder="1" applyProtection="1">
      <alignment vertical="center"/>
    </xf>
    <xf numFmtId="41" fontId="5" fillId="0" borderId="0" xfId="42" applyNumberFormat="1" applyFont="1" applyFill="1">
      <alignment vertical="center"/>
    </xf>
    <xf numFmtId="176" fontId="3" fillId="0" borderId="0" xfId="42" applyNumberFormat="1" applyFont="1" applyFill="1" applyBorder="1" applyAlignment="1">
      <alignment horizontal="center" vertical="center"/>
    </xf>
    <xf numFmtId="176" fontId="3" fillId="0" borderId="10" xfId="42" applyNumberFormat="1" applyFont="1" applyFill="1" applyBorder="1" applyAlignment="1">
      <alignment horizontal="center" vertical="center"/>
    </xf>
    <xf numFmtId="176" fontId="3" fillId="0" borderId="24" xfId="42" applyNumberFormat="1" applyFont="1" applyFill="1" applyBorder="1" applyAlignment="1">
      <alignment horizontal="center" vertical="center"/>
    </xf>
    <xf numFmtId="176" fontId="3" fillId="0" borderId="25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Alignment="1">
      <alignment horizontal="center" vertical="center"/>
    </xf>
    <xf numFmtId="176" fontId="3" fillId="0" borderId="0" xfId="42" applyNumberFormat="1" applyFont="1" applyFill="1" applyBorder="1" applyAlignment="1" applyProtection="1">
      <alignment horizontal="right"/>
    </xf>
    <xf numFmtId="176" fontId="3" fillId="0" borderId="13" xfId="42" applyNumberFormat="1" applyFont="1" applyFill="1" applyBorder="1" applyAlignment="1" applyProtection="1">
      <alignment horizontal="left" vertical="center"/>
    </xf>
    <xf numFmtId="176" fontId="3" fillId="0" borderId="11" xfId="42" applyNumberFormat="1" applyFont="1" applyFill="1" applyBorder="1" applyAlignment="1">
      <alignment horizontal="center" vertical="center"/>
    </xf>
    <xf numFmtId="177" fontId="3" fillId="0" borderId="0" xfId="42" applyNumberFormat="1" applyFont="1" applyFill="1" applyAlignment="1">
      <alignment horizontal="center" vertical="center"/>
    </xf>
    <xf numFmtId="177" fontId="3" fillId="0" borderId="0" xfId="42" applyNumberFormat="1" applyFont="1" applyFill="1" applyBorder="1" applyAlignment="1">
      <alignment horizontal="left"/>
    </xf>
    <xf numFmtId="177" fontId="3" fillId="0" borderId="0" xfId="42" applyNumberFormat="1" applyFont="1" applyFill="1" applyBorder="1" applyAlignment="1">
      <alignment horizontal="center" vertical="center"/>
    </xf>
    <xf numFmtId="177" fontId="3" fillId="0" borderId="0" xfId="42" applyNumberFormat="1" applyFont="1" applyFill="1" applyBorder="1" applyAlignment="1" applyProtection="1">
      <alignment horizontal="center" vertical="center"/>
    </xf>
    <xf numFmtId="0" fontId="5" fillId="0" borderId="0" xfId="42" applyFont="1" applyFill="1">
      <alignment vertical="center"/>
    </xf>
    <xf numFmtId="176" fontId="5" fillId="0" borderId="10" xfId="0" applyNumberFormat="1" applyFont="1" applyFill="1" applyBorder="1" applyProtection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Protection="1">
      <alignment vertical="center"/>
    </xf>
    <xf numFmtId="0" fontId="3" fillId="0" borderId="13" xfId="0" applyNumberFormat="1" applyFont="1" applyFill="1" applyBorder="1" applyAlignment="1" applyProtection="1">
      <alignment horizontal="center"/>
    </xf>
    <xf numFmtId="176" fontId="5" fillId="0" borderId="11" xfId="0" applyNumberFormat="1" applyFont="1" applyFill="1" applyBorder="1" applyProtection="1">
      <alignment vertical="center"/>
    </xf>
    <xf numFmtId="176" fontId="3" fillId="0" borderId="11" xfId="0" applyNumberFormat="1" applyFont="1" applyFill="1" applyBorder="1">
      <alignment vertical="center"/>
    </xf>
    <xf numFmtId="185" fontId="3" fillId="0" borderId="14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left"/>
    </xf>
    <xf numFmtId="176" fontId="5" fillId="0" borderId="18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22" xfId="0" applyNumberFormat="1" applyFont="1" applyFill="1" applyBorder="1">
      <alignment vertical="center"/>
    </xf>
    <xf numFmtId="0" fontId="1" fillId="0" borderId="0" xfId="0" applyFont="1" applyFill="1" applyAlignment="1">
      <alignment vertical="center"/>
    </xf>
    <xf numFmtId="176" fontId="32" fillId="0" borderId="0" xfId="0" applyNumberFormat="1" applyFont="1" applyFill="1">
      <alignment vertical="center"/>
    </xf>
    <xf numFmtId="176" fontId="33" fillId="0" borderId="0" xfId="0" applyNumberFormat="1" applyFont="1" applyFill="1" applyAlignment="1" applyProtection="1">
      <alignment horizontal="left"/>
    </xf>
    <xf numFmtId="176" fontId="32" fillId="0" borderId="10" xfId="0" applyNumberFormat="1" applyFont="1" applyFill="1" applyBorder="1">
      <alignment vertical="center"/>
    </xf>
    <xf numFmtId="176" fontId="32" fillId="0" borderId="10" xfId="0" applyNumberFormat="1" applyFont="1" applyFill="1" applyBorder="1" applyAlignment="1" applyProtection="1">
      <alignment horizontal="right"/>
    </xf>
    <xf numFmtId="0" fontId="32" fillId="0" borderId="13" xfId="0" applyNumberFormat="1" applyFont="1" applyFill="1" applyBorder="1" applyAlignment="1" applyProtection="1">
      <alignment horizontal="center"/>
    </xf>
    <xf numFmtId="176" fontId="32" fillId="0" borderId="11" xfId="0" applyNumberFormat="1" applyFont="1" applyFill="1" applyBorder="1">
      <alignment vertical="center"/>
    </xf>
    <xf numFmtId="0" fontId="32" fillId="0" borderId="14" xfId="0" applyNumberFormat="1" applyFont="1" applyFill="1" applyBorder="1" applyAlignment="1" applyProtection="1">
      <alignment horizontal="center"/>
    </xf>
    <xf numFmtId="176" fontId="32" fillId="0" borderId="22" xfId="0" applyNumberFormat="1" applyFont="1" applyFill="1" applyBorder="1">
      <alignment vertical="center"/>
    </xf>
    <xf numFmtId="176" fontId="34" fillId="0" borderId="0" xfId="0" applyNumberFormat="1" applyFont="1" applyFill="1">
      <alignment vertical="center"/>
    </xf>
    <xf numFmtId="176" fontId="34" fillId="0" borderId="0" xfId="0" applyNumberFormat="1" applyFont="1" applyFill="1" applyAlignment="1" applyProtection="1">
      <alignment horizontal="left"/>
    </xf>
    <xf numFmtId="176" fontId="34" fillId="0" borderId="18" xfId="0" applyNumberFormat="1" applyFont="1" applyFill="1" applyBorder="1">
      <alignment vertical="center"/>
    </xf>
    <xf numFmtId="176" fontId="34" fillId="0" borderId="0" xfId="0" applyNumberFormat="1" applyFont="1" applyFill="1" applyBorder="1" applyProtection="1">
      <alignment vertical="center"/>
      <protection locked="0"/>
    </xf>
    <xf numFmtId="176" fontId="32" fillId="0" borderId="18" xfId="0" applyNumberFormat="1" applyFont="1" applyFill="1" applyBorder="1">
      <alignment vertical="center"/>
    </xf>
    <xf numFmtId="176" fontId="34" fillId="0" borderId="0" xfId="0" applyNumberFormat="1" applyFont="1" applyFill="1" applyBorder="1" applyProtection="1">
      <alignment vertical="center"/>
    </xf>
    <xf numFmtId="176" fontId="32" fillId="0" borderId="0" xfId="0" applyNumberFormat="1" applyFont="1" applyFill="1" applyAlignment="1" applyProtection="1">
      <alignment horizontal="left"/>
    </xf>
    <xf numFmtId="176" fontId="32" fillId="0" borderId="0" xfId="0" applyNumberFormat="1" applyFont="1" applyFill="1" applyBorder="1" applyProtection="1">
      <alignment vertical="center"/>
      <protection locked="0"/>
    </xf>
    <xf numFmtId="176" fontId="32" fillId="0" borderId="0" xfId="0" quotePrefix="1" applyNumberFormat="1" applyFont="1" applyFill="1" applyBorder="1" applyAlignment="1" applyProtection="1">
      <alignment horizontal="right"/>
      <protection locked="0"/>
    </xf>
    <xf numFmtId="41" fontId="32" fillId="0" borderId="0" xfId="42" quotePrefix="1" applyNumberFormat="1" applyFont="1" applyFill="1" applyBorder="1" applyAlignment="1" applyProtection="1">
      <alignment horizontal="right"/>
      <protection locked="0"/>
    </xf>
    <xf numFmtId="176" fontId="32" fillId="0" borderId="0" xfId="0" applyNumberFormat="1" applyFont="1" applyFill="1" applyAlignment="1">
      <alignment horizontal="right" vertical="center"/>
    </xf>
    <xf numFmtId="41" fontId="32" fillId="0" borderId="0" xfId="0" applyNumberFormat="1" applyFont="1" applyFill="1" applyBorder="1" applyProtection="1">
      <alignment vertical="center"/>
      <protection locked="0"/>
    </xf>
    <xf numFmtId="176" fontId="34" fillId="0" borderId="0" xfId="0" quotePrefix="1" applyNumberFormat="1" applyFont="1" applyFill="1" applyBorder="1" applyAlignment="1" applyProtection="1">
      <alignment horizontal="right"/>
      <protection locked="0"/>
    </xf>
    <xf numFmtId="176" fontId="32" fillId="0" borderId="18" xfId="0" applyNumberFormat="1" applyFont="1" applyFill="1" applyBorder="1" applyAlignment="1" applyProtection="1">
      <alignment horizontal="left"/>
    </xf>
    <xf numFmtId="176" fontId="36" fillId="0" borderId="0" xfId="0" applyNumberFormat="1" applyFont="1" applyFill="1" applyAlignment="1" applyProtection="1">
      <alignment horizontal="left"/>
    </xf>
    <xf numFmtId="176" fontId="36" fillId="0" borderId="0" xfId="0" applyNumberFormat="1" applyFont="1" applyFill="1">
      <alignment vertical="center"/>
    </xf>
    <xf numFmtId="176" fontId="32" fillId="0" borderId="20" xfId="0" applyNumberFormat="1" applyFont="1" applyFill="1" applyBorder="1">
      <alignment vertical="center"/>
    </xf>
    <xf numFmtId="176" fontId="32" fillId="0" borderId="16" xfId="0" applyNumberFormat="1" applyFont="1" applyFill="1" applyBorder="1" applyAlignment="1">
      <alignment vertical="center"/>
    </xf>
    <xf numFmtId="185" fontId="32" fillId="0" borderId="14" xfId="0" applyNumberFormat="1" applyFont="1" applyFill="1" applyBorder="1" applyAlignment="1" applyProtection="1">
      <alignment horizontal="center"/>
    </xf>
    <xf numFmtId="176" fontId="32" fillId="0" borderId="0" xfId="0" applyNumberFormat="1" applyFont="1" applyFill="1" applyBorder="1">
      <alignment vertical="center"/>
    </xf>
    <xf numFmtId="176" fontId="32" fillId="0" borderId="0" xfId="0" applyNumberFormat="1" applyFont="1" applyFill="1" applyBorder="1" applyProtection="1">
      <alignment vertical="center"/>
    </xf>
    <xf numFmtId="41" fontId="32" fillId="0" borderId="0" xfId="0" applyNumberFormat="1" applyFont="1" applyFill="1" applyBorder="1" applyAlignment="1" applyProtection="1">
      <alignment horizontal="right"/>
      <protection locked="0"/>
    </xf>
    <xf numFmtId="176" fontId="32" fillId="0" borderId="0" xfId="0" applyNumberFormat="1" applyFont="1" applyFill="1" applyBorder="1" applyAlignment="1" applyProtection="1">
      <alignment horizontal="right"/>
      <protection locked="0"/>
    </xf>
    <xf numFmtId="176" fontId="32" fillId="0" borderId="10" xfId="0" applyNumberFormat="1" applyFont="1" applyFill="1" applyBorder="1" applyAlignment="1" applyProtection="1">
      <alignment horizontal="left"/>
    </xf>
    <xf numFmtId="176" fontId="34" fillId="0" borderId="18" xfId="0" applyNumberFormat="1" applyFont="1" applyFill="1" applyBorder="1" applyProtection="1">
      <alignment vertical="center"/>
    </xf>
    <xf numFmtId="176" fontId="32" fillId="0" borderId="0" xfId="0" applyNumberFormat="1" applyFont="1" applyFill="1" applyAlignment="1" applyProtection="1"/>
    <xf numFmtId="176" fontId="37" fillId="0" borderId="0" xfId="0" applyNumberFormat="1" applyFont="1" applyFill="1" applyAlignment="1"/>
    <xf numFmtId="41" fontId="32" fillId="0" borderId="0" xfId="0" quotePrefix="1" applyNumberFormat="1" applyFont="1" applyFill="1" applyBorder="1" applyAlignment="1" applyProtection="1">
      <alignment horizontal="right"/>
      <protection locked="0"/>
    </xf>
    <xf numFmtId="176" fontId="32" fillId="0" borderId="0" xfId="0" applyNumberFormat="1" applyFont="1" applyFill="1" applyAlignment="1">
      <alignment vertical="center"/>
    </xf>
    <xf numFmtId="176" fontId="32" fillId="0" borderId="18" xfId="0" applyNumberFormat="1" applyFont="1" applyFill="1" applyBorder="1" applyAlignment="1">
      <alignment vertical="center"/>
    </xf>
    <xf numFmtId="176" fontId="34" fillId="0" borderId="10" xfId="0" applyNumberFormat="1" applyFont="1" applyFill="1" applyBorder="1" applyProtection="1">
      <alignment vertical="center"/>
    </xf>
    <xf numFmtId="176" fontId="34" fillId="0" borderId="10" xfId="0" applyNumberFormat="1" applyFont="1" applyFill="1" applyBorder="1" applyAlignment="1" applyProtection="1">
      <alignment horizontal="left"/>
    </xf>
    <xf numFmtId="41" fontId="34" fillId="0" borderId="0" xfId="0" applyNumberFormat="1" applyFont="1" applyFill="1" applyBorder="1" applyAlignment="1" applyProtection="1">
      <alignment horizontal="right"/>
      <protection locked="0"/>
    </xf>
    <xf numFmtId="41" fontId="32" fillId="0" borderId="0" xfId="0" applyNumberFormat="1" applyFont="1" applyFill="1">
      <alignment vertical="center"/>
    </xf>
    <xf numFmtId="41" fontId="32" fillId="0" borderId="0" xfId="0" applyNumberFormat="1" applyFont="1" applyFill="1" applyAlignment="1">
      <alignment horizontal="right" vertical="center"/>
    </xf>
    <xf numFmtId="41" fontId="32" fillId="0" borderId="0" xfId="0" applyNumberFormat="1" applyFont="1" applyFill="1" applyBorder="1" applyAlignment="1" applyProtection="1">
      <alignment horizontal="right" vertical="center"/>
      <protection locked="0"/>
    </xf>
    <xf numFmtId="176" fontId="34" fillId="0" borderId="0" xfId="0" applyNumberFormat="1" applyFont="1" applyFill="1" applyProtection="1">
      <alignment vertical="center"/>
    </xf>
    <xf numFmtId="176" fontId="34" fillId="0" borderId="11" xfId="0" applyNumberFormat="1" applyFont="1" applyFill="1" applyBorder="1" applyProtection="1">
      <alignment vertical="center"/>
    </xf>
    <xf numFmtId="176" fontId="34" fillId="0" borderId="22" xfId="0" applyNumberFormat="1" applyFont="1" applyFill="1" applyBorder="1" applyProtection="1">
      <alignment vertical="center"/>
    </xf>
    <xf numFmtId="176" fontId="32" fillId="0" borderId="0" xfId="0" applyNumberFormat="1" applyFont="1" applyFill="1" applyBorder="1" applyAlignment="1">
      <alignment horizontal="center" vertical="center"/>
    </xf>
    <xf numFmtId="176" fontId="32" fillId="0" borderId="0" xfId="0" applyNumberFormat="1" applyFont="1" applyFill="1" applyProtection="1">
      <alignment vertical="center"/>
    </xf>
    <xf numFmtId="176" fontId="32" fillId="0" borderId="18" xfId="0" applyNumberFormat="1" applyFont="1" applyFill="1" applyBorder="1" applyProtection="1">
      <alignment vertical="center"/>
    </xf>
    <xf numFmtId="41" fontId="32" fillId="0" borderId="0" xfId="0" applyNumberFormat="1" applyFont="1" applyFill="1" applyAlignment="1" applyProtection="1">
      <alignment horizontal="right"/>
      <protection locked="0"/>
    </xf>
    <xf numFmtId="176" fontId="32" fillId="0" borderId="18" xfId="0" applyNumberFormat="1" applyFont="1" applyFill="1" applyBorder="1" applyAlignment="1" applyProtection="1">
      <alignment horizontal="right"/>
    </xf>
    <xf numFmtId="176" fontId="32" fillId="0" borderId="18" xfId="0" quotePrefix="1" applyNumberFormat="1" applyFont="1" applyFill="1" applyBorder="1" applyAlignment="1" applyProtection="1">
      <alignment horizontal="right"/>
    </xf>
    <xf numFmtId="176" fontId="32" fillId="0" borderId="10" xfId="0" applyNumberFormat="1" applyFont="1" applyFill="1" applyBorder="1" applyProtection="1">
      <alignment vertical="center"/>
      <protection locked="0"/>
    </xf>
    <xf numFmtId="176" fontId="32" fillId="0" borderId="0" xfId="0" applyNumberFormat="1" applyFont="1" applyFill="1" applyBorder="1" applyAlignment="1" applyProtection="1"/>
    <xf numFmtId="176" fontId="32" fillId="0" borderId="0" xfId="0" applyNumberFormat="1" applyFont="1" applyFill="1" applyBorder="1" applyAlignment="1">
      <alignment vertical="center"/>
    </xf>
    <xf numFmtId="176" fontId="32" fillId="0" borderId="10" xfId="42" applyNumberFormat="1" applyFont="1" applyFill="1" applyBorder="1">
      <alignment vertical="center"/>
    </xf>
    <xf numFmtId="176" fontId="32" fillId="0" borderId="10" xfId="42" applyNumberFormat="1" applyFont="1" applyFill="1" applyBorder="1" applyAlignment="1" applyProtection="1">
      <alignment horizontal="right"/>
    </xf>
    <xf numFmtId="176" fontId="32" fillId="0" borderId="0" xfId="42" applyNumberFormat="1" applyFont="1" applyFill="1">
      <alignment vertical="center"/>
    </xf>
    <xf numFmtId="0" fontId="32" fillId="0" borderId="13" xfId="42" applyNumberFormat="1" applyFont="1" applyFill="1" applyBorder="1" applyAlignment="1" applyProtection="1">
      <alignment horizontal="center"/>
    </xf>
    <xf numFmtId="176" fontId="32" fillId="0" borderId="11" xfId="42" applyNumberFormat="1" applyFont="1" applyFill="1" applyBorder="1">
      <alignment vertical="center"/>
    </xf>
    <xf numFmtId="185" fontId="32" fillId="0" borderId="14" xfId="42" applyNumberFormat="1" applyFont="1" applyFill="1" applyBorder="1" applyAlignment="1" applyProtection="1">
      <alignment horizontal="center"/>
    </xf>
    <xf numFmtId="185" fontId="32" fillId="0" borderId="19" xfId="42" applyNumberFormat="1" applyFont="1" applyFill="1" applyBorder="1" applyAlignment="1" applyProtection="1">
      <alignment horizontal="center"/>
    </xf>
    <xf numFmtId="176" fontId="32" fillId="0" borderId="22" xfId="42" applyNumberFormat="1" applyFont="1" applyFill="1" applyBorder="1">
      <alignment vertical="center"/>
    </xf>
    <xf numFmtId="176" fontId="32" fillId="0" borderId="0" xfId="42" applyNumberFormat="1" applyFont="1" applyFill="1" applyBorder="1">
      <alignment vertical="center"/>
    </xf>
    <xf numFmtId="176" fontId="34" fillId="0" borderId="0" xfId="42" applyNumberFormat="1" applyFont="1" applyFill="1" applyProtection="1">
      <alignment vertical="center"/>
    </xf>
    <xf numFmtId="176" fontId="34" fillId="0" borderId="18" xfId="42" applyNumberFormat="1" applyFont="1" applyFill="1" applyBorder="1" applyProtection="1">
      <alignment vertical="center"/>
    </xf>
    <xf numFmtId="176" fontId="34" fillId="0" borderId="0" xfId="42" applyNumberFormat="1" applyFont="1" applyFill="1" applyBorder="1" applyProtection="1">
      <alignment vertical="center"/>
    </xf>
    <xf numFmtId="176" fontId="32" fillId="0" borderId="18" xfId="42" applyNumberFormat="1" applyFont="1" applyFill="1" applyBorder="1">
      <alignment vertical="center"/>
    </xf>
    <xf numFmtId="176" fontId="32" fillId="0" borderId="0" xfId="42" applyNumberFormat="1" applyFont="1" applyFill="1" applyAlignment="1" applyProtection="1">
      <alignment horizontal="left"/>
    </xf>
    <xf numFmtId="176" fontId="32" fillId="0" borderId="0" xfId="42" applyNumberFormat="1" applyFont="1" applyFill="1" applyBorder="1" applyProtection="1">
      <alignment vertical="center"/>
      <protection locked="0"/>
    </xf>
    <xf numFmtId="177" fontId="32" fillId="0" borderId="0" xfId="42" applyNumberFormat="1" applyFont="1" applyFill="1" applyBorder="1" applyAlignment="1">
      <alignment horizontal="right" vertical="center"/>
    </xf>
    <xf numFmtId="176" fontId="32" fillId="0" borderId="0" xfId="42" quotePrefix="1" applyNumberFormat="1" applyFont="1" applyFill="1" applyBorder="1" applyAlignment="1" applyProtection="1">
      <alignment horizontal="right"/>
      <protection locked="0"/>
    </xf>
    <xf numFmtId="176" fontId="32" fillId="0" borderId="0" xfId="42" applyNumberFormat="1" applyFont="1" applyFill="1" applyBorder="1" applyAlignment="1" applyProtection="1">
      <alignment horizontal="right"/>
      <protection locked="0"/>
    </xf>
    <xf numFmtId="176" fontId="34" fillId="0" borderId="10" xfId="42" applyNumberFormat="1" applyFont="1" applyFill="1" applyBorder="1" applyProtection="1">
      <alignment vertical="center"/>
    </xf>
    <xf numFmtId="176" fontId="34" fillId="0" borderId="20" xfId="42" applyNumberFormat="1" applyFont="1" applyFill="1" applyBorder="1" applyProtection="1">
      <alignment vertical="center"/>
    </xf>
    <xf numFmtId="176" fontId="34" fillId="0" borderId="10" xfId="42" applyNumberFormat="1" applyFont="1" applyFill="1" applyBorder="1" applyAlignment="1" applyProtection="1">
      <alignment horizontal="left"/>
    </xf>
    <xf numFmtId="176" fontId="34" fillId="0" borderId="11" xfId="42" applyNumberFormat="1" applyFont="1" applyFill="1" applyBorder="1" applyProtection="1">
      <alignment vertical="center"/>
    </xf>
    <xf numFmtId="176" fontId="34" fillId="0" borderId="22" xfId="42" applyNumberFormat="1" applyFont="1" applyFill="1" applyBorder="1" applyProtection="1">
      <alignment vertical="center"/>
    </xf>
    <xf numFmtId="183" fontId="32" fillId="0" borderId="0" xfId="33" applyNumberFormat="1" applyFont="1" applyFill="1" applyBorder="1" applyAlignment="1" applyProtection="1">
      <alignment vertical="center"/>
    </xf>
    <xf numFmtId="177" fontId="32" fillId="0" borderId="0" xfId="42" applyNumberFormat="1" applyFont="1" applyFill="1" applyBorder="1">
      <alignment vertical="center"/>
    </xf>
    <xf numFmtId="41" fontId="32" fillId="0" borderId="0" xfId="42" applyNumberFormat="1" applyFont="1" applyFill="1" applyBorder="1" applyAlignment="1">
      <alignment horizontal="right" vertical="center"/>
    </xf>
    <xf numFmtId="176" fontId="32" fillId="0" borderId="20" xfId="42" applyNumberFormat="1" applyFont="1" applyFill="1" applyBorder="1">
      <alignment vertical="center"/>
    </xf>
    <xf numFmtId="0" fontId="32" fillId="0" borderId="14" xfId="42" applyNumberFormat="1" applyFont="1" applyFill="1" applyBorder="1" applyAlignment="1" applyProtection="1">
      <alignment horizontal="center"/>
    </xf>
    <xf numFmtId="177" fontId="34" fillId="0" borderId="0" xfId="42" applyNumberFormat="1" applyFont="1" applyFill="1" applyBorder="1" applyProtection="1">
      <alignment vertical="center"/>
    </xf>
    <xf numFmtId="177" fontId="32" fillId="0" borderId="0" xfId="42" applyNumberFormat="1" applyFont="1" applyFill="1" applyBorder="1" applyProtection="1">
      <alignment vertical="center"/>
    </xf>
    <xf numFmtId="176" fontId="32" fillId="0" borderId="0" xfId="42" applyNumberFormat="1" applyFont="1" applyFill="1" applyBorder="1" applyProtection="1">
      <alignment vertical="center"/>
    </xf>
    <xf numFmtId="177" fontId="32" fillId="0" borderId="0" xfId="42" applyNumberFormat="1" applyFont="1" applyFill="1" applyBorder="1" applyProtection="1">
      <alignment vertical="center"/>
      <protection locked="0"/>
    </xf>
    <xf numFmtId="177" fontId="32" fillId="0" borderId="0" xfId="42" quotePrefix="1" applyNumberFormat="1" applyFont="1" applyFill="1" applyBorder="1" applyAlignment="1" applyProtection="1">
      <alignment horizontal="right"/>
      <protection locked="0"/>
    </xf>
    <xf numFmtId="177" fontId="32" fillId="0" borderId="10" xfId="42" applyNumberFormat="1" applyFont="1" applyFill="1" applyBorder="1">
      <alignment vertical="center"/>
    </xf>
    <xf numFmtId="177" fontId="32" fillId="0" borderId="10" xfId="42" applyNumberFormat="1" applyFont="1" applyFill="1" applyBorder="1" applyAlignment="1" applyProtection="1">
      <alignment horizontal="right"/>
    </xf>
    <xf numFmtId="177" fontId="32" fillId="0" borderId="0" xfId="42" applyNumberFormat="1" applyFont="1" applyFill="1">
      <alignment vertical="center"/>
    </xf>
    <xf numFmtId="0" fontId="32" fillId="0" borderId="12" xfId="42" applyNumberFormat="1" applyFont="1" applyFill="1" applyBorder="1" applyAlignment="1" applyProtection="1">
      <alignment horizontal="center"/>
    </xf>
    <xf numFmtId="177" fontId="32" fillId="0" borderId="11" xfId="42" applyNumberFormat="1" applyFont="1" applyFill="1" applyBorder="1">
      <alignment vertical="center"/>
    </xf>
    <xf numFmtId="177" fontId="32" fillId="0" borderId="22" xfId="42" applyNumberFormat="1" applyFont="1" applyFill="1" applyBorder="1">
      <alignment vertical="center"/>
    </xf>
    <xf numFmtId="177" fontId="34" fillId="0" borderId="0" xfId="42" applyNumberFormat="1" applyFont="1" applyFill="1" applyProtection="1">
      <alignment vertical="center"/>
    </xf>
    <xf numFmtId="177" fontId="34" fillId="0" borderId="0" xfId="42" applyNumberFormat="1" applyFont="1" applyFill="1" applyAlignment="1" applyProtection="1">
      <alignment horizontal="left"/>
    </xf>
    <xf numFmtId="177" fontId="34" fillId="0" borderId="18" xfId="42" applyNumberFormat="1" applyFont="1" applyFill="1" applyBorder="1" applyProtection="1">
      <alignment vertical="center"/>
    </xf>
    <xf numFmtId="177" fontId="32" fillId="0" borderId="18" xfId="42" applyNumberFormat="1" applyFont="1" applyFill="1" applyBorder="1">
      <alignment vertical="center"/>
    </xf>
    <xf numFmtId="177" fontId="32" fillId="0" borderId="0" xfId="42" applyNumberFormat="1" applyFont="1" applyFill="1" applyAlignment="1" applyProtection="1">
      <alignment horizontal="left"/>
    </xf>
    <xf numFmtId="177" fontId="32" fillId="0" borderId="0" xfId="42" applyNumberFormat="1" applyFont="1" applyFill="1" applyProtection="1">
      <alignment vertical="center"/>
    </xf>
    <xf numFmtId="177" fontId="32" fillId="0" borderId="0" xfId="42" applyNumberFormat="1" applyFont="1" applyFill="1" applyProtection="1">
      <alignment vertical="center"/>
      <protection locked="0"/>
    </xf>
    <xf numFmtId="177" fontId="32" fillId="0" borderId="18" xfId="42" applyNumberFormat="1" applyFont="1" applyFill="1" applyBorder="1" applyAlignment="1" applyProtection="1">
      <alignment horizontal="left"/>
    </xf>
    <xf numFmtId="176" fontId="32" fillId="0" borderId="0" xfId="42" quotePrefix="1" applyNumberFormat="1" applyFont="1" applyFill="1" applyAlignment="1" applyProtection="1">
      <alignment horizontal="right"/>
      <protection locked="0"/>
    </xf>
    <xf numFmtId="41" fontId="32" fillId="0" borderId="0" xfId="42" quotePrefix="1" applyNumberFormat="1" applyFont="1" applyFill="1" applyAlignment="1" applyProtection="1">
      <alignment horizontal="right"/>
      <protection locked="0"/>
    </xf>
    <xf numFmtId="177" fontId="34" fillId="0" borderId="10" xfId="42" applyNumberFormat="1" applyFont="1" applyFill="1" applyBorder="1" applyProtection="1">
      <alignment vertical="center"/>
    </xf>
    <xf numFmtId="177" fontId="32" fillId="0" borderId="20" xfId="42" applyNumberFormat="1" applyFont="1" applyFill="1" applyBorder="1">
      <alignment vertical="center"/>
    </xf>
    <xf numFmtId="181" fontId="32" fillId="0" borderId="10" xfId="42" applyNumberFormat="1" applyFont="1" applyFill="1" applyBorder="1">
      <alignment vertical="center"/>
    </xf>
    <xf numFmtId="0" fontId="32" fillId="0" borderId="10" xfId="42" applyFont="1" applyFill="1" applyBorder="1">
      <alignment vertical="center"/>
    </xf>
    <xf numFmtId="0" fontId="32" fillId="0" borderId="10" xfId="42" applyFont="1" applyFill="1" applyBorder="1" applyAlignment="1" applyProtection="1">
      <alignment horizontal="left"/>
    </xf>
    <xf numFmtId="0" fontId="32" fillId="0" borderId="0" xfId="42" applyFont="1" applyFill="1">
      <alignment vertical="center"/>
    </xf>
    <xf numFmtId="49" fontId="32" fillId="0" borderId="17" xfId="42" applyNumberFormat="1" applyFont="1" applyFill="1" applyBorder="1" applyAlignment="1" applyProtection="1">
      <alignment horizontal="center"/>
    </xf>
    <xf numFmtId="0" fontId="32" fillId="0" borderId="11" xfId="42" applyFont="1" applyFill="1" applyBorder="1">
      <alignment vertical="center"/>
    </xf>
    <xf numFmtId="49" fontId="32" fillId="0" borderId="14" xfId="42" applyNumberFormat="1" applyFont="1" applyFill="1" applyBorder="1" applyAlignment="1" applyProtection="1">
      <alignment horizontal="center"/>
    </xf>
    <xf numFmtId="0" fontId="32" fillId="0" borderId="22" xfId="42" applyFont="1" applyFill="1" applyBorder="1">
      <alignment vertical="center"/>
    </xf>
    <xf numFmtId="181" fontId="34" fillId="0" borderId="0" xfId="42" applyNumberFormat="1" applyFont="1" applyFill="1" applyBorder="1">
      <alignment vertical="center"/>
    </xf>
    <xf numFmtId="178" fontId="32" fillId="0" borderId="0" xfId="42" applyNumberFormat="1" applyFont="1" applyFill="1" applyBorder="1" applyProtection="1">
      <alignment vertical="center"/>
      <protection locked="0"/>
    </xf>
    <xf numFmtId="181" fontId="32" fillId="0" borderId="0" xfId="42" applyNumberFormat="1" applyFont="1" applyFill="1" applyBorder="1" applyProtection="1">
      <alignment vertical="center"/>
      <protection locked="0"/>
    </xf>
    <xf numFmtId="0" fontId="32" fillId="0" borderId="0" xfId="42" applyFont="1" applyFill="1" applyAlignment="1" applyProtection="1">
      <alignment horizontal="left"/>
    </xf>
    <xf numFmtId="181" fontId="32" fillId="0" borderId="0" xfId="42" applyNumberFormat="1" applyFont="1" applyFill="1" applyBorder="1" applyAlignment="1" applyProtection="1">
      <alignment horizontal="right"/>
    </xf>
    <xf numFmtId="0" fontId="32" fillId="0" borderId="0" xfId="42" applyFont="1" applyFill="1" applyBorder="1">
      <alignment vertical="center"/>
    </xf>
    <xf numFmtId="0" fontId="32" fillId="0" borderId="0" xfId="42" applyFont="1" applyFill="1" applyBorder="1" applyAlignment="1" applyProtection="1">
      <alignment horizontal="right"/>
      <protection locked="0"/>
    </xf>
    <xf numFmtId="181" fontId="32" fillId="0" borderId="0" xfId="42" applyNumberFormat="1" applyFont="1" applyFill="1" applyBorder="1" applyAlignment="1" applyProtection="1">
      <alignment horizontal="right" vertical="center"/>
    </xf>
    <xf numFmtId="176" fontId="32" fillId="0" borderId="0" xfId="42" applyNumberFormat="1" applyFont="1" applyFill="1" applyBorder="1" applyAlignment="1" applyProtection="1">
      <alignment horizontal="left" vertical="center"/>
      <protection locked="0"/>
    </xf>
    <xf numFmtId="0" fontId="32" fillId="0" borderId="0" xfId="42" quotePrefix="1" applyFont="1" applyFill="1" applyBorder="1" applyAlignment="1" applyProtection="1">
      <alignment horizontal="right"/>
      <protection locked="0"/>
    </xf>
    <xf numFmtId="177" fontId="32" fillId="0" borderId="10" xfId="42" applyNumberFormat="1" applyFont="1" applyFill="1" applyBorder="1" applyAlignment="1">
      <alignment horizontal="center" vertical="center"/>
    </xf>
    <xf numFmtId="177" fontId="34" fillId="0" borderId="10" xfId="42" applyNumberFormat="1" applyFont="1" applyFill="1" applyBorder="1" applyAlignment="1" applyProtection="1">
      <alignment horizontal="left"/>
    </xf>
    <xf numFmtId="177" fontId="32" fillId="0" borderId="10" xfId="42" applyNumberFormat="1" applyFont="1" applyFill="1" applyBorder="1" applyAlignment="1" applyProtection="1">
      <alignment horizontal="left"/>
    </xf>
    <xf numFmtId="177" fontId="32" fillId="0" borderId="0" xfId="42" applyNumberFormat="1" applyFont="1" applyFill="1" applyAlignment="1">
      <alignment horizontal="center" vertical="center"/>
    </xf>
    <xf numFmtId="177" fontId="32" fillId="0" borderId="21" xfId="42" applyNumberFormat="1" applyFont="1" applyFill="1" applyBorder="1" applyAlignment="1">
      <alignment horizontal="center" vertical="center"/>
    </xf>
    <xf numFmtId="177" fontId="32" fillId="0" borderId="0" xfId="42" applyNumberFormat="1" applyFont="1" applyFill="1" applyBorder="1" applyAlignment="1">
      <alignment horizontal="center" vertical="center"/>
    </xf>
    <xf numFmtId="177" fontId="32" fillId="0" borderId="12" xfId="42" applyNumberFormat="1" applyFont="1" applyFill="1" applyBorder="1" applyAlignment="1">
      <alignment horizontal="center" vertical="center"/>
    </xf>
    <xf numFmtId="177" fontId="32" fillId="0" borderId="0" xfId="42" applyNumberFormat="1" applyFont="1" applyFill="1" applyBorder="1" applyAlignment="1" applyProtection="1">
      <alignment horizontal="center" vertical="center"/>
    </xf>
    <xf numFmtId="177" fontId="32" fillId="0" borderId="11" xfId="42" applyNumberFormat="1" applyFont="1" applyFill="1" applyBorder="1" applyAlignment="1">
      <alignment horizontal="center" vertical="center"/>
    </xf>
    <xf numFmtId="177" fontId="32" fillId="0" borderId="11" xfId="42" applyNumberFormat="1" applyFont="1" applyFill="1" applyBorder="1" applyAlignment="1" applyProtection="1">
      <alignment horizontal="center" vertical="center"/>
    </xf>
    <xf numFmtId="177" fontId="32" fillId="0" borderId="12" xfId="42" applyNumberFormat="1" applyFont="1" applyFill="1" applyBorder="1">
      <alignment vertical="center"/>
    </xf>
    <xf numFmtId="177" fontId="32" fillId="0" borderId="0" xfId="42" quotePrefix="1" applyNumberFormat="1" applyFont="1" applyFill="1" applyBorder="1" applyAlignment="1" applyProtection="1">
      <alignment horizontal="center"/>
    </xf>
    <xf numFmtId="177" fontId="32" fillId="0" borderId="12" xfId="42" applyNumberFormat="1" applyFont="1" applyFill="1" applyBorder="1" applyAlignment="1">
      <alignment horizontal="right" vertical="center"/>
    </xf>
    <xf numFmtId="177" fontId="32" fillId="0" borderId="0" xfId="42" applyNumberFormat="1" applyFont="1" applyFill="1" applyAlignment="1" applyProtection="1">
      <alignment horizontal="center"/>
    </xf>
    <xf numFmtId="177" fontId="32" fillId="0" borderId="15" xfId="42" applyNumberFormat="1" applyFont="1" applyFill="1" applyBorder="1">
      <alignment vertical="center"/>
    </xf>
    <xf numFmtId="177" fontId="36" fillId="0" borderId="12" xfId="42" applyNumberFormat="1" applyFont="1" applyFill="1" applyBorder="1" applyAlignment="1">
      <alignment horizontal="center" vertical="center"/>
    </xf>
    <xf numFmtId="177" fontId="36" fillId="0" borderId="12" xfId="42" applyNumberFormat="1" applyFont="1" applyFill="1" applyBorder="1" applyAlignment="1" applyProtection="1">
      <alignment horizontal="center" vertical="center"/>
    </xf>
    <xf numFmtId="177" fontId="36" fillId="0" borderId="14" xfId="42" applyNumberFormat="1" applyFont="1" applyFill="1" applyBorder="1" applyAlignment="1" applyProtection="1">
      <alignment horizontal="center" vertical="center"/>
    </xf>
    <xf numFmtId="177" fontId="32" fillId="0" borderId="17" xfId="42" applyNumberFormat="1" applyFont="1" applyFill="1" applyBorder="1">
      <alignment vertical="center"/>
    </xf>
    <xf numFmtId="177" fontId="32" fillId="0" borderId="0" xfId="42" applyNumberFormat="1" applyFont="1" applyFill="1" applyBorder="1" applyAlignment="1" applyProtection="1">
      <alignment horizontal="center"/>
    </xf>
    <xf numFmtId="177" fontId="32" fillId="0" borderId="20" xfId="42" applyNumberFormat="1" applyFont="1" applyFill="1" applyBorder="1" applyAlignment="1">
      <alignment horizontal="center" vertical="center"/>
    </xf>
    <xf numFmtId="176" fontId="32" fillId="0" borderId="0" xfId="42" applyNumberFormat="1" applyFont="1" applyFill="1" applyAlignment="1">
      <alignment horizontal="center" vertical="center"/>
    </xf>
    <xf numFmtId="176" fontId="32" fillId="0" borderId="12" xfId="42" applyNumberFormat="1" applyFont="1" applyFill="1" applyBorder="1">
      <alignment vertical="center"/>
    </xf>
    <xf numFmtId="183" fontId="32" fillId="0" borderId="12" xfId="33" applyNumberFormat="1" applyFont="1" applyFill="1" applyBorder="1" applyAlignment="1" applyProtection="1">
      <alignment vertical="center"/>
    </xf>
    <xf numFmtId="0" fontId="32" fillId="0" borderId="0" xfId="42" applyFont="1" applyFill="1" applyAlignment="1" applyProtection="1">
      <alignment horizontal="center"/>
    </xf>
    <xf numFmtId="0" fontId="32" fillId="0" borderId="18" xfId="42" applyFont="1" applyFill="1" applyBorder="1" applyAlignment="1" applyProtection="1">
      <alignment horizontal="center"/>
    </xf>
    <xf numFmtId="0" fontId="32" fillId="0" borderId="18" xfId="42" applyFont="1" applyFill="1" applyBorder="1" applyAlignment="1">
      <alignment horizontal="center" vertical="center"/>
    </xf>
    <xf numFmtId="176" fontId="32" fillId="0" borderId="20" xfId="42" applyNumberFormat="1" applyFont="1" applyFill="1" applyBorder="1" applyAlignment="1">
      <alignment horizontal="center" vertical="center"/>
    </xf>
    <xf numFmtId="176" fontId="32" fillId="0" borderId="16" xfId="42" applyNumberFormat="1" applyFont="1" applyFill="1" applyBorder="1" applyAlignment="1">
      <alignment horizontal="center" vertical="center"/>
    </xf>
    <xf numFmtId="176" fontId="32" fillId="0" borderId="17" xfId="42" applyNumberFormat="1" applyFont="1" applyFill="1" applyBorder="1">
      <alignment vertical="center"/>
    </xf>
    <xf numFmtId="176" fontId="32" fillId="0" borderId="10" xfId="42" applyNumberFormat="1" applyFont="1" applyFill="1" applyBorder="1" applyAlignment="1">
      <alignment horizontal="center" vertical="center"/>
    </xf>
    <xf numFmtId="180" fontId="32" fillId="0" borderId="15" xfId="42" applyNumberFormat="1" applyFont="1" applyFill="1" applyBorder="1">
      <alignment vertical="center"/>
    </xf>
    <xf numFmtId="180" fontId="32" fillId="0" borderId="10" xfId="42" applyNumberFormat="1" applyFont="1" applyFill="1" applyBorder="1">
      <alignment vertical="center"/>
    </xf>
    <xf numFmtId="180" fontId="32" fillId="0" borderId="10" xfId="42" quotePrefix="1" applyNumberFormat="1" applyFont="1" applyFill="1" applyBorder="1" applyAlignment="1" applyProtection="1">
      <alignment horizontal="right"/>
      <protection locked="0"/>
    </xf>
    <xf numFmtId="41" fontId="32" fillId="0" borderId="0" xfId="42" applyNumberFormat="1" applyFont="1" applyFill="1" applyBorder="1" applyAlignment="1" applyProtection="1">
      <alignment horizontal="right"/>
      <protection locked="0"/>
    </xf>
    <xf numFmtId="176" fontId="32" fillId="0" borderId="14" xfId="42" applyNumberFormat="1" applyFont="1" applyFill="1" applyBorder="1">
      <alignment vertical="center"/>
    </xf>
    <xf numFmtId="176" fontId="32" fillId="0" borderId="14" xfId="42" applyNumberFormat="1" applyFont="1" applyFill="1" applyBorder="1" applyAlignment="1" applyProtection="1">
      <alignment horizontal="center"/>
    </xf>
    <xf numFmtId="176" fontId="32" fillId="0" borderId="10" xfId="42" applyNumberFormat="1" applyFont="1" applyFill="1" applyBorder="1" applyAlignment="1" applyProtection="1">
      <alignment horizontal="left"/>
    </xf>
    <xf numFmtId="176" fontId="32" fillId="0" borderId="0" xfId="42" applyNumberFormat="1" applyFont="1" applyFill="1" applyBorder="1" applyAlignment="1" applyProtection="1">
      <alignment horizontal="left"/>
    </xf>
    <xf numFmtId="176" fontId="32" fillId="0" borderId="11" xfId="42" applyNumberFormat="1" applyFont="1" applyFill="1" applyBorder="1" applyAlignment="1" applyProtection="1">
      <alignment horizontal="left"/>
    </xf>
    <xf numFmtId="176" fontId="32" fillId="0" borderId="12" xfId="42" applyNumberFormat="1" applyFont="1" applyFill="1" applyBorder="1" applyProtection="1">
      <alignment vertical="center"/>
      <protection locked="0"/>
    </xf>
    <xf numFmtId="176" fontId="32" fillId="0" borderId="15" xfId="42" applyNumberFormat="1" applyFont="1" applyFill="1" applyBorder="1">
      <alignment vertical="center"/>
    </xf>
    <xf numFmtId="176" fontId="32" fillId="0" borderId="12" xfId="42" applyNumberFormat="1" applyFont="1" applyFill="1" applyBorder="1" applyAlignment="1" applyProtection="1">
      <alignment horizontal="center"/>
    </xf>
    <xf numFmtId="41" fontId="32" fillId="0" borderId="12" xfId="42" applyNumberFormat="1" applyFont="1" applyFill="1" applyBorder="1" applyAlignment="1" applyProtection="1">
      <alignment horizontal="right"/>
      <protection locked="0"/>
    </xf>
    <xf numFmtId="182" fontId="32" fillId="0" borderId="15" xfId="42" applyNumberFormat="1" applyFont="1" applyFill="1" applyBorder="1">
      <alignment vertical="center"/>
    </xf>
    <xf numFmtId="182" fontId="32" fillId="0" borderId="10" xfId="42" applyNumberFormat="1" applyFont="1" applyFill="1" applyBorder="1">
      <alignment vertical="center"/>
    </xf>
    <xf numFmtId="177" fontId="32" fillId="0" borderId="10" xfId="0" applyNumberFormat="1" applyFont="1" applyFill="1" applyBorder="1">
      <alignment vertical="center"/>
    </xf>
    <xf numFmtId="177" fontId="34" fillId="0" borderId="0" xfId="0" applyNumberFormat="1" applyFont="1" applyFill="1" applyAlignment="1" applyProtection="1">
      <alignment horizontal="left"/>
    </xf>
    <xf numFmtId="177" fontId="32" fillId="0" borderId="0" xfId="0" applyNumberFormat="1" applyFont="1" applyFill="1">
      <alignment vertical="center"/>
    </xf>
    <xf numFmtId="177" fontId="32" fillId="0" borderId="24" xfId="0" applyNumberFormat="1" applyFont="1" applyFill="1" applyBorder="1">
      <alignment vertical="center"/>
    </xf>
    <xf numFmtId="179" fontId="32" fillId="0" borderId="21" xfId="0" applyNumberFormat="1" applyFont="1" applyFill="1" applyBorder="1" applyAlignment="1" applyProtection="1">
      <alignment horizontal="center"/>
    </xf>
    <xf numFmtId="179" fontId="32" fillId="0" borderId="13" xfId="0" applyNumberFormat="1" applyFont="1" applyFill="1" applyBorder="1" applyAlignment="1" applyProtection="1">
      <alignment horizontal="center"/>
    </xf>
    <xf numFmtId="177" fontId="32" fillId="0" borderId="11" xfId="0" applyNumberFormat="1" applyFont="1" applyFill="1" applyBorder="1">
      <alignment vertical="center"/>
    </xf>
    <xf numFmtId="177" fontId="32" fillId="0" borderId="25" xfId="0" applyNumberFormat="1" applyFont="1" applyFill="1" applyBorder="1">
      <alignment vertical="center"/>
    </xf>
    <xf numFmtId="179" fontId="32" fillId="0" borderId="19" xfId="0" applyNumberFormat="1" applyFont="1" applyFill="1" applyBorder="1" applyAlignment="1" applyProtection="1">
      <alignment horizontal="center"/>
    </xf>
    <xf numFmtId="179" fontId="32" fillId="0" borderId="14" xfId="0" applyNumberFormat="1" applyFont="1" applyFill="1" applyBorder="1" applyAlignment="1" applyProtection="1">
      <alignment horizontal="center"/>
    </xf>
    <xf numFmtId="177" fontId="32" fillId="0" borderId="18" xfId="0" applyNumberFormat="1" applyFont="1" applyFill="1" applyBorder="1">
      <alignment vertical="center"/>
    </xf>
    <xf numFmtId="177" fontId="34" fillId="0" borderId="0" xfId="0" applyNumberFormat="1" applyFont="1" applyFill="1" applyProtection="1">
      <alignment vertical="center"/>
    </xf>
    <xf numFmtId="177" fontId="34" fillId="0" borderId="18" xfId="0" applyNumberFormat="1" applyFont="1" applyFill="1" applyBorder="1" applyAlignment="1" applyProtection="1">
      <alignment horizontal="left"/>
    </xf>
    <xf numFmtId="177" fontId="34" fillId="0" borderId="0" xfId="0" applyNumberFormat="1" applyFont="1" applyFill="1" applyBorder="1" applyProtection="1">
      <alignment vertical="center"/>
    </xf>
    <xf numFmtId="176" fontId="34" fillId="0" borderId="0" xfId="0" applyNumberFormat="1" applyFont="1" applyFill="1" applyAlignment="1">
      <alignment horizontal="right" vertical="center"/>
    </xf>
    <xf numFmtId="177" fontId="34" fillId="0" borderId="0" xfId="0" applyNumberFormat="1" applyFont="1" applyFill="1">
      <alignment vertical="center"/>
    </xf>
    <xf numFmtId="177" fontId="32" fillId="0" borderId="0" xfId="0" applyNumberFormat="1" applyFont="1" applyFill="1" applyBorder="1" applyAlignment="1" applyProtection="1">
      <alignment horizontal="right"/>
      <protection locked="0"/>
    </xf>
    <xf numFmtId="177" fontId="34" fillId="0" borderId="18" xfId="0" applyNumberFormat="1" applyFont="1" applyFill="1" applyBorder="1" applyProtection="1">
      <alignment vertical="center"/>
    </xf>
    <xf numFmtId="177" fontId="32" fillId="0" borderId="0" xfId="0" applyNumberFormat="1" applyFont="1" applyFill="1" applyAlignment="1" applyProtection="1">
      <alignment horizontal="left"/>
    </xf>
    <xf numFmtId="177" fontId="32" fillId="0" borderId="18" xfId="0" applyNumberFormat="1" applyFont="1" applyFill="1" applyBorder="1" applyProtection="1">
      <alignment vertical="center"/>
    </xf>
    <xf numFmtId="177" fontId="32" fillId="0" borderId="18" xfId="0" applyNumberFormat="1" applyFont="1" applyFill="1" applyBorder="1" applyAlignment="1" applyProtection="1">
      <alignment horizontal="left"/>
    </xf>
    <xf numFmtId="177" fontId="32" fillId="0" borderId="0" xfId="0" applyNumberFormat="1" applyFont="1" applyFill="1" applyBorder="1" applyProtection="1">
      <alignment vertical="center"/>
    </xf>
    <xf numFmtId="177" fontId="38" fillId="0" borderId="18" xfId="0" applyNumberFormat="1" applyFont="1" applyFill="1" applyBorder="1" applyAlignment="1" applyProtection="1">
      <alignment horizontal="left"/>
    </xf>
    <xf numFmtId="176" fontId="32" fillId="0" borderId="0" xfId="0" applyNumberFormat="1" applyFont="1" applyFill="1" applyBorder="1" applyAlignment="1" applyProtection="1">
      <alignment horizontal="right" vertical="center"/>
    </xf>
    <xf numFmtId="177" fontId="32" fillId="0" borderId="0" xfId="0" applyNumberFormat="1" applyFont="1" applyFill="1" applyBorder="1" applyProtection="1">
      <alignment vertical="center"/>
      <protection locked="0"/>
    </xf>
    <xf numFmtId="177" fontId="34" fillId="0" borderId="0" xfId="0" applyNumberFormat="1" applyFont="1" applyFill="1" applyBorder="1" applyProtection="1">
      <alignment vertical="center"/>
      <protection locked="0"/>
    </xf>
    <xf numFmtId="177" fontId="32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8" fillId="0" borderId="18" xfId="0" applyNumberFormat="1" applyFont="1" applyFill="1" applyBorder="1">
      <alignment vertical="center"/>
    </xf>
    <xf numFmtId="177" fontId="34" fillId="0" borderId="10" xfId="0" applyNumberFormat="1" applyFont="1" applyFill="1" applyBorder="1" applyProtection="1">
      <alignment vertical="center"/>
    </xf>
    <xf numFmtId="177" fontId="32" fillId="0" borderId="20" xfId="0" applyNumberFormat="1" applyFont="1" applyFill="1" applyBorder="1">
      <alignment vertical="center"/>
    </xf>
    <xf numFmtId="177" fontId="32" fillId="0" borderId="0" xfId="0" applyNumberFormat="1" applyFont="1" applyFill="1" applyBorder="1">
      <alignment vertical="center"/>
    </xf>
    <xf numFmtId="177" fontId="34" fillId="0" borderId="10" xfId="0" applyNumberFormat="1" applyFont="1" applyFill="1" applyBorder="1" applyAlignment="1" applyProtection="1">
      <alignment horizontal="left"/>
    </xf>
    <xf numFmtId="177" fontId="32" fillId="0" borderId="11" xfId="0" applyNumberFormat="1" applyFont="1" applyFill="1" applyBorder="1" applyAlignment="1" applyProtection="1">
      <alignment horizontal="left"/>
    </xf>
    <xf numFmtId="177" fontId="32" fillId="0" borderId="14" xfId="0" applyNumberFormat="1" applyFont="1" applyFill="1" applyBorder="1" applyAlignment="1" applyProtection="1">
      <alignment horizontal="center"/>
    </xf>
    <xf numFmtId="177" fontId="32" fillId="0" borderId="12" xfId="0" applyNumberFormat="1" applyFont="1" applyFill="1" applyBorder="1">
      <alignment vertical="center"/>
    </xf>
    <xf numFmtId="177" fontId="32" fillId="0" borderId="12" xfId="0" applyNumberFormat="1" applyFont="1" applyFill="1" applyBorder="1" applyProtection="1">
      <alignment vertical="center"/>
    </xf>
    <xf numFmtId="177" fontId="32" fillId="0" borderId="0" xfId="0" applyNumberFormat="1" applyFont="1" applyFill="1" applyProtection="1">
      <alignment vertical="center"/>
      <protection locked="0"/>
    </xf>
    <xf numFmtId="177" fontId="32" fillId="0" borderId="0" xfId="0" applyNumberFormat="1" applyFont="1" applyFill="1" applyProtection="1">
      <alignment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0" xfId="0" applyNumberFormat="1" applyFont="1" applyFill="1" applyBorder="1" applyAlignment="1">
      <alignment horizontal="right" vertical="center"/>
    </xf>
    <xf numFmtId="41" fontId="32" fillId="0" borderId="12" xfId="0" applyNumberFormat="1" applyFont="1" applyFill="1" applyBorder="1" applyAlignment="1">
      <alignment horizontal="right" vertical="center"/>
    </xf>
    <xf numFmtId="41" fontId="32" fillId="0" borderId="0" xfId="0" applyNumberFormat="1" applyFont="1" applyFill="1" applyBorder="1" applyAlignment="1">
      <alignment horizontal="right" vertical="center"/>
    </xf>
    <xf numFmtId="177" fontId="38" fillId="0" borderId="0" xfId="0" applyNumberFormat="1" applyFont="1" applyFill="1" applyBorder="1" applyAlignment="1" applyProtection="1">
      <alignment horizontal="left"/>
    </xf>
    <xf numFmtId="177" fontId="32" fillId="0" borderId="0" xfId="0" applyNumberFormat="1" applyFont="1" applyFill="1" applyBorder="1" applyAlignment="1" applyProtection="1">
      <alignment horizontal="left"/>
    </xf>
    <xf numFmtId="177" fontId="32" fillId="0" borderId="23" xfId="0" applyNumberFormat="1" applyFont="1" applyFill="1" applyBorder="1">
      <alignment vertical="center"/>
    </xf>
    <xf numFmtId="177" fontId="32" fillId="0" borderId="15" xfId="0" applyNumberFormat="1" applyFont="1" applyFill="1" applyBorder="1" applyProtection="1">
      <alignment vertical="center"/>
      <protection locked="0"/>
    </xf>
    <xf numFmtId="177" fontId="32" fillId="0" borderId="10" xfId="0" applyNumberFormat="1" applyFont="1" applyFill="1" applyBorder="1" applyProtection="1">
      <alignment vertical="center"/>
      <protection locked="0"/>
    </xf>
    <xf numFmtId="0" fontId="34" fillId="0" borderId="18" xfId="42" applyFont="1" applyFill="1" applyBorder="1" applyAlignment="1" applyProtection="1">
      <alignment horizontal="center"/>
    </xf>
    <xf numFmtId="0" fontId="32" fillId="0" borderId="18" xfId="42" applyFont="1" applyFill="1" applyBorder="1">
      <alignment vertical="center"/>
    </xf>
    <xf numFmtId="0" fontId="32" fillId="0" borderId="18" xfId="42" applyFont="1" applyFill="1" applyBorder="1" applyAlignment="1" applyProtection="1">
      <alignment horizontal="left"/>
    </xf>
    <xf numFmtId="0" fontId="32" fillId="0" borderId="20" xfId="42" applyFont="1" applyFill="1" applyBorder="1">
      <alignment vertical="center"/>
    </xf>
    <xf numFmtId="176" fontId="3" fillId="0" borderId="13" xfId="42" applyNumberFormat="1" applyFont="1" applyFill="1" applyBorder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Border="1" applyProtection="1">
      <alignment vertical="center"/>
      <protection locked="0"/>
    </xf>
    <xf numFmtId="176" fontId="32" fillId="0" borderId="10" xfId="0" applyNumberFormat="1" applyFont="1" applyFill="1" applyBorder="1" applyAlignment="1">
      <alignment vertical="center"/>
    </xf>
    <xf numFmtId="176" fontId="32" fillId="0" borderId="20" xfId="0" applyNumberFormat="1" applyFont="1" applyFill="1" applyBorder="1" applyAlignment="1">
      <alignment vertical="center"/>
    </xf>
    <xf numFmtId="41" fontId="32" fillId="0" borderId="10" xfId="0" quotePrefix="1" applyNumberFormat="1" applyFont="1" applyFill="1" applyBorder="1" applyAlignment="1" applyProtection="1">
      <alignment horizontal="right"/>
      <protection locked="0"/>
    </xf>
    <xf numFmtId="0" fontId="32" fillId="0" borderId="14" xfId="42" applyFont="1" applyFill="1" applyBorder="1" applyAlignment="1" applyProtection="1">
      <alignment horizontal="center"/>
    </xf>
    <xf numFmtId="177" fontId="32" fillId="0" borderId="23" xfId="42" applyNumberFormat="1" applyFont="1" applyFill="1" applyBorder="1" applyAlignment="1" applyProtection="1">
      <alignment horizontal="center" vertical="center"/>
    </xf>
    <xf numFmtId="177" fontId="32" fillId="0" borderId="19" xfId="42" applyNumberFormat="1" applyFont="1" applyFill="1" applyBorder="1" applyAlignment="1" applyProtection="1">
      <alignment horizontal="center" vertical="center"/>
    </xf>
    <xf numFmtId="177" fontId="32" fillId="0" borderId="12" xfId="42" applyNumberFormat="1" applyFont="1" applyFill="1" applyBorder="1" applyAlignment="1" applyProtection="1">
      <alignment horizontal="center" vertical="center"/>
    </xf>
    <xf numFmtId="177" fontId="32" fillId="0" borderId="14" xfId="42" applyNumberFormat="1" applyFont="1" applyFill="1" applyBorder="1" applyAlignment="1" applyProtection="1">
      <alignment horizontal="center" vertical="center"/>
    </xf>
    <xf numFmtId="176" fontId="3" fillId="0" borderId="14" xfId="42" applyNumberFormat="1" applyFont="1" applyFill="1" applyBorder="1" applyAlignment="1" applyProtection="1">
      <alignment horizontal="center" vertical="center"/>
    </xf>
    <xf numFmtId="176" fontId="32" fillId="0" borderId="0" xfId="42" applyNumberFormat="1" applyFont="1" applyFill="1" applyAlignment="1" applyProtection="1">
      <alignment horizontal="center"/>
    </xf>
    <xf numFmtId="176" fontId="34" fillId="0" borderId="10" xfId="42" applyNumberFormat="1" applyFont="1" applyFill="1" applyBorder="1">
      <alignment vertical="center"/>
    </xf>
    <xf numFmtId="176" fontId="32" fillId="0" borderId="16" xfId="42" applyNumberFormat="1" applyFont="1" applyFill="1" applyBorder="1">
      <alignment vertical="center"/>
    </xf>
    <xf numFmtId="176" fontId="34" fillId="0" borderId="0" xfId="42" applyNumberFormat="1" applyFont="1" applyFill="1" applyBorder="1" applyAlignment="1" applyProtection="1">
      <alignment horizontal="left"/>
    </xf>
    <xf numFmtId="176" fontId="38" fillId="0" borderId="0" xfId="42" applyNumberFormat="1" applyFont="1" applyFill="1" applyBorder="1" applyAlignment="1" applyProtection="1">
      <alignment horizontal="left"/>
    </xf>
    <xf numFmtId="176" fontId="3" fillId="0" borderId="10" xfId="42" applyNumberFormat="1" applyFont="1" applyFill="1" applyBorder="1">
      <alignment vertical="center"/>
    </xf>
    <xf numFmtId="176" fontId="32" fillId="0" borderId="0" xfId="42" applyNumberFormat="1" applyFont="1" applyFill="1" applyProtection="1">
      <alignment vertical="center"/>
    </xf>
    <xf numFmtId="176" fontId="34" fillId="0" borderId="16" xfId="42" applyNumberFormat="1" applyFont="1" applyFill="1" applyBorder="1" applyProtection="1">
      <alignment vertical="center"/>
    </xf>
    <xf numFmtId="0" fontId="3" fillId="0" borderId="0" xfId="42" applyNumberFormat="1" applyFont="1" applyFill="1" applyBorder="1" applyAlignment="1">
      <alignment horizontal="center" vertical="center"/>
    </xf>
    <xf numFmtId="176" fontId="5" fillId="0" borderId="0" xfId="42" applyNumberFormat="1" applyFont="1" applyFill="1" applyBorder="1">
      <alignment vertical="center"/>
    </xf>
    <xf numFmtId="176" fontId="32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6" fontId="3" fillId="0" borderId="30" xfId="42" applyNumberFormat="1" applyFont="1" applyFill="1" applyBorder="1" applyAlignment="1">
      <alignment horizontal="center" vertical="center"/>
    </xf>
    <xf numFmtId="0" fontId="3" fillId="0" borderId="30" xfId="42" applyNumberFormat="1" applyFont="1" applyFill="1" applyBorder="1" applyAlignment="1">
      <alignment horizontal="center" vertical="center"/>
    </xf>
    <xf numFmtId="177" fontId="3" fillId="0" borderId="30" xfId="42" applyNumberFormat="1" applyFont="1" applyFill="1" applyBorder="1">
      <alignment vertical="center"/>
    </xf>
    <xf numFmtId="177" fontId="5" fillId="0" borderId="30" xfId="42" applyNumberFormat="1" applyFont="1" applyFill="1" applyBorder="1">
      <alignment vertical="center"/>
    </xf>
    <xf numFmtId="0" fontId="5" fillId="0" borderId="0" xfId="42" applyFont="1" applyFill="1" applyAlignment="1" applyProtection="1"/>
    <xf numFmtId="0" fontId="32" fillId="0" borderId="16" xfId="42" applyFont="1" applyFill="1" applyBorder="1">
      <alignment vertical="center"/>
    </xf>
    <xf numFmtId="0" fontId="3" fillId="0" borderId="0" xfId="42" applyFont="1" applyFill="1" applyBorder="1">
      <alignment vertical="center"/>
    </xf>
    <xf numFmtId="0" fontId="32" fillId="0" borderId="0" xfId="42" applyFont="1" applyFill="1" applyBorder="1" applyAlignment="1" applyProtection="1">
      <alignment horizontal="right"/>
    </xf>
    <xf numFmtId="0" fontId="32" fillId="0" borderId="12" xfId="42" applyFont="1" applyFill="1" applyBorder="1" applyAlignment="1" applyProtection="1">
      <alignment horizontal="right"/>
    </xf>
    <xf numFmtId="41" fontId="34" fillId="0" borderId="12" xfId="33" applyNumberFormat="1" applyFont="1" applyFill="1" applyBorder="1">
      <alignment vertical="center"/>
    </xf>
    <xf numFmtId="0" fontId="5" fillId="0" borderId="0" xfId="42" applyFont="1" applyFill="1" applyBorder="1">
      <alignment vertical="center"/>
    </xf>
    <xf numFmtId="41" fontId="32" fillId="0" borderId="12" xfId="33" applyNumberFormat="1" applyFont="1" applyFill="1" applyBorder="1" applyProtection="1">
      <alignment vertical="center"/>
      <protection locked="0"/>
    </xf>
    <xf numFmtId="181" fontId="32" fillId="0" borderId="0" xfId="42" applyNumberFormat="1" applyFont="1" applyFill="1" applyBorder="1" applyAlignment="1">
      <alignment horizontal="right" vertical="center"/>
    </xf>
    <xf numFmtId="41" fontId="32" fillId="0" borderId="12" xfId="33" applyNumberFormat="1" applyFont="1" applyFill="1" applyBorder="1" applyAlignment="1" applyProtection="1">
      <alignment horizontal="right"/>
    </xf>
    <xf numFmtId="38" fontId="32" fillId="0" borderId="12" xfId="33" applyFont="1" applyFill="1" applyBorder="1" applyAlignment="1" applyProtection="1">
      <alignment horizontal="right"/>
      <protection locked="0"/>
    </xf>
    <xf numFmtId="183" fontId="32" fillId="0" borderId="12" xfId="33" applyNumberFormat="1" applyFont="1" applyFill="1" applyBorder="1" applyAlignment="1" applyProtection="1">
      <alignment horizontal="right"/>
    </xf>
    <xf numFmtId="183" fontId="32" fillId="0" borderId="0" xfId="33" applyNumberFormat="1" applyFont="1" applyFill="1" applyBorder="1" applyProtection="1">
      <alignment vertical="center"/>
      <protection locked="0"/>
    </xf>
    <xf numFmtId="38" fontId="32" fillId="0" borderId="12" xfId="33" applyFont="1" applyFill="1" applyBorder="1" applyAlignment="1" applyProtection="1">
      <alignment horizontal="left" vertical="center"/>
      <protection locked="0"/>
    </xf>
    <xf numFmtId="181" fontId="32" fillId="0" borderId="0" xfId="42" applyNumberFormat="1" applyFont="1" applyFill="1" applyBorder="1" applyAlignment="1" applyProtection="1">
      <alignment horizontal="right" vertical="center"/>
      <protection locked="0"/>
    </xf>
    <xf numFmtId="41" fontId="32" fillId="0" borderId="12" xfId="33" quotePrefix="1" applyNumberFormat="1" applyFont="1" applyFill="1" applyBorder="1" applyAlignment="1" applyProtection="1">
      <alignment horizontal="right"/>
      <protection locked="0"/>
    </xf>
    <xf numFmtId="41" fontId="3" fillId="0" borderId="10" xfId="42" applyNumberFormat="1" applyFont="1" applyFill="1" applyBorder="1">
      <alignment vertical="center"/>
    </xf>
    <xf numFmtId="41" fontId="3" fillId="0" borderId="11" xfId="42" applyNumberFormat="1" applyFont="1" applyFill="1" applyBorder="1">
      <alignment vertical="center"/>
    </xf>
    <xf numFmtId="41" fontId="5" fillId="0" borderId="0" xfId="42" applyNumberFormat="1" applyFont="1" applyFill="1" applyAlignment="1" applyProtection="1">
      <alignment horizontal="left"/>
    </xf>
    <xf numFmtId="41" fontId="3" fillId="0" borderId="0" xfId="42" applyNumberFormat="1" applyFont="1" applyFill="1" applyProtection="1">
      <alignment vertical="center"/>
    </xf>
    <xf numFmtId="0" fontId="3" fillId="0" borderId="0" xfId="42" applyNumberFormat="1" applyFont="1" applyFill="1" applyBorder="1" applyAlignment="1" applyProtection="1">
      <alignment horizontal="left"/>
    </xf>
    <xf numFmtId="176" fontId="5" fillId="0" borderId="10" xfId="42" applyNumberFormat="1" applyFont="1" applyFill="1" applyBorder="1" applyAlignment="1" applyProtection="1">
      <alignment horizontal="left"/>
    </xf>
    <xf numFmtId="176" fontId="3" fillId="0" borderId="14" xfId="42" applyNumberFormat="1" applyFont="1" applyFill="1" applyBorder="1">
      <alignment vertical="center"/>
    </xf>
    <xf numFmtId="176" fontId="3" fillId="0" borderId="11" xfId="42" applyNumberFormat="1" applyFont="1" applyFill="1" applyBorder="1">
      <alignment vertical="center"/>
    </xf>
    <xf numFmtId="176" fontId="3" fillId="0" borderId="11" xfId="42" applyNumberFormat="1" applyFont="1" applyFill="1" applyBorder="1" applyAlignment="1">
      <alignment vertical="center"/>
    </xf>
    <xf numFmtId="176" fontId="3" fillId="0" borderId="12" xfId="42" applyNumberFormat="1" applyFont="1" applyFill="1" applyBorder="1">
      <alignment vertical="center"/>
    </xf>
    <xf numFmtId="176" fontId="32" fillId="0" borderId="0" xfId="42" applyNumberFormat="1" applyFont="1" applyFill="1" applyAlignment="1" applyProtection="1">
      <alignment horizontal="center"/>
    </xf>
    <xf numFmtId="177" fontId="32" fillId="0" borderId="10" xfId="0" applyNumberFormat="1" applyFont="1" applyFill="1" applyBorder="1" applyAlignment="1" applyProtection="1">
      <alignment horizontal="right"/>
    </xf>
    <xf numFmtId="176" fontId="32" fillId="0" borderId="13" xfId="0" applyNumberFormat="1" applyFont="1" applyFill="1" applyBorder="1" applyAlignment="1">
      <alignment horizontal="center" vertical="center"/>
    </xf>
    <xf numFmtId="0" fontId="32" fillId="0" borderId="14" xfId="0" applyNumberFormat="1" applyFont="1" applyFill="1" applyBorder="1" applyAlignment="1">
      <alignment horizontal="center" vertical="center"/>
    </xf>
    <xf numFmtId="0" fontId="32" fillId="0" borderId="13" xfId="0" applyNumberFormat="1" applyFont="1" applyFill="1" applyBorder="1" applyAlignment="1">
      <alignment horizontal="center" vertical="center"/>
    </xf>
    <xf numFmtId="176" fontId="32" fillId="0" borderId="13" xfId="42" applyNumberFormat="1" applyFont="1" applyFill="1" applyBorder="1" applyAlignment="1">
      <alignment horizontal="center" vertical="center"/>
    </xf>
    <xf numFmtId="0" fontId="32" fillId="0" borderId="14" xfId="42" applyNumberFormat="1" applyFont="1" applyFill="1" applyBorder="1" applyAlignment="1">
      <alignment horizontal="center" vertical="center"/>
    </xf>
    <xf numFmtId="176" fontId="32" fillId="0" borderId="29" xfId="42" applyNumberFormat="1" applyFont="1" applyFill="1" applyBorder="1">
      <alignment vertical="center"/>
    </xf>
    <xf numFmtId="176" fontId="34" fillId="0" borderId="0" xfId="42" applyNumberFormat="1" applyFont="1" applyFill="1" applyBorder="1">
      <alignment vertical="center"/>
    </xf>
    <xf numFmtId="41" fontId="32" fillId="0" borderId="0" xfId="42" applyNumberFormat="1" applyFont="1" applyFill="1" applyBorder="1" applyProtection="1">
      <alignment vertical="center"/>
      <protection locked="0"/>
    </xf>
    <xf numFmtId="177" fontId="32" fillId="0" borderId="12" xfId="42" applyNumberFormat="1" applyFont="1" applyFill="1" applyBorder="1" applyAlignment="1" applyProtection="1">
      <alignment horizontal="right" vertical="center"/>
      <protection locked="0"/>
    </xf>
    <xf numFmtId="177" fontId="32" fillId="0" borderId="0" xfId="42" applyNumberFormat="1" applyFont="1" applyFill="1" applyBorder="1" applyAlignment="1" applyProtection="1">
      <alignment horizontal="right" vertical="center"/>
      <protection locked="0"/>
    </xf>
    <xf numFmtId="41" fontId="32" fillId="0" borderId="12" xfId="42" applyNumberFormat="1" applyFont="1" applyFill="1" applyBorder="1" applyProtection="1">
      <alignment vertical="center"/>
      <protection locked="0"/>
    </xf>
    <xf numFmtId="38" fontId="32" fillId="0" borderId="12" xfId="33" applyFont="1" applyFill="1" applyBorder="1" applyAlignment="1">
      <alignment vertical="center"/>
    </xf>
    <xf numFmtId="38" fontId="32" fillId="0" borderId="0" xfId="33" applyFont="1" applyFill="1" applyBorder="1" applyAlignment="1">
      <alignment vertical="center"/>
    </xf>
    <xf numFmtId="177" fontId="32" fillId="0" borderId="12" xfId="33" applyNumberFormat="1" applyFont="1" applyFill="1" applyBorder="1" applyAlignment="1" applyProtection="1">
      <alignment vertical="center"/>
    </xf>
    <xf numFmtId="177" fontId="32" fillId="0" borderId="0" xfId="33" applyNumberFormat="1" applyFont="1" applyFill="1">
      <alignment vertical="center"/>
    </xf>
    <xf numFmtId="177" fontId="32" fillId="0" borderId="0" xfId="33" applyNumberFormat="1" applyFont="1" applyFill="1" applyBorder="1" applyAlignment="1" applyProtection="1">
      <alignment vertical="center"/>
      <protection locked="0"/>
    </xf>
    <xf numFmtId="177" fontId="32" fillId="0" borderId="0" xfId="33" quotePrefix="1" applyNumberFormat="1" applyFont="1" applyFill="1" applyBorder="1" applyAlignment="1" applyProtection="1">
      <alignment vertical="center"/>
      <protection locked="0"/>
    </xf>
    <xf numFmtId="177" fontId="32" fillId="0" borderId="0" xfId="33" applyNumberFormat="1" applyFont="1" applyFill="1" applyBorder="1" applyAlignment="1" applyProtection="1">
      <alignment vertical="center"/>
    </xf>
    <xf numFmtId="177" fontId="32" fillId="0" borderId="12" xfId="42" applyNumberFormat="1" applyFont="1" applyFill="1" applyBorder="1" applyAlignment="1">
      <alignment vertical="center"/>
    </xf>
    <xf numFmtId="177" fontId="32" fillId="0" borderId="0" xfId="42" applyNumberFormat="1" applyFont="1" applyFill="1" applyBorder="1" applyAlignment="1">
      <alignment vertical="center"/>
    </xf>
    <xf numFmtId="177" fontId="32" fillId="0" borderId="0" xfId="42" quotePrefix="1" applyNumberFormat="1" applyFont="1" applyFill="1" applyBorder="1" applyAlignment="1" applyProtection="1">
      <protection locked="0"/>
    </xf>
    <xf numFmtId="41" fontId="32" fillId="0" borderId="0" xfId="42" quotePrefix="1" applyNumberFormat="1" applyFont="1" applyFill="1" applyBorder="1" applyAlignment="1" applyProtection="1">
      <protection locked="0"/>
    </xf>
    <xf numFmtId="41" fontId="32" fillId="0" borderId="10" xfId="42" applyNumberFormat="1" applyFont="1" applyFill="1" applyBorder="1">
      <alignment vertical="center"/>
    </xf>
    <xf numFmtId="41" fontId="34" fillId="0" borderId="10" xfId="42" applyNumberFormat="1" applyFont="1" applyFill="1" applyBorder="1" applyAlignment="1" applyProtection="1">
      <alignment horizontal="left"/>
    </xf>
    <xf numFmtId="41" fontId="32" fillId="0" borderId="0" xfId="42" applyNumberFormat="1" applyFont="1" applyFill="1" applyBorder="1">
      <alignment vertical="center"/>
    </xf>
    <xf numFmtId="41" fontId="32" fillId="0" borderId="0" xfId="42" applyNumberFormat="1" applyFont="1" applyFill="1">
      <alignment vertical="center"/>
    </xf>
    <xf numFmtId="41" fontId="32" fillId="0" borderId="14" xfId="42" applyNumberFormat="1" applyFont="1" applyFill="1" applyBorder="1">
      <alignment vertical="center"/>
    </xf>
    <xf numFmtId="41" fontId="32" fillId="0" borderId="11" xfId="42" applyNumberFormat="1" applyFont="1" applyFill="1" applyBorder="1">
      <alignment vertical="center"/>
    </xf>
    <xf numFmtId="41" fontId="32" fillId="0" borderId="18" xfId="42" applyNumberFormat="1" applyFont="1" applyFill="1" applyBorder="1">
      <alignment vertical="center"/>
    </xf>
    <xf numFmtId="41" fontId="32" fillId="0" borderId="17" xfId="42" applyNumberFormat="1" applyFont="1" applyFill="1" applyBorder="1" applyAlignment="1" applyProtection="1">
      <alignment horizontal="center"/>
    </xf>
    <xf numFmtId="41" fontId="32" fillId="0" borderId="0" xfId="42" applyNumberFormat="1" applyFont="1" applyFill="1" applyBorder="1" applyAlignment="1" applyProtection="1">
      <alignment horizontal="center"/>
    </xf>
    <xf numFmtId="41" fontId="32" fillId="0" borderId="25" xfId="42" applyNumberFormat="1" applyFont="1" applyFill="1" applyBorder="1">
      <alignment vertical="center"/>
    </xf>
    <xf numFmtId="185" fontId="32" fillId="0" borderId="0" xfId="42" applyNumberFormat="1" applyFont="1" applyFill="1" applyBorder="1" applyAlignment="1" applyProtection="1">
      <alignment horizontal="center"/>
    </xf>
    <xf numFmtId="41" fontId="32" fillId="0" borderId="22" xfId="42" applyNumberFormat="1" applyFont="1" applyFill="1" applyBorder="1">
      <alignment vertical="center"/>
    </xf>
    <xf numFmtId="41" fontId="34" fillId="0" borderId="0" xfId="42" applyNumberFormat="1" applyFont="1" applyFill="1" applyProtection="1">
      <alignment vertical="center"/>
    </xf>
    <xf numFmtId="41" fontId="34" fillId="0" borderId="18" xfId="42" applyNumberFormat="1" applyFont="1" applyFill="1" applyBorder="1" applyProtection="1">
      <alignment vertical="center"/>
    </xf>
    <xf numFmtId="41" fontId="34" fillId="0" borderId="0" xfId="42" applyNumberFormat="1" applyFont="1" applyFill="1" applyBorder="1" applyProtection="1">
      <alignment vertical="center"/>
    </xf>
    <xf numFmtId="41" fontId="32" fillId="0" borderId="0" xfId="42" applyNumberFormat="1" applyFont="1" applyFill="1" applyAlignment="1" applyProtection="1">
      <alignment horizontal="left"/>
    </xf>
    <xf numFmtId="41" fontId="32" fillId="0" borderId="18" xfId="42" applyNumberFormat="1" applyFont="1" applyFill="1" applyBorder="1" applyProtection="1">
      <alignment vertical="center"/>
    </xf>
    <xf numFmtId="41" fontId="32" fillId="0" borderId="0" xfId="42" applyNumberFormat="1" applyFont="1" applyFill="1" applyBorder="1" applyProtection="1">
      <alignment vertical="center"/>
    </xf>
    <xf numFmtId="41" fontId="32" fillId="0" borderId="18" xfId="42" applyNumberFormat="1" applyFont="1" applyFill="1" applyBorder="1" applyAlignment="1" applyProtection="1">
      <alignment horizontal="left"/>
    </xf>
    <xf numFmtId="41" fontId="32" fillId="0" borderId="20" xfId="42" applyNumberFormat="1" applyFont="1" applyFill="1" applyBorder="1">
      <alignment vertical="center"/>
    </xf>
    <xf numFmtId="0" fontId="32" fillId="0" borderId="0" xfId="42" applyNumberFormat="1" applyFont="1" applyFill="1" applyBorder="1" applyAlignment="1" applyProtection="1">
      <alignment horizontal="left" vertical="center"/>
    </xf>
    <xf numFmtId="41" fontId="32" fillId="0" borderId="10" xfId="42" applyNumberFormat="1" applyFont="1" applyFill="1" applyBorder="1" applyAlignment="1" applyProtection="1">
      <alignment horizontal="right"/>
    </xf>
    <xf numFmtId="41" fontId="32" fillId="0" borderId="0" xfId="42" applyNumberFormat="1" applyFont="1" applyFill="1" applyBorder="1" applyAlignment="1" applyProtection="1">
      <alignment horizontal="right" vertical="center"/>
      <protection locked="0"/>
    </xf>
    <xf numFmtId="41" fontId="32" fillId="0" borderId="0" xfId="42" applyNumberFormat="1" applyFont="1" applyFill="1" applyBorder="1" applyAlignment="1" applyProtection="1">
      <alignment horizontal="right" vertical="center"/>
    </xf>
    <xf numFmtId="179" fontId="32" fillId="0" borderId="0" xfId="42" applyNumberFormat="1" applyFont="1" applyFill="1" applyBorder="1" applyProtection="1">
      <alignment vertical="center"/>
      <protection locked="0"/>
    </xf>
    <xf numFmtId="179" fontId="32" fillId="0" borderId="0" xfId="42" applyNumberFormat="1" applyFont="1" applyFill="1" applyBorder="1" applyAlignment="1" applyProtection="1">
      <alignment horizontal="right" vertical="center"/>
      <protection locked="0"/>
    </xf>
    <xf numFmtId="176" fontId="32" fillId="0" borderId="18" xfId="42" applyNumberFormat="1" applyFont="1" applyFill="1" applyBorder="1" applyAlignment="1" applyProtection="1">
      <alignment horizontal="left"/>
    </xf>
    <xf numFmtId="177" fontId="32" fillId="0" borderId="0" xfId="33" applyNumberFormat="1" applyFont="1" applyFill="1" applyBorder="1" applyProtection="1">
      <alignment vertical="center"/>
      <protection locked="0"/>
    </xf>
    <xf numFmtId="177" fontId="32" fillId="0" borderId="0" xfId="33" applyNumberFormat="1" applyFont="1" applyFill="1" applyBorder="1" applyAlignment="1">
      <alignment vertical="center"/>
    </xf>
    <xf numFmtId="177" fontId="32" fillId="0" borderId="0" xfId="33" applyNumberFormat="1" applyFont="1" applyFill="1" applyBorder="1" applyAlignment="1">
      <alignment horizontal="right" vertical="center"/>
    </xf>
    <xf numFmtId="177" fontId="32" fillId="0" borderId="0" xfId="42" applyNumberFormat="1" applyFont="1" applyFill="1" applyBorder="1" applyAlignment="1" applyProtection="1">
      <alignment horizontal="right"/>
      <protection locked="0"/>
    </xf>
    <xf numFmtId="41" fontId="32" fillId="0" borderId="0" xfId="43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 applyProtection="1">
      <alignment horizontal="center"/>
    </xf>
    <xf numFmtId="176" fontId="34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32" fillId="0" borderId="0" xfId="0" applyNumberFormat="1" applyFont="1" applyFill="1" applyAlignment="1"/>
    <xf numFmtId="176" fontId="32" fillId="0" borderId="0" xfId="0" applyNumberFormat="1" applyFont="1" applyFill="1" applyBorder="1" applyAlignment="1">
      <alignment horizontal="left" vertical="center" wrapText="1"/>
    </xf>
    <xf numFmtId="176" fontId="32" fillId="0" borderId="16" xfId="0" applyNumberFormat="1" applyFont="1" applyFill="1" applyBorder="1" applyAlignment="1">
      <alignment horizontal="left" vertical="center"/>
    </xf>
    <xf numFmtId="176" fontId="32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/>
    </xf>
    <xf numFmtId="176" fontId="34" fillId="0" borderId="0" xfId="0" applyNumberFormat="1" applyFont="1" applyFill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34" fillId="0" borderId="0" xfId="42" applyNumberFormat="1" applyFont="1" applyFill="1" applyAlignment="1" applyProtection="1">
      <alignment horizontal="center"/>
    </xf>
    <xf numFmtId="0" fontId="32" fillId="0" borderId="13" xfId="42" applyFont="1" applyFill="1" applyBorder="1" applyAlignment="1" applyProtection="1">
      <alignment horizontal="center"/>
    </xf>
    <xf numFmtId="0" fontId="32" fillId="0" borderId="16" xfId="42" applyFont="1" applyFill="1" applyBorder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177" fontId="32" fillId="0" borderId="21" xfId="42" applyNumberFormat="1" applyFont="1" applyFill="1" applyBorder="1" applyAlignment="1" applyProtection="1">
      <alignment horizontal="center" vertical="center"/>
    </xf>
    <xf numFmtId="177" fontId="32" fillId="0" borderId="23" xfId="42" applyNumberFormat="1" applyFont="1" applyFill="1" applyBorder="1" applyAlignment="1" applyProtection="1">
      <alignment horizontal="center" vertical="center"/>
    </xf>
    <xf numFmtId="177" fontId="32" fillId="0" borderId="19" xfId="42" applyNumberFormat="1" applyFont="1" applyFill="1" applyBorder="1" applyAlignment="1" applyProtection="1">
      <alignment horizontal="center" vertical="center"/>
    </xf>
    <xf numFmtId="177" fontId="32" fillId="0" borderId="16" xfId="42" applyNumberFormat="1" applyFont="1" applyFill="1" applyBorder="1" applyAlignment="1"/>
    <xf numFmtId="177" fontId="32" fillId="0" borderId="13" xfId="42" applyNumberFormat="1" applyFont="1" applyFill="1" applyBorder="1" applyAlignment="1" applyProtection="1">
      <alignment horizontal="center" vertical="center"/>
    </xf>
    <xf numFmtId="177" fontId="32" fillId="0" borderId="12" xfId="42" applyNumberFormat="1" applyFont="1" applyFill="1" applyBorder="1" applyAlignment="1" applyProtection="1">
      <alignment horizontal="center" vertical="center"/>
    </xf>
    <xf numFmtId="177" fontId="32" fillId="0" borderId="14" xfId="42" applyNumberFormat="1" applyFont="1" applyFill="1" applyBorder="1" applyAlignment="1" applyProtection="1">
      <alignment horizontal="center" vertical="center"/>
    </xf>
    <xf numFmtId="176" fontId="3" fillId="0" borderId="21" xfId="42" applyNumberFormat="1" applyFont="1" applyFill="1" applyBorder="1" applyAlignment="1" applyProtection="1">
      <alignment horizontal="center" vertical="center"/>
    </xf>
    <xf numFmtId="176" fontId="3" fillId="0" borderId="19" xfId="42" applyNumberFormat="1" applyFont="1" applyFill="1" applyBorder="1" applyAlignment="1" applyProtection="1">
      <alignment horizontal="center" vertical="center"/>
    </xf>
    <xf numFmtId="176" fontId="3" fillId="0" borderId="13" xfId="42" applyNumberFormat="1" applyFont="1" applyFill="1" applyBorder="1" applyAlignment="1" applyProtection="1">
      <alignment horizontal="center" vertical="center"/>
    </xf>
    <xf numFmtId="176" fontId="3" fillId="0" borderId="14" xfId="42" applyNumberFormat="1" applyFont="1" applyFill="1" applyBorder="1" applyAlignment="1" applyProtection="1">
      <alignment horizontal="center" vertical="center"/>
    </xf>
    <xf numFmtId="41" fontId="5" fillId="0" borderId="0" xfId="42" applyNumberFormat="1" applyFont="1" applyFill="1" applyAlignment="1" applyProtection="1">
      <alignment horizontal="center"/>
    </xf>
    <xf numFmtId="41" fontId="32" fillId="0" borderId="27" xfId="42" applyNumberFormat="1" applyFont="1" applyFill="1" applyBorder="1" applyAlignment="1" applyProtection="1">
      <alignment horizontal="center"/>
    </xf>
    <xf numFmtId="41" fontId="32" fillId="0" borderId="0" xfId="42" applyNumberFormat="1" applyFont="1" applyFill="1" applyBorder="1" applyAlignment="1" applyProtection="1">
      <alignment horizontal="center"/>
    </xf>
    <xf numFmtId="176" fontId="32" fillId="0" borderId="0" xfId="42" applyNumberFormat="1" applyFont="1" applyFill="1" applyAlignment="1" applyProtection="1">
      <alignment horizontal="center"/>
    </xf>
    <xf numFmtId="176" fontId="32" fillId="0" borderId="18" xfId="42" applyNumberFormat="1" applyFont="1" applyFill="1" applyBorder="1" applyAlignment="1" applyProtection="1">
      <alignment horizontal="center"/>
    </xf>
    <xf numFmtId="176" fontId="32" fillId="0" borderId="0" xfId="42" applyNumberFormat="1" applyFont="1" applyFill="1" applyBorder="1" applyAlignment="1" applyProtection="1">
      <alignment horizontal="center"/>
    </xf>
    <xf numFmtId="176" fontId="3" fillId="0" borderId="27" xfId="42" applyNumberFormat="1" applyFont="1" applyFill="1" applyBorder="1" applyAlignment="1" applyProtection="1">
      <alignment horizontal="center"/>
    </xf>
    <xf numFmtId="176" fontId="3" fillId="0" borderId="26" xfId="42" applyNumberFormat="1" applyFont="1" applyFill="1" applyBorder="1" applyAlignment="1" applyProtection="1">
      <alignment horizontal="center"/>
    </xf>
    <xf numFmtId="176" fontId="3" fillId="0" borderId="17" xfId="42" applyNumberFormat="1" applyFont="1" applyFill="1" applyBorder="1" applyAlignment="1" applyProtection="1">
      <alignment horizontal="center" vertical="center"/>
    </xf>
    <xf numFmtId="176" fontId="3" fillId="0" borderId="28" xfId="42" applyNumberFormat="1" applyFont="1" applyFill="1" applyBorder="1" applyAlignment="1" applyProtection="1">
      <alignment horizontal="center" vertical="center"/>
    </xf>
    <xf numFmtId="176" fontId="3" fillId="0" borderId="0" xfId="42" applyNumberFormat="1" applyFont="1" applyFill="1" applyAlignment="1" applyProtection="1">
      <alignment horizontal="center"/>
    </xf>
    <xf numFmtId="176" fontId="3" fillId="0" borderId="18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Border="1" applyAlignment="1" applyProtection="1">
      <alignment horizontal="center"/>
    </xf>
    <xf numFmtId="176" fontId="32" fillId="0" borderId="13" xfId="42" applyNumberFormat="1" applyFont="1" applyFill="1" applyBorder="1" applyAlignment="1" applyProtection="1">
      <alignment horizontal="center" vertical="center"/>
    </xf>
    <xf numFmtId="176" fontId="32" fillId="0" borderId="16" xfId="42" applyNumberFormat="1" applyFont="1" applyFill="1" applyBorder="1" applyAlignment="1" applyProtection="1">
      <alignment horizontal="center" vertical="center"/>
    </xf>
    <xf numFmtId="176" fontId="32" fillId="0" borderId="14" xfId="42" applyNumberFormat="1" applyFont="1" applyFill="1" applyBorder="1" applyAlignment="1" applyProtection="1">
      <alignment horizontal="center" vertical="center"/>
    </xf>
    <xf numFmtId="176" fontId="32" fillId="0" borderId="11" xfId="42" applyNumberFormat="1" applyFont="1" applyFill="1" applyBorder="1" applyAlignment="1" applyProtection="1">
      <alignment horizontal="center" vertical="center"/>
    </xf>
    <xf numFmtId="176" fontId="32" fillId="0" borderId="24" xfId="42" applyNumberFormat="1" applyFont="1" applyFill="1" applyBorder="1" applyAlignment="1" applyProtection="1">
      <alignment horizontal="center" vertical="center"/>
    </xf>
    <xf numFmtId="176" fontId="32" fillId="0" borderId="25" xfId="42" applyNumberFormat="1" applyFont="1" applyFill="1" applyBorder="1" applyAlignment="1" applyProtection="1">
      <alignment horizontal="center" vertical="center"/>
    </xf>
    <xf numFmtId="177" fontId="32" fillId="0" borderId="13" xfId="0" applyNumberFormat="1" applyFont="1" applyFill="1" applyBorder="1" applyAlignment="1" applyProtection="1">
      <alignment horizontal="center" vertical="center"/>
    </xf>
    <xf numFmtId="177" fontId="32" fillId="0" borderId="14" xfId="0" applyNumberFormat="1" applyFont="1" applyFill="1" applyBorder="1" applyAlignment="1" applyProtection="1">
      <alignment horizontal="center" vertical="center"/>
    </xf>
    <xf numFmtId="177" fontId="28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 applyProtection="1">
      <alignment horizontal="left"/>
    </xf>
    <xf numFmtId="177" fontId="32" fillId="0" borderId="10" xfId="0" applyNumberFormat="1" applyFont="1" applyFill="1" applyBorder="1" applyAlignment="1" applyProtection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2"/>
  <sheetViews>
    <sheetView tabSelected="1" view="pageBreakPreview" zoomScale="75" zoomScaleNormal="75" workbookViewId="0">
      <selection activeCell="L59" sqref="L59"/>
    </sheetView>
  </sheetViews>
  <sheetFormatPr defaultColWidth="15.875" defaultRowHeight="17.25" x14ac:dyDescent="0.15"/>
  <cols>
    <col min="1" max="1" width="13.375" style="10" customWidth="1"/>
    <col min="2" max="2" width="2" style="10" customWidth="1"/>
    <col min="3" max="3" width="2.875" style="10" customWidth="1"/>
    <col min="4" max="4" width="15" style="10" customWidth="1"/>
    <col min="5" max="5" width="14.25" style="10" customWidth="1"/>
    <col min="6" max="10" width="18.5" style="10" customWidth="1"/>
    <col min="11" max="15" width="15.875" style="10"/>
    <col min="16" max="16384" width="15.875" style="1"/>
  </cols>
  <sheetData>
    <row r="1" spans="1:15" x14ac:dyDescent="0.2">
      <c r="A1" s="55"/>
    </row>
    <row r="6" spans="1:15" ht="28.5" x14ac:dyDescent="0.3">
      <c r="B6" s="435" t="s">
        <v>0</v>
      </c>
      <c r="C6" s="435"/>
      <c r="D6" s="435"/>
      <c r="E6" s="435"/>
      <c r="F6" s="435"/>
      <c r="G6" s="435"/>
      <c r="H6" s="435"/>
      <c r="I6" s="435"/>
      <c r="J6" s="435"/>
    </row>
    <row r="7" spans="1:15" ht="17.25" customHeight="1" x14ac:dyDescent="0.3">
      <c r="B7" s="103"/>
      <c r="C7" s="103"/>
      <c r="D7" s="103"/>
      <c r="E7" s="103"/>
      <c r="F7" s="103"/>
      <c r="G7" s="104"/>
      <c r="H7" s="103"/>
      <c r="I7" s="103"/>
      <c r="J7" s="103"/>
    </row>
    <row r="8" spans="1:15" x14ac:dyDescent="0.2">
      <c r="B8" s="436" t="s">
        <v>1</v>
      </c>
      <c r="C8" s="436"/>
      <c r="D8" s="436"/>
      <c r="E8" s="436"/>
      <c r="F8" s="436"/>
      <c r="G8" s="436"/>
      <c r="H8" s="436"/>
      <c r="I8" s="436"/>
      <c r="J8" s="436"/>
    </row>
    <row r="9" spans="1:15" ht="18" thickBot="1" x14ac:dyDescent="0.25">
      <c r="B9" s="105"/>
      <c r="C9" s="105"/>
      <c r="D9" s="105"/>
      <c r="E9" s="105"/>
      <c r="F9" s="105"/>
      <c r="G9" s="105"/>
      <c r="H9" s="105"/>
      <c r="I9" s="103"/>
      <c r="J9" s="106" t="s">
        <v>19</v>
      </c>
    </row>
    <row r="10" spans="1:15" x14ac:dyDescent="0.2">
      <c r="B10" s="103"/>
      <c r="C10" s="103"/>
      <c r="D10" s="103"/>
      <c r="E10" s="103"/>
      <c r="F10" s="107" t="s">
        <v>328</v>
      </c>
      <c r="G10" s="107" t="s">
        <v>367</v>
      </c>
      <c r="H10" s="107" t="s">
        <v>563</v>
      </c>
      <c r="I10" s="107" t="s">
        <v>575</v>
      </c>
      <c r="J10" s="381" t="s">
        <v>596</v>
      </c>
    </row>
    <row r="11" spans="1:15" x14ac:dyDescent="0.2">
      <c r="B11" s="108"/>
      <c r="C11" s="108"/>
      <c r="D11" s="108"/>
      <c r="E11" s="108"/>
      <c r="F11" s="109">
        <v>2016</v>
      </c>
      <c r="G11" s="109">
        <v>2017</v>
      </c>
      <c r="H11" s="109">
        <v>2018</v>
      </c>
      <c r="I11" s="109">
        <v>2019</v>
      </c>
      <c r="J11" s="382">
        <v>2020</v>
      </c>
    </row>
    <row r="12" spans="1:15" x14ac:dyDescent="0.15">
      <c r="B12" s="103"/>
      <c r="C12" s="103"/>
      <c r="D12" s="103"/>
      <c r="E12" s="110"/>
      <c r="F12" s="103"/>
      <c r="G12" s="103"/>
      <c r="H12" s="103"/>
      <c r="I12" s="103"/>
      <c r="J12" s="103"/>
    </row>
    <row r="13" spans="1:15" s="5" customFormat="1" x14ac:dyDescent="0.2">
      <c r="A13" s="9"/>
      <c r="B13" s="111"/>
      <c r="C13" s="112" t="s">
        <v>2</v>
      </c>
      <c r="D13" s="111"/>
      <c r="E13" s="113"/>
      <c r="F13" s="114">
        <v>545742.84283500002</v>
      </c>
      <c r="G13" s="114">
        <v>533693.62832200003</v>
      </c>
      <c r="H13" s="114">
        <v>538559.479161</v>
      </c>
      <c r="I13" s="114">
        <v>546838.52697000001</v>
      </c>
      <c r="J13" s="111">
        <v>643442.20472699997</v>
      </c>
      <c r="K13" s="9"/>
      <c r="L13" s="9"/>
      <c r="M13" s="9"/>
      <c r="N13" s="9"/>
      <c r="O13" s="9"/>
    </row>
    <row r="14" spans="1:15" x14ac:dyDescent="0.15">
      <c r="B14" s="103"/>
      <c r="C14" s="103"/>
      <c r="D14" s="103"/>
      <c r="E14" s="115"/>
      <c r="F14" s="114"/>
      <c r="G14" s="114"/>
      <c r="H14" s="114"/>
      <c r="I14" s="114"/>
      <c r="J14" s="103"/>
    </row>
    <row r="15" spans="1:15" s="5" customFormat="1" x14ac:dyDescent="0.2">
      <c r="A15" s="9"/>
      <c r="B15" s="111"/>
      <c r="C15" s="112" t="s">
        <v>590</v>
      </c>
      <c r="D15" s="111"/>
      <c r="E15" s="113"/>
      <c r="F15" s="116">
        <v>125924.530099</v>
      </c>
      <c r="G15" s="116">
        <v>141282.84328100001</v>
      </c>
      <c r="H15" s="116">
        <v>246856.70629300002</v>
      </c>
      <c r="I15" s="116">
        <f>SUM(I17:I35)</f>
        <v>250898.94657099998</v>
      </c>
      <c r="J15" s="111">
        <f>SUM(J17:J34)</f>
        <v>240144.99433399999</v>
      </c>
      <c r="K15" s="9"/>
      <c r="L15" s="9"/>
      <c r="M15" s="9"/>
      <c r="N15" s="9"/>
      <c r="O15" s="9"/>
    </row>
    <row r="16" spans="1:15" x14ac:dyDescent="0.2">
      <c r="B16" s="103"/>
      <c r="C16" s="117"/>
      <c r="D16" s="103"/>
      <c r="E16" s="115"/>
      <c r="F16" s="116"/>
      <c r="G16" s="116"/>
      <c r="H16" s="116"/>
      <c r="I16" s="116"/>
      <c r="J16" s="103"/>
    </row>
    <row r="17" spans="2:10" x14ac:dyDescent="0.2">
      <c r="B17" s="103"/>
      <c r="C17" s="103"/>
      <c r="D17" s="117" t="s">
        <v>249</v>
      </c>
      <c r="E17" s="113"/>
      <c r="F17" s="118">
        <v>174.548089</v>
      </c>
      <c r="G17" s="118">
        <v>186.06209899999999</v>
      </c>
      <c r="H17" s="118">
        <v>119.30445</v>
      </c>
      <c r="I17" s="118">
        <v>208.68127100000001</v>
      </c>
      <c r="J17" s="103">
        <v>128.40164899999999</v>
      </c>
    </row>
    <row r="18" spans="2:10" x14ac:dyDescent="0.2">
      <c r="B18" s="103"/>
      <c r="C18" s="103"/>
      <c r="D18" s="117"/>
      <c r="E18" s="115"/>
      <c r="F18" s="118"/>
      <c r="G18" s="118"/>
      <c r="H18" s="118"/>
      <c r="I18" s="118"/>
      <c r="J18" s="103"/>
    </row>
    <row r="19" spans="2:10" x14ac:dyDescent="0.2">
      <c r="B19" s="103"/>
      <c r="C19" s="103"/>
      <c r="D19" s="117" t="s">
        <v>3</v>
      </c>
      <c r="E19" s="115"/>
      <c r="F19" s="118">
        <v>773.09541000000002</v>
      </c>
      <c r="G19" s="118">
        <v>255.937298</v>
      </c>
      <c r="H19" s="118">
        <v>793.45010000000002</v>
      </c>
      <c r="I19" s="118">
        <v>382.975887</v>
      </c>
      <c r="J19" s="103">
        <v>433.02769799999999</v>
      </c>
    </row>
    <row r="20" spans="2:10" x14ac:dyDescent="0.2">
      <c r="B20" s="103"/>
      <c r="C20" s="103"/>
      <c r="D20" s="117" t="s">
        <v>297</v>
      </c>
      <c r="E20" s="115"/>
      <c r="F20" s="118">
        <v>123.83395899999999</v>
      </c>
      <c r="G20" s="118">
        <v>129.77553900000001</v>
      </c>
      <c r="H20" s="118">
        <v>147.63682800000001</v>
      </c>
      <c r="I20" s="118">
        <v>173.02869000000001</v>
      </c>
      <c r="J20" s="103">
        <v>139.03869800000001</v>
      </c>
    </row>
    <row r="21" spans="2:10" x14ac:dyDescent="0.2">
      <c r="B21" s="103"/>
      <c r="C21" s="103"/>
      <c r="D21" s="117"/>
      <c r="E21" s="115"/>
      <c r="F21" s="118"/>
      <c r="G21" s="118"/>
      <c r="H21" s="118"/>
      <c r="I21" s="118"/>
      <c r="J21" s="103"/>
    </row>
    <row r="22" spans="2:10" x14ac:dyDescent="0.2">
      <c r="B22" s="103"/>
      <c r="C22" s="103"/>
      <c r="D22" s="117" t="s">
        <v>226</v>
      </c>
      <c r="E22" s="115"/>
      <c r="F22" s="119">
        <v>207.114304</v>
      </c>
      <c r="G22" s="119">
        <v>236.37947800000001</v>
      </c>
      <c r="H22" s="119">
        <v>221.39363599999999</v>
      </c>
      <c r="I22" s="119">
        <v>287.76183099999997</v>
      </c>
      <c r="J22" s="103">
        <v>290.73580500000003</v>
      </c>
    </row>
    <row r="23" spans="2:10" x14ac:dyDescent="0.2">
      <c r="B23" s="103"/>
      <c r="C23" s="103"/>
      <c r="D23" s="117" t="s">
        <v>4</v>
      </c>
      <c r="E23" s="115"/>
      <c r="F23" s="118">
        <v>180.13298700000001</v>
      </c>
      <c r="G23" s="118">
        <v>199.60478000000001</v>
      </c>
      <c r="H23" s="118">
        <v>185.255607</v>
      </c>
      <c r="I23" s="118">
        <v>202.626285</v>
      </c>
      <c r="J23" s="103">
        <v>176.06271699999999</v>
      </c>
    </row>
    <row r="24" spans="2:10" x14ac:dyDescent="0.2">
      <c r="B24" s="103"/>
      <c r="C24" s="103"/>
      <c r="D24" s="117" t="s">
        <v>392</v>
      </c>
      <c r="E24" s="115"/>
      <c r="F24" s="120" t="s">
        <v>390</v>
      </c>
      <c r="G24" s="120" t="s">
        <v>390</v>
      </c>
      <c r="H24" s="120">
        <v>101730.297901</v>
      </c>
      <c r="I24" s="121">
        <v>103821.75589299999</v>
      </c>
      <c r="J24" s="103">
        <v>100683.67133700001</v>
      </c>
    </row>
    <row r="25" spans="2:10" x14ac:dyDescent="0.2">
      <c r="B25" s="103"/>
      <c r="C25" s="103"/>
      <c r="D25" s="117" t="s">
        <v>5</v>
      </c>
      <c r="E25" s="115"/>
      <c r="F25" s="118">
        <v>12121.756175</v>
      </c>
      <c r="G25" s="118">
        <v>13213.05097</v>
      </c>
      <c r="H25" s="118">
        <v>10961.630016999999</v>
      </c>
      <c r="I25" s="118">
        <v>13293.010995000001</v>
      </c>
      <c r="J25" s="103">
        <v>15698.134205</v>
      </c>
    </row>
    <row r="26" spans="2:10" x14ac:dyDescent="0.2">
      <c r="B26" s="103"/>
      <c r="C26" s="103"/>
      <c r="D26" s="117"/>
      <c r="E26" s="115"/>
      <c r="F26" s="118"/>
      <c r="G26" s="118"/>
      <c r="H26" s="118"/>
      <c r="I26" s="118"/>
      <c r="J26" s="103"/>
    </row>
    <row r="27" spans="2:10" x14ac:dyDescent="0.2">
      <c r="B27" s="103"/>
      <c r="C27" s="103"/>
      <c r="D27" s="117" t="s">
        <v>6</v>
      </c>
      <c r="E27" s="115"/>
      <c r="F27" s="118">
        <v>641.16143799999998</v>
      </c>
      <c r="G27" s="118">
        <v>562.95367299999998</v>
      </c>
      <c r="H27" s="118">
        <v>705.69498699999997</v>
      </c>
      <c r="I27" s="118">
        <v>1119.5660330000001</v>
      </c>
      <c r="J27" s="103">
        <v>915.79099699999995</v>
      </c>
    </row>
    <row r="28" spans="2:10" x14ac:dyDescent="0.2">
      <c r="B28" s="103"/>
      <c r="C28" s="103"/>
      <c r="D28" s="117" t="s">
        <v>7</v>
      </c>
      <c r="E28" s="115"/>
      <c r="F28" s="118">
        <v>2151.0635240000001</v>
      </c>
      <c r="G28" s="118">
        <v>2061.2595980000001</v>
      </c>
      <c r="H28" s="118">
        <v>1741.947124</v>
      </c>
      <c r="I28" s="122">
        <v>0</v>
      </c>
      <c r="J28" s="144">
        <v>0</v>
      </c>
    </row>
    <row r="29" spans="2:10" x14ac:dyDescent="0.2">
      <c r="B29" s="103"/>
      <c r="C29" s="103"/>
      <c r="D29" s="117" t="s">
        <v>8</v>
      </c>
      <c r="E29" s="115"/>
      <c r="F29" s="118">
        <v>740.58299999999997</v>
      </c>
      <c r="G29" s="118">
        <v>918.53060000000005</v>
      </c>
      <c r="H29" s="118">
        <v>798.822</v>
      </c>
      <c r="I29" s="118">
        <v>784.452</v>
      </c>
      <c r="J29" s="103">
        <v>328.03100000000001</v>
      </c>
    </row>
    <row r="30" spans="2:10" x14ac:dyDescent="0.2">
      <c r="B30" s="103"/>
      <c r="C30" s="103"/>
      <c r="D30" s="117"/>
      <c r="E30" s="115"/>
      <c r="F30" s="118"/>
      <c r="G30" s="118"/>
      <c r="H30" s="118"/>
      <c r="I30" s="118"/>
      <c r="J30" s="103"/>
    </row>
    <row r="31" spans="2:10" x14ac:dyDescent="0.2">
      <c r="B31" s="103"/>
      <c r="C31" s="103"/>
      <c r="D31" s="117" t="s">
        <v>597</v>
      </c>
      <c r="E31" s="115"/>
      <c r="F31" s="118">
        <v>1442.9060999999999</v>
      </c>
      <c r="G31" s="118">
        <v>1820.1795999999999</v>
      </c>
      <c r="H31" s="118">
        <v>1826.3233</v>
      </c>
      <c r="I31" s="118">
        <v>1402.0226</v>
      </c>
      <c r="J31" s="103">
        <v>741.98490000000004</v>
      </c>
    </row>
    <row r="32" spans="2:10" x14ac:dyDescent="0.2">
      <c r="B32" s="103"/>
      <c r="C32" s="103"/>
      <c r="D32" s="117" t="s">
        <v>9</v>
      </c>
      <c r="E32" s="115"/>
      <c r="F32" s="118">
        <v>775.30669999999998</v>
      </c>
      <c r="G32" s="118">
        <v>2109.505647</v>
      </c>
      <c r="H32" s="118">
        <v>5305.2564119999997</v>
      </c>
      <c r="I32" s="118">
        <v>4769.3030440000002</v>
      </c>
      <c r="J32" s="103">
        <v>3669.2964459999998</v>
      </c>
    </row>
    <row r="33" spans="1:15" x14ac:dyDescent="0.2">
      <c r="B33" s="103"/>
      <c r="C33" s="103"/>
      <c r="D33" s="117"/>
      <c r="E33" s="115"/>
      <c r="F33" s="118"/>
      <c r="G33" s="118"/>
      <c r="H33" s="118"/>
      <c r="I33" s="118"/>
      <c r="J33" s="103"/>
    </row>
    <row r="34" spans="1:15" x14ac:dyDescent="0.2">
      <c r="B34" s="103"/>
      <c r="C34" s="103"/>
      <c r="D34" s="117" t="s">
        <v>10</v>
      </c>
      <c r="E34" s="115"/>
      <c r="F34" s="118">
        <v>106593.02841299999</v>
      </c>
      <c r="G34" s="118">
        <v>119589.603999</v>
      </c>
      <c r="H34" s="118">
        <v>122319.693931</v>
      </c>
      <c r="I34" s="118">
        <v>124453.762042</v>
      </c>
      <c r="J34" s="103">
        <v>116940.81888200001</v>
      </c>
    </row>
    <row r="35" spans="1:15" x14ac:dyDescent="0.2">
      <c r="B35" s="103"/>
      <c r="C35" s="103"/>
      <c r="D35" s="117"/>
      <c r="E35" s="115"/>
      <c r="F35" s="118"/>
      <c r="G35" s="118"/>
      <c r="H35" s="118"/>
      <c r="I35" s="118"/>
      <c r="J35" s="103"/>
    </row>
    <row r="36" spans="1:15" s="5" customFormat="1" x14ac:dyDescent="0.2">
      <c r="A36" s="9"/>
      <c r="B36" s="111"/>
      <c r="C36" s="112" t="s">
        <v>11</v>
      </c>
      <c r="D36" s="111"/>
      <c r="E36" s="113"/>
      <c r="F36" s="123">
        <v>5498</v>
      </c>
      <c r="G36" s="123">
        <v>6700.964030000001</v>
      </c>
      <c r="H36" s="123">
        <v>7074.3038229999993</v>
      </c>
      <c r="I36" s="123">
        <f>SUM(I38:I49)</f>
        <v>8497.5338909999991</v>
      </c>
      <c r="J36" s="111">
        <f>SUM(J38:J48)</f>
        <v>12873.250002000001</v>
      </c>
      <c r="K36" s="9"/>
      <c r="L36" s="9"/>
      <c r="M36" s="9"/>
      <c r="N36" s="9"/>
      <c r="O36" s="9"/>
    </row>
    <row r="37" spans="1:15" x14ac:dyDescent="0.2">
      <c r="B37" s="103"/>
      <c r="C37" s="103"/>
      <c r="D37" s="103"/>
      <c r="E37" s="124"/>
      <c r="F37" s="119"/>
      <c r="G37" s="119"/>
      <c r="H37" s="119"/>
      <c r="I37" s="119"/>
      <c r="J37" s="103"/>
    </row>
    <row r="38" spans="1:15" x14ac:dyDescent="0.2">
      <c r="B38" s="103"/>
      <c r="C38" s="103"/>
      <c r="D38" s="117" t="s">
        <v>14</v>
      </c>
      <c r="E38" s="124" t="s">
        <v>12</v>
      </c>
      <c r="F38" s="119">
        <v>700.27954499999998</v>
      </c>
      <c r="G38" s="119">
        <v>890.44219199999998</v>
      </c>
      <c r="H38" s="119">
        <v>898.76166599999999</v>
      </c>
      <c r="I38" s="119">
        <v>924.04428700000005</v>
      </c>
      <c r="J38" s="103">
        <v>614.889231</v>
      </c>
    </row>
    <row r="39" spans="1:15" x14ac:dyDescent="0.2">
      <c r="B39" s="103"/>
      <c r="C39" s="103"/>
      <c r="D39" s="103"/>
      <c r="E39" s="124" t="s">
        <v>13</v>
      </c>
      <c r="F39" s="119">
        <v>54.102355000000003</v>
      </c>
      <c r="G39" s="119">
        <v>617.134187</v>
      </c>
      <c r="H39" s="119">
        <v>331.72493800000001</v>
      </c>
      <c r="I39" s="119">
        <v>361.494325</v>
      </c>
      <c r="J39" s="103">
        <v>427.077361</v>
      </c>
    </row>
    <row r="40" spans="1:15" x14ac:dyDescent="0.2">
      <c r="B40" s="103"/>
      <c r="C40" s="103"/>
      <c r="D40" s="103"/>
      <c r="E40" s="124"/>
      <c r="F40" s="119"/>
      <c r="G40" s="119"/>
      <c r="H40" s="119"/>
      <c r="I40" s="119"/>
      <c r="J40" s="103"/>
    </row>
    <row r="41" spans="1:15" x14ac:dyDescent="0.2">
      <c r="B41" s="103"/>
      <c r="C41" s="103"/>
      <c r="D41" s="117" t="s">
        <v>15</v>
      </c>
      <c r="E41" s="124" t="s">
        <v>12</v>
      </c>
      <c r="F41" s="119">
        <v>278.526567</v>
      </c>
      <c r="G41" s="119">
        <v>323.14885600000002</v>
      </c>
      <c r="H41" s="119">
        <v>974.99834399999997</v>
      </c>
      <c r="I41" s="119">
        <v>471.21372700000001</v>
      </c>
      <c r="J41" s="103">
        <v>312.28918399999998</v>
      </c>
    </row>
    <row r="42" spans="1:15" x14ac:dyDescent="0.2">
      <c r="B42" s="103"/>
      <c r="C42" s="103"/>
      <c r="D42" s="103"/>
      <c r="E42" s="124" t="s">
        <v>13</v>
      </c>
      <c r="F42" s="119">
        <v>1857</v>
      </c>
      <c r="G42" s="119">
        <v>2271.6322</v>
      </c>
      <c r="H42" s="119">
        <v>2394.9838</v>
      </c>
      <c r="I42" s="119">
        <v>481.2978</v>
      </c>
      <c r="J42" s="103">
        <v>307</v>
      </c>
    </row>
    <row r="43" spans="1:15" x14ac:dyDescent="0.2">
      <c r="B43" s="103"/>
      <c r="C43" s="103"/>
      <c r="D43" s="103"/>
      <c r="E43" s="124"/>
      <c r="F43" s="119"/>
      <c r="G43" s="119"/>
      <c r="H43" s="119"/>
      <c r="I43" s="119"/>
      <c r="J43" s="103"/>
    </row>
    <row r="44" spans="1:15" x14ac:dyDescent="0.2">
      <c r="B44" s="103"/>
      <c r="C44" s="103"/>
      <c r="D44" s="125" t="s">
        <v>16</v>
      </c>
      <c r="E44" s="124" t="s">
        <v>12</v>
      </c>
      <c r="F44" s="119">
        <v>2277.2688389999998</v>
      </c>
      <c r="G44" s="119">
        <v>2158.4035600000002</v>
      </c>
      <c r="H44" s="119">
        <v>2121.9017869999998</v>
      </c>
      <c r="I44" s="119">
        <v>2131.4489140000001</v>
      </c>
      <c r="J44" s="103">
        <v>2030.4442160000001</v>
      </c>
    </row>
    <row r="45" spans="1:15" x14ac:dyDescent="0.2">
      <c r="B45" s="103"/>
      <c r="C45" s="103"/>
      <c r="D45" s="126" t="s">
        <v>598</v>
      </c>
      <c r="E45" s="124" t="s">
        <v>13</v>
      </c>
      <c r="F45" s="119">
        <v>331.16577599999999</v>
      </c>
      <c r="G45" s="119">
        <v>440.203035</v>
      </c>
      <c r="H45" s="119">
        <v>351.933288</v>
      </c>
      <c r="I45" s="119">
        <v>380.77384899999998</v>
      </c>
      <c r="J45" s="103">
        <v>457.65693199999998</v>
      </c>
    </row>
    <row r="46" spans="1:15" x14ac:dyDescent="0.2">
      <c r="B46" s="103"/>
      <c r="C46" s="103"/>
      <c r="D46" s="126"/>
      <c r="E46" s="124"/>
      <c r="F46" s="119"/>
      <c r="G46" s="119"/>
      <c r="H46" s="119"/>
      <c r="I46" s="119"/>
      <c r="J46" s="103"/>
    </row>
    <row r="47" spans="1:15" x14ac:dyDescent="0.2">
      <c r="B47" s="103"/>
      <c r="C47" s="103"/>
      <c r="D47" s="117" t="s">
        <v>588</v>
      </c>
      <c r="E47" s="124" t="s">
        <v>12</v>
      </c>
      <c r="F47" s="122">
        <v>0</v>
      </c>
      <c r="G47" s="122">
        <v>0</v>
      </c>
      <c r="H47" s="122">
        <v>0</v>
      </c>
      <c r="I47" s="118">
        <v>2669.6623970000001</v>
      </c>
      <c r="J47" s="103">
        <v>7271.3128610000003</v>
      </c>
    </row>
    <row r="48" spans="1:15" x14ac:dyDescent="0.2">
      <c r="B48" s="103"/>
      <c r="C48" s="103"/>
      <c r="D48" s="117" t="s">
        <v>589</v>
      </c>
      <c r="E48" s="124" t="s">
        <v>13</v>
      </c>
      <c r="F48" s="122">
        <v>0</v>
      </c>
      <c r="G48" s="122">
        <v>0</v>
      </c>
      <c r="H48" s="122">
        <v>0</v>
      </c>
      <c r="I48" s="118">
        <v>1077.5985920000001</v>
      </c>
      <c r="J48" s="103">
        <v>1452.5802169999999</v>
      </c>
    </row>
    <row r="49" spans="2:10" ht="18" thickBot="1" x14ac:dyDescent="0.2">
      <c r="B49" s="105"/>
      <c r="C49" s="105"/>
      <c r="D49" s="105"/>
      <c r="E49" s="127"/>
      <c r="F49" s="105"/>
      <c r="G49" s="105"/>
      <c r="H49" s="105"/>
      <c r="I49" s="105"/>
    </row>
    <row r="50" spans="2:10" x14ac:dyDescent="0.15">
      <c r="B50" s="103"/>
      <c r="C50" s="103"/>
      <c r="D50" s="103"/>
      <c r="E50" s="128"/>
      <c r="F50" s="103" t="s">
        <v>586</v>
      </c>
      <c r="G50" s="128"/>
      <c r="H50" s="103"/>
      <c r="I50" s="128"/>
      <c r="J50" s="128"/>
    </row>
    <row r="51" spans="2:10" x14ac:dyDescent="0.15">
      <c r="B51" s="103"/>
      <c r="C51" s="103"/>
      <c r="D51" s="103"/>
      <c r="E51" s="103"/>
      <c r="F51" s="103" t="s">
        <v>587</v>
      </c>
      <c r="G51" s="103"/>
      <c r="H51" s="103"/>
      <c r="I51" s="103"/>
      <c r="J51" s="103"/>
    </row>
    <row r="52" spans="2:10" x14ac:dyDescent="0.2">
      <c r="B52" s="103"/>
      <c r="C52" s="103"/>
      <c r="D52" s="103"/>
      <c r="E52" s="117"/>
      <c r="F52" s="117" t="s">
        <v>214</v>
      </c>
      <c r="G52" s="103"/>
      <c r="H52" s="103"/>
      <c r="I52" s="103"/>
      <c r="J52" s="103"/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65"/>
  <sheetViews>
    <sheetView view="pageBreakPreview" zoomScale="75" zoomScaleNormal="55" zoomScaleSheetLayoutView="55" workbookViewId="0">
      <selection activeCell="R52" sqref="R52"/>
    </sheetView>
  </sheetViews>
  <sheetFormatPr defaultColWidth="10.875" defaultRowHeight="20.25" customHeight="1" x14ac:dyDescent="0.15"/>
  <cols>
    <col min="1" max="1" width="13.375" style="25" customWidth="1"/>
    <col min="2" max="2" width="17.625" style="82" customWidth="1"/>
    <col min="3" max="15" width="11.625" style="25" customWidth="1"/>
    <col min="16" max="17" width="11.375" style="26" customWidth="1"/>
    <col min="18" max="16384" width="10.875" style="26"/>
  </cols>
  <sheetData>
    <row r="1" spans="1:30" ht="20.25" customHeight="1" x14ac:dyDescent="0.2">
      <c r="A1" s="29"/>
      <c r="B1" s="82" t="s">
        <v>303</v>
      </c>
      <c r="C1" s="42"/>
    </row>
    <row r="2" spans="1:30" ht="20.25" customHeight="1" x14ac:dyDescent="0.15">
      <c r="C2" s="42"/>
    </row>
    <row r="3" spans="1:30" ht="20.25" customHeight="1" x14ac:dyDescent="0.15">
      <c r="C3" s="42"/>
    </row>
    <row r="4" spans="1:30" ht="20.25" customHeight="1" x14ac:dyDescent="0.15"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30" ht="20.25" customHeight="1" x14ac:dyDescent="0.15">
      <c r="C5" s="42"/>
    </row>
    <row r="6" spans="1:30" ht="20.25" customHeight="1" x14ac:dyDescent="0.2">
      <c r="B6" s="448" t="s">
        <v>466</v>
      </c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</row>
    <row r="7" spans="1:30" ht="20.25" customHeight="1" thickBot="1" x14ac:dyDescent="0.25">
      <c r="B7" s="228"/>
      <c r="C7" s="229" t="s">
        <v>273</v>
      </c>
      <c r="D7" s="192"/>
      <c r="E7" s="229"/>
      <c r="F7" s="192"/>
      <c r="G7" s="192"/>
      <c r="H7" s="192"/>
      <c r="I7" s="192"/>
      <c r="J7" s="192"/>
      <c r="K7" s="192"/>
      <c r="L7" s="192"/>
      <c r="M7" s="192"/>
      <c r="N7" s="192"/>
      <c r="O7" s="193" t="s">
        <v>375</v>
      </c>
      <c r="P7" s="36"/>
      <c r="Q7" s="36"/>
      <c r="R7" s="30"/>
    </row>
    <row r="8" spans="1:30" ht="20.25" customHeight="1" x14ac:dyDescent="0.15">
      <c r="B8" s="231"/>
      <c r="C8" s="334" t="s">
        <v>470</v>
      </c>
      <c r="D8" s="234"/>
      <c r="E8" s="449" t="s">
        <v>471</v>
      </c>
      <c r="F8" s="449" t="s">
        <v>26</v>
      </c>
      <c r="G8" s="234"/>
      <c r="H8" s="243" t="s">
        <v>218</v>
      </c>
      <c r="I8" s="234"/>
      <c r="J8" s="234"/>
      <c r="K8" s="449" t="s">
        <v>472</v>
      </c>
      <c r="L8" s="449" t="s">
        <v>91</v>
      </c>
      <c r="M8" s="449" t="s">
        <v>92</v>
      </c>
      <c r="N8" s="449" t="s">
        <v>473</v>
      </c>
      <c r="O8" s="453" t="s">
        <v>376</v>
      </c>
      <c r="P8" s="37"/>
      <c r="Q8" s="38"/>
      <c r="R8" s="37"/>
      <c r="S8" s="37"/>
      <c r="T8" s="37"/>
      <c r="U8" s="37"/>
      <c r="V8" s="49"/>
      <c r="W8" s="37"/>
      <c r="X8" s="37"/>
      <c r="Y8" s="37"/>
      <c r="Z8" s="37"/>
      <c r="AA8" s="37"/>
      <c r="AB8" s="37"/>
      <c r="AC8" s="37"/>
      <c r="AD8" s="30"/>
    </row>
    <row r="9" spans="1:30" ht="20.25" customHeight="1" x14ac:dyDescent="0.15">
      <c r="B9" s="231"/>
      <c r="C9" s="334" t="s">
        <v>236</v>
      </c>
      <c r="D9" s="234" t="s">
        <v>166</v>
      </c>
      <c r="E9" s="450"/>
      <c r="F9" s="450"/>
      <c r="G9" s="334" t="s">
        <v>474</v>
      </c>
      <c r="H9" s="244" t="s">
        <v>219</v>
      </c>
      <c r="I9" s="334" t="s">
        <v>475</v>
      </c>
      <c r="J9" s="334" t="s">
        <v>476</v>
      </c>
      <c r="K9" s="450"/>
      <c r="L9" s="450"/>
      <c r="M9" s="450"/>
      <c r="N9" s="450"/>
      <c r="O9" s="454"/>
      <c r="P9" s="38"/>
      <c r="Q9" s="38"/>
      <c r="R9" s="37"/>
      <c r="S9" s="38"/>
      <c r="T9" s="38"/>
      <c r="U9" s="38"/>
      <c r="V9" s="50"/>
      <c r="W9" s="38"/>
      <c r="X9" s="38"/>
      <c r="Y9" s="38"/>
      <c r="Z9" s="38"/>
      <c r="AA9" s="38"/>
      <c r="AB9" s="38"/>
      <c r="AC9" s="38"/>
      <c r="AD9" s="30"/>
    </row>
    <row r="10" spans="1:30" ht="20.25" customHeight="1" x14ac:dyDescent="0.15">
      <c r="B10" s="231"/>
      <c r="C10" s="334" t="s">
        <v>477</v>
      </c>
      <c r="D10" s="334" t="s">
        <v>478</v>
      </c>
      <c r="E10" s="450"/>
      <c r="F10" s="450"/>
      <c r="G10" s="334" t="s">
        <v>222</v>
      </c>
      <c r="H10" s="244" t="s">
        <v>220</v>
      </c>
      <c r="I10" s="334" t="s">
        <v>222</v>
      </c>
      <c r="J10" s="334" t="s">
        <v>239</v>
      </c>
      <c r="K10" s="450"/>
      <c r="L10" s="450"/>
      <c r="M10" s="450"/>
      <c r="N10" s="450"/>
      <c r="O10" s="454"/>
      <c r="P10" s="38"/>
      <c r="Q10" s="38"/>
      <c r="R10" s="38"/>
      <c r="S10" s="38"/>
      <c r="T10" s="38"/>
      <c r="U10" s="38"/>
      <c r="V10" s="50"/>
      <c r="W10" s="38"/>
      <c r="X10" s="38"/>
      <c r="Y10" s="38"/>
      <c r="Z10" s="38"/>
      <c r="AA10" s="38"/>
      <c r="AB10" s="38"/>
      <c r="AC10" s="38"/>
      <c r="AD10" s="30"/>
    </row>
    <row r="11" spans="1:30" ht="20.25" customHeight="1" x14ac:dyDescent="0.15">
      <c r="B11" s="236"/>
      <c r="C11" s="335" t="s">
        <v>237</v>
      </c>
      <c r="D11" s="333" t="s">
        <v>221</v>
      </c>
      <c r="E11" s="451"/>
      <c r="F11" s="451"/>
      <c r="G11" s="335" t="s">
        <v>303</v>
      </c>
      <c r="H11" s="245" t="s">
        <v>238</v>
      </c>
      <c r="I11" s="335"/>
      <c r="J11" s="335"/>
      <c r="K11" s="451"/>
      <c r="L11" s="451"/>
      <c r="M11" s="451"/>
      <c r="N11" s="451"/>
      <c r="O11" s="455"/>
      <c r="P11" s="37"/>
      <c r="Q11" s="38"/>
      <c r="R11" s="38"/>
      <c r="S11" s="37"/>
      <c r="T11" s="38"/>
      <c r="U11" s="38"/>
      <c r="V11" s="50"/>
      <c r="W11" s="38"/>
      <c r="X11" s="38"/>
      <c r="Y11" s="37"/>
      <c r="Z11" s="37"/>
      <c r="AA11" s="37"/>
      <c r="AB11" s="37"/>
      <c r="AC11" s="37"/>
      <c r="AD11" s="30"/>
    </row>
    <row r="12" spans="1:30" ht="20.25" customHeight="1" x14ac:dyDescent="0.15">
      <c r="B12" s="231"/>
      <c r="C12" s="246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20.25" customHeight="1" x14ac:dyDescent="0.2">
      <c r="B13" s="239" t="s">
        <v>566</v>
      </c>
      <c r="C13" s="240">
        <v>96</v>
      </c>
      <c r="D13" s="174">
        <v>2819</v>
      </c>
      <c r="E13" s="174">
        <v>5982</v>
      </c>
      <c r="F13" s="174">
        <v>2575</v>
      </c>
      <c r="G13" s="174">
        <v>76212</v>
      </c>
      <c r="H13" s="174">
        <v>6</v>
      </c>
      <c r="I13" s="174">
        <v>36303</v>
      </c>
      <c r="J13" s="174">
        <v>1763</v>
      </c>
      <c r="K13" s="174">
        <v>10080</v>
      </c>
      <c r="L13" s="174">
        <v>16903</v>
      </c>
      <c r="M13" s="174">
        <v>11608</v>
      </c>
      <c r="N13" s="174">
        <v>10126</v>
      </c>
      <c r="O13" s="174">
        <v>53979</v>
      </c>
      <c r="P13" s="40"/>
      <c r="Q13" s="4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ht="20.25" customHeight="1" x14ac:dyDescent="0.2">
      <c r="B14" s="239" t="s">
        <v>615</v>
      </c>
      <c r="C14" s="240">
        <v>102.139</v>
      </c>
      <c r="D14" s="174">
        <v>2741.83</v>
      </c>
      <c r="E14" s="174">
        <v>4916.9549999999999</v>
      </c>
      <c r="F14" s="174">
        <v>2360.2840000000001</v>
      </c>
      <c r="G14" s="174">
        <v>191121.978</v>
      </c>
      <c r="H14" s="174">
        <v>5.5570000000000004</v>
      </c>
      <c r="I14" s="174">
        <v>35066.387999999999</v>
      </c>
      <c r="J14" s="174">
        <v>1803.971</v>
      </c>
      <c r="K14" s="174">
        <v>14842.822</v>
      </c>
      <c r="L14" s="174">
        <v>11812.931</v>
      </c>
      <c r="M14" s="174">
        <v>12163.192999999999</v>
      </c>
      <c r="N14" s="174">
        <v>9930.2729999999992</v>
      </c>
      <c r="O14" s="174">
        <v>59000.885000000002</v>
      </c>
      <c r="P14" s="40"/>
      <c r="Q14" s="4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ht="20.25" customHeight="1" x14ac:dyDescent="0.15">
      <c r="B15" s="231"/>
      <c r="C15" s="240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 spans="1:30" ht="20.25" customHeight="1" x14ac:dyDescent="0.2">
      <c r="B16" s="241" t="s">
        <v>135</v>
      </c>
      <c r="C16" s="389">
        <v>48.908000000000001</v>
      </c>
      <c r="D16" s="390">
        <v>365.26600000000002</v>
      </c>
      <c r="E16" s="390">
        <v>1662.855</v>
      </c>
      <c r="F16" s="390">
        <v>699.827</v>
      </c>
      <c r="G16" s="390">
        <v>76229.868000000002</v>
      </c>
      <c r="H16" s="388">
        <v>0</v>
      </c>
      <c r="I16" s="390">
        <v>10768.076999999999</v>
      </c>
      <c r="J16" s="390">
        <v>534.30700000000002</v>
      </c>
      <c r="K16" s="390">
        <v>870.80200000000002</v>
      </c>
      <c r="L16" s="390">
        <v>195.70099999999999</v>
      </c>
      <c r="M16" s="390">
        <v>806.19100000000003</v>
      </c>
      <c r="N16" s="390">
        <v>2456.6709999999998</v>
      </c>
      <c r="O16" s="390">
        <v>17856.900000000001</v>
      </c>
      <c r="P16" s="41"/>
      <c r="Q16" s="43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2:30" ht="20.25" customHeight="1" x14ac:dyDescent="0.2">
      <c r="B17" s="241" t="s">
        <v>136</v>
      </c>
      <c r="C17" s="389">
        <v>4.2050000000000001</v>
      </c>
      <c r="D17" s="390">
        <v>56.94</v>
      </c>
      <c r="E17" s="390">
        <v>272.29399999999998</v>
      </c>
      <c r="F17" s="390">
        <v>102.07599999999999</v>
      </c>
      <c r="G17" s="390">
        <v>9250.3050000000003</v>
      </c>
      <c r="H17" s="388">
        <v>0</v>
      </c>
      <c r="I17" s="390">
        <v>1713.7239999999999</v>
      </c>
      <c r="J17" s="390">
        <v>125.095</v>
      </c>
      <c r="K17" s="390">
        <v>437.142</v>
      </c>
      <c r="L17" s="390">
        <v>452.952</v>
      </c>
      <c r="M17" s="390">
        <v>249.27</v>
      </c>
      <c r="N17" s="390">
        <v>653.84900000000005</v>
      </c>
      <c r="O17" s="390">
        <v>3233.7</v>
      </c>
      <c r="P17" s="41"/>
      <c r="Q17" s="43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2:30" ht="20.25" customHeight="1" x14ac:dyDescent="0.2">
      <c r="B18" s="241" t="s">
        <v>137</v>
      </c>
      <c r="C18" s="389">
        <v>4.2590000000000003</v>
      </c>
      <c r="D18" s="390">
        <v>98.114000000000004</v>
      </c>
      <c r="E18" s="390">
        <v>306.45100000000002</v>
      </c>
      <c r="F18" s="390">
        <v>113.471</v>
      </c>
      <c r="G18" s="390">
        <v>11228.357</v>
      </c>
      <c r="H18" s="388">
        <v>0</v>
      </c>
      <c r="I18" s="390">
        <v>2201.2310000000002</v>
      </c>
      <c r="J18" s="390">
        <v>184.53100000000001</v>
      </c>
      <c r="K18" s="390">
        <v>253.482</v>
      </c>
      <c r="L18" s="390">
        <v>440.20100000000002</v>
      </c>
      <c r="M18" s="390">
        <v>258.572</v>
      </c>
      <c r="N18" s="390">
        <v>551.15700000000004</v>
      </c>
      <c r="O18" s="390">
        <v>2236.7649999999999</v>
      </c>
      <c r="P18" s="41"/>
      <c r="Q18" s="43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2:30" ht="20.25" customHeight="1" x14ac:dyDescent="0.2">
      <c r="B19" s="241" t="s">
        <v>138</v>
      </c>
      <c r="C19" s="389">
        <v>1.843</v>
      </c>
      <c r="D19" s="390">
        <v>126.423</v>
      </c>
      <c r="E19" s="390">
        <v>96.983999999999995</v>
      </c>
      <c r="F19" s="390">
        <v>34.795999999999999</v>
      </c>
      <c r="G19" s="390">
        <v>5290.0159999999996</v>
      </c>
      <c r="H19" s="388">
        <v>0</v>
      </c>
      <c r="I19" s="390">
        <v>997.59</v>
      </c>
      <c r="J19" s="390">
        <v>11.948</v>
      </c>
      <c r="K19" s="390">
        <v>4114.3680000000004</v>
      </c>
      <c r="L19" s="390">
        <v>1153.6020000000001</v>
      </c>
      <c r="M19" s="390">
        <v>394.33600000000001</v>
      </c>
      <c r="N19" s="390">
        <v>332.99200000000002</v>
      </c>
      <c r="O19" s="390">
        <v>853.88599999999997</v>
      </c>
      <c r="P19" s="41"/>
      <c r="Q19" s="43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2:30" ht="20.25" customHeight="1" x14ac:dyDescent="0.2">
      <c r="B20" s="241" t="s">
        <v>139</v>
      </c>
      <c r="C20" s="389">
        <v>2.7290000000000001</v>
      </c>
      <c r="D20" s="390">
        <v>121.23699999999999</v>
      </c>
      <c r="E20" s="390">
        <v>155.28800000000001</v>
      </c>
      <c r="F20" s="390">
        <v>81.492000000000004</v>
      </c>
      <c r="G20" s="390">
        <v>4932.4229999999998</v>
      </c>
      <c r="H20" s="388">
        <v>0</v>
      </c>
      <c r="I20" s="390">
        <v>892.47</v>
      </c>
      <c r="J20" s="390">
        <v>25.396999999999998</v>
      </c>
      <c r="K20" s="390">
        <v>965.79399999999998</v>
      </c>
      <c r="L20" s="390">
        <v>51.408000000000001</v>
      </c>
      <c r="M20" s="390">
        <v>100.111</v>
      </c>
      <c r="N20" s="390">
        <v>168.29300000000001</v>
      </c>
      <c r="O20" s="390">
        <v>1229.5999999999999</v>
      </c>
      <c r="P20" s="41"/>
      <c r="Q20" s="43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2:30" ht="20.25" customHeight="1" x14ac:dyDescent="0.2">
      <c r="B21" s="241" t="s">
        <v>140</v>
      </c>
      <c r="C21" s="389">
        <v>10.039999999999999</v>
      </c>
      <c r="D21" s="390">
        <v>376.90899999999999</v>
      </c>
      <c r="E21" s="390">
        <v>628.68899999999996</v>
      </c>
      <c r="F21" s="390">
        <v>219.46100000000001</v>
      </c>
      <c r="G21" s="390">
        <v>15269.757</v>
      </c>
      <c r="H21" s="388">
        <v>0</v>
      </c>
      <c r="I21" s="390">
        <v>3522.1239999999998</v>
      </c>
      <c r="J21" s="390">
        <v>134.37200000000001</v>
      </c>
      <c r="K21" s="390">
        <v>162.13</v>
      </c>
      <c r="L21" s="390">
        <v>72.028999999999996</v>
      </c>
      <c r="M21" s="390">
        <v>1454.501</v>
      </c>
      <c r="N21" s="390">
        <v>2291.9769999999999</v>
      </c>
      <c r="O21" s="390">
        <v>7097.5</v>
      </c>
      <c r="P21" s="41"/>
      <c r="Q21" s="43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2:30" ht="20.25" customHeight="1" x14ac:dyDescent="0.2">
      <c r="B22" s="241" t="s">
        <v>141</v>
      </c>
      <c r="C22" s="389">
        <v>2.843</v>
      </c>
      <c r="D22" s="390">
        <v>28.047999999999998</v>
      </c>
      <c r="E22" s="390">
        <v>197.852</v>
      </c>
      <c r="F22" s="390">
        <v>75.295000000000002</v>
      </c>
      <c r="G22" s="390">
        <v>6840.7709999999997</v>
      </c>
      <c r="H22" s="388">
        <v>0</v>
      </c>
      <c r="I22" s="390">
        <v>1681.5</v>
      </c>
      <c r="J22" s="390">
        <v>88.281999999999996</v>
      </c>
      <c r="K22" s="390">
        <v>81.126000000000005</v>
      </c>
      <c r="L22" s="390">
        <v>308.303</v>
      </c>
      <c r="M22" s="390">
        <v>900.88499999999999</v>
      </c>
      <c r="N22" s="390">
        <v>677.14599999999996</v>
      </c>
      <c r="O22" s="390">
        <v>2045</v>
      </c>
      <c r="P22" s="41"/>
      <c r="Q22" s="43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2:30" ht="20.25" customHeight="1" x14ac:dyDescent="0.15">
      <c r="B23" s="231" t="s">
        <v>211</v>
      </c>
      <c r="C23" s="389">
        <v>4.9989999999999997</v>
      </c>
      <c r="D23" s="390">
        <v>376.42700000000002</v>
      </c>
      <c r="E23" s="390">
        <v>101.583</v>
      </c>
      <c r="F23" s="390">
        <v>153.96</v>
      </c>
      <c r="G23" s="390">
        <v>11058.073</v>
      </c>
      <c r="H23" s="388">
        <v>0</v>
      </c>
      <c r="I23" s="390">
        <v>2081.105</v>
      </c>
      <c r="J23" s="390">
        <v>69.105000000000004</v>
      </c>
      <c r="K23" s="390">
        <v>546.35400000000004</v>
      </c>
      <c r="L23" s="390">
        <v>705.84199999999998</v>
      </c>
      <c r="M23" s="390">
        <v>1358.288</v>
      </c>
      <c r="N23" s="390">
        <v>318.96199999999999</v>
      </c>
      <c r="O23" s="390">
        <v>1930.5</v>
      </c>
      <c r="P23" s="41"/>
      <c r="Q23" s="43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2:30" ht="20.25" customHeight="1" x14ac:dyDescent="0.2">
      <c r="B24" s="241" t="s">
        <v>229</v>
      </c>
      <c r="C24" s="389">
        <v>4.6909999999999998</v>
      </c>
      <c r="D24" s="390">
        <v>254.47200000000001</v>
      </c>
      <c r="E24" s="390">
        <v>127.26900000000001</v>
      </c>
      <c r="F24" s="390">
        <v>137.43100000000001</v>
      </c>
      <c r="G24" s="390">
        <v>9363.3490000000002</v>
      </c>
      <c r="H24" s="388">
        <v>0</v>
      </c>
      <c r="I24" s="390">
        <v>1350.633</v>
      </c>
      <c r="J24" s="390">
        <v>11.227</v>
      </c>
      <c r="K24" s="390">
        <v>12.831</v>
      </c>
      <c r="L24" s="390">
        <v>735.81399999999996</v>
      </c>
      <c r="M24" s="390">
        <v>538.12800000000004</v>
      </c>
      <c r="N24" s="390">
        <v>308.71699999999998</v>
      </c>
      <c r="O24" s="390">
        <v>1242.6869999999999</v>
      </c>
      <c r="P24" s="41"/>
      <c r="Q24" s="43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2:30" ht="20.25" customHeight="1" x14ac:dyDescent="0.15">
      <c r="B25" s="231"/>
      <c r="C25" s="238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41"/>
      <c r="Q25" s="43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2:30" ht="20.25" customHeight="1" x14ac:dyDescent="0.2">
      <c r="B26" s="241" t="s">
        <v>210</v>
      </c>
      <c r="C26" s="389">
        <v>0.746</v>
      </c>
      <c r="D26" s="390">
        <v>8.2129999999999992</v>
      </c>
      <c r="E26" s="390">
        <v>72.156999999999996</v>
      </c>
      <c r="F26" s="390">
        <v>257.59800000000001</v>
      </c>
      <c r="G26" s="390">
        <v>1882.8779999999999</v>
      </c>
      <c r="H26" s="388">
        <v>0</v>
      </c>
      <c r="I26" s="390">
        <v>327.05399999999997</v>
      </c>
      <c r="J26" s="390">
        <v>27.783000000000001</v>
      </c>
      <c r="K26" s="390">
        <v>72.206999999999994</v>
      </c>
      <c r="L26" s="390">
        <v>1448.9110000000001</v>
      </c>
      <c r="M26" s="390">
        <v>473.07499999999999</v>
      </c>
      <c r="N26" s="390">
        <v>70.007999999999996</v>
      </c>
      <c r="O26" s="390">
        <v>1190.518</v>
      </c>
      <c r="P26" s="41"/>
      <c r="Q26" s="43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2:30" ht="20.25" customHeight="1" x14ac:dyDescent="0.2">
      <c r="B27" s="241"/>
      <c r="C27" s="238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41"/>
      <c r="Q27" s="43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2:30" ht="20.25" customHeight="1" x14ac:dyDescent="0.2">
      <c r="B28" s="241" t="s">
        <v>373</v>
      </c>
      <c r="C28" s="389">
        <v>2.6040000000000001</v>
      </c>
      <c r="D28" s="390">
        <v>29.207999999999998</v>
      </c>
      <c r="E28" s="390">
        <v>114.443</v>
      </c>
      <c r="F28" s="390">
        <v>36.209000000000003</v>
      </c>
      <c r="G28" s="390">
        <v>3059.6170000000002</v>
      </c>
      <c r="H28" s="388">
        <v>0</v>
      </c>
      <c r="I28" s="390">
        <v>699.74800000000005</v>
      </c>
      <c r="J28" s="390">
        <v>65.721999999999994</v>
      </c>
      <c r="K28" s="390">
        <v>335.274</v>
      </c>
      <c r="L28" s="390">
        <v>299.065</v>
      </c>
      <c r="M28" s="390">
        <v>402.60599999999999</v>
      </c>
      <c r="N28" s="390">
        <v>160.375</v>
      </c>
      <c r="O28" s="390">
        <v>906.4</v>
      </c>
      <c r="P28" s="41"/>
      <c r="Q28" s="43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2:30" ht="20.25" customHeight="1" x14ac:dyDescent="0.2">
      <c r="B29" s="241" t="s">
        <v>142</v>
      </c>
      <c r="C29" s="391">
        <v>0</v>
      </c>
      <c r="D29" s="390">
        <v>1.175</v>
      </c>
      <c r="E29" s="390">
        <v>38.643999999999998</v>
      </c>
      <c r="F29" s="390">
        <v>2.726</v>
      </c>
      <c r="G29" s="390">
        <v>955.21500000000003</v>
      </c>
      <c r="H29" s="388">
        <v>0</v>
      </c>
      <c r="I29" s="390">
        <v>187.429</v>
      </c>
      <c r="J29" s="390">
        <v>16.405000000000001</v>
      </c>
      <c r="K29" s="390">
        <v>191.19399999999999</v>
      </c>
      <c r="L29" s="390">
        <v>50.366</v>
      </c>
      <c r="M29" s="390">
        <v>11.148</v>
      </c>
      <c r="N29" s="390">
        <v>68.662000000000006</v>
      </c>
      <c r="O29" s="390">
        <v>382.64699999999999</v>
      </c>
      <c r="P29" s="41"/>
      <c r="Q29" s="43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2:30" ht="20.25" customHeight="1" x14ac:dyDescent="0.2">
      <c r="B30" s="241" t="s">
        <v>143</v>
      </c>
      <c r="C30" s="389">
        <v>0.503</v>
      </c>
      <c r="D30" s="390">
        <v>23.03</v>
      </c>
      <c r="E30" s="390">
        <v>58.21</v>
      </c>
      <c r="F30" s="390">
        <v>14.775</v>
      </c>
      <c r="G30" s="390">
        <v>846.10400000000004</v>
      </c>
      <c r="H30" s="388">
        <v>0</v>
      </c>
      <c r="I30" s="390">
        <v>137.066</v>
      </c>
      <c r="J30" s="390">
        <v>10.097</v>
      </c>
      <c r="K30" s="390">
        <v>70.888999999999996</v>
      </c>
      <c r="L30" s="390">
        <v>533.27499999999998</v>
      </c>
      <c r="M30" s="390">
        <v>134.988</v>
      </c>
      <c r="N30" s="390">
        <v>80.661000000000001</v>
      </c>
      <c r="O30" s="390">
        <v>243.352</v>
      </c>
      <c r="P30" s="41"/>
      <c r="Q30" s="43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2:30" ht="20.25" customHeight="1" x14ac:dyDescent="0.2">
      <c r="B31" s="241"/>
      <c r="C31" s="238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41"/>
      <c r="Q31" s="43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2:30" ht="20.25" customHeight="1" x14ac:dyDescent="0.2">
      <c r="B32" s="241" t="s">
        <v>144</v>
      </c>
      <c r="C32" s="389">
        <v>1.2050000000000001</v>
      </c>
      <c r="D32" s="390">
        <v>88.7</v>
      </c>
      <c r="E32" s="390">
        <v>85.936999999999998</v>
      </c>
      <c r="F32" s="390">
        <v>6.0810000000000004</v>
      </c>
      <c r="G32" s="390">
        <v>2655.7829999999999</v>
      </c>
      <c r="H32" s="388">
        <v>0</v>
      </c>
      <c r="I32" s="390">
        <v>637.21299999999997</v>
      </c>
      <c r="J32" s="390">
        <v>25.350999999999999</v>
      </c>
      <c r="K32" s="390">
        <v>3398.152</v>
      </c>
      <c r="L32" s="390">
        <v>973.70600000000002</v>
      </c>
      <c r="M32" s="390">
        <v>869.88599999999997</v>
      </c>
      <c r="N32" s="390">
        <v>102.276</v>
      </c>
      <c r="O32" s="390">
        <v>1564.7329999999999</v>
      </c>
      <c r="P32" s="41"/>
      <c r="Q32" s="43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2:30" ht="20.25" customHeight="1" x14ac:dyDescent="0.2">
      <c r="B33" s="241" t="s">
        <v>145</v>
      </c>
      <c r="C33" s="389">
        <v>0.755</v>
      </c>
      <c r="D33" s="390">
        <v>37.927999999999997</v>
      </c>
      <c r="E33" s="390">
        <v>20.632000000000001</v>
      </c>
      <c r="F33" s="390">
        <v>10.74</v>
      </c>
      <c r="G33" s="390">
        <v>1823.519</v>
      </c>
      <c r="H33" s="388">
        <v>0</v>
      </c>
      <c r="I33" s="390">
        <v>389.858</v>
      </c>
      <c r="J33" s="390">
        <v>42.719000000000001</v>
      </c>
      <c r="K33" s="390">
        <v>280.19600000000003</v>
      </c>
      <c r="L33" s="390">
        <v>133.46299999999999</v>
      </c>
      <c r="M33" s="390">
        <v>502.75599999999997</v>
      </c>
      <c r="N33" s="390">
        <v>64.959999999999994</v>
      </c>
      <c r="O33" s="390">
        <v>522.70000000000005</v>
      </c>
      <c r="P33" s="41"/>
      <c r="Q33" s="43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2:30" ht="20.25" customHeight="1" x14ac:dyDescent="0.2">
      <c r="B34" s="241" t="s">
        <v>212</v>
      </c>
      <c r="C34" s="389">
        <v>2.528</v>
      </c>
      <c r="D34" s="390">
        <v>22.032</v>
      </c>
      <c r="E34" s="390">
        <v>121.94499999999999</v>
      </c>
      <c r="F34" s="390">
        <v>38.405999999999999</v>
      </c>
      <c r="G34" s="390">
        <v>4535.5129999999999</v>
      </c>
      <c r="H34" s="388">
        <v>0</v>
      </c>
      <c r="I34" s="390">
        <v>1159.145</v>
      </c>
      <c r="J34" s="390">
        <v>25.759</v>
      </c>
      <c r="K34" s="390">
        <v>488.12400000000002</v>
      </c>
      <c r="L34" s="390">
        <v>1073.134</v>
      </c>
      <c r="M34" s="390">
        <v>457.988</v>
      </c>
      <c r="N34" s="390">
        <v>216.434</v>
      </c>
      <c r="O34" s="390">
        <v>2250.1</v>
      </c>
      <c r="P34" s="41"/>
      <c r="Q34" s="43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2:30" ht="20.25" customHeight="1" x14ac:dyDescent="0.2">
      <c r="B35" s="241"/>
      <c r="C35" s="238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41"/>
      <c r="Q35" s="43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2:30" ht="20.25" customHeight="1" x14ac:dyDescent="0.2">
      <c r="B36" s="241" t="s">
        <v>146</v>
      </c>
      <c r="C36" s="391">
        <v>0</v>
      </c>
      <c r="D36" s="390">
        <v>47.673000000000002</v>
      </c>
      <c r="E36" s="390">
        <v>22.358000000000001</v>
      </c>
      <c r="F36" s="390">
        <v>21.998000000000001</v>
      </c>
      <c r="G36" s="390">
        <v>1352.6279999999999</v>
      </c>
      <c r="H36" s="388">
        <v>0</v>
      </c>
      <c r="I36" s="390">
        <v>249.52600000000001</v>
      </c>
      <c r="J36" s="390">
        <v>2.887</v>
      </c>
      <c r="K36" s="390">
        <v>1038.9780000000001</v>
      </c>
      <c r="L36" s="390">
        <v>290.221</v>
      </c>
      <c r="M36" s="388">
        <v>235.67599999999999</v>
      </c>
      <c r="N36" s="390">
        <v>16.277999999999999</v>
      </c>
      <c r="O36" s="390">
        <v>612.20000000000005</v>
      </c>
      <c r="P36" s="41"/>
      <c r="Q36" s="43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2:30" ht="20.25" customHeight="1" x14ac:dyDescent="0.2">
      <c r="B37" s="241" t="s">
        <v>147</v>
      </c>
      <c r="C37" s="389">
        <v>0.52600000000000002</v>
      </c>
      <c r="D37" s="390">
        <v>55.615000000000002</v>
      </c>
      <c r="E37" s="390">
        <v>33.701000000000001</v>
      </c>
      <c r="F37" s="390">
        <v>20.597999999999999</v>
      </c>
      <c r="G37" s="390">
        <v>1655.395</v>
      </c>
      <c r="H37" s="388">
        <v>0</v>
      </c>
      <c r="I37" s="390">
        <v>371.18900000000002</v>
      </c>
      <c r="J37" s="390">
        <v>4.0010000000000003</v>
      </c>
      <c r="K37" s="390">
        <v>46.423000000000002</v>
      </c>
      <c r="L37" s="390">
        <v>175.89400000000001</v>
      </c>
      <c r="M37" s="390">
        <v>295.55200000000002</v>
      </c>
      <c r="N37" s="390">
        <v>29.574999999999999</v>
      </c>
      <c r="O37" s="390">
        <v>601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2:30" ht="20.25" customHeight="1" x14ac:dyDescent="0.2">
      <c r="B38" s="241" t="s">
        <v>148</v>
      </c>
      <c r="C38" s="391">
        <v>0</v>
      </c>
      <c r="D38" s="390">
        <v>4.665</v>
      </c>
      <c r="E38" s="390">
        <v>27.576000000000001</v>
      </c>
      <c r="F38" s="390">
        <v>14.532</v>
      </c>
      <c r="G38" s="390">
        <v>1247.1659999999999</v>
      </c>
      <c r="H38" s="388">
        <v>0</v>
      </c>
      <c r="I38" s="390">
        <v>210.33099999999999</v>
      </c>
      <c r="J38" s="390">
        <v>10.1</v>
      </c>
      <c r="K38" s="390">
        <v>30.222000000000001</v>
      </c>
      <c r="L38" s="390">
        <v>2.2949999999999999</v>
      </c>
      <c r="M38" s="390">
        <v>91.695999999999998</v>
      </c>
      <c r="N38" s="390">
        <v>131.87700000000001</v>
      </c>
      <c r="O38" s="390">
        <v>341.4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2:30" ht="20.25" customHeight="1" x14ac:dyDescent="0.2">
      <c r="B39" s="241" t="s">
        <v>157</v>
      </c>
      <c r="C39" s="389">
        <v>0.95599999999999996</v>
      </c>
      <c r="D39" s="390">
        <v>16.565999999999999</v>
      </c>
      <c r="E39" s="390">
        <v>34.954999999999998</v>
      </c>
      <c r="F39" s="390">
        <v>22.388999999999999</v>
      </c>
      <c r="G39" s="390">
        <v>1991.7249999999999</v>
      </c>
      <c r="H39" s="388">
        <v>0</v>
      </c>
      <c r="I39" s="390">
        <v>555.77800000000002</v>
      </c>
      <c r="J39" s="390">
        <v>26.047000000000001</v>
      </c>
      <c r="K39" s="390">
        <v>31.029</v>
      </c>
      <c r="L39" s="390">
        <v>233.47499999999999</v>
      </c>
      <c r="M39" s="390">
        <v>183.37799999999999</v>
      </c>
      <c r="N39" s="390">
        <v>32.378999999999998</v>
      </c>
      <c r="O39" s="390">
        <v>604.59699999999998</v>
      </c>
      <c r="P39" s="41"/>
      <c r="Q39" s="43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2:30" ht="20.25" customHeight="1" x14ac:dyDescent="0.2">
      <c r="B40" s="241" t="s">
        <v>149</v>
      </c>
      <c r="C40" s="391">
        <v>1.2210000000000001</v>
      </c>
      <c r="D40" s="390">
        <v>12.401</v>
      </c>
      <c r="E40" s="390">
        <v>77.31</v>
      </c>
      <c r="F40" s="390">
        <v>33.603000000000002</v>
      </c>
      <c r="G40" s="390">
        <v>2633.2060000000001</v>
      </c>
      <c r="H40" s="388">
        <v>0</v>
      </c>
      <c r="I40" s="390">
        <v>644.14700000000005</v>
      </c>
      <c r="J40" s="390">
        <v>8.8019999999999996</v>
      </c>
      <c r="K40" s="390">
        <v>96.477000000000004</v>
      </c>
      <c r="L40" s="390">
        <v>21.821999999999999</v>
      </c>
      <c r="M40" s="390">
        <v>901.31200000000001</v>
      </c>
      <c r="N40" s="390">
        <v>72.572999999999993</v>
      </c>
      <c r="O40" s="390">
        <v>1627.663</v>
      </c>
      <c r="P40" s="41"/>
      <c r="Q40" s="43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2:30" ht="20.25" customHeight="1" x14ac:dyDescent="0.2">
      <c r="B41" s="241" t="s">
        <v>213</v>
      </c>
      <c r="C41" s="389">
        <v>1.1879999999999999</v>
      </c>
      <c r="D41" s="390">
        <v>45.838999999999999</v>
      </c>
      <c r="E41" s="390">
        <v>68.950999999999993</v>
      </c>
      <c r="F41" s="390">
        <v>24.088000000000001</v>
      </c>
      <c r="G41" s="390">
        <v>2483.9279999999999</v>
      </c>
      <c r="H41" s="388">
        <v>0</v>
      </c>
      <c r="I41" s="390">
        <v>876.08699999999999</v>
      </c>
      <c r="J41" s="390">
        <v>32.198</v>
      </c>
      <c r="K41" s="390">
        <v>37.420999999999999</v>
      </c>
      <c r="L41" s="390">
        <v>219.34299999999999</v>
      </c>
      <c r="M41" s="390">
        <v>123.56100000000001</v>
      </c>
      <c r="N41" s="390">
        <v>61.981000000000002</v>
      </c>
      <c r="O41" s="390">
        <v>1155.204</v>
      </c>
      <c r="P41" s="41"/>
      <c r="Q41" s="43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2:30" ht="20.25" customHeight="1" x14ac:dyDescent="0.2">
      <c r="B42" s="241"/>
      <c r="C42" s="238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41"/>
      <c r="Q42" s="43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2:30" ht="20.25" customHeight="1" x14ac:dyDescent="0.2">
      <c r="B43" s="241" t="s">
        <v>150</v>
      </c>
      <c r="C43" s="389">
        <v>2.0329999999999999</v>
      </c>
      <c r="D43" s="390">
        <v>267.61900000000003</v>
      </c>
      <c r="E43" s="390">
        <v>180.61</v>
      </c>
      <c r="F43" s="390">
        <v>86.98</v>
      </c>
      <c r="G43" s="390">
        <v>3658.5680000000002</v>
      </c>
      <c r="H43" s="388">
        <v>0</v>
      </c>
      <c r="I43" s="390">
        <v>899.65700000000004</v>
      </c>
      <c r="J43" s="390">
        <v>41.331000000000003</v>
      </c>
      <c r="K43" s="390">
        <v>248.511</v>
      </c>
      <c r="L43" s="390">
        <v>402.63</v>
      </c>
      <c r="M43" s="390">
        <v>144.41399999999999</v>
      </c>
      <c r="N43" s="390">
        <v>140.00399999999999</v>
      </c>
      <c r="O43" s="390">
        <v>2121.3679999999999</v>
      </c>
      <c r="P43" s="41"/>
      <c r="Q43" s="43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2:30" ht="20.25" customHeight="1" x14ac:dyDescent="0.2">
      <c r="B44" s="241" t="s">
        <v>151</v>
      </c>
      <c r="C44" s="389">
        <v>1.611</v>
      </c>
      <c r="D44" s="390">
        <v>6.8049999999999997</v>
      </c>
      <c r="E44" s="390">
        <v>90.346000000000004</v>
      </c>
      <c r="F44" s="390">
        <v>51.521000000000001</v>
      </c>
      <c r="G44" s="390">
        <v>2655.9749999999999</v>
      </c>
      <c r="H44" s="388">
        <v>0</v>
      </c>
      <c r="I44" s="390">
        <v>504.63799999999998</v>
      </c>
      <c r="J44" s="390">
        <v>99.210999999999999</v>
      </c>
      <c r="K44" s="390">
        <v>201.78</v>
      </c>
      <c r="L44" s="390">
        <v>151.13900000000001</v>
      </c>
      <c r="M44" s="390">
        <v>93.597999999999999</v>
      </c>
      <c r="N44" s="390">
        <v>159.922</v>
      </c>
      <c r="O44" s="390">
        <v>420.69900000000001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2:30" ht="20.25" customHeight="1" x14ac:dyDescent="0.2">
      <c r="B45" s="247" t="s">
        <v>152</v>
      </c>
      <c r="C45" s="391">
        <v>0</v>
      </c>
      <c r="D45" s="388">
        <v>0</v>
      </c>
      <c r="E45" s="390">
        <v>75.686000000000007</v>
      </c>
      <c r="F45" s="390">
        <v>11.709</v>
      </c>
      <c r="G45" s="390">
        <v>877.06500000000005</v>
      </c>
      <c r="H45" s="388">
        <v>0</v>
      </c>
      <c r="I45" s="390">
        <v>158.88800000000001</v>
      </c>
      <c r="J45" s="390">
        <v>62.917999999999999</v>
      </c>
      <c r="K45" s="390">
        <v>53.886000000000003</v>
      </c>
      <c r="L45" s="390">
        <v>116.327</v>
      </c>
      <c r="M45" s="390">
        <v>57.72</v>
      </c>
      <c r="N45" s="390">
        <v>251.06800000000001</v>
      </c>
      <c r="O45" s="390">
        <v>588.86400000000003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2:30" ht="20.25" customHeight="1" x14ac:dyDescent="0.2">
      <c r="B46" s="241"/>
      <c r="C46" s="238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2:30" ht="20.25" customHeight="1" x14ac:dyDescent="0.2">
      <c r="B47" s="241" t="s">
        <v>374</v>
      </c>
      <c r="C47" s="389">
        <v>0.748</v>
      </c>
      <c r="D47" s="390">
        <v>21.222999999999999</v>
      </c>
      <c r="E47" s="390">
        <v>116.352</v>
      </c>
      <c r="F47" s="390">
        <v>47.603999999999999</v>
      </c>
      <c r="G47" s="390">
        <v>2591.0349999999999</v>
      </c>
      <c r="H47" s="388">
        <v>0</v>
      </c>
      <c r="I47" s="390">
        <v>589.30999999999995</v>
      </c>
      <c r="J47" s="390">
        <v>27.994</v>
      </c>
      <c r="K47" s="390">
        <v>40.902999999999999</v>
      </c>
      <c r="L47" s="390">
        <v>271.358</v>
      </c>
      <c r="M47" s="390">
        <v>177.50800000000001</v>
      </c>
      <c r="N47" s="390">
        <v>112.003</v>
      </c>
      <c r="O47" s="390">
        <v>1931.5150000000001</v>
      </c>
      <c r="P47" s="41"/>
      <c r="Q47" s="43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2:30" ht="20.25" customHeight="1" x14ac:dyDescent="0.2">
      <c r="B48" s="247" t="s">
        <v>154</v>
      </c>
      <c r="C48" s="391">
        <v>0</v>
      </c>
      <c r="D48" s="390">
        <v>2.835</v>
      </c>
      <c r="E48" s="390">
        <v>7.6420000000000003</v>
      </c>
      <c r="F48" s="390">
        <v>2.883</v>
      </c>
      <c r="G48" s="390">
        <v>674.55399999999997</v>
      </c>
      <c r="H48" s="388">
        <v>0</v>
      </c>
      <c r="I48" s="390">
        <v>295.46899999999999</v>
      </c>
      <c r="J48" s="390">
        <v>6.1520000000000001</v>
      </c>
      <c r="K48" s="390">
        <v>39.795999999999999</v>
      </c>
      <c r="L48" s="390">
        <v>355.541</v>
      </c>
      <c r="M48" s="390">
        <v>109.32299999999999</v>
      </c>
      <c r="N48" s="390">
        <v>31.202000000000002</v>
      </c>
      <c r="O48" s="390">
        <v>756.4</v>
      </c>
      <c r="P48" s="41"/>
      <c r="Q48" s="43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ht="20.25" customHeight="1" x14ac:dyDescent="0.2">
      <c r="B49" s="247" t="s">
        <v>155</v>
      </c>
      <c r="C49" s="391">
        <v>0</v>
      </c>
      <c r="D49" s="390">
        <v>22.402999999999999</v>
      </c>
      <c r="E49" s="390">
        <v>19.175000000000001</v>
      </c>
      <c r="F49" s="390">
        <v>2.0720000000000001</v>
      </c>
      <c r="G49" s="390">
        <v>803.01499999999999</v>
      </c>
      <c r="H49" s="388">
        <v>0</v>
      </c>
      <c r="I49" s="390">
        <v>190.416</v>
      </c>
      <c r="J49" s="390">
        <v>3.105</v>
      </c>
      <c r="K49" s="390">
        <v>6.069</v>
      </c>
      <c r="L49" s="390">
        <v>42.319000000000003</v>
      </c>
      <c r="M49" s="390">
        <v>457.63200000000001</v>
      </c>
      <c r="N49" s="390">
        <v>29.614000000000001</v>
      </c>
      <c r="O49" s="390">
        <v>190.33099999999999</v>
      </c>
      <c r="P49" s="41"/>
      <c r="Q49" s="43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ht="20.25" customHeight="1" x14ac:dyDescent="0.2">
      <c r="B50" s="247" t="s">
        <v>156</v>
      </c>
      <c r="C50" s="391">
        <v>0</v>
      </c>
      <c r="D50" s="390">
        <v>3.9079999999999999</v>
      </c>
      <c r="E50" s="390">
        <v>10.576000000000001</v>
      </c>
      <c r="F50" s="390">
        <v>0.52300000000000002</v>
      </c>
      <c r="G50" s="390">
        <v>177.09</v>
      </c>
      <c r="H50" s="388">
        <v>0</v>
      </c>
      <c r="I50" s="390">
        <v>97.697000000000003</v>
      </c>
      <c r="J50" s="390">
        <v>1.927</v>
      </c>
      <c r="K50" s="390">
        <v>614.59</v>
      </c>
      <c r="L50" s="390">
        <v>205.59299999999999</v>
      </c>
      <c r="M50" s="390">
        <v>154.18700000000001</v>
      </c>
      <c r="N50" s="390">
        <v>74.100999999999999</v>
      </c>
      <c r="O50" s="390">
        <v>198.71600000000001</v>
      </c>
      <c r="P50" s="41"/>
      <c r="Q50" s="43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ht="20.25" customHeight="1" x14ac:dyDescent="0.2">
      <c r="B51" s="241" t="s">
        <v>153</v>
      </c>
      <c r="C51" s="391">
        <v>0.998</v>
      </c>
      <c r="D51" s="390">
        <v>220.15600000000001</v>
      </c>
      <c r="E51" s="390">
        <v>90.483999999999995</v>
      </c>
      <c r="F51" s="390">
        <v>35.44</v>
      </c>
      <c r="G51" s="390">
        <v>3099.08</v>
      </c>
      <c r="H51" s="388">
        <v>5.5570000000000004</v>
      </c>
      <c r="I51" s="390">
        <v>677.28800000000001</v>
      </c>
      <c r="J51" s="390">
        <v>79.197999999999993</v>
      </c>
      <c r="K51" s="390">
        <v>76.671999999999997</v>
      </c>
      <c r="L51" s="390">
        <v>697.202</v>
      </c>
      <c r="M51" s="390">
        <v>224.90700000000001</v>
      </c>
      <c r="N51" s="390">
        <v>264.55599999999998</v>
      </c>
      <c r="O51" s="390">
        <v>3063.94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ht="20.25" customHeight="1" thickBot="1" x14ac:dyDescent="0.2">
      <c r="B52" s="248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ht="20.25" customHeight="1" x14ac:dyDescent="0.2">
      <c r="C53" s="29" t="s">
        <v>95</v>
      </c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ht="20.25" customHeight="1" x14ac:dyDescent="0.2">
      <c r="A54" s="29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ht="20.25" customHeight="1" x14ac:dyDescent="0.15"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ht="20.25" customHeight="1" x14ac:dyDescent="0.15"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ht="20.25" customHeight="1" x14ac:dyDescent="0.15"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ht="20.25" customHeight="1" x14ac:dyDescent="0.15">
      <c r="R58" s="30"/>
    </row>
    <row r="59" spans="1:30" ht="20.25" customHeight="1" x14ac:dyDescent="0.15">
      <c r="R59" s="30"/>
    </row>
    <row r="60" spans="1:30" ht="20.25" customHeight="1" x14ac:dyDescent="0.15">
      <c r="R60" s="30"/>
    </row>
    <row r="61" spans="1:30" ht="20.25" customHeight="1" x14ac:dyDescent="0.15">
      <c r="R61" s="30"/>
    </row>
    <row r="62" spans="1:30" ht="20.25" customHeight="1" x14ac:dyDescent="0.15">
      <c r="R62" s="30"/>
    </row>
    <row r="63" spans="1:30" ht="20.25" customHeight="1" x14ac:dyDescent="0.15">
      <c r="R63" s="30"/>
    </row>
    <row r="64" spans="1:30" ht="20.25" customHeight="1" x14ac:dyDescent="0.15">
      <c r="R64" s="30"/>
    </row>
    <row r="65" spans="18:18" ht="20.25" customHeight="1" x14ac:dyDescent="0.15">
      <c r="R65" s="30"/>
    </row>
  </sheetData>
  <mergeCells count="8">
    <mergeCell ref="B6:O6"/>
    <mergeCell ref="E8:E11"/>
    <mergeCell ref="F8:F11"/>
    <mergeCell ref="K8:K11"/>
    <mergeCell ref="L8:L11"/>
    <mergeCell ref="M8:M11"/>
    <mergeCell ref="N8:N11"/>
    <mergeCell ref="O8:O11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5"/>
  <sheetViews>
    <sheetView view="pageBreakPreview" zoomScale="75" zoomScaleNormal="75" zoomScaleSheetLayoutView="115" workbookViewId="0">
      <selection activeCell="M17" sqref="M17"/>
    </sheetView>
  </sheetViews>
  <sheetFormatPr defaultColWidth="13.375" defaultRowHeight="17.25" x14ac:dyDescent="0.15"/>
  <cols>
    <col min="1" max="1" width="13.375" style="20" customWidth="1"/>
    <col min="2" max="2" width="18.25" style="78" customWidth="1"/>
    <col min="3" max="5" width="14.125" style="20" customWidth="1"/>
    <col min="6" max="6" width="14.625" style="20" customWidth="1"/>
    <col min="7" max="10" width="14.125" style="20" customWidth="1"/>
    <col min="11" max="15" width="13.375" style="20"/>
    <col min="16" max="16384" width="13.375" style="21"/>
  </cols>
  <sheetData>
    <row r="1" spans="1:19" x14ac:dyDescent="0.2">
      <c r="A1" s="19"/>
    </row>
    <row r="6" spans="1:19" x14ac:dyDescent="0.2">
      <c r="B6" s="444" t="s">
        <v>526</v>
      </c>
      <c r="C6" s="444"/>
      <c r="D6" s="444"/>
      <c r="E6" s="444"/>
      <c r="F6" s="444"/>
      <c r="G6" s="444"/>
      <c r="H6" s="444"/>
      <c r="I6" s="444"/>
      <c r="J6" s="444"/>
    </row>
    <row r="7" spans="1:19" ht="18" thickBot="1" x14ac:dyDescent="0.25">
      <c r="C7" s="22" t="s">
        <v>304</v>
      </c>
      <c r="D7" s="19"/>
      <c r="I7" s="79"/>
      <c r="J7" s="79" t="s">
        <v>168</v>
      </c>
    </row>
    <row r="8" spans="1:19" x14ac:dyDescent="0.2">
      <c r="B8" s="75"/>
      <c r="C8" s="456" t="s">
        <v>479</v>
      </c>
      <c r="D8" s="456" t="s">
        <v>480</v>
      </c>
      <c r="E8" s="456" t="s">
        <v>527</v>
      </c>
      <c r="F8" s="456" t="s">
        <v>377</v>
      </c>
      <c r="G8" s="456" t="s">
        <v>481</v>
      </c>
      <c r="H8" s="456" t="s">
        <v>528</v>
      </c>
      <c r="I8" s="80" t="s">
        <v>167</v>
      </c>
      <c r="J8" s="458" t="s">
        <v>529</v>
      </c>
      <c r="L8" s="16"/>
      <c r="M8" s="16"/>
      <c r="N8" s="16"/>
      <c r="O8" s="16"/>
      <c r="P8" s="35"/>
      <c r="Q8" s="35"/>
      <c r="R8" s="44"/>
      <c r="S8" s="35"/>
    </row>
    <row r="9" spans="1:19" x14ac:dyDescent="0.2">
      <c r="B9" s="81"/>
      <c r="C9" s="457"/>
      <c r="D9" s="457"/>
      <c r="E9" s="457"/>
      <c r="F9" s="457"/>
      <c r="G9" s="457"/>
      <c r="H9" s="457"/>
      <c r="I9" s="336" t="s">
        <v>530</v>
      </c>
      <c r="J9" s="459"/>
      <c r="L9" s="77"/>
      <c r="M9" s="77"/>
      <c r="N9" s="77"/>
      <c r="O9" s="77"/>
      <c r="P9" s="65"/>
      <c r="Q9" s="65"/>
      <c r="R9" s="65"/>
      <c r="S9" s="65"/>
    </row>
    <row r="10" spans="1:19" x14ac:dyDescent="0.15">
      <c r="B10" s="249"/>
      <c r="C10" s="250"/>
      <c r="D10" s="161"/>
      <c r="E10" s="161"/>
      <c r="F10" s="161"/>
      <c r="G10" s="161"/>
      <c r="H10" s="161"/>
      <c r="I10" s="161"/>
      <c r="J10" s="161"/>
      <c r="L10" s="16"/>
      <c r="M10" s="16"/>
      <c r="N10" s="16"/>
      <c r="O10" s="16"/>
      <c r="P10" s="35"/>
      <c r="Q10" s="35"/>
      <c r="R10" s="35"/>
      <c r="S10" s="35"/>
    </row>
    <row r="11" spans="1:19" x14ac:dyDescent="0.2">
      <c r="B11" s="239" t="s">
        <v>566</v>
      </c>
      <c r="C11" s="251">
        <v>492899</v>
      </c>
      <c r="D11" s="182">
        <v>3967</v>
      </c>
      <c r="E11" s="182">
        <v>61940</v>
      </c>
      <c r="F11" s="182">
        <v>167670</v>
      </c>
      <c r="G11" s="182">
        <v>42167</v>
      </c>
      <c r="H11" s="182">
        <v>256</v>
      </c>
      <c r="I11" s="182">
        <v>16266</v>
      </c>
      <c r="J11" s="182">
        <v>9747</v>
      </c>
      <c r="L11" s="16"/>
      <c r="M11" s="16"/>
      <c r="N11" s="16"/>
      <c r="O11" s="16"/>
      <c r="P11" s="35"/>
      <c r="Q11" s="35"/>
      <c r="R11" s="35"/>
      <c r="S11" s="35"/>
    </row>
    <row r="12" spans="1:19" x14ac:dyDescent="0.2">
      <c r="B12" s="239" t="s">
        <v>615</v>
      </c>
      <c r="C12" s="251">
        <v>610065.88600000006</v>
      </c>
      <c r="D12" s="182">
        <v>3881.29</v>
      </c>
      <c r="E12" s="182">
        <v>166709.23800000001</v>
      </c>
      <c r="F12" s="182">
        <v>172030.76699999999</v>
      </c>
      <c r="G12" s="182">
        <v>47218.317999999999</v>
      </c>
      <c r="H12" s="182">
        <v>273.13799999999998</v>
      </c>
      <c r="I12" s="182">
        <v>17203.989000000001</v>
      </c>
      <c r="J12" s="182">
        <v>16435.244999999999</v>
      </c>
      <c r="L12" s="16"/>
      <c r="M12" s="16"/>
      <c r="N12" s="16"/>
      <c r="O12" s="16"/>
      <c r="P12" s="35"/>
      <c r="Q12" s="35"/>
      <c r="R12" s="35"/>
      <c r="S12" s="35"/>
    </row>
    <row r="13" spans="1:19" x14ac:dyDescent="0.15">
      <c r="B13" s="249"/>
      <c r="C13" s="392"/>
      <c r="D13" s="393"/>
      <c r="E13" s="393"/>
      <c r="F13" s="393"/>
      <c r="G13" s="393"/>
      <c r="H13" s="393"/>
      <c r="I13" s="393"/>
      <c r="J13" s="393"/>
      <c r="L13" s="16"/>
      <c r="M13" s="16"/>
      <c r="N13" s="16"/>
      <c r="O13" s="16"/>
      <c r="P13" s="35"/>
      <c r="Q13" s="35"/>
      <c r="R13" s="35"/>
      <c r="S13" s="35"/>
    </row>
    <row r="14" spans="1:19" x14ac:dyDescent="0.2">
      <c r="B14" s="252" t="s">
        <v>531</v>
      </c>
      <c r="C14" s="394">
        <v>190938.462</v>
      </c>
      <c r="D14" s="395">
        <v>838.01800000000003</v>
      </c>
      <c r="E14" s="396">
        <v>49689.199000000001</v>
      </c>
      <c r="F14" s="396">
        <v>67753.134000000005</v>
      </c>
      <c r="G14" s="396">
        <v>8984.3340000000007</v>
      </c>
      <c r="H14" s="396">
        <v>209.63900000000001</v>
      </c>
      <c r="I14" s="396">
        <v>1843.059</v>
      </c>
      <c r="J14" s="396">
        <v>3873.6950000000002</v>
      </c>
      <c r="L14" s="16"/>
      <c r="M14" s="16"/>
      <c r="N14" s="16"/>
      <c r="O14" s="16"/>
      <c r="P14" s="35"/>
      <c r="Q14" s="35"/>
      <c r="R14" s="35"/>
      <c r="S14" s="35"/>
    </row>
    <row r="15" spans="1:19" x14ac:dyDescent="0.2">
      <c r="B15" s="252" t="s">
        <v>532</v>
      </c>
      <c r="C15" s="394">
        <v>30393.868999999999</v>
      </c>
      <c r="D15" s="395">
        <v>225.298</v>
      </c>
      <c r="E15" s="396">
        <v>7135.3029999999999</v>
      </c>
      <c r="F15" s="396">
        <v>8310.8250000000007</v>
      </c>
      <c r="G15" s="396">
        <v>2856.1950000000002</v>
      </c>
      <c r="H15" s="396">
        <v>16.744</v>
      </c>
      <c r="I15" s="396">
        <v>1171.8510000000001</v>
      </c>
      <c r="J15" s="396">
        <v>764.77099999999996</v>
      </c>
      <c r="L15" s="16"/>
      <c r="M15" s="16"/>
      <c r="N15" s="16"/>
      <c r="O15" s="16"/>
      <c r="P15" s="35"/>
      <c r="Q15" s="35"/>
      <c r="R15" s="35"/>
      <c r="S15" s="35"/>
    </row>
    <row r="16" spans="1:19" x14ac:dyDescent="0.2">
      <c r="B16" s="252" t="s">
        <v>533</v>
      </c>
      <c r="C16" s="394">
        <v>33723.103000000003</v>
      </c>
      <c r="D16" s="395">
        <v>229.13800000000001</v>
      </c>
      <c r="E16" s="396">
        <v>8643.7880000000005</v>
      </c>
      <c r="F16" s="396">
        <v>10757.84</v>
      </c>
      <c r="G16" s="396">
        <v>2859.36</v>
      </c>
      <c r="H16" s="396">
        <v>3.0059999999999998</v>
      </c>
      <c r="I16" s="396">
        <v>523.74300000000005</v>
      </c>
      <c r="J16" s="396">
        <v>950.76099999999997</v>
      </c>
      <c r="L16" s="16"/>
      <c r="M16" s="16"/>
      <c r="N16" s="16"/>
      <c r="O16" s="16"/>
      <c r="P16" s="35"/>
      <c r="Q16" s="35"/>
      <c r="R16" s="35"/>
      <c r="S16" s="35"/>
    </row>
    <row r="17" spans="2:19" x14ac:dyDescent="0.2">
      <c r="B17" s="252" t="s">
        <v>482</v>
      </c>
      <c r="C17" s="394">
        <v>20737.383999999998</v>
      </c>
      <c r="D17" s="395">
        <v>174.64500000000001</v>
      </c>
      <c r="E17" s="396">
        <v>8327.8559999999998</v>
      </c>
      <c r="F17" s="396">
        <v>4721.3509999999997</v>
      </c>
      <c r="G17" s="396">
        <v>1736.3589999999999</v>
      </c>
      <c r="H17" s="388">
        <v>0</v>
      </c>
      <c r="I17" s="396">
        <v>463.21100000000001</v>
      </c>
      <c r="J17" s="396">
        <v>750.94799999999998</v>
      </c>
      <c r="L17" s="16"/>
      <c r="M17" s="16"/>
      <c r="N17" s="16"/>
      <c r="O17" s="16"/>
      <c r="P17" s="35"/>
      <c r="Q17" s="35"/>
      <c r="R17" s="35"/>
      <c r="S17" s="35"/>
    </row>
    <row r="18" spans="2:19" x14ac:dyDescent="0.2">
      <c r="B18" s="253" t="s">
        <v>483</v>
      </c>
      <c r="C18" s="398">
        <v>16321.415999999999</v>
      </c>
      <c r="D18" s="395">
        <v>154.22800000000001</v>
      </c>
      <c r="E18" s="396">
        <v>4243.6620000000003</v>
      </c>
      <c r="F18" s="396">
        <v>5383.2759999999998</v>
      </c>
      <c r="G18" s="396">
        <v>1380.5119999999999</v>
      </c>
      <c r="H18" s="396">
        <v>9.1880000000000006</v>
      </c>
      <c r="I18" s="396">
        <v>289.65800000000002</v>
      </c>
      <c r="J18" s="396">
        <v>393.67200000000003</v>
      </c>
      <c r="L18" s="16"/>
      <c r="M18" s="16"/>
      <c r="N18" s="16"/>
      <c r="O18" s="16"/>
      <c r="P18" s="35"/>
      <c r="Q18" s="35"/>
      <c r="R18" s="35"/>
      <c r="S18" s="35"/>
    </row>
    <row r="19" spans="2:19" x14ac:dyDescent="0.2">
      <c r="B19" s="253" t="s">
        <v>484</v>
      </c>
      <c r="C19" s="398">
        <v>54942.777999999998</v>
      </c>
      <c r="D19" s="395">
        <v>264.93099999999998</v>
      </c>
      <c r="E19" s="396">
        <v>12418.573</v>
      </c>
      <c r="F19" s="396">
        <v>13841.319</v>
      </c>
      <c r="G19" s="396">
        <v>5584.4139999999998</v>
      </c>
      <c r="H19" s="396">
        <v>14.37</v>
      </c>
      <c r="I19" s="396">
        <v>2568.3200000000002</v>
      </c>
      <c r="J19" s="396">
        <v>1592.518</v>
      </c>
      <c r="L19" s="16"/>
      <c r="M19" s="16"/>
      <c r="N19" s="16"/>
      <c r="O19" s="16"/>
      <c r="P19" s="35"/>
      <c r="Q19" s="35"/>
      <c r="R19" s="35"/>
      <c r="S19" s="35"/>
    </row>
    <row r="20" spans="2:19" x14ac:dyDescent="0.2">
      <c r="B20" s="253" t="s">
        <v>485</v>
      </c>
      <c r="C20" s="398">
        <v>21880.381000000001</v>
      </c>
      <c r="D20" s="395">
        <v>160.37899999999999</v>
      </c>
      <c r="E20" s="396">
        <v>5326.7650000000003</v>
      </c>
      <c r="F20" s="396">
        <v>6018.5129999999999</v>
      </c>
      <c r="G20" s="396">
        <v>2479.6460000000002</v>
      </c>
      <c r="H20" s="396">
        <v>11.013999999999999</v>
      </c>
      <c r="I20" s="396">
        <v>309.613</v>
      </c>
      <c r="J20" s="396">
        <v>436.60700000000003</v>
      </c>
      <c r="L20" s="16"/>
      <c r="M20" s="16"/>
      <c r="N20" s="16"/>
      <c r="O20" s="16"/>
      <c r="P20" s="35"/>
      <c r="Q20" s="35"/>
      <c r="R20" s="35"/>
      <c r="S20" s="35"/>
    </row>
    <row r="21" spans="2:19" x14ac:dyDescent="0.15">
      <c r="B21" s="254" t="s">
        <v>240</v>
      </c>
      <c r="C21" s="398">
        <v>36490.396000000001</v>
      </c>
      <c r="D21" s="395">
        <v>226.66200000000001</v>
      </c>
      <c r="E21" s="396">
        <v>11128.666999999999</v>
      </c>
      <c r="F21" s="396">
        <v>9991.6550000000007</v>
      </c>
      <c r="G21" s="396">
        <v>3219.5830000000001</v>
      </c>
      <c r="H21" s="397">
        <v>0.99399999999999999</v>
      </c>
      <c r="I21" s="396">
        <v>1191.3800000000001</v>
      </c>
      <c r="J21" s="396">
        <v>458.49400000000003</v>
      </c>
      <c r="L21" s="16"/>
      <c r="M21" s="16"/>
      <c r="N21" s="16"/>
      <c r="O21" s="16"/>
      <c r="P21" s="35"/>
      <c r="Q21" s="35"/>
      <c r="R21" s="35"/>
      <c r="S21" s="35"/>
    </row>
    <row r="22" spans="2:19" x14ac:dyDescent="0.2">
      <c r="B22" s="253" t="s">
        <v>241</v>
      </c>
      <c r="C22" s="398">
        <v>24495.489000000001</v>
      </c>
      <c r="D22" s="395">
        <v>154.53800000000001</v>
      </c>
      <c r="E22" s="396">
        <v>7373.5119999999997</v>
      </c>
      <c r="F22" s="396">
        <v>8257.7530000000006</v>
      </c>
      <c r="G22" s="396">
        <v>2511.7060000000001</v>
      </c>
      <c r="H22" s="388">
        <v>0</v>
      </c>
      <c r="I22" s="396">
        <v>150.14599999999999</v>
      </c>
      <c r="J22" s="396">
        <v>215.511</v>
      </c>
      <c r="L22" s="16"/>
      <c r="M22" s="16"/>
      <c r="N22" s="16"/>
      <c r="O22" s="16"/>
      <c r="P22" s="35"/>
      <c r="Q22" s="35"/>
      <c r="R22" s="35"/>
      <c r="S22" s="35"/>
    </row>
    <row r="23" spans="2:19" x14ac:dyDescent="0.2">
      <c r="B23" s="253"/>
      <c r="C23" s="161"/>
      <c r="D23" s="161"/>
      <c r="E23" s="161"/>
      <c r="F23" s="161"/>
      <c r="G23" s="161"/>
      <c r="H23" s="161"/>
      <c r="I23" s="161"/>
      <c r="J23" s="161"/>
      <c r="L23" s="16"/>
      <c r="M23" s="16"/>
      <c r="N23" s="16"/>
      <c r="O23" s="16"/>
      <c r="P23" s="35"/>
      <c r="Q23" s="35"/>
      <c r="R23" s="35"/>
      <c r="S23" s="35"/>
    </row>
    <row r="24" spans="2:19" x14ac:dyDescent="0.2">
      <c r="B24" s="253" t="s">
        <v>242</v>
      </c>
      <c r="C24" s="398">
        <v>10220.117</v>
      </c>
      <c r="D24" s="395">
        <v>79.501999999999995</v>
      </c>
      <c r="E24" s="194">
        <v>3172.3589999999999</v>
      </c>
      <c r="F24" s="194">
        <v>1510.48</v>
      </c>
      <c r="G24" s="194">
        <v>1125.75</v>
      </c>
      <c r="H24" s="388">
        <v>0</v>
      </c>
      <c r="I24" s="194">
        <v>333.41</v>
      </c>
      <c r="J24" s="161">
        <v>194.26499999999999</v>
      </c>
      <c r="L24" s="16"/>
      <c r="M24" s="16"/>
      <c r="N24" s="16"/>
      <c r="O24" s="16"/>
      <c r="P24" s="35"/>
      <c r="Q24" s="35"/>
      <c r="R24" s="35"/>
      <c r="S24" s="35"/>
    </row>
    <row r="25" spans="2:19" x14ac:dyDescent="0.2">
      <c r="B25" s="253"/>
      <c r="C25" s="161"/>
      <c r="D25" s="161"/>
      <c r="E25" s="161"/>
      <c r="F25" s="161"/>
      <c r="G25" s="161"/>
      <c r="H25" s="161"/>
      <c r="I25" s="161"/>
      <c r="J25" s="161"/>
      <c r="L25" s="16"/>
      <c r="M25" s="16"/>
      <c r="N25" s="16"/>
      <c r="O25" s="16"/>
      <c r="P25" s="35"/>
      <c r="Q25" s="35"/>
      <c r="R25" s="35"/>
      <c r="S25" s="35"/>
    </row>
    <row r="26" spans="2:19" x14ac:dyDescent="0.2">
      <c r="B26" s="253" t="s">
        <v>486</v>
      </c>
      <c r="C26" s="398">
        <v>12263.439</v>
      </c>
      <c r="D26" s="395">
        <v>90.423000000000002</v>
      </c>
      <c r="E26" s="396">
        <v>3327.6729999999998</v>
      </c>
      <c r="F26" s="396">
        <v>2866.6559999999999</v>
      </c>
      <c r="G26" s="396">
        <v>607.28200000000004</v>
      </c>
      <c r="H26" s="388">
        <v>0</v>
      </c>
      <c r="I26" s="396">
        <v>611.49800000000005</v>
      </c>
      <c r="J26" s="194">
        <v>504.43</v>
      </c>
      <c r="L26" s="16"/>
      <c r="M26" s="16"/>
      <c r="N26" s="16"/>
      <c r="O26" s="16"/>
      <c r="P26" s="35"/>
      <c r="Q26" s="35"/>
      <c r="R26" s="35"/>
      <c r="S26" s="35"/>
    </row>
    <row r="27" spans="2:19" x14ac:dyDescent="0.2">
      <c r="B27" s="253" t="s">
        <v>534</v>
      </c>
      <c r="C27" s="398">
        <v>4128.5450000000001</v>
      </c>
      <c r="D27" s="395">
        <v>54.722000000000001</v>
      </c>
      <c r="E27" s="194">
        <v>1186.0609999999999</v>
      </c>
      <c r="F27" s="194">
        <v>767.351</v>
      </c>
      <c r="G27" s="194">
        <v>287.7</v>
      </c>
      <c r="H27" s="388">
        <v>0</v>
      </c>
      <c r="I27" s="194">
        <v>148.76</v>
      </c>
      <c r="J27" s="161">
        <v>127.303</v>
      </c>
      <c r="L27" s="16"/>
      <c r="M27" s="16"/>
      <c r="N27" s="16"/>
      <c r="O27" s="16"/>
      <c r="P27" s="35"/>
      <c r="Q27" s="35"/>
      <c r="R27" s="35"/>
      <c r="S27" s="35"/>
    </row>
    <row r="28" spans="2:19" x14ac:dyDescent="0.2">
      <c r="B28" s="253" t="s">
        <v>535</v>
      </c>
      <c r="C28" s="398">
        <v>4427.7349999999997</v>
      </c>
      <c r="D28" s="395">
        <v>51.353000000000002</v>
      </c>
      <c r="E28" s="396">
        <v>1231.4010000000001</v>
      </c>
      <c r="F28" s="396">
        <v>606.03700000000003</v>
      </c>
      <c r="G28" s="396">
        <v>485.67700000000002</v>
      </c>
      <c r="H28" s="388">
        <v>0</v>
      </c>
      <c r="I28" s="396">
        <v>73.141000000000005</v>
      </c>
      <c r="J28" s="396">
        <v>684.84299999999996</v>
      </c>
      <c r="L28" s="16"/>
      <c r="M28" s="16"/>
      <c r="N28" s="16"/>
      <c r="O28" s="16"/>
      <c r="P28" s="35"/>
      <c r="Q28" s="35"/>
      <c r="R28" s="35"/>
      <c r="S28" s="35"/>
    </row>
    <row r="29" spans="2:19" x14ac:dyDescent="0.2">
      <c r="B29" s="253"/>
      <c r="C29" s="161"/>
      <c r="D29" s="161"/>
      <c r="E29" s="161"/>
      <c r="F29" s="161"/>
      <c r="G29" s="161"/>
      <c r="H29" s="161"/>
      <c r="I29" s="161"/>
      <c r="J29" s="161"/>
      <c r="L29" s="16"/>
      <c r="M29" s="16"/>
      <c r="N29" s="16"/>
      <c r="O29" s="16"/>
      <c r="P29" s="35"/>
      <c r="Q29" s="35"/>
      <c r="R29" s="35"/>
      <c r="S29" s="35"/>
    </row>
    <row r="30" spans="2:19" x14ac:dyDescent="0.2">
      <c r="B30" s="253" t="s">
        <v>384</v>
      </c>
      <c r="C30" s="398">
        <v>13439.572</v>
      </c>
      <c r="D30" s="395">
        <v>63.021999999999998</v>
      </c>
      <c r="E30" s="396">
        <v>6414.5039999999999</v>
      </c>
      <c r="F30" s="396">
        <v>3075.56</v>
      </c>
      <c r="G30" s="396">
        <v>679.00900000000001</v>
      </c>
      <c r="H30" s="388">
        <v>0</v>
      </c>
      <c r="I30" s="396">
        <v>235.12700000000001</v>
      </c>
      <c r="J30" s="194">
        <v>239.96199999999999</v>
      </c>
      <c r="L30" s="16"/>
      <c r="M30" s="16"/>
      <c r="N30" s="16"/>
      <c r="O30" s="16"/>
      <c r="P30" s="35"/>
      <c r="Q30" s="35"/>
      <c r="R30" s="35"/>
      <c r="S30" s="35"/>
    </row>
    <row r="31" spans="2:19" x14ac:dyDescent="0.2">
      <c r="B31" s="253" t="s">
        <v>378</v>
      </c>
      <c r="C31" s="398">
        <v>6398.0050000000001</v>
      </c>
      <c r="D31" s="395">
        <v>55.087000000000003</v>
      </c>
      <c r="E31" s="396">
        <v>1947.335</v>
      </c>
      <c r="F31" s="396">
        <v>1307.787</v>
      </c>
      <c r="G31" s="396">
        <v>426.53800000000001</v>
      </c>
      <c r="H31" s="388">
        <v>0</v>
      </c>
      <c r="I31" s="396">
        <v>385.226</v>
      </c>
      <c r="J31" s="396">
        <v>466.61</v>
      </c>
      <c r="L31" s="16"/>
      <c r="M31" s="16"/>
      <c r="N31" s="16"/>
      <c r="O31" s="16"/>
      <c r="P31" s="35"/>
      <c r="Q31" s="35"/>
      <c r="R31" s="35"/>
      <c r="S31" s="35"/>
    </row>
    <row r="32" spans="2:19" x14ac:dyDescent="0.2">
      <c r="B32" s="253" t="s">
        <v>243</v>
      </c>
      <c r="C32" s="398">
        <v>20353.467000000001</v>
      </c>
      <c r="D32" s="395">
        <v>103.307</v>
      </c>
      <c r="E32" s="194">
        <v>5862.3850000000002</v>
      </c>
      <c r="F32" s="194">
        <v>4253.1610000000001</v>
      </c>
      <c r="G32" s="194">
        <v>1307.9290000000001</v>
      </c>
      <c r="H32" s="194">
        <v>5.1440000000000001</v>
      </c>
      <c r="I32" s="194">
        <v>1340.3510000000001</v>
      </c>
      <c r="J32" s="161">
        <v>694.19899999999996</v>
      </c>
      <c r="L32" s="16"/>
      <c r="M32" s="16"/>
      <c r="N32" s="16"/>
      <c r="O32" s="16"/>
      <c r="P32" s="35"/>
      <c r="Q32" s="35"/>
      <c r="R32" s="35"/>
      <c r="S32" s="35"/>
    </row>
    <row r="33" spans="2:19" x14ac:dyDescent="0.2">
      <c r="B33" s="253"/>
      <c r="C33" s="161"/>
      <c r="D33" s="161"/>
      <c r="E33" s="161"/>
      <c r="F33" s="161"/>
      <c r="G33" s="161"/>
      <c r="H33" s="161"/>
      <c r="I33" s="161"/>
      <c r="J33" s="161"/>
      <c r="L33" s="16"/>
      <c r="M33" s="16"/>
      <c r="N33" s="16"/>
      <c r="O33" s="16"/>
      <c r="P33" s="35"/>
      <c r="Q33" s="35"/>
      <c r="R33" s="35"/>
      <c r="S33" s="35"/>
    </row>
    <row r="34" spans="2:19" x14ac:dyDescent="0.2">
      <c r="B34" s="253" t="s">
        <v>487</v>
      </c>
      <c r="C34" s="398">
        <v>6124.0450000000001</v>
      </c>
      <c r="D34" s="395">
        <v>64.266000000000005</v>
      </c>
      <c r="E34" s="396">
        <v>2757.047</v>
      </c>
      <c r="F34" s="396">
        <v>1097.739</v>
      </c>
      <c r="G34" s="396">
        <v>394.87</v>
      </c>
      <c r="H34" s="388">
        <v>0</v>
      </c>
      <c r="I34" s="396">
        <v>178.602</v>
      </c>
      <c r="J34" s="396">
        <v>68.948999999999998</v>
      </c>
      <c r="L34" s="16"/>
      <c r="M34" s="16"/>
      <c r="N34" s="16"/>
      <c r="O34" s="16"/>
      <c r="P34" s="35"/>
      <c r="Q34" s="35"/>
      <c r="R34" s="35"/>
      <c r="S34" s="35"/>
    </row>
    <row r="35" spans="2:19" x14ac:dyDescent="0.2">
      <c r="B35" s="253" t="s">
        <v>488</v>
      </c>
      <c r="C35" s="398">
        <v>5854.9409999999998</v>
      </c>
      <c r="D35" s="395">
        <v>60.173999999999999</v>
      </c>
      <c r="E35" s="396">
        <v>1465.5139999999999</v>
      </c>
      <c r="F35" s="396">
        <v>1420.4359999999999</v>
      </c>
      <c r="G35" s="396">
        <v>467.995</v>
      </c>
      <c r="H35" s="388">
        <v>0</v>
      </c>
      <c r="I35" s="396">
        <v>540.34400000000005</v>
      </c>
      <c r="J35" s="396">
        <v>111.393</v>
      </c>
      <c r="L35" s="16"/>
      <c r="M35" s="16"/>
      <c r="N35" s="16"/>
      <c r="O35" s="16"/>
      <c r="P35" s="35"/>
      <c r="Q35" s="35"/>
      <c r="R35" s="35"/>
      <c r="S35" s="35"/>
    </row>
    <row r="36" spans="2:19" x14ac:dyDescent="0.2">
      <c r="B36" s="253" t="s">
        <v>379</v>
      </c>
      <c r="C36" s="398">
        <v>4596.7060000000001</v>
      </c>
      <c r="D36" s="395">
        <v>63.11</v>
      </c>
      <c r="E36" s="396">
        <v>1126.0239999999999</v>
      </c>
      <c r="F36" s="396">
        <v>970.11699999999996</v>
      </c>
      <c r="G36" s="396">
        <v>320.60899999999998</v>
      </c>
      <c r="H36" s="388">
        <v>0</v>
      </c>
      <c r="I36" s="396">
        <v>251.04400000000001</v>
      </c>
      <c r="J36" s="194">
        <v>209.28800000000001</v>
      </c>
      <c r="L36" s="16"/>
      <c r="M36" s="16"/>
      <c r="N36" s="16"/>
      <c r="O36" s="16"/>
      <c r="P36" s="35"/>
      <c r="Q36" s="35"/>
      <c r="R36" s="35"/>
      <c r="S36" s="35"/>
    </row>
    <row r="37" spans="2:19" x14ac:dyDescent="0.2">
      <c r="B37" s="253" t="s">
        <v>380</v>
      </c>
      <c r="C37" s="398">
        <v>7025.5140000000001</v>
      </c>
      <c r="D37" s="395">
        <v>74.099999999999994</v>
      </c>
      <c r="E37" s="194">
        <v>1908.463</v>
      </c>
      <c r="F37" s="194">
        <v>1493.0329999999999</v>
      </c>
      <c r="G37" s="194">
        <v>540.47400000000005</v>
      </c>
      <c r="H37" s="388">
        <v>0</v>
      </c>
      <c r="I37" s="194">
        <v>736.17200000000003</v>
      </c>
      <c r="J37" s="161">
        <v>15.976000000000001</v>
      </c>
      <c r="L37" s="16"/>
      <c r="M37" s="16"/>
      <c r="N37" s="16"/>
      <c r="O37" s="16"/>
      <c r="P37" s="35"/>
      <c r="Q37" s="35"/>
      <c r="R37" s="35"/>
      <c r="S37" s="35"/>
    </row>
    <row r="38" spans="2:19" x14ac:dyDescent="0.2">
      <c r="B38" s="253" t="s">
        <v>244</v>
      </c>
      <c r="C38" s="398">
        <v>10764.293</v>
      </c>
      <c r="D38" s="395">
        <v>72.683000000000007</v>
      </c>
      <c r="E38" s="396">
        <v>1961.597</v>
      </c>
      <c r="F38" s="396">
        <v>2247.681</v>
      </c>
      <c r="G38" s="396">
        <v>555.66300000000001</v>
      </c>
      <c r="H38" s="388">
        <v>0</v>
      </c>
      <c r="I38" s="396">
        <v>755.91200000000003</v>
      </c>
      <c r="J38" s="396">
        <v>393.77499999999998</v>
      </c>
      <c r="L38" s="16"/>
      <c r="M38" s="16"/>
      <c r="N38" s="16"/>
      <c r="O38" s="16"/>
      <c r="P38" s="35"/>
      <c r="Q38" s="35"/>
      <c r="R38" s="35"/>
      <c r="S38" s="35"/>
    </row>
    <row r="39" spans="2:19" x14ac:dyDescent="0.2">
      <c r="B39" s="253" t="s">
        <v>245</v>
      </c>
      <c r="C39" s="398">
        <v>10701.191000000001</v>
      </c>
      <c r="D39" s="395">
        <v>87.638000000000005</v>
      </c>
      <c r="E39" s="396">
        <v>2521.558</v>
      </c>
      <c r="F39" s="396">
        <v>1846.3320000000001</v>
      </c>
      <c r="G39" s="396">
        <v>1076.191</v>
      </c>
      <c r="H39" s="388">
        <v>0</v>
      </c>
      <c r="I39" s="396">
        <v>760.57299999999998</v>
      </c>
      <c r="J39" s="396">
        <v>887.78300000000002</v>
      </c>
      <c r="L39" s="16"/>
      <c r="M39" s="16"/>
      <c r="N39" s="16"/>
      <c r="O39" s="16"/>
      <c r="P39" s="35"/>
      <c r="Q39" s="35"/>
      <c r="R39" s="35"/>
      <c r="S39" s="35"/>
    </row>
    <row r="40" spans="2:19" x14ac:dyDescent="0.2">
      <c r="B40" s="253"/>
      <c r="C40" s="161"/>
      <c r="D40" s="161"/>
      <c r="E40" s="161"/>
      <c r="F40" s="161"/>
      <c r="G40" s="161"/>
      <c r="H40" s="161"/>
      <c r="I40" s="161"/>
      <c r="J40" s="161"/>
      <c r="L40" s="16"/>
      <c r="M40" s="16"/>
      <c r="N40" s="16"/>
      <c r="O40" s="16"/>
      <c r="P40" s="35"/>
      <c r="Q40" s="35"/>
      <c r="R40" s="35"/>
      <c r="S40" s="35"/>
    </row>
    <row r="41" spans="2:19" x14ac:dyDescent="0.2">
      <c r="B41" s="253" t="s">
        <v>381</v>
      </c>
      <c r="C41" s="398">
        <v>15682.127</v>
      </c>
      <c r="D41" s="395">
        <v>92.421999999999997</v>
      </c>
      <c r="E41" s="396">
        <v>3585.3829999999998</v>
      </c>
      <c r="F41" s="396">
        <v>3508.9940000000001</v>
      </c>
      <c r="G41" s="396">
        <v>1836.9770000000001</v>
      </c>
      <c r="H41" s="190">
        <v>3.0089999999999999</v>
      </c>
      <c r="I41" s="396">
        <v>524.80600000000004</v>
      </c>
      <c r="J41" s="396">
        <v>637.97900000000004</v>
      </c>
      <c r="L41" s="16"/>
      <c r="M41" s="16"/>
      <c r="N41" s="16"/>
      <c r="O41" s="16"/>
      <c r="P41" s="35"/>
      <c r="Q41" s="35"/>
      <c r="R41" s="35"/>
      <c r="S41" s="35"/>
    </row>
    <row r="42" spans="2:19" x14ac:dyDescent="0.2">
      <c r="B42" s="253" t="s">
        <v>382</v>
      </c>
      <c r="C42" s="398">
        <v>8485.402</v>
      </c>
      <c r="D42" s="395">
        <v>91.418000000000006</v>
      </c>
      <c r="E42" s="396">
        <v>2588.4499999999998</v>
      </c>
      <c r="F42" s="396">
        <v>2173.59</v>
      </c>
      <c r="G42" s="396">
        <v>816.12599999999998</v>
      </c>
      <c r="H42" s="388">
        <v>0</v>
      </c>
      <c r="I42" s="396">
        <v>230.29900000000001</v>
      </c>
      <c r="J42" s="194">
        <v>285.351</v>
      </c>
      <c r="L42" s="16"/>
      <c r="M42" s="16"/>
      <c r="N42" s="16"/>
      <c r="O42" s="16"/>
      <c r="P42" s="35"/>
      <c r="Q42" s="35"/>
      <c r="R42" s="35"/>
      <c r="S42" s="35"/>
    </row>
    <row r="43" spans="2:19" x14ac:dyDescent="0.2">
      <c r="B43" s="253" t="s">
        <v>489</v>
      </c>
      <c r="C43" s="398">
        <v>4899.0749999999998</v>
      </c>
      <c r="D43" s="395">
        <v>62.686999999999998</v>
      </c>
      <c r="E43" s="396">
        <v>1182.04</v>
      </c>
      <c r="F43" s="396">
        <v>843.13199999999995</v>
      </c>
      <c r="G43" s="396">
        <v>602.96699999999998</v>
      </c>
      <c r="H43" s="388">
        <v>0</v>
      </c>
      <c r="I43" s="396">
        <v>200.55799999999999</v>
      </c>
      <c r="J43" s="396">
        <v>281.63600000000002</v>
      </c>
      <c r="L43" s="16"/>
      <c r="M43" s="16"/>
      <c r="N43" s="16"/>
      <c r="O43" s="16"/>
      <c r="P43" s="35"/>
      <c r="Q43" s="35"/>
      <c r="R43" s="35"/>
      <c r="S43" s="35"/>
    </row>
    <row r="44" spans="2:19" x14ac:dyDescent="0.2">
      <c r="B44" s="253"/>
      <c r="C44" s="161"/>
      <c r="D44" s="161"/>
      <c r="E44" s="161"/>
      <c r="F44" s="161"/>
      <c r="G44" s="161"/>
      <c r="H44" s="161"/>
      <c r="I44" s="161"/>
      <c r="J44" s="161"/>
      <c r="L44" s="16"/>
      <c r="M44" s="16"/>
      <c r="N44" s="16"/>
      <c r="O44" s="16"/>
      <c r="P44" s="35"/>
      <c r="Q44" s="35"/>
      <c r="R44" s="35"/>
      <c r="S44" s="35"/>
    </row>
    <row r="45" spans="2:19" x14ac:dyDescent="0.2">
      <c r="B45" s="253" t="s">
        <v>536</v>
      </c>
      <c r="C45" s="398">
        <v>11000.142</v>
      </c>
      <c r="D45" s="395">
        <v>76.119</v>
      </c>
      <c r="E45" s="396">
        <v>2407.4929999999999</v>
      </c>
      <c r="F45" s="396">
        <v>2528.41</v>
      </c>
      <c r="G45" s="396">
        <v>1515.6559999999999</v>
      </c>
      <c r="H45" s="388">
        <v>0</v>
      </c>
      <c r="I45" s="396">
        <v>303.24099999999999</v>
      </c>
      <c r="J45" s="396">
        <v>455.46899999999999</v>
      </c>
      <c r="L45" s="16"/>
      <c r="M45" s="16"/>
      <c r="N45" s="16"/>
      <c r="O45" s="16"/>
      <c r="P45" s="35"/>
      <c r="Q45" s="35"/>
      <c r="R45" s="35"/>
      <c r="S45" s="35"/>
    </row>
    <row r="46" spans="2:19" x14ac:dyDescent="0.2">
      <c r="B46" s="253" t="s">
        <v>490</v>
      </c>
      <c r="C46" s="398">
        <v>3703.558</v>
      </c>
      <c r="D46" s="395">
        <v>54.942</v>
      </c>
      <c r="E46" s="194">
        <v>1275.8320000000001</v>
      </c>
      <c r="F46" s="194">
        <v>619.53499999999997</v>
      </c>
      <c r="G46" s="194">
        <v>282.30900000000003</v>
      </c>
      <c r="H46" s="194">
        <v>0.03</v>
      </c>
      <c r="I46" s="194">
        <v>479.87200000000001</v>
      </c>
      <c r="J46" s="161">
        <v>112.239</v>
      </c>
      <c r="L46" s="16"/>
      <c r="M46" s="16"/>
      <c r="N46" s="16"/>
      <c r="O46" s="16"/>
      <c r="P46" s="35"/>
      <c r="Q46" s="35"/>
      <c r="R46" s="35"/>
      <c r="S46" s="35"/>
    </row>
    <row r="47" spans="2:19" x14ac:dyDescent="0.2">
      <c r="B47" s="253" t="s">
        <v>491</v>
      </c>
      <c r="C47" s="398">
        <v>3491.4140000000002</v>
      </c>
      <c r="D47" s="395">
        <v>51.082999999999998</v>
      </c>
      <c r="E47" s="396">
        <v>780.00300000000004</v>
      </c>
      <c r="F47" s="396">
        <v>673.71900000000005</v>
      </c>
      <c r="G47" s="396">
        <v>357.00799999999998</v>
      </c>
      <c r="H47" s="388">
        <v>0</v>
      </c>
      <c r="I47" s="396">
        <v>212.11099999999999</v>
      </c>
      <c r="J47" s="396">
        <v>114.70399999999999</v>
      </c>
      <c r="L47" s="16"/>
      <c r="M47" s="16"/>
      <c r="N47" s="16"/>
      <c r="O47" s="16"/>
      <c r="P47" s="35"/>
      <c r="Q47" s="35"/>
      <c r="R47" s="35"/>
      <c r="S47" s="35"/>
    </row>
    <row r="48" spans="2:19" x14ac:dyDescent="0.2">
      <c r="B48" s="253" t="s">
        <v>537</v>
      </c>
      <c r="C48" s="398">
        <v>2087.19</v>
      </c>
      <c r="D48" s="395">
        <v>29.212</v>
      </c>
      <c r="E48" s="396">
        <v>954.36599999999999</v>
      </c>
      <c r="F48" s="396">
        <v>214.81100000000001</v>
      </c>
      <c r="G48" s="396">
        <v>90.349000000000004</v>
      </c>
      <c r="H48" s="388">
        <v>0</v>
      </c>
      <c r="I48" s="396">
        <v>164.56399999999999</v>
      </c>
      <c r="J48" s="396">
        <v>52.719000000000001</v>
      </c>
      <c r="L48" s="16"/>
      <c r="M48" s="16"/>
      <c r="N48" s="16"/>
      <c r="O48" s="16"/>
      <c r="P48" s="35"/>
      <c r="Q48" s="35"/>
      <c r="R48" s="35"/>
      <c r="S48" s="35"/>
    </row>
    <row r="49" spans="1:19" x14ac:dyDescent="0.2">
      <c r="B49" s="253" t="s">
        <v>538</v>
      </c>
      <c r="C49" s="398">
        <v>14496.13</v>
      </c>
      <c r="D49" s="395">
        <v>76.183000000000007</v>
      </c>
      <c r="E49" s="396">
        <v>4766.4250000000002</v>
      </c>
      <c r="F49" s="396">
        <v>2970.54</v>
      </c>
      <c r="G49" s="396">
        <v>1829.13</v>
      </c>
      <c r="H49" s="388">
        <v>0</v>
      </c>
      <c r="I49" s="396">
        <v>227.39699999999999</v>
      </c>
      <c r="J49" s="396">
        <v>459.39499999999998</v>
      </c>
      <c r="L49" s="16"/>
      <c r="M49" s="16"/>
      <c r="N49" s="16"/>
      <c r="O49" s="16"/>
      <c r="P49" s="35"/>
      <c r="Q49" s="35"/>
      <c r="R49" s="35"/>
      <c r="S49" s="35"/>
    </row>
    <row r="50" spans="1:19" ht="18" thickBot="1" x14ac:dyDescent="0.2">
      <c r="B50" s="255"/>
      <c r="C50" s="192"/>
      <c r="D50" s="192"/>
      <c r="E50" s="192"/>
      <c r="F50" s="192"/>
      <c r="G50" s="192"/>
      <c r="H50" s="192"/>
      <c r="I50" s="192"/>
      <c r="J50" s="192"/>
      <c r="L50" s="16"/>
      <c r="M50" s="16"/>
      <c r="N50" s="16"/>
      <c r="O50" s="16"/>
      <c r="P50" s="35"/>
      <c r="Q50" s="35"/>
      <c r="R50" s="35"/>
      <c r="S50" s="35"/>
    </row>
    <row r="51" spans="1:19" x14ac:dyDescent="0.2">
      <c r="B51" s="256"/>
      <c r="C51" s="172" t="s">
        <v>95</v>
      </c>
      <c r="D51" s="161"/>
      <c r="E51" s="161"/>
      <c r="F51" s="161"/>
      <c r="G51" s="161"/>
      <c r="H51" s="161"/>
      <c r="I51" s="161"/>
      <c r="J51" s="161"/>
    </row>
    <row r="52" spans="1:19" x14ac:dyDescent="0.15">
      <c r="B52" s="73"/>
      <c r="C52" s="16"/>
    </row>
    <row r="53" spans="1:19" x14ac:dyDescent="0.2">
      <c r="A53" s="19"/>
      <c r="B53" s="73"/>
      <c r="C53" s="16"/>
    </row>
    <row r="54" spans="1:19" x14ac:dyDescent="0.2">
      <c r="A54" s="19"/>
      <c r="B54" s="73"/>
      <c r="C54" s="16"/>
    </row>
    <row r="55" spans="1:19" x14ac:dyDescent="0.15">
      <c r="B55" s="73"/>
      <c r="C55" s="16"/>
    </row>
  </sheetData>
  <mergeCells count="8">
    <mergeCell ref="B6:J6"/>
    <mergeCell ref="C8:C9"/>
    <mergeCell ref="D8:D9"/>
    <mergeCell ref="E8:E9"/>
    <mergeCell ref="F8:F9"/>
    <mergeCell ref="G8:G9"/>
    <mergeCell ref="H8:H9"/>
    <mergeCell ref="J8:J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R51"/>
  <sheetViews>
    <sheetView view="pageBreakPreview" zoomScale="75" zoomScaleNormal="70" zoomScaleSheetLayoutView="75" workbookViewId="0">
      <selection activeCell="M19" sqref="M19"/>
    </sheetView>
  </sheetViews>
  <sheetFormatPr defaultColWidth="13.375" defaultRowHeight="17.25" x14ac:dyDescent="0.15"/>
  <cols>
    <col min="1" max="1" width="13.375" style="20" customWidth="1"/>
    <col min="2" max="2" width="18.375" style="78" customWidth="1"/>
    <col min="3" max="10" width="14.125" style="20" customWidth="1"/>
    <col min="11" max="15" width="13.375" style="20"/>
    <col min="16" max="16384" width="13.375" style="21"/>
  </cols>
  <sheetData>
    <row r="3" spans="2:18" x14ac:dyDescent="0.15">
      <c r="B3" s="73"/>
      <c r="C3" s="16"/>
    </row>
    <row r="4" spans="2:18" x14ac:dyDescent="0.15">
      <c r="B4" s="73"/>
      <c r="C4" s="16"/>
    </row>
    <row r="5" spans="2:18" x14ac:dyDescent="0.15">
      <c r="B5" s="73"/>
      <c r="C5" s="16"/>
    </row>
    <row r="6" spans="2:18" x14ac:dyDescent="0.2">
      <c r="B6" s="444" t="s">
        <v>305</v>
      </c>
      <c r="C6" s="444"/>
      <c r="D6" s="444"/>
      <c r="E6" s="444"/>
      <c r="F6" s="444"/>
      <c r="G6" s="444"/>
      <c r="H6" s="444"/>
      <c r="I6" s="444"/>
      <c r="J6" s="16"/>
    </row>
    <row r="7" spans="2:18" ht="18" thickBot="1" x14ac:dyDescent="0.25">
      <c r="B7" s="74"/>
      <c r="C7" s="22" t="s">
        <v>274</v>
      </c>
      <c r="D7" s="22"/>
      <c r="I7" s="52" t="s">
        <v>168</v>
      </c>
      <c r="J7" s="16"/>
      <c r="K7" s="16"/>
      <c r="L7" s="16"/>
      <c r="M7" s="16"/>
      <c r="N7" s="16"/>
      <c r="O7" s="16"/>
      <c r="P7" s="35"/>
      <c r="Q7" s="35"/>
      <c r="R7" s="35"/>
    </row>
    <row r="8" spans="2:18" x14ac:dyDescent="0.2">
      <c r="B8" s="75"/>
      <c r="C8" s="456" t="s">
        <v>383</v>
      </c>
      <c r="D8" s="456" t="s">
        <v>539</v>
      </c>
      <c r="E8" s="456" t="s">
        <v>540</v>
      </c>
      <c r="F8" s="456" t="s">
        <v>541</v>
      </c>
      <c r="G8" s="456" t="s">
        <v>542</v>
      </c>
      <c r="H8" s="456" t="s">
        <v>543</v>
      </c>
      <c r="I8" s="325" t="s">
        <v>544</v>
      </c>
      <c r="J8" s="16"/>
      <c r="K8" s="73"/>
      <c r="L8" s="73"/>
      <c r="M8" s="73"/>
      <c r="N8" s="73"/>
      <c r="O8" s="73"/>
      <c r="P8" s="51"/>
      <c r="Q8" s="65"/>
      <c r="R8" s="35"/>
    </row>
    <row r="9" spans="2:18" x14ac:dyDescent="0.2">
      <c r="B9" s="76"/>
      <c r="C9" s="457"/>
      <c r="D9" s="457"/>
      <c r="E9" s="457"/>
      <c r="F9" s="457"/>
      <c r="G9" s="457"/>
      <c r="H9" s="457"/>
      <c r="I9" s="326" t="s">
        <v>545</v>
      </c>
      <c r="J9" s="16"/>
      <c r="K9" s="77"/>
      <c r="L9" s="77"/>
      <c r="M9" s="77"/>
      <c r="N9" s="77"/>
      <c r="O9" s="77"/>
      <c r="P9" s="65"/>
      <c r="Q9" s="65"/>
      <c r="R9" s="35"/>
    </row>
    <row r="10" spans="2:18" x14ac:dyDescent="0.15">
      <c r="B10" s="249"/>
      <c r="C10" s="257"/>
      <c r="D10" s="161"/>
      <c r="E10" s="161"/>
      <c r="F10" s="161"/>
      <c r="G10" s="161"/>
      <c r="H10" s="161"/>
      <c r="I10" s="167"/>
      <c r="J10" s="16"/>
      <c r="K10" s="16"/>
      <c r="L10" s="16"/>
      <c r="M10" s="16"/>
      <c r="N10" s="16"/>
      <c r="O10" s="16"/>
      <c r="P10" s="35"/>
      <c r="Q10" s="35"/>
      <c r="R10" s="35"/>
    </row>
    <row r="11" spans="2:18" x14ac:dyDescent="0.2">
      <c r="B11" s="337" t="s">
        <v>565</v>
      </c>
      <c r="C11" s="238">
        <v>54524</v>
      </c>
      <c r="D11" s="183">
        <v>22844</v>
      </c>
      <c r="E11" s="183">
        <v>51682</v>
      </c>
      <c r="F11" s="183">
        <v>5448</v>
      </c>
      <c r="G11" s="183">
        <v>55935</v>
      </c>
      <c r="H11" s="184">
        <v>452</v>
      </c>
      <c r="I11" s="184">
        <v>0</v>
      </c>
      <c r="J11" s="16"/>
      <c r="K11" s="16"/>
      <c r="L11" s="16"/>
      <c r="M11" s="16"/>
      <c r="N11" s="16"/>
      <c r="O11" s="16"/>
      <c r="P11" s="35"/>
      <c r="Q11" s="35"/>
      <c r="R11" s="35"/>
    </row>
    <row r="12" spans="2:18" x14ac:dyDescent="0.2">
      <c r="B12" s="379" t="s">
        <v>616</v>
      </c>
      <c r="C12" s="238">
        <v>48655.101999999999</v>
      </c>
      <c r="D12" s="183">
        <v>27151.123</v>
      </c>
      <c r="E12" s="183">
        <v>53480.54</v>
      </c>
      <c r="F12" s="183">
        <v>2706.8939999999998</v>
      </c>
      <c r="G12" s="183">
        <v>54320.241999999998</v>
      </c>
      <c r="H12" s="184">
        <v>0</v>
      </c>
      <c r="I12" s="184">
        <v>0</v>
      </c>
      <c r="J12" s="16"/>
      <c r="K12" s="16"/>
      <c r="L12" s="16"/>
      <c r="M12" s="16"/>
      <c r="N12" s="16"/>
      <c r="O12" s="16"/>
      <c r="P12" s="35"/>
      <c r="Q12" s="35"/>
      <c r="R12" s="35"/>
    </row>
    <row r="13" spans="2:18" x14ac:dyDescent="0.15">
      <c r="B13" s="249"/>
      <c r="C13" s="238"/>
      <c r="D13" s="183"/>
      <c r="E13" s="183"/>
      <c r="F13" s="183"/>
      <c r="G13" s="183"/>
      <c r="H13" s="183"/>
      <c r="I13" s="183"/>
      <c r="J13" s="16"/>
      <c r="K13" s="16"/>
      <c r="L13" s="16"/>
      <c r="M13" s="16"/>
      <c r="N13" s="16"/>
      <c r="O13" s="16"/>
      <c r="P13" s="35"/>
      <c r="Q13" s="35"/>
      <c r="R13" s="35"/>
    </row>
    <row r="14" spans="2:18" x14ac:dyDescent="0.2">
      <c r="B14" s="252" t="s">
        <v>531</v>
      </c>
      <c r="C14" s="399">
        <v>20100.215</v>
      </c>
      <c r="D14" s="400">
        <v>5086.1989999999996</v>
      </c>
      <c r="E14" s="400">
        <v>16972.441999999999</v>
      </c>
      <c r="F14" s="400">
        <v>98.775000000000006</v>
      </c>
      <c r="G14" s="400">
        <v>15489.753000000001</v>
      </c>
      <c r="H14" s="184">
        <v>0</v>
      </c>
      <c r="I14" s="184">
        <v>0</v>
      </c>
      <c r="J14" s="327"/>
      <c r="K14" s="16"/>
      <c r="L14" s="16"/>
      <c r="M14" s="16"/>
      <c r="N14" s="16"/>
      <c r="O14" s="16"/>
      <c r="P14" s="35"/>
      <c r="Q14" s="35"/>
      <c r="R14" s="35"/>
    </row>
    <row r="15" spans="2:18" x14ac:dyDescent="0.2">
      <c r="B15" s="252" t="s">
        <v>532</v>
      </c>
      <c r="C15" s="399">
        <v>2426.8220000000001</v>
      </c>
      <c r="D15" s="400">
        <v>1458.692</v>
      </c>
      <c r="E15" s="400">
        <v>2921.09</v>
      </c>
      <c r="F15" s="400">
        <v>28.257999999999999</v>
      </c>
      <c r="G15" s="400">
        <v>3078.02</v>
      </c>
      <c r="H15" s="184">
        <v>0</v>
      </c>
      <c r="I15" s="184">
        <v>0</v>
      </c>
      <c r="J15" s="327"/>
      <c r="K15" s="16"/>
      <c r="L15" s="16"/>
      <c r="M15" s="16"/>
      <c r="N15" s="16"/>
      <c r="O15" s="16"/>
      <c r="P15" s="35"/>
      <c r="Q15" s="35"/>
      <c r="R15" s="35"/>
    </row>
    <row r="16" spans="2:18" x14ac:dyDescent="0.2">
      <c r="B16" s="252" t="s">
        <v>533</v>
      </c>
      <c r="C16" s="399">
        <v>1761.9570000000001</v>
      </c>
      <c r="D16" s="400">
        <v>1121.491</v>
      </c>
      <c r="E16" s="400">
        <v>2989.192</v>
      </c>
      <c r="F16" s="400">
        <v>184.67</v>
      </c>
      <c r="G16" s="400">
        <v>3698.1570000000002</v>
      </c>
      <c r="H16" s="184">
        <v>0</v>
      </c>
      <c r="I16" s="184">
        <v>0</v>
      </c>
      <c r="J16" s="327"/>
      <c r="K16" s="16"/>
      <c r="L16" s="16"/>
      <c r="M16" s="16"/>
      <c r="N16" s="16"/>
      <c r="O16" s="16"/>
      <c r="P16" s="35"/>
      <c r="Q16" s="35"/>
      <c r="R16" s="35"/>
    </row>
    <row r="17" spans="2:18" x14ac:dyDescent="0.2">
      <c r="B17" s="252" t="s">
        <v>482</v>
      </c>
      <c r="C17" s="399">
        <v>911.92700000000002</v>
      </c>
      <c r="D17" s="400">
        <v>528.471</v>
      </c>
      <c r="E17" s="400">
        <v>1836.769</v>
      </c>
      <c r="F17" s="400">
        <v>181.88</v>
      </c>
      <c r="G17" s="400">
        <v>1103.9670000000001</v>
      </c>
      <c r="H17" s="184">
        <v>0</v>
      </c>
      <c r="I17" s="184">
        <v>0</v>
      </c>
      <c r="J17" s="327"/>
      <c r="K17" s="16"/>
      <c r="L17" s="16"/>
      <c r="M17" s="16"/>
      <c r="N17" s="16"/>
      <c r="O17" s="16"/>
      <c r="P17" s="35"/>
      <c r="Q17" s="35"/>
      <c r="R17" s="35"/>
    </row>
    <row r="18" spans="2:18" x14ac:dyDescent="0.2">
      <c r="B18" s="253" t="s">
        <v>483</v>
      </c>
      <c r="C18" s="400">
        <v>669.20299999999997</v>
      </c>
      <c r="D18" s="400">
        <v>1071.818</v>
      </c>
      <c r="E18" s="400">
        <v>1277.059</v>
      </c>
      <c r="F18" s="400">
        <v>20.459</v>
      </c>
      <c r="G18" s="400">
        <v>1428.681</v>
      </c>
      <c r="H18" s="184">
        <v>0</v>
      </c>
      <c r="I18" s="184">
        <v>0</v>
      </c>
      <c r="J18" s="327"/>
      <c r="K18" s="16"/>
      <c r="L18" s="16"/>
      <c r="M18" s="16"/>
      <c r="N18" s="16"/>
      <c r="O18" s="16"/>
      <c r="P18" s="35"/>
      <c r="Q18" s="35"/>
      <c r="R18" s="35"/>
    </row>
    <row r="19" spans="2:18" x14ac:dyDescent="0.2">
      <c r="B19" s="253" t="s">
        <v>484</v>
      </c>
      <c r="C19" s="400">
        <v>5040.1779999999999</v>
      </c>
      <c r="D19" s="400">
        <v>3006.7869999999998</v>
      </c>
      <c r="E19" s="400">
        <v>4334.1719999999996</v>
      </c>
      <c r="F19" s="400">
        <v>613.29300000000001</v>
      </c>
      <c r="G19" s="400">
        <v>5663.9030000000002</v>
      </c>
      <c r="H19" s="184">
        <v>0</v>
      </c>
      <c r="I19" s="184">
        <v>0</v>
      </c>
      <c r="J19" s="327"/>
      <c r="K19" s="16"/>
      <c r="L19" s="16"/>
      <c r="M19" s="16"/>
      <c r="N19" s="16"/>
      <c r="O19" s="16"/>
      <c r="P19" s="35"/>
      <c r="Q19" s="35"/>
      <c r="R19" s="35"/>
    </row>
    <row r="20" spans="2:18" x14ac:dyDescent="0.2">
      <c r="B20" s="253" t="s">
        <v>485</v>
      </c>
      <c r="C20" s="400">
        <v>734.39700000000005</v>
      </c>
      <c r="D20" s="400">
        <v>563.85400000000004</v>
      </c>
      <c r="E20" s="400">
        <v>3368.56</v>
      </c>
      <c r="F20" s="400">
        <v>91.811000000000007</v>
      </c>
      <c r="G20" s="400">
        <v>2379.2220000000002</v>
      </c>
      <c r="H20" s="184">
        <v>0</v>
      </c>
      <c r="I20" s="184">
        <v>0</v>
      </c>
      <c r="J20" s="327"/>
      <c r="K20" s="16"/>
      <c r="L20" s="16"/>
      <c r="M20" s="16"/>
      <c r="N20" s="16"/>
      <c r="O20" s="16"/>
      <c r="P20" s="35"/>
      <c r="Q20" s="35"/>
      <c r="R20" s="35"/>
    </row>
    <row r="21" spans="2:18" x14ac:dyDescent="0.2">
      <c r="B21" s="254" t="s">
        <v>240</v>
      </c>
      <c r="C21" s="400">
        <v>2206.9769999999999</v>
      </c>
      <c r="D21" s="400">
        <v>1071.298</v>
      </c>
      <c r="E21" s="400">
        <v>3088.8110000000001</v>
      </c>
      <c r="F21" s="401">
        <v>207.85300000000001</v>
      </c>
      <c r="G21" s="400">
        <v>3698.0219999999999</v>
      </c>
      <c r="H21" s="184">
        <v>0</v>
      </c>
      <c r="I21" s="184">
        <v>0</v>
      </c>
      <c r="J21" s="327"/>
      <c r="K21" s="16"/>
      <c r="L21" s="16"/>
      <c r="M21" s="16"/>
      <c r="N21" s="16"/>
      <c r="O21" s="16"/>
      <c r="P21" s="35"/>
      <c r="Q21" s="35"/>
      <c r="R21" s="35"/>
    </row>
    <row r="22" spans="2:18" x14ac:dyDescent="0.2">
      <c r="B22" s="253" t="s">
        <v>241</v>
      </c>
      <c r="C22" s="400">
        <v>1796.83</v>
      </c>
      <c r="D22" s="400">
        <v>1057.7080000000001</v>
      </c>
      <c r="E22" s="400">
        <v>1715.402</v>
      </c>
      <c r="F22" s="184">
        <v>0</v>
      </c>
      <c r="G22" s="400">
        <v>1262.383</v>
      </c>
      <c r="H22" s="184">
        <v>0</v>
      </c>
      <c r="I22" s="184">
        <v>0</v>
      </c>
      <c r="J22" s="327"/>
      <c r="K22" s="16"/>
      <c r="L22" s="16"/>
      <c r="M22" s="16"/>
      <c r="N22" s="16"/>
      <c r="O22" s="16"/>
      <c r="P22" s="35"/>
      <c r="Q22" s="35"/>
      <c r="R22" s="35"/>
    </row>
    <row r="23" spans="2:18" x14ac:dyDescent="0.15">
      <c r="B23" s="254"/>
      <c r="C23" s="161"/>
      <c r="D23" s="161"/>
      <c r="E23" s="161"/>
      <c r="F23" s="161"/>
      <c r="G23" s="161"/>
      <c r="H23" s="161"/>
      <c r="I23" s="167"/>
      <c r="J23" s="16"/>
      <c r="K23" s="16"/>
      <c r="L23" s="16"/>
      <c r="M23" s="16"/>
      <c r="N23" s="16"/>
      <c r="O23" s="16"/>
      <c r="P23" s="35"/>
      <c r="Q23" s="35"/>
      <c r="R23" s="35"/>
    </row>
    <row r="24" spans="2:18" x14ac:dyDescent="0.2">
      <c r="B24" s="253" t="s">
        <v>242</v>
      </c>
      <c r="C24" s="183">
        <v>752.798</v>
      </c>
      <c r="D24" s="194">
        <v>728.64700000000005</v>
      </c>
      <c r="E24" s="194">
        <v>1151.0070000000001</v>
      </c>
      <c r="F24" s="194">
        <v>44.58</v>
      </c>
      <c r="G24" s="194">
        <v>1127.319</v>
      </c>
      <c r="H24" s="184">
        <v>0</v>
      </c>
      <c r="I24" s="184">
        <v>0</v>
      </c>
      <c r="J24" s="327"/>
      <c r="K24" s="16"/>
      <c r="L24" s="16"/>
      <c r="M24" s="16"/>
      <c r="N24" s="16"/>
      <c r="O24" s="16"/>
      <c r="P24" s="35"/>
      <c r="Q24" s="35"/>
      <c r="R24" s="35"/>
    </row>
    <row r="25" spans="2:18" x14ac:dyDescent="0.2">
      <c r="B25" s="253"/>
      <c r="C25" s="161"/>
      <c r="D25" s="161"/>
      <c r="E25" s="161"/>
      <c r="F25" s="161"/>
      <c r="G25" s="161"/>
      <c r="H25" s="161"/>
      <c r="I25" s="167"/>
      <c r="J25" s="327"/>
      <c r="K25" s="16"/>
      <c r="L25" s="16"/>
      <c r="M25" s="16"/>
      <c r="N25" s="16"/>
      <c r="O25" s="16"/>
      <c r="P25" s="35"/>
      <c r="Q25" s="35"/>
      <c r="R25" s="35"/>
    </row>
    <row r="26" spans="2:18" x14ac:dyDescent="0.2">
      <c r="B26" s="253" t="s">
        <v>486</v>
      </c>
      <c r="C26" s="400">
        <v>1017.3680000000001</v>
      </c>
      <c r="D26" s="400">
        <v>590.35400000000004</v>
      </c>
      <c r="E26" s="400">
        <v>1083.6510000000001</v>
      </c>
      <c r="F26" s="401">
        <v>105.44499999999999</v>
      </c>
      <c r="G26" s="400">
        <v>1458.6590000000001</v>
      </c>
      <c r="H26" s="184">
        <v>0</v>
      </c>
      <c r="I26" s="184">
        <v>0</v>
      </c>
      <c r="J26" s="327"/>
      <c r="K26" s="16"/>
      <c r="L26" s="16"/>
      <c r="M26" s="16"/>
      <c r="N26" s="16"/>
      <c r="O26" s="16"/>
      <c r="P26" s="35"/>
      <c r="Q26" s="35"/>
      <c r="R26" s="35"/>
    </row>
    <row r="27" spans="2:18" x14ac:dyDescent="0.2">
      <c r="B27" s="253" t="s">
        <v>534</v>
      </c>
      <c r="C27" s="183">
        <v>410.21</v>
      </c>
      <c r="D27" s="194">
        <v>298.339</v>
      </c>
      <c r="E27" s="194">
        <v>362.685</v>
      </c>
      <c r="F27" s="194">
        <v>20.768999999999998</v>
      </c>
      <c r="G27" s="194">
        <v>464.64499999999998</v>
      </c>
      <c r="H27" s="184">
        <v>0</v>
      </c>
      <c r="I27" s="184">
        <v>0</v>
      </c>
      <c r="J27" s="327"/>
      <c r="K27" s="16"/>
      <c r="L27" s="16"/>
      <c r="M27" s="16"/>
      <c r="N27" s="16"/>
      <c r="O27" s="16"/>
      <c r="P27" s="35"/>
      <c r="Q27" s="35"/>
      <c r="R27" s="35"/>
    </row>
    <row r="28" spans="2:18" x14ac:dyDescent="0.2">
      <c r="B28" s="253" t="s">
        <v>535</v>
      </c>
      <c r="C28" s="400">
        <v>419.62700000000001</v>
      </c>
      <c r="D28" s="400">
        <v>212.892</v>
      </c>
      <c r="E28" s="400">
        <v>266.452</v>
      </c>
      <c r="F28" s="401">
        <v>61.284999999999997</v>
      </c>
      <c r="G28" s="400">
        <v>335.02699999999999</v>
      </c>
      <c r="H28" s="184">
        <v>0</v>
      </c>
      <c r="I28" s="184">
        <v>0</v>
      </c>
      <c r="J28" s="327"/>
      <c r="K28" s="16"/>
      <c r="L28" s="16"/>
      <c r="M28" s="16"/>
      <c r="N28" s="16"/>
      <c r="O28" s="16"/>
      <c r="P28" s="35"/>
      <c r="Q28" s="35"/>
      <c r="R28" s="35"/>
    </row>
    <row r="29" spans="2:18" x14ac:dyDescent="0.2">
      <c r="B29" s="253"/>
      <c r="C29" s="161"/>
      <c r="D29" s="161"/>
      <c r="E29" s="161"/>
      <c r="F29" s="161"/>
      <c r="G29" s="161"/>
      <c r="H29" s="161"/>
      <c r="I29" s="167"/>
      <c r="J29" s="327"/>
      <c r="K29" s="16"/>
      <c r="L29" s="16"/>
      <c r="M29" s="16"/>
      <c r="N29" s="16"/>
      <c r="O29" s="16"/>
      <c r="P29" s="35"/>
      <c r="Q29" s="35"/>
      <c r="R29" s="35"/>
    </row>
    <row r="30" spans="2:18" x14ac:dyDescent="0.2">
      <c r="B30" s="253" t="s">
        <v>384</v>
      </c>
      <c r="C30" s="400">
        <v>936.68799999999999</v>
      </c>
      <c r="D30" s="400">
        <v>355.84199999999998</v>
      </c>
      <c r="E30" s="400">
        <v>761.90599999999995</v>
      </c>
      <c r="F30" s="401">
        <v>17.699000000000002</v>
      </c>
      <c r="G30" s="400">
        <v>660.25300000000004</v>
      </c>
      <c r="H30" s="184">
        <v>0</v>
      </c>
      <c r="I30" s="184">
        <v>0</v>
      </c>
      <c r="J30" s="327"/>
      <c r="K30" s="16"/>
      <c r="L30" s="16"/>
      <c r="M30" s="16"/>
      <c r="N30" s="16"/>
      <c r="O30" s="16"/>
      <c r="P30" s="35"/>
      <c r="Q30" s="35"/>
      <c r="R30" s="35"/>
    </row>
    <row r="31" spans="2:18" x14ac:dyDescent="0.2">
      <c r="B31" s="253" t="s">
        <v>378</v>
      </c>
      <c r="C31" s="400">
        <v>536.15300000000002</v>
      </c>
      <c r="D31" s="400">
        <v>242.07</v>
      </c>
      <c r="E31" s="400">
        <v>577.87800000000004</v>
      </c>
      <c r="F31" s="400">
        <v>18.29</v>
      </c>
      <c r="G31" s="400">
        <v>435.03100000000001</v>
      </c>
      <c r="H31" s="184">
        <v>0</v>
      </c>
      <c r="I31" s="184">
        <v>0</v>
      </c>
      <c r="J31" s="327"/>
      <c r="K31" s="16"/>
      <c r="L31" s="16"/>
      <c r="M31" s="16"/>
      <c r="N31" s="16"/>
      <c r="O31" s="16"/>
      <c r="P31" s="35"/>
      <c r="Q31" s="35"/>
      <c r="R31" s="35"/>
    </row>
    <row r="32" spans="2:18" x14ac:dyDescent="0.2">
      <c r="B32" s="253" t="s">
        <v>243</v>
      </c>
      <c r="C32" s="183">
        <v>1497.9559999999999</v>
      </c>
      <c r="D32" s="194">
        <v>1478.626</v>
      </c>
      <c r="E32" s="194">
        <v>1337.5940000000001</v>
      </c>
      <c r="F32" s="194">
        <v>98.902000000000001</v>
      </c>
      <c r="G32" s="194">
        <v>2373.913</v>
      </c>
      <c r="H32" s="184">
        <v>0</v>
      </c>
      <c r="I32" s="184">
        <v>0</v>
      </c>
      <c r="J32" s="327"/>
      <c r="K32" s="16"/>
      <c r="L32" s="16"/>
      <c r="M32" s="16"/>
      <c r="N32" s="16"/>
      <c r="O32" s="16"/>
      <c r="P32" s="35"/>
      <c r="Q32" s="35"/>
      <c r="R32" s="35"/>
    </row>
    <row r="33" spans="2:18" x14ac:dyDescent="0.2">
      <c r="B33" s="253"/>
      <c r="C33" s="161"/>
      <c r="D33" s="161"/>
      <c r="E33" s="161"/>
      <c r="F33" s="161"/>
      <c r="G33" s="161"/>
      <c r="H33" s="161"/>
      <c r="I33" s="167"/>
      <c r="J33" s="16"/>
      <c r="K33" s="16"/>
      <c r="L33" s="16"/>
      <c r="M33" s="16"/>
      <c r="N33" s="16"/>
      <c r="O33" s="16"/>
      <c r="P33" s="35"/>
      <c r="Q33" s="35"/>
      <c r="R33" s="35"/>
    </row>
    <row r="34" spans="2:18" x14ac:dyDescent="0.2">
      <c r="B34" s="253" t="s">
        <v>487</v>
      </c>
      <c r="C34" s="400">
        <v>176.357</v>
      </c>
      <c r="D34" s="400">
        <v>629.81600000000003</v>
      </c>
      <c r="E34" s="400">
        <v>420.90199999999999</v>
      </c>
      <c r="F34" s="400">
        <v>15.82</v>
      </c>
      <c r="G34" s="400">
        <v>319.67700000000002</v>
      </c>
      <c r="H34" s="184">
        <v>0</v>
      </c>
      <c r="I34" s="184">
        <v>0</v>
      </c>
      <c r="J34" s="327"/>
      <c r="K34" s="16"/>
      <c r="L34" s="16"/>
      <c r="M34" s="16"/>
      <c r="N34" s="16"/>
      <c r="O34" s="16"/>
      <c r="P34" s="35"/>
      <c r="Q34" s="35"/>
      <c r="R34" s="35"/>
    </row>
    <row r="35" spans="2:18" x14ac:dyDescent="0.2">
      <c r="B35" s="253" t="s">
        <v>488</v>
      </c>
      <c r="C35" s="400">
        <v>180.50700000000001</v>
      </c>
      <c r="D35" s="400">
        <v>180.69</v>
      </c>
      <c r="E35" s="400">
        <v>1059.213</v>
      </c>
      <c r="F35" s="400">
        <v>19.797999999999998</v>
      </c>
      <c r="G35" s="400">
        <v>348.87700000000001</v>
      </c>
      <c r="H35" s="184">
        <v>0</v>
      </c>
      <c r="I35" s="184">
        <v>0</v>
      </c>
      <c r="J35" s="327"/>
      <c r="K35" s="16"/>
      <c r="L35" s="16"/>
      <c r="M35" s="16"/>
      <c r="N35" s="16"/>
      <c r="O35" s="16"/>
      <c r="P35" s="35"/>
      <c r="Q35" s="35"/>
      <c r="R35" s="35"/>
    </row>
    <row r="36" spans="2:18" x14ac:dyDescent="0.2">
      <c r="B36" s="253" t="s">
        <v>379</v>
      </c>
      <c r="C36" s="400">
        <v>705.79200000000003</v>
      </c>
      <c r="D36" s="400">
        <v>168.39099999999999</v>
      </c>
      <c r="E36" s="400">
        <v>313.02300000000002</v>
      </c>
      <c r="F36" s="400">
        <v>40.649000000000001</v>
      </c>
      <c r="G36" s="400">
        <v>428.65899999999999</v>
      </c>
      <c r="H36" s="184">
        <v>0</v>
      </c>
      <c r="I36" s="184">
        <v>0</v>
      </c>
      <c r="J36" s="327"/>
      <c r="K36" s="16"/>
      <c r="L36" s="16"/>
      <c r="M36" s="16"/>
      <c r="N36" s="16"/>
      <c r="O36" s="16"/>
      <c r="P36" s="35"/>
      <c r="Q36" s="35"/>
      <c r="R36" s="35"/>
    </row>
    <row r="37" spans="2:18" x14ac:dyDescent="0.2">
      <c r="B37" s="253" t="s">
        <v>380</v>
      </c>
      <c r="C37" s="183">
        <v>629.93399999999997</v>
      </c>
      <c r="D37" s="194">
        <v>224.899</v>
      </c>
      <c r="E37" s="194">
        <v>673.77200000000005</v>
      </c>
      <c r="F37" s="194">
        <v>108.11799999999999</v>
      </c>
      <c r="G37" s="194">
        <v>620.57299999999998</v>
      </c>
      <c r="H37" s="184">
        <v>0</v>
      </c>
      <c r="I37" s="184">
        <v>0</v>
      </c>
      <c r="J37" s="327"/>
      <c r="K37" s="16"/>
      <c r="L37" s="16"/>
      <c r="M37" s="16"/>
      <c r="N37" s="16"/>
      <c r="O37" s="16"/>
      <c r="P37" s="35"/>
      <c r="Q37" s="35"/>
      <c r="R37" s="35"/>
    </row>
    <row r="38" spans="2:18" x14ac:dyDescent="0.2">
      <c r="B38" s="253" t="s">
        <v>244</v>
      </c>
      <c r="C38" s="400">
        <v>1036.9760000000001</v>
      </c>
      <c r="D38" s="400">
        <v>1656.731</v>
      </c>
      <c r="E38" s="400">
        <v>912.37</v>
      </c>
      <c r="F38" s="402">
        <v>105.971</v>
      </c>
      <c r="G38" s="400">
        <v>1064.934</v>
      </c>
      <c r="H38" s="184">
        <v>0</v>
      </c>
      <c r="I38" s="184">
        <v>0</v>
      </c>
      <c r="J38" s="16"/>
      <c r="K38" s="16"/>
      <c r="L38" s="16"/>
      <c r="M38" s="16"/>
      <c r="N38" s="16"/>
      <c r="O38" s="16"/>
      <c r="P38" s="35"/>
      <c r="Q38" s="35"/>
      <c r="R38" s="35"/>
    </row>
    <row r="39" spans="2:18" x14ac:dyDescent="0.2">
      <c r="B39" s="253" t="s">
        <v>245</v>
      </c>
      <c r="C39" s="400">
        <v>993.24800000000005</v>
      </c>
      <c r="D39" s="400">
        <v>308.34199999999998</v>
      </c>
      <c r="E39" s="400">
        <v>1048.1089999999999</v>
      </c>
      <c r="F39" s="400">
        <v>118.923</v>
      </c>
      <c r="G39" s="400">
        <v>1052.4939999999999</v>
      </c>
      <c r="H39" s="184">
        <v>0</v>
      </c>
      <c r="I39" s="184">
        <v>0</v>
      </c>
      <c r="J39" s="327"/>
      <c r="K39" s="16"/>
      <c r="L39" s="16"/>
      <c r="M39" s="16"/>
      <c r="N39" s="16"/>
      <c r="O39" s="16"/>
      <c r="P39" s="35"/>
      <c r="Q39" s="35"/>
      <c r="R39" s="35"/>
    </row>
    <row r="40" spans="2:18" x14ac:dyDescent="0.2">
      <c r="B40" s="253"/>
      <c r="C40" s="161"/>
      <c r="D40" s="161"/>
      <c r="E40" s="161"/>
      <c r="F40" s="161"/>
      <c r="G40" s="161"/>
      <c r="H40" s="161"/>
      <c r="I40" s="167"/>
      <c r="J40" s="327"/>
      <c r="K40" s="16"/>
      <c r="L40" s="16"/>
      <c r="M40" s="16"/>
      <c r="N40" s="16"/>
      <c r="O40" s="16"/>
      <c r="P40" s="35"/>
      <c r="Q40" s="35"/>
      <c r="R40" s="35"/>
    </row>
    <row r="41" spans="2:18" x14ac:dyDescent="0.2">
      <c r="B41" s="253" t="s">
        <v>381</v>
      </c>
      <c r="C41" s="400">
        <v>961.02300000000002</v>
      </c>
      <c r="D41" s="400">
        <v>1562.2819999999999</v>
      </c>
      <c r="E41" s="400">
        <v>1400.182</v>
      </c>
      <c r="F41" s="400">
        <v>17.634</v>
      </c>
      <c r="G41" s="400">
        <v>1551.4359999999999</v>
      </c>
      <c r="H41" s="184">
        <v>0</v>
      </c>
      <c r="I41" s="184">
        <v>0</v>
      </c>
      <c r="J41" s="327"/>
      <c r="K41" s="16"/>
      <c r="L41" s="16"/>
      <c r="M41" s="16"/>
      <c r="N41" s="16"/>
      <c r="O41" s="16"/>
      <c r="P41" s="35"/>
      <c r="Q41" s="35"/>
      <c r="R41" s="35"/>
    </row>
    <row r="42" spans="2:18" x14ac:dyDescent="0.2">
      <c r="B42" s="253" t="s">
        <v>382</v>
      </c>
      <c r="C42" s="400">
        <v>361.11900000000003</v>
      </c>
      <c r="D42" s="400">
        <v>253.76499999999999</v>
      </c>
      <c r="E42" s="400">
        <v>989.29200000000003</v>
      </c>
      <c r="F42" s="400">
        <v>34.802999999999997</v>
      </c>
      <c r="G42" s="400">
        <v>661.18899999999996</v>
      </c>
      <c r="H42" s="184">
        <v>0</v>
      </c>
      <c r="I42" s="184">
        <v>0</v>
      </c>
      <c r="J42" s="327"/>
      <c r="K42" s="16"/>
      <c r="L42" s="16"/>
      <c r="M42" s="16"/>
      <c r="N42" s="16"/>
      <c r="O42" s="16"/>
      <c r="P42" s="35"/>
      <c r="Q42" s="35"/>
      <c r="R42" s="35"/>
    </row>
    <row r="43" spans="2:18" x14ac:dyDescent="0.2">
      <c r="B43" s="253" t="s">
        <v>489</v>
      </c>
      <c r="C43" s="400">
        <v>348.46800000000002</v>
      </c>
      <c r="D43" s="400">
        <v>417.42200000000003</v>
      </c>
      <c r="E43" s="400">
        <v>382.036</v>
      </c>
      <c r="F43" s="184">
        <v>0</v>
      </c>
      <c r="G43" s="400">
        <v>578.12900000000002</v>
      </c>
      <c r="H43" s="184">
        <v>0</v>
      </c>
      <c r="I43" s="184">
        <v>0</v>
      </c>
      <c r="J43" s="327"/>
      <c r="K43" s="16"/>
      <c r="L43" s="16"/>
      <c r="M43" s="16"/>
      <c r="N43" s="16"/>
      <c r="O43" s="16"/>
      <c r="P43" s="35"/>
      <c r="Q43" s="35"/>
      <c r="R43" s="35"/>
    </row>
    <row r="44" spans="2:18" x14ac:dyDescent="0.2">
      <c r="B44" s="253"/>
      <c r="C44" s="161"/>
      <c r="D44" s="161"/>
      <c r="E44" s="161"/>
      <c r="F44" s="161"/>
      <c r="G44" s="161"/>
      <c r="H44" s="161"/>
      <c r="I44" s="167"/>
      <c r="J44" s="327"/>
      <c r="K44" s="16"/>
      <c r="L44" s="16"/>
      <c r="M44" s="16"/>
      <c r="N44" s="16"/>
      <c r="O44" s="16"/>
      <c r="P44" s="35"/>
      <c r="Q44" s="35"/>
      <c r="R44" s="35"/>
    </row>
    <row r="45" spans="2:18" x14ac:dyDescent="0.2">
      <c r="B45" s="253" t="s">
        <v>536</v>
      </c>
      <c r="C45" s="400">
        <v>422.09399999999999</v>
      </c>
      <c r="D45" s="400">
        <v>1568.5550000000001</v>
      </c>
      <c r="E45" s="400">
        <v>704.68</v>
      </c>
      <c r="F45" s="400">
        <v>57.494999999999997</v>
      </c>
      <c r="G45" s="400">
        <v>960.93</v>
      </c>
      <c r="H45" s="184">
        <v>0</v>
      </c>
      <c r="I45" s="184">
        <v>0</v>
      </c>
      <c r="J45" s="16"/>
      <c r="K45" s="16"/>
      <c r="L45" s="16"/>
      <c r="M45" s="16"/>
      <c r="N45" s="16"/>
      <c r="O45" s="16"/>
      <c r="P45" s="35"/>
      <c r="Q45" s="35"/>
      <c r="R45" s="35"/>
    </row>
    <row r="46" spans="2:18" x14ac:dyDescent="0.2">
      <c r="B46" s="253" t="s">
        <v>490</v>
      </c>
      <c r="C46" s="183">
        <v>147.17599999999999</v>
      </c>
      <c r="D46" s="194">
        <v>266.98500000000001</v>
      </c>
      <c r="E46" s="194">
        <v>189.881</v>
      </c>
      <c r="F46" s="184">
        <v>0</v>
      </c>
      <c r="G46" s="194">
        <v>274.75700000000001</v>
      </c>
      <c r="H46" s="184">
        <v>0</v>
      </c>
      <c r="I46" s="184">
        <v>0</v>
      </c>
      <c r="J46" s="16"/>
      <c r="K46" s="16"/>
      <c r="L46" s="16"/>
      <c r="M46" s="16"/>
      <c r="N46" s="16"/>
      <c r="O46" s="16"/>
      <c r="P46" s="35"/>
      <c r="Q46" s="35"/>
      <c r="R46" s="35"/>
    </row>
    <row r="47" spans="2:18" x14ac:dyDescent="0.2">
      <c r="B47" s="253" t="s">
        <v>491</v>
      </c>
      <c r="C47" s="400">
        <v>258.07900000000001</v>
      </c>
      <c r="D47" s="400">
        <v>252.089</v>
      </c>
      <c r="E47" s="400">
        <v>262.87299999999999</v>
      </c>
      <c r="F47" s="400">
        <v>180.696</v>
      </c>
      <c r="G47" s="400">
        <v>349.04899999999998</v>
      </c>
      <c r="H47" s="184">
        <v>0</v>
      </c>
      <c r="I47" s="184">
        <v>0</v>
      </c>
      <c r="J47" s="327"/>
      <c r="K47" s="16"/>
      <c r="L47" s="16"/>
      <c r="M47" s="16"/>
      <c r="N47" s="16"/>
      <c r="O47" s="16"/>
      <c r="P47" s="35"/>
      <c r="Q47" s="35"/>
      <c r="R47" s="35"/>
    </row>
    <row r="48" spans="2:18" x14ac:dyDescent="0.2">
      <c r="B48" s="253" t="s">
        <v>537</v>
      </c>
      <c r="C48" s="400">
        <v>337.93900000000002</v>
      </c>
      <c r="D48" s="400">
        <v>39.558999999999997</v>
      </c>
      <c r="E48" s="400">
        <v>74.453000000000003</v>
      </c>
      <c r="F48" s="184">
        <v>0</v>
      </c>
      <c r="G48" s="400">
        <v>129.21799999999999</v>
      </c>
      <c r="H48" s="184">
        <v>0</v>
      </c>
      <c r="I48" s="184">
        <v>0</v>
      </c>
      <c r="J48" s="327"/>
      <c r="K48" s="16"/>
      <c r="L48" s="16"/>
      <c r="M48" s="16"/>
      <c r="N48" s="16"/>
      <c r="O48" s="16"/>
      <c r="P48" s="35"/>
      <c r="Q48" s="35"/>
      <c r="R48" s="35"/>
    </row>
    <row r="49" spans="1:18" x14ac:dyDescent="0.2">
      <c r="B49" s="253" t="s">
        <v>538</v>
      </c>
      <c r="C49" s="400">
        <v>877.08399999999995</v>
      </c>
      <c r="D49" s="400">
        <v>748.50900000000001</v>
      </c>
      <c r="E49" s="400">
        <v>1005.0839999999999</v>
      </c>
      <c r="F49" s="402">
        <v>213.018</v>
      </c>
      <c r="G49" s="400">
        <v>1323.365</v>
      </c>
      <c r="H49" s="184">
        <v>0</v>
      </c>
      <c r="I49" s="184">
        <v>0</v>
      </c>
      <c r="J49" s="327"/>
      <c r="K49" s="16"/>
      <c r="L49" s="16"/>
      <c r="M49" s="16"/>
      <c r="N49" s="16"/>
      <c r="O49" s="16"/>
      <c r="P49" s="35"/>
      <c r="Q49" s="35"/>
      <c r="R49" s="35"/>
    </row>
    <row r="50" spans="1:18" ht="18" thickBot="1" x14ac:dyDescent="0.25">
      <c r="B50" s="258"/>
      <c r="C50" s="259"/>
      <c r="D50" s="260"/>
      <c r="E50" s="260"/>
      <c r="F50" s="260"/>
      <c r="G50" s="260"/>
      <c r="H50" s="261"/>
      <c r="I50" s="261"/>
      <c r="J50" s="327"/>
      <c r="K50" s="16"/>
      <c r="L50" s="16"/>
      <c r="M50" s="16"/>
      <c r="N50" s="16"/>
      <c r="O50" s="16"/>
      <c r="P50" s="35"/>
      <c r="Q50" s="35"/>
      <c r="R50" s="35"/>
    </row>
    <row r="51" spans="1:18" x14ac:dyDescent="0.2">
      <c r="A51" s="19"/>
      <c r="B51" s="249"/>
      <c r="C51" s="172" t="s">
        <v>95</v>
      </c>
      <c r="D51" s="161"/>
      <c r="E51" s="161"/>
      <c r="F51" s="161"/>
      <c r="G51" s="161"/>
      <c r="H51" s="161"/>
      <c r="I51" s="161"/>
      <c r="J51" s="327"/>
    </row>
  </sheetData>
  <mergeCells count="7">
    <mergeCell ref="B6:I6"/>
    <mergeCell ref="C8:C9"/>
    <mergeCell ref="D8:D9"/>
    <mergeCell ref="E8:E9"/>
    <mergeCell ref="F8:F9"/>
    <mergeCell ref="G8:G9"/>
    <mergeCell ref="H8:H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1"/>
  <sheetViews>
    <sheetView view="pageBreakPreview" zoomScale="75" zoomScaleNormal="75" zoomScaleSheetLayoutView="75" workbookViewId="0">
      <selection activeCell="K67" sqref="K67"/>
    </sheetView>
  </sheetViews>
  <sheetFormatPr defaultColWidth="13.375" defaultRowHeight="17.25" x14ac:dyDescent="0.15"/>
  <cols>
    <col min="1" max="1" width="13.375" style="63" customWidth="1"/>
    <col min="2" max="2" width="2.5" style="63" customWidth="1"/>
    <col min="3" max="3" width="3.875" style="63" customWidth="1"/>
    <col min="4" max="4" width="23.375" style="63" customWidth="1"/>
    <col min="5" max="5" width="15.625" style="63" customWidth="1"/>
    <col min="6" max="12" width="15.125" style="63" customWidth="1"/>
    <col min="13" max="15" width="13.375" style="63"/>
    <col min="16" max="16384" width="13.375" style="45"/>
  </cols>
  <sheetData>
    <row r="1" spans="1:15" x14ac:dyDescent="0.2">
      <c r="A1" s="64"/>
    </row>
    <row r="6" spans="1:15" x14ac:dyDescent="0.2">
      <c r="B6" s="460" t="s">
        <v>169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</row>
    <row r="7" spans="1:15" ht="18" thickBot="1" x14ac:dyDescent="0.25">
      <c r="B7" s="369"/>
      <c r="C7" s="403"/>
      <c r="D7" s="403"/>
      <c r="E7" s="404" t="s">
        <v>617</v>
      </c>
      <c r="F7" s="403"/>
      <c r="G7" s="403"/>
      <c r="H7" s="403"/>
      <c r="I7" s="405"/>
      <c r="J7" s="405"/>
      <c r="K7" s="405"/>
      <c r="L7" s="405"/>
    </row>
    <row r="8" spans="1:15" x14ac:dyDescent="0.2">
      <c r="C8" s="406"/>
      <c r="D8" s="406"/>
      <c r="E8" s="407"/>
      <c r="F8" s="461" t="s">
        <v>546</v>
      </c>
      <c r="G8" s="461"/>
      <c r="H8" s="408"/>
      <c r="I8" s="405"/>
      <c r="J8" s="462"/>
      <c r="K8" s="462"/>
      <c r="L8" s="405"/>
    </row>
    <row r="9" spans="1:15" x14ac:dyDescent="0.2">
      <c r="C9" s="406"/>
      <c r="D9" s="409"/>
      <c r="E9" s="410" t="s">
        <v>367</v>
      </c>
      <c r="F9" s="410" t="s">
        <v>563</v>
      </c>
      <c r="G9" s="410" t="s">
        <v>571</v>
      </c>
      <c r="H9" s="410" t="s">
        <v>618</v>
      </c>
      <c r="I9" s="411"/>
      <c r="J9" s="411"/>
      <c r="K9" s="411"/>
      <c r="L9" s="411"/>
    </row>
    <row r="10" spans="1:15" x14ac:dyDescent="0.2">
      <c r="B10" s="370"/>
      <c r="C10" s="408"/>
      <c r="D10" s="412"/>
      <c r="E10" s="164">
        <v>2017</v>
      </c>
      <c r="F10" s="164">
        <v>2018</v>
      </c>
      <c r="G10" s="164">
        <v>2019</v>
      </c>
      <c r="H10" s="164">
        <v>2020</v>
      </c>
      <c r="I10" s="413"/>
      <c r="J10" s="413"/>
      <c r="K10" s="413"/>
      <c r="L10" s="413"/>
    </row>
    <row r="11" spans="1:15" x14ac:dyDescent="0.15">
      <c r="C11" s="406"/>
      <c r="D11" s="414"/>
      <c r="E11" s="406"/>
      <c r="F11" s="406"/>
      <c r="G11" s="406"/>
      <c r="H11" s="406"/>
      <c r="I11" s="184"/>
      <c r="J11" s="184"/>
      <c r="K11" s="184"/>
      <c r="L11" s="184"/>
    </row>
    <row r="12" spans="1:15" s="58" customFormat="1" x14ac:dyDescent="0.2">
      <c r="A12" s="72"/>
      <c r="B12" s="371" t="s">
        <v>318</v>
      </c>
      <c r="C12" s="415"/>
      <c r="D12" s="416"/>
      <c r="E12" s="417">
        <v>135</v>
      </c>
      <c r="F12" s="417">
        <v>133</v>
      </c>
      <c r="G12" s="417">
        <v>130</v>
      </c>
      <c r="H12" s="417">
        <v>128</v>
      </c>
      <c r="I12" s="417"/>
      <c r="J12" s="417"/>
      <c r="K12" s="417"/>
      <c r="L12" s="417"/>
      <c r="M12" s="72"/>
      <c r="N12" s="72"/>
      <c r="O12" s="72"/>
    </row>
    <row r="13" spans="1:15" x14ac:dyDescent="0.15">
      <c r="C13" s="406"/>
      <c r="D13" s="409"/>
      <c r="E13" s="405"/>
      <c r="F13" s="405"/>
      <c r="G13" s="405"/>
      <c r="H13" s="405"/>
      <c r="I13" s="405"/>
      <c r="J13" s="405"/>
      <c r="K13" s="405"/>
      <c r="L13" s="405"/>
    </row>
    <row r="14" spans="1:15" x14ac:dyDescent="0.2">
      <c r="B14" s="372"/>
      <c r="C14" s="418" t="s">
        <v>170</v>
      </c>
      <c r="D14" s="419"/>
      <c r="E14" s="420">
        <v>41</v>
      </c>
      <c r="F14" s="420">
        <v>43</v>
      </c>
      <c r="G14" s="420">
        <v>44</v>
      </c>
      <c r="H14" s="420">
        <v>48</v>
      </c>
      <c r="I14" s="420"/>
      <c r="J14" s="420"/>
      <c r="K14" s="420"/>
      <c r="L14" s="420"/>
    </row>
    <row r="15" spans="1:15" x14ac:dyDescent="0.2">
      <c r="C15" s="406"/>
      <c r="D15" s="421" t="s">
        <v>629</v>
      </c>
      <c r="E15" s="388">
        <v>26</v>
      </c>
      <c r="F15" s="388">
        <v>27</v>
      </c>
      <c r="G15" s="388">
        <v>27</v>
      </c>
      <c r="H15" s="388">
        <v>27</v>
      </c>
      <c r="I15" s="388"/>
      <c r="J15" s="388"/>
      <c r="K15" s="388"/>
      <c r="L15" s="388"/>
    </row>
    <row r="16" spans="1:15" x14ac:dyDescent="0.2">
      <c r="C16" s="406"/>
      <c r="D16" s="421" t="s">
        <v>14</v>
      </c>
      <c r="E16" s="388">
        <v>2</v>
      </c>
      <c r="F16" s="388">
        <v>2</v>
      </c>
      <c r="G16" s="388">
        <v>2</v>
      </c>
      <c r="H16" s="388">
        <v>2</v>
      </c>
      <c r="I16" s="388"/>
      <c r="J16" s="388"/>
      <c r="K16" s="388"/>
      <c r="L16" s="388"/>
    </row>
    <row r="17" spans="2:14" x14ac:dyDescent="0.2">
      <c r="C17" s="406"/>
      <c r="D17" s="421" t="s">
        <v>171</v>
      </c>
      <c r="E17" s="388">
        <v>12</v>
      </c>
      <c r="F17" s="388">
        <v>12</v>
      </c>
      <c r="G17" s="388">
        <v>12</v>
      </c>
      <c r="H17" s="388">
        <v>12</v>
      </c>
      <c r="I17" s="388"/>
      <c r="J17" s="388"/>
      <c r="K17" s="388"/>
      <c r="L17" s="388"/>
    </row>
    <row r="18" spans="2:14" x14ac:dyDescent="0.2">
      <c r="C18" s="406"/>
      <c r="D18" s="421" t="s">
        <v>492</v>
      </c>
      <c r="E18" s="388">
        <v>0</v>
      </c>
      <c r="F18" s="262">
        <v>1</v>
      </c>
      <c r="G18" s="262">
        <v>3</v>
      </c>
      <c r="H18" s="388">
        <v>7</v>
      </c>
      <c r="I18" s="388"/>
      <c r="J18" s="262"/>
      <c r="K18" s="262"/>
      <c r="L18" s="388"/>
    </row>
    <row r="19" spans="2:14" x14ac:dyDescent="0.2">
      <c r="C19" s="406"/>
      <c r="D19" s="421" t="s">
        <v>172</v>
      </c>
      <c r="E19" s="388">
        <v>1</v>
      </c>
      <c r="F19" s="388">
        <v>1</v>
      </c>
      <c r="G19" s="388">
        <v>0</v>
      </c>
      <c r="H19" s="388">
        <v>0</v>
      </c>
      <c r="I19" s="388"/>
      <c r="J19" s="388"/>
      <c r="K19" s="388"/>
      <c r="L19" s="388"/>
    </row>
    <row r="20" spans="2:14" s="63" customFormat="1" x14ac:dyDescent="0.2">
      <c r="C20" s="406"/>
      <c r="D20" s="421"/>
      <c r="E20" s="388"/>
      <c r="F20" s="388"/>
      <c r="G20" s="388"/>
      <c r="H20" s="388"/>
      <c r="I20" s="120"/>
      <c r="J20" s="120"/>
      <c r="K20" s="120"/>
      <c r="L20" s="120"/>
    </row>
    <row r="21" spans="2:14" s="63" customFormat="1" x14ac:dyDescent="0.2">
      <c r="B21" s="372"/>
      <c r="C21" s="418" t="s">
        <v>174</v>
      </c>
      <c r="D21" s="419"/>
      <c r="E21" s="420">
        <v>94</v>
      </c>
      <c r="F21" s="420">
        <v>90</v>
      </c>
      <c r="G21" s="420">
        <v>86</v>
      </c>
      <c r="H21" s="420">
        <v>80</v>
      </c>
      <c r="I21" s="420"/>
      <c r="J21" s="420"/>
      <c r="K21" s="420"/>
      <c r="L21" s="420"/>
    </row>
    <row r="22" spans="2:14" s="63" customFormat="1" x14ac:dyDescent="0.2">
      <c r="C22" s="406"/>
      <c r="D22" s="421" t="s">
        <v>175</v>
      </c>
      <c r="E22" s="388">
        <v>14</v>
      </c>
      <c r="F22" s="388">
        <v>11</v>
      </c>
      <c r="G22" s="388">
        <v>10</v>
      </c>
      <c r="H22" s="388">
        <v>9</v>
      </c>
      <c r="I22" s="388"/>
      <c r="J22" s="388"/>
      <c r="K22" s="388"/>
      <c r="L22" s="388"/>
    </row>
    <row r="23" spans="2:14" s="63" customFormat="1" x14ac:dyDescent="0.2">
      <c r="C23" s="406"/>
      <c r="D23" s="421" t="s">
        <v>176</v>
      </c>
      <c r="E23" s="388">
        <v>53</v>
      </c>
      <c r="F23" s="388">
        <v>52</v>
      </c>
      <c r="G23" s="388">
        <v>49</v>
      </c>
      <c r="H23" s="388">
        <v>45</v>
      </c>
      <c r="I23" s="388"/>
      <c r="J23" s="388"/>
      <c r="K23" s="388"/>
      <c r="L23" s="388"/>
    </row>
    <row r="24" spans="2:14" s="63" customFormat="1" x14ac:dyDescent="0.2">
      <c r="C24" s="406"/>
      <c r="D24" s="421" t="s">
        <v>177</v>
      </c>
      <c r="E24" s="388">
        <v>1</v>
      </c>
      <c r="F24" s="388">
        <v>1</v>
      </c>
      <c r="G24" s="388">
        <v>1</v>
      </c>
      <c r="H24" s="388">
        <v>1</v>
      </c>
      <c r="I24" s="388"/>
      <c r="J24" s="388"/>
      <c r="K24" s="388"/>
      <c r="L24" s="388"/>
    </row>
    <row r="25" spans="2:14" s="63" customFormat="1" x14ac:dyDescent="0.2">
      <c r="C25" s="406"/>
      <c r="D25" s="421" t="s">
        <v>178</v>
      </c>
      <c r="E25" s="388">
        <v>3</v>
      </c>
      <c r="F25" s="388">
        <v>3</v>
      </c>
      <c r="G25" s="388">
        <v>3</v>
      </c>
      <c r="H25" s="388">
        <v>3</v>
      </c>
      <c r="I25" s="388"/>
      <c r="J25" s="388"/>
      <c r="K25" s="388"/>
      <c r="L25" s="388"/>
    </row>
    <row r="26" spans="2:14" s="63" customFormat="1" x14ac:dyDescent="0.2">
      <c r="C26" s="406"/>
      <c r="D26" s="421" t="s">
        <v>179</v>
      </c>
      <c r="E26" s="388">
        <v>1</v>
      </c>
      <c r="F26" s="388">
        <v>1</v>
      </c>
      <c r="G26" s="388">
        <v>1</v>
      </c>
      <c r="H26" s="388">
        <v>1</v>
      </c>
      <c r="I26" s="388"/>
      <c r="J26" s="262"/>
      <c r="K26" s="262"/>
      <c r="L26" s="388"/>
      <c r="M26" s="46"/>
      <c r="N26" s="46"/>
    </row>
    <row r="27" spans="2:14" s="63" customFormat="1" x14ac:dyDescent="0.2">
      <c r="C27" s="406"/>
      <c r="D27" s="421" t="s">
        <v>172</v>
      </c>
      <c r="E27" s="388">
        <v>4</v>
      </c>
      <c r="F27" s="388">
        <v>4</v>
      </c>
      <c r="G27" s="388">
        <v>3</v>
      </c>
      <c r="H27" s="388">
        <v>3</v>
      </c>
      <c r="I27" s="388"/>
      <c r="J27" s="388"/>
      <c r="K27" s="388"/>
      <c r="L27" s="388"/>
    </row>
    <row r="28" spans="2:14" x14ac:dyDescent="0.2">
      <c r="C28" s="406"/>
      <c r="D28" s="421" t="s">
        <v>173</v>
      </c>
      <c r="E28" s="388">
        <v>3</v>
      </c>
      <c r="F28" s="388">
        <v>3</v>
      </c>
      <c r="G28" s="388">
        <v>4</v>
      </c>
      <c r="H28" s="388">
        <v>4</v>
      </c>
      <c r="I28" s="262"/>
      <c r="J28" s="262"/>
      <c r="K28" s="262"/>
      <c r="L28" s="262"/>
    </row>
    <row r="29" spans="2:14" x14ac:dyDescent="0.2">
      <c r="C29" s="406"/>
      <c r="D29" s="421" t="s">
        <v>180</v>
      </c>
      <c r="E29" s="388">
        <v>5</v>
      </c>
      <c r="F29" s="388">
        <v>5</v>
      </c>
      <c r="G29" s="388">
        <v>5</v>
      </c>
      <c r="H29" s="388">
        <v>5</v>
      </c>
      <c r="I29" s="262"/>
      <c r="J29" s="262"/>
      <c r="K29" s="262"/>
      <c r="L29" s="262"/>
    </row>
    <row r="30" spans="2:14" x14ac:dyDescent="0.2">
      <c r="C30" s="406"/>
      <c r="D30" s="421" t="s">
        <v>257</v>
      </c>
      <c r="E30" s="388">
        <v>10</v>
      </c>
      <c r="F30" s="388">
        <v>10</v>
      </c>
      <c r="G30" s="388">
        <v>10</v>
      </c>
      <c r="H30" s="388">
        <v>9</v>
      </c>
      <c r="I30" s="262"/>
      <c r="J30" s="262"/>
      <c r="K30" s="262"/>
      <c r="L30" s="262"/>
    </row>
    <row r="31" spans="2:14" ht="18" thickBot="1" x14ac:dyDescent="0.2">
      <c r="B31" s="369"/>
      <c r="C31" s="403"/>
      <c r="D31" s="422"/>
      <c r="E31" s="403"/>
      <c r="F31" s="403"/>
      <c r="G31" s="403"/>
      <c r="H31" s="403"/>
      <c r="I31" s="405"/>
      <c r="J31" s="405"/>
      <c r="K31" s="405"/>
      <c r="L31" s="405"/>
    </row>
    <row r="32" spans="2:14" x14ac:dyDescent="0.15">
      <c r="C32" s="406"/>
      <c r="D32" s="406"/>
      <c r="E32" s="423" t="s">
        <v>547</v>
      </c>
      <c r="F32" s="406"/>
      <c r="G32" s="406"/>
      <c r="H32" s="406"/>
      <c r="I32" s="405"/>
      <c r="J32" s="405"/>
      <c r="K32" s="405"/>
      <c r="L32" s="405"/>
    </row>
    <row r="33" spans="1:15" x14ac:dyDescent="0.15">
      <c r="C33" s="406"/>
      <c r="D33" s="406"/>
      <c r="E33" s="406"/>
      <c r="F33" s="406"/>
      <c r="G33" s="406"/>
      <c r="H33" s="406"/>
      <c r="I33" s="405"/>
      <c r="J33" s="405"/>
      <c r="K33" s="405"/>
      <c r="L33" s="405"/>
    </row>
    <row r="34" spans="1:15" x14ac:dyDescent="0.15">
      <c r="C34" s="406"/>
      <c r="D34" s="406"/>
      <c r="E34" s="406"/>
      <c r="F34" s="406"/>
      <c r="G34" s="406"/>
      <c r="H34" s="406"/>
      <c r="I34" s="406"/>
      <c r="J34" s="406"/>
      <c r="K34" s="406"/>
      <c r="L34" s="406"/>
    </row>
    <row r="35" spans="1:15" ht="18" thickBot="1" x14ac:dyDescent="0.25">
      <c r="B35" s="369"/>
      <c r="C35" s="403"/>
      <c r="D35" s="403"/>
      <c r="E35" s="404" t="s">
        <v>181</v>
      </c>
      <c r="F35" s="403"/>
      <c r="G35" s="403"/>
      <c r="H35" s="403"/>
      <c r="I35" s="403"/>
      <c r="J35" s="403"/>
      <c r="K35" s="403"/>
      <c r="L35" s="424" t="s">
        <v>182</v>
      </c>
    </row>
    <row r="36" spans="1:15" x14ac:dyDescent="0.2">
      <c r="C36" s="406"/>
      <c r="D36" s="406"/>
      <c r="E36" s="407"/>
      <c r="F36" s="461" t="s">
        <v>493</v>
      </c>
      <c r="G36" s="461"/>
      <c r="H36" s="408"/>
      <c r="I36" s="407"/>
      <c r="J36" s="461" t="s">
        <v>548</v>
      </c>
      <c r="K36" s="461"/>
      <c r="L36" s="408"/>
    </row>
    <row r="37" spans="1:15" x14ac:dyDescent="0.2">
      <c r="C37" s="406"/>
      <c r="D37" s="409"/>
      <c r="E37" s="410" t="s">
        <v>367</v>
      </c>
      <c r="F37" s="410" t="s">
        <v>563</v>
      </c>
      <c r="G37" s="410" t="s">
        <v>571</v>
      </c>
      <c r="H37" s="410" t="s">
        <v>618</v>
      </c>
      <c r="I37" s="410" t="s">
        <v>367</v>
      </c>
      <c r="J37" s="410" t="s">
        <v>563</v>
      </c>
      <c r="K37" s="410" t="s">
        <v>571</v>
      </c>
      <c r="L37" s="410" t="s">
        <v>618</v>
      </c>
    </row>
    <row r="38" spans="1:15" x14ac:dyDescent="0.2">
      <c r="B38" s="370"/>
      <c r="C38" s="408"/>
      <c r="D38" s="412"/>
      <c r="E38" s="164">
        <v>2017</v>
      </c>
      <c r="F38" s="164">
        <v>2018</v>
      </c>
      <c r="G38" s="164">
        <v>2019</v>
      </c>
      <c r="H38" s="164">
        <v>2020</v>
      </c>
      <c r="I38" s="164">
        <v>2017</v>
      </c>
      <c r="J38" s="164">
        <v>2018</v>
      </c>
      <c r="K38" s="164">
        <v>2019</v>
      </c>
      <c r="L38" s="164">
        <v>2020</v>
      </c>
    </row>
    <row r="39" spans="1:15" x14ac:dyDescent="0.15">
      <c r="C39" s="406"/>
      <c r="D39" s="414"/>
      <c r="E39" s="406"/>
      <c r="F39" s="406"/>
      <c r="G39" s="406"/>
      <c r="H39" s="406"/>
      <c r="I39" s="406"/>
      <c r="J39" s="406"/>
      <c r="K39" s="406"/>
      <c r="L39" s="406"/>
    </row>
    <row r="40" spans="1:15" s="58" customFormat="1" x14ac:dyDescent="0.2">
      <c r="A40" s="72"/>
      <c r="B40" s="371" t="s">
        <v>318</v>
      </c>
      <c r="C40" s="415"/>
      <c r="D40" s="416"/>
      <c r="E40" s="417">
        <v>20111</v>
      </c>
      <c r="F40" s="417">
        <v>14390</v>
      </c>
      <c r="G40" s="417">
        <v>17122</v>
      </c>
      <c r="H40" s="417">
        <v>17066</v>
      </c>
      <c r="I40" s="417">
        <v>339371</v>
      </c>
      <c r="J40" s="417">
        <v>329841</v>
      </c>
      <c r="K40" s="417">
        <v>321825</v>
      </c>
      <c r="L40" s="417">
        <v>314036</v>
      </c>
      <c r="M40" s="72"/>
      <c r="N40" s="72"/>
      <c r="O40" s="72"/>
    </row>
    <row r="41" spans="1:15" x14ac:dyDescent="0.15">
      <c r="C41" s="406"/>
      <c r="D41" s="409"/>
      <c r="E41" s="405"/>
      <c r="F41" s="405"/>
      <c r="G41" s="405"/>
      <c r="H41" s="405"/>
      <c r="I41" s="405"/>
      <c r="J41" s="405"/>
      <c r="K41" s="405"/>
      <c r="L41" s="405"/>
    </row>
    <row r="42" spans="1:15" x14ac:dyDescent="0.2">
      <c r="B42" s="372"/>
      <c r="C42" s="418" t="s">
        <v>170</v>
      </c>
      <c r="D42" s="419"/>
      <c r="E42" s="420">
        <v>8710</v>
      </c>
      <c r="F42" s="420">
        <v>10275</v>
      </c>
      <c r="G42" s="420">
        <v>11876</v>
      </c>
      <c r="H42" s="420">
        <v>12613</v>
      </c>
      <c r="I42" s="420">
        <v>138473</v>
      </c>
      <c r="J42" s="420">
        <v>242050</v>
      </c>
      <c r="K42" s="420">
        <v>248201</v>
      </c>
      <c r="L42" s="420">
        <v>262483</v>
      </c>
    </row>
    <row r="43" spans="1:15" x14ac:dyDescent="0.2">
      <c r="C43" s="406"/>
      <c r="D43" s="421" t="s">
        <v>629</v>
      </c>
      <c r="E43" s="388">
        <v>3450</v>
      </c>
      <c r="F43" s="388">
        <v>3506</v>
      </c>
      <c r="G43" s="388">
        <v>2566</v>
      </c>
      <c r="H43" s="388">
        <v>3515</v>
      </c>
      <c r="I43" s="388">
        <v>84922</v>
      </c>
      <c r="J43" s="388">
        <v>90443</v>
      </c>
      <c r="K43" s="388">
        <v>87597</v>
      </c>
      <c r="L43" s="388">
        <v>85921</v>
      </c>
    </row>
    <row r="44" spans="1:15" x14ac:dyDescent="0.2">
      <c r="C44" s="406"/>
      <c r="D44" s="421" t="s">
        <v>14</v>
      </c>
      <c r="E44" s="388">
        <v>425</v>
      </c>
      <c r="F44" s="388">
        <v>307</v>
      </c>
      <c r="G44" s="388">
        <v>210</v>
      </c>
      <c r="H44" s="388">
        <v>212</v>
      </c>
      <c r="I44" s="388">
        <v>8168</v>
      </c>
      <c r="J44" s="388">
        <v>7633</v>
      </c>
      <c r="K44" s="388">
        <v>7009</v>
      </c>
      <c r="L44" s="388">
        <v>6407</v>
      </c>
    </row>
    <row r="45" spans="1:15" x14ac:dyDescent="0.2">
      <c r="C45" s="406"/>
      <c r="D45" s="421" t="s">
        <v>171</v>
      </c>
      <c r="E45" s="388">
        <v>4835</v>
      </c>
      <c r="F45" s="388">
        <v>1832</v>
      </c>
      <c r="G45" s="388">
        <v>2334</v>
      </c>
      <c r="H45" s="388">
        <v>1884</v>
      </c>
      <c r="I45" s="388">
        <v>45377</v>
      </c>
      <c r="J45" s="388">
        <v>43434</v>
      </c>
      <c r="K45" s="388">
        <v>41543</v>
      </c>
      <c r="L45" s="388">
        <v>39032</v>
      </c>
    </row>
    <row r="46" spans="1:15" x14ac:dyDescent="0.2">
      <c r="C46" s="406"/>
      <c r="D46" s="421" t="s">
        <v>492</v>
      </c>
      <c r="E46" s="425" t="s">
        <v>291</v>
      </c>
      <c r="F46" s="425">
        <v>4630</v>
      </c>
      <c r="G46" s="425">
        <v>6766</v>
      </c>
      <c r="H46" s="425">
        <v>7002</v>
      </c>
      <c r="I46" s="425" t="s">
        <v>291</v>
      </c>
      <c r="J46" s="425">
        <v>100540</v>
      </c>
      <c r="K46" s="425">
        <v>112052</v>
      </c>
      <c r="L46" s="388">
        <v>131123</v>
      </c>
    </row>
    <row r="47" spans="1:15" x14ac:dyDescent="0.2">
      <c r="C47" s="406"/>
      <c r="D47" s="421" t="s">
        <v>172</v>
      </c>
      <c r="E47" s="425" t="s">
        <v>291</v>
      </c>
      <c r="F47" s="425" t="s">
        <v>291</v>
      </c>
      <c r="G47" s="425" t="s">
        <v>291</v>
      </c>
      <c r="H47" s="425" t="s">
        <v>291</v>
      </c>
      <c r="I47" s="388">
        <v>6</v>
      </c>
      <c r="J47" s="388">
        <v>0</v>
      </c>
      <c r="K47" s="388">
        <v>0</v>
      </c>
      <c r="L47" s="388">
        <v>0</v>
      </c>
    </row>
    <row r="48" spans="1:15" x14ac:dyDescent="0.2">
      <c r="C48" s="406"/>
      <c r="D48" s="421"/>
      <c r="E48" s="120"/>
      <c r="F48" s="120"/>
      <c r="G48" s="120"/>
      <c r="H48" s="120"/>
      <c r="I48" s="120"/>
      <c r="J48" s="120"/>
      <c r="K48" s="120"/>
      <c r="L48" s="120"/>
    </row>
    <row r="49" spans="1:12" x14ac:dyDescent="0.2">
      <c r="B49" s="372"/>
      <c r="C49" s="418" t="s">
        <v>174</v>
      </c>
      <c r="D49" s="419"/>
      <c r="E49" s="426">
        <v>11401</v>
      </c>
      <c r="F49" s="426">
        <v>4115</v>
      </c>
      <c r="G49" s="426">
        <v>5246</v>
      </c>
      <c r="H49" s="426">
        <v>4453</v>
      </c>
      <c r="I49" s="420">
        <v>200898</v>
      </c>
      <c r="J49" s="420">
        <v>87791</v>
      </c>
      <c r="K49" s="420">
        <v>73624</v>
      </c>
      <c r="L49" s="420">
        <v>51553</v>
      </c>
    </row>
    <row r="50" spans="1:12" x14ac:dyDescent="0.2">
      <c r="C50" s="406"/>
      <c r="D50" s="421" t="s">
        <v>175</v>
      </c>
      <c r="E50" s="425">
        <v>1496</v>
      </c>
      <c r="F50" s="425">
        <v>609</v>
      </c>
      <c r="G50" s="425">
        <v>988</v>
      </c>
      <c r="H50" s="425">
        <v>561</v>
      </c>
      <c r="I50" s="388">
        <v>13438</v>
      </c>
      <c r="J50" s="388">
        <v>6206</v>
      </c>
      <c r="K50" s="388">
        <v>6718</v>
      </c>
      <c r="L50" s="388">
        <v>6239</v>
      </c>
    </row>
    <row r="51" spans="1:12" x14ac:dyDescent="0.2">
      <c r="C51" s="406"/>
      <c r="D51" s="421" t="s">
        <v>176</v>
      </c>
      <c r="E51" s="425">
        <v>9903</v>
      </c>
      <c r="F51" s="425">
        <v>3419</v>
      </c>
      <c r="G51" s="425">
        <v>2754</v>
      </c>
      <c r="H51" s="425">
        <v>1592</v>
      </c>
      <c r="I51" s="388">
        <v>181655</v>
      </c>
      <c r="J51" s="388">
        <v>77027</v>
      </c>
      <c r="K51" s="388">
        <v>62208</v>
      </c>
      <c r="L51" s="388">
        <v>39414</v>
      </c>
    </row>
    <row r="52" spans="1:12" x14ac:dyDescent="0.2">
      <c r="C52" s="406"/>
      <c r="D52" s="421" t="s">
        <v>177</v>
      </c>
      <c r="E52" s="425" t="s">
        <v>291</v>
      </c>
      <c r="F52" s="425" t="s">
        <v>291</v>
      </c>
      <c r="G52" s="425" t="s">
        <v>291</v>
      </c>
      <c r="H52" s="425" t="s">
        <v>291</v>
      </c>
      <c r="I52" s="427">
        <v>18</v>
      </c>
      <c r="J52" s="388">
        <v>15</v>
      </c>
      <c r="K52" s="388">
        <v>11</v>
      </c>
      <c r="L52" s="388">
        <v>7</v>
      </c>
    </row>
    <row r="53" spans="1:12" x14ac:dyDescent="0.2">
      <c r="C53" s="406"/>
      <c r="D53" s="421" t="s">
        <v>178</v>
      </c>
      <c r="E53" s="425" t="s">
        <v>291</v>
      </c>
      <c r="F53" s="425">
        <v>32</v>
      </c>
      <c r="G53" s="428">
        <v>1185</v>
      </c>
      <c r="H53" s="390">
        <v>1412</v>
      </c>
      <c r="I53" s="388">
        <v>559</v>
      </c>
      <c r="J53" s="388">
        <v>536</v>
      </c>
      <c r="K53" s="388">
        <v>1664</v>
      </c>
      <c r="L53" s="388">
        <v>3019</v>
      </c>
    </row>
    <row r="54" spans="1:12" x14ac:dyDescent="0.2">
      <c r="C54" s="406"/>
      <c r="D54" s="421" t="s">
        <v>179</v>
      </c>
      <c r="E54" s="425" t="s">
        <v>291</v>
      </c>
      <c r="F54" s="425" t="s">
        <v>291</v>
      </c>
      <c r="G54" s="425" t="s">
        <v>291</v>
      </c>
      <c r="H54" s="425" t="s">
        <v>291</v>
      </c>
      <c r="I54" s="427">
        <v>39</v>
      </c>
      <c r="J54" s="388">
        <v>34</v>
      </c>
      <c r="K54" s="388">
        <v>29</v>
      </c>
      <c r="L54" s="388">
        <v>25</v>
      </c>
    </row>
    <row r="55" spans="1:12" x14ac:dyDescent="0.2">
      <c r="C55" s="406"/>
      <c r="D55" s="421" t="s">
        <v>172</v>
      </c>
      <c r="E55" s="425" t="s">
        <v>291</v>
      </c>
      <c r="F55" s="425" t="s">
        <v>291</v>
      </c>
      <c r="G55" s="425" t="s">
        <v>291</v>
      </c>
      <c r="H55" s="425" t="s">
        <v>291</v>
      </c>
      <c r="I55" s="388">
        <v>102</v>
      </c>
      <c r="J55" s="388">
        <v>87</v>
      </c>
      <c r="K55" s="388">
        <v>71</v>
      </c>
      <c r="L55" s="388">
        <v>55</v>
      </c>
    </row>
    <row r="56" spans="1:12" x14ac:dyDescent="0.2">
      <c r="C56" s="406"/>
      <c r="D56" s="421" t="s">
        <v>173</v>
      </c>
      <c r="E56" s="425" t="s">
        <v>291</v>
      </c>
      <c r="F56" s="425" t="s">
        <v>291</v>
      </c>
      <c r="G56" s="425">
        <v>17</v>
      </c>
      <c r="H56" s="428">
        <v>18</v>
      </c>
      <c r="I56" s="388">
        <v>3550</v>
      </c>
      <c r="J56" s="388">
        <v>2474</v>
      </c>
      <c r="K56" s="388">
        <v>1416</v>
      </c>
      <c r="L56" s="388">
        <v>627</v>
      </c>
    </row>
    <row r="57" spans="1:12" x14ac:dyDescent="0.2">
      <c r="C57" s="406"/>
      <c r="D57" s="421" t="s">
        <v>180</v>
      </c>
      <c r="E57" s="425">
        <v>2</v>
      </c>
      <c r="F57" s="428">
        <v>20</v>
      </c>
      <c r="G57" s="428">
        <v>302</v>
      </c>
      <c r="H57" s="428">
        <v>870</v>
      </c>
      <c r="I57" s="388">
        <v>210</v>
      </c>
      <c r="J57" s="388">
        <v>208</v>
      </c>
      <c r="K57" s="388">
        <v>487</v>
      </c>
      <c r="L57" s="388">
        <v>1333</v>
      </c>
    </row>
    <row r="58" spans="1:12" x14ac:dyDescent="0.2">
      <c r="C58" s="406"/>
      <c r="D58" s="421" t="s">
        <v>257</v>
      </c>
      <c r="E58" s="425" t="s">
        <v>291</v>
      </c>
      <c r="F58" s="425">
        <v>35</v>
      </c>
      <c r="G58" s="425" t="s">
        <v>291</v>
      </c>
      <c r="H58" s="425" t="s">
        <v>291</v>
      </c>
      <c r="I58" s="262">
        <v>1327</v>
      </c>
      <c r="J58" s="262">
        <v>1204</v>
      </c>
      <c r="K58" s="262">
        <v>1020</v>
      </c>
      <c r="L58" s="262">
        <v>834</v>
      </c>
    </row>
    <row r="59" spans="1:12" ht="18" thickBot="1" x14ac:dyDescent="0.2">
      <c r="B59" s="369"/>
      <c r="C59" s="403"/>
      <c r="D59" s="422"/>
      <c r="E59" s="403"/>
      <c r="F59" s="403"/>
      <c r="G59" s="403"/>
      <c r="H59" s="403"/>
      <c r="I59" s="403"/>
      <c r="J59" s="403"/>
      <c r="K59" s="403"/>
      <c r="L59" s="403"/>
    </row>
    <row r="60" spans="1:12" x14ac:dyDescent="0.2">
      <c r="E60" s="373" t="s">
        <v>95</v>
      </c>
    </row>
    <row r="61" spans="1:12" x14ac:dyDescent="0.2">
      <c r="A61" s="64"/>
    </row>
  </sheetData>
  <mergeCells count="5">
    <mergeCell ref="B6:L6"/>
    <mergeCell ref="F8:G8"/>
    <mergeCell ref="J8:K8"/>
    <mergeCell ref="F36:G36"/>
    <mergeCell ref="J36:K36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0"/>
  <sheetViews>
    <sheetView view="pageBreakPreview" zoomScale="75" zoomScaleNormal="75" zoomScaleSheetLayoutView="75" workbookViewId="0">
      <selection activeCell="N21" sqref="N21"/>
    </sheetView>
  </sheetViews>
  <sheetFormatPr defaultColWidth="12.125" defaultRowHeight="17.25" x14ac:dyDescent="0.15"/>
  <cols>
    <col min="1" max="1" width="13.375" style="20" customWidth="1"/>
    <col min="2" max="2" width="4.875" style="20" customWidth="1"/>
    <col min="3" max="3" width="2.875" style="20" customWidth="1"/>
    <col min="4" max="4" width="21" style="20" customWidth="1"/>
    <col min="5" max="6" width="13.375" style="20" customWidth="1"/>
    <col min="7" max="7" width="14.625" style="20" customWidth="1"/>
    <col min="8" max="10" width="13.375" style="20" customWidth="1"/>
    <col min="11" max="12" width="13" style="20" bestFit="1" customWidth="1"/>
    <col min="13" max="15" width="12.125" style="20"/>
    <col min="16" max="16384" width="12.125" style="21"/>
  </cols>
  <sheetData>
    <row r="1" spans="1:12" x14ac:dyDescent="0.2">
      <c r="A1" s="19"/>
    </row>
    <row r="5" spans="1:12" x14ac:dyDescent="0.15">
      <c r="E5" s="18"/>
      <c r="F5" s="18"/>
      <c r="K5" s="18"/>
    </row>
    <row r="6" spans="1:12" x14ac:dyDescent="0.2">
      <c r="B6" s="444" t="s">
        <v>329</v>
      </c>
      <c r="C6" s="444"/>
      <c r="D6" s="444"/>
      <c r="E6" s="444"/>
      <c r="F6" s="444"/>
      <c r="G6" s="444"/>
      <c r="H6" s="444"/>
      <c r="I6" s="444"/>
      <c r="J6" s="444"/>
      <c r="K6" s="444"/>
      <c r="L6" s="444"/>
    </row>
    <row r="7" spans="1:12" ht="18" thickBot="1" x14ac:dyDescent="0.25">
      <c r="B7" s="342"/>
      <c r="C7" s="342"/>
      <c r="D7" s="342"/>
      <c r="E7" s="374" t="s">
        <v>183</v>
      </c>
      <c r="F7" s="342"/>
      <c r="G7" s="342"/>
      <c r="H7" s="342"/>
      <c r="I7" s="342"/>
      <c r="J7" s="342"/>
      <c r="L7" s="52" t="s">
        <v>185</v>
      </c>
    </row>
    <row r="8" spans="1:12" x14ac:dyDescent="0.2">
      <c r="E8" s="375"/>
      <c r="F8" s="376"/>
      <c r="G8" s="466" t="s">
        <v>549</v>
      </c>
      <c r="H8" s="466"/>
      <c r="I8" s="376"/>
      <c r="J8" s="376"/>
      <c r="K8" s="467" t="s">
        <v>550</v>
      </c>
      <c r="L8" s="466"/>
    </row>
    <row r="9" spans="1:12" x14ac:dyDescent="0.15">
      <c r="E9" s="468" t="s">
        <v>551</v>
      </c>
      <c r="F9" s="377"/>
      <c r="G9" s="468" t="s">
        <v>552</v>
      </c>
      <c r="H9" s="376"/>
      <c r="I9" s="376"/>
      <c r="J9" s="376"/>
      <c r="K9" s="469" t="s">
        <v>330</v>
      </c>
      <c r="L9" s="468" t="s">
        <v>553</v>
      </c>
    </row>
    <row r="10" spans="1:12" x14ac:dyDescent="0.2">
      <c r="B10" s="376"/>
      <c r="C10" s="376"/>
      <c r="D10" s="376"/>
      <c r="E10" s="459"/>
      <c r="F10" s="336" t="s">
        <v>554</v>
      </c>
      <c r="G10" s="459"/>
      <c r="H10" s="326" t="s">
        <v>555</v>
      </c>
      <c r="I10" s="326" t="s">
        <v>184</v>
      </c>
      <c r="J10" s="326" t="s">
        <v>556</v>
      </c>
      <c r="K10" s="457"/>
      <c r="L10" s="459"/>
    </row>
    <row r="11" spans="1:12" x14ac:dyDescent="0.15">
      <c r="E11" s="378"/>
    </row>
    <row r="12" spans="1:12" x14ac:dyDescent="0.2">
      <c r="B12" s="470" t="s">
        <v>306</v>
      </c>
      <c r="C12" s="470"/>
      <c r="D12" s="471"/>
      <c r="E12" s="378">
        <v>96365</v>
      </c>
      <c r="F12" s="16">
        <v>73965</v>
      </c>
      <c r="G12" s="16">
        <v>95438</v>
      </c>
      <c r="H12" s="16">
        <v>31327</v>
      </c>
      <c r="I12" s="16">
        <v>11289</v>
      </c>
      <c r="J12" s="16">
        <v>7062</v>
      </c>
      <c r="K12" s="16">
        <v>32293</v>
      </c>
      <c r="L12" s="16">
        <v>49368</v>
      </c>
    </row>
    <row r="13" spans="1:12" x14ac:dyDescent="0.2">
      <c r="B13" s="470" t="s">
        <v>307</v>
      </c>
      <c r="C13" s="470"/>
      <c r="D13" s="471"/>
      <c r="E13" s="378">
        <v>97862</v>
      </c>
      <c r="F13" s="16">
        <v>72908</v>
      </c>
      <c r="G13" s="16">
        <v>89327</v>
      </c>
      <c r="H13" s="16">
        <v>31950</v>
      </c>
      <c r="I13" s="16">
        <v>11435</v>
      </c>
      <c r="J13" s="16">
        <v>6793</v>
      </c>
      <c r="K13" s="16">
        <v>31881</v>
      </c>
      <c r="L13" s="16">
        <v>49100</v>
      </c>
    </row>
    <row r="14" spans="1:12" x14ac:dyDescent="0.2">
      <c r="B14" s="470"/>
      <c r="C14" s="470"/>
      <c r="D14" s="472"/>
      <c r="E14" s="378"/>
      <c r="F14" s="16"/>
      <c r="G14" s="16"/>
      <c r="H14" s="16"/>
      <c r="I14" s="16"/>
      <c r="J14" s="16"/>
      <c r="K14" s="16"/>
      <c r="L14" s="16"/>
    </row>
    <row r="15" spans="1:12" x14ac:dyDescent="0.2">
      <c r="B15" s="470" t="s">
        <v>331</v>
      </c>
      <c r="C15" s="470"/>
      <c r="D15" s="471"/>
      <c r="E15" s="378">
        <v>97900</v>
      </c>
      <c r="F15" s="16">
        <v>72945</v>
      </c>
      <c r="G15" s="16">
        <v>88867</v>
      </c>
      <c r="H15" s="16">
        <v>32400</v>
      </c>
      <c r="I15" s="16">
        <v>11533</v>
      </c>
      <c r="J15" s="16">
        <v>6383</v>
      </c>
      <c r="K15" s="16">
        <v>35281</v>
      </c>
      <c r="L15" s="16">
        <v>52656</v>
      </c>
    </row>
    <row r="16" spans="1:12" x14ac:dyDescent="0.2">
      <c r="B16" s="470" t="s">
        <v>385</v>
      </c>
      <c r="C16" s="470"/>
      <c r="D16" s="471"/>
      <c r="E16" s="378">
        <v>101325</v>
      </c>
      <c r="F16" s="16">
        <v>74070</v>
      </c>
      <c r="G16" s="16">
        <v>90970</v>
      </c>
      <c r="H16" s="16">
        <v>33906</v>
      </c>
      <c r="I16" s="16">
        <v>12135</v>
      </c>
      <c r="J16" s="16">
        <v>5982</v>
      </c>
      <c r="K16" s="16">
        <v>36291</v>
      </c>
      <c r="L16" s="16">
        <v>54536</v>
      </c>
    </row>
    <row r="17" spans="2:13" x14ac:dyDescent="0.2">
      <c r="B17" s="463" t="s">
        <v>494</v>
      </c>
      <c r="C17" s="463"/>
      <c r="D17" s="464"/>
      <c r="E17" s="250">
        <v>106921</v>
      </c>
      <c r="F17" s="167">
        <v>75261</v>
      </c>
      <c r="G17" s="167">
        <v>99766</v>
      </c>
      <c r="H17" s="167">
        <v>34420</v>
      </c>
      <c r="I17" s="167">
        <v>19253</v>
      </c>
      <c r="J17" s="167">
        <v>5637</v>
      </c>
      <c r="K17" s="167">
        <v>28913</v>
      </c>
      <c r="L17" s="167">
        <v>48385</v>
      </c>
    </row>
    <row r="18" spans="2:13" x14ac:dyDescent="0.2">
      <c r="B18" s="463" t="s">
        <v>573</v>
      </c>
      <c r="C18" s="463"/>
      <c r="D18" s="465"/>
      <c r="E18" s="250">
        <v>107151</v>
      </c>
      <c r="F18" s="167">
        <v>76714</v>
      </c>
      <c r="G18" s="167">
        <v>101216</v>
      </c>
      <c r="H18" s="167">
        <v>34859</v>
      </c>
      <c r="I18" s="167">
        <v>20752</v>
      </c>
      <c r="J18" s="167">
        <v>5186</v>
      </c>
      <c r="K18" s="167">
        <v>31313</v>
      </c>
      <c r="L18" s="167">
        <v>51091</v>
      </c>
    </row>
    <row r="19" spans="2:13" x14ac:dyDescent="0.2">
      <c r="B19" s="463" t="s">
        <v>619</v>
      </c>
      <c r="C19" s="463"/>
      <c r="D19" s="465"/>
      <c r="E19" s="250">
        <v>111085</v>
      </c>
      <c r="F19" s="167">
        <v>73297</v>
      </c>
      <c r="G19" s="167">
        <v>100847</v>
      </c>
      <c r="H19" s="167">
        <v>35182</v>
      </c>
      <c r="I19" s="167">
        <v>21823</v>
      </c>
      <c r="J19" s="167">
        <v>4733</v>
      </c>
      <c r="K19" s="167">
        <v>33589</v>
      </c>
      <c r="L19" s="167">
        <v>53437</v>
      </c>
    </row>
    <row r="20" spans="2:13" x14ac:dyDescent="0.15">
      <c r="B20" s="161"/>
      <c r="C20" s="161"/>
      <c r="D20" s="161"/>
      <c r="E20" s="250"/>
      <c r="F20" s="167"/>
      <c r="G20" s="167"/>
      <c r="H20" s="167"/>
      <c r="I20" s="167"/>
      <c r="J20" s="167"/>
      <c r="K20" s="167"/>
      <c r="L20" s="167"/>
    </row>
    <row r="21" spans="2:13" x14ac:dyDescent="0.2">
      <c r="B21" s="161"/>
      <c r="C21" s="172" t="s">
        <v>170</v>
      </c>
      <c r="D21" s="171"/>
      <c r="E21" s="188">
        <v>98751</v>
      </c>
      <c r="F21" s="188">
        <v>65563</v>
      </c>
      <c r="G21" s="188">
        <v>93312</v>
      </c>
      <c r="H21" s="188">
        <v>32187</v>
      </c>
      <c r="I21" s="188">
        <v>21823</v>
      </c>
      <c r="J21" s="188">
        <v>3988</v>
      </c>
      <c r="K21" s="188">
        <v>24939</v>
      </c>
      <c r="L21" s="188">
        <v>41720</v>
      </c>
    </row>
    <row r="22" spans="2:13" x14ac:dyDescent="0.2">
      <c r="B22" s="161"/>
      <c r="C22" s="161"/>
      <c r="D22" s="429" t="s">
        <v>495</v>
      </c>
      <c r="E22" s="430">
        <v>21064</v>
      </c>
      <c r="F22" s="431">
        <v>16734</v>
      </c>
      <c r="G22" s="431">
        <v>19225</v>
      </c>
      <c r="H22" s="431">
        <v>2492</v>
      </c>
      <c r="I22" s="431">
        <v>8708</v>
      </c>
      <c r="J22" s="431">
        <v>1345</v>
      </c>
      <c r="K22" s="431">
        <v>6447</v>
      </c>
      <c r="L22" s="431">
        <v>14638</v>
      </c>
    </row>
    <row r="23" spans="2:13" x14ac:dyDescent="0.2">
      <c r="B23" s="161"/>
      <c r="C23" s="161"/>
      <c r="D23" s="429" t="s">
        <v>14</v>
      </c>
      <c r="E23" s="430">
        <v>2201</v>
      </c>
      <c r="F23" s="431">
        <v>2101</v>
      </c>
      <c r="G23" s="432">
        <v>1647</v>
      </c>
      <c r="H23" s="432">
        <v>211</v>
      </c>
      <c r="I23" s="432">
        <v>622</v>
      </c>
      <c r="J23" s="432">
        <v>105</v>
      </c>
      <c r="K23" s="432">
        <v>785</v>
      </c>
      <c r="L23" s="431">
        <v>1206</v>
      </c>
    </row>
    <row r="24" spans="2:13" x14ac:dyDescent="0.2">
      <c r="B24" s="161"/>
      <c r="C24" s="161"/>
      <c r="D24" s="429" t="s">
        <v>171</v>
      </c>
      <c r="E24" s="430">
        <v>59755</v>
      </c>
      <c r="F24" s="431">
        <v>42895</v>
      </c>
      <c r="G24" s="431">
        <v>57208</v>
      </c>
      <c r="H24" s="431">
        <v>28638</v>
      </c>
      <c r="I24" s="431">
        <v>3601</v>
      </c>
      <c r="J24" s="431">
        <v>594</v>
      </c>
      <c r="K24" s="431">
        <v>5630</v>
      </c>
      <c r="L24" s="431">
        <v>7359</v>
      </c>
    </row>
    <row r="25" spans="2:13" x14ac:dyDescent="0.2">
      <c r="B25" s="161"/>
      <c r="C25" s="161"/>
      <c r="D25" s="429" t="s">
        <v>492</v>
      </c>
      <c r="E25" s="430">
        <v>15730</v>
      </c>
      <c r="F25" s="431">
        <v>3833</v>
      </c>
      <c r="G25" s="431">
        <v>15232</v>
      </c>
      <c r="H25" s="431">
        <v>845</v>
      </c>
      <c r="I25" s="431">
        <v>8892</v>
      </c>
      <c r="J25" s="431">
        <v>1944</v>
      </c>
      <c r="K25" s="431">
        <v>12078</v>
      </c>
      <c r="L25" s="431">
        <v>18516</v>
      </c>
    </row>
    <row r="26" spans="2:13" x14ac:dyDescent="0.2">
      <c r="B26" s="161"/>
      <c r="C26" s="161"/>
      <c r="D26" s="429"/>
      <c r="E26" s="190"/>
      <c r="F26" s="433"/>
      <c r="G26" s="433"/>
      <c r="H26" s="433"/>
      <c r="I26" s="433"/>
      <c r="J26" s="433"/>
      <c r="K26" s="433"/>
      <c r="L26" s="190"/>
    </row>
    <row r="27" spans="2:13" x14ac:dyDescent="0.2">
      <c r="B27" s="161"/>
      <c r="C27" s="172" t="s">
        <v>174</v>
      </c>
      <c r="D27" s="171"/>
      <c r="E27" s="188">
        <v>12334</v>
      </c>
      <c r="F27" s="188">
        <v>7734</v>
      </c>
      <c r="G27" s="188">
        <v>7535</v>
      </c>
      <c r="H27" s="188">
        <v>2995</v>
      </c>
      <c r="I27" s="262">
        <v>0</v>
      </c>
      <c r="J27" s="188">
        <v>745</v>
      </c>
      <c r="K27" s="188">
        <v>8650</v>
      </c>
      <c r="L27" s="188">
        <v>11717</v>
      </c>
    </row>
    <row r="28" spans="2:13" x14ac:dyDescent="0.2">
      <c r="B28" s="161"/>
      <c r="C28" s="161"/>
      <c r="D28" s="429" t="s">
        <v>175</v>
      </c>
      <c r="E28" s="431">
        <v>797</v>
      </c>
      <c r="F28" s="431">
        <v>423</v>
      </c>
      <c r="G28" s="431">
        <v>578</v>
      </c>
      <c r="H28" s="431">
        <v>164</v>
      </c>
      <c r="I28" s="262">
        <v>0</v>
      </c>
      <c r="J28" s="431">
        <v>67</v>
      </c>
      <c r="K28" s="431">
        <v>1037</v>
      </c>
      <c r="L28" s="431">
        <v>1232</v>
      </c>
    </row>
    <row r="29" spans="2:13" x14ac:dyDescent="0.2">
      <c r="B29" s="161"/>
      <c r="C29" s="161"/>
      <c r="D29" s="429" t="s">
        <v>176</v>
      </c>
      <c r="E29" s="431">
        <v>4604</v>
      </c>
      <c r="F29" s="431">
        <v>1326</v>
      </c>
      <c r="G29" s="431">
        <v>2649</v>
      </c>
      <c r="H29" s="431">
        <v>331</v>
      </c>
      <c r="I29" s="262">
        <v>0</v>
      </c>
      <c r="J29" s="431">
        <v>643</v>
      </c>
      <c r="K29" s="431">
        <v>3560</v>
      </c>
      <c r="L29" s="431">
        <v>5381</v>
      </c>
    </row>
    <row r="30" spans="2:13" x14ac:dyDescent="0.2">
      <c r="B30" s="161"/>
      <c r="C30" s="161"/>
      <c r="D30" s="429" t="s">
        <v>177</v>
      </c>
      <c r="E30" s="431">
        <v>14</v>
      </c>
      <c r="F30" s="431">
        <v>12</v>
      </c>
      <c r="G30" s="431">
        <v>8</v>
      </c>
      <c r="H30" s="431">
        <v>2</v>
      </c>
      <c r="I30" s="262">
        <v>0</v>
      </c>
      <c r="J30" s="432">
        <v>0</v>
      </c>
      <c r="K30" s="432">
        <v>0</v>
      </c>
      <c r="L30" s="432">
        <v>4</v>
      </c>
      <c r="M30" s="16"/>
    </row>
    <row r="31" spans="2:13" x14ac:dyDescent="0.2">
      <c r="B31" s="161"/>
      <c r="C31" s="161"/>
      <c r="D31" s="429" t="s">
        <v>178</v>
      </c>
      <c r="E31" s="431">
        <v>517</v>
      </c>
      <c r="F31" s="431">
        <v>251</v>
      </c>
      <c r="G31" s="431">
        <v>473</v>
      </c>
      <c r="H31" s="431">
        <v>160</v>
      </c>
      <c r="I31" s="262">
        <v>0</v>
      </c>
      <c r="J31" s="431">
        <v>8</v>
      </c>
      <c r="K31" s="431">
        <v>1812</v>
      </c>
      <c r="L31" s="431">
        <v>1840</v>
      </c>
    </row>
    <row r="32" spans="2:13" x14ac:dyDescent="0.2">
      <c r="B32" s="161"/>
      <c r="C32" s="161"/>
      <c r="D32" s="429" t="s">
        <v>179</v>
      </c>
      <c r="E32" s="431">
        <v>11</v>
      </c>
      <c r="F32" s="431">
        <v>2</v>
      </c>
      <c r="G32" s="431">
        <v>11</v>
      </c>
      <c r="H32" s="431">
        <v>3</v>
      </c>
      <c r="I32" s="262">
        <v>0</v>
      </c>
      <c r="J32" s="431">
        <v>0</v>
      </c>
      <c r="K32" s="431">
        <v>5</v>
      </c>
      <c r="L32" s="432">
        <v>5</v>
      </c>
    </row>
    <row r="33" spans="2:12" x14ac:dyDescent="0.2">
      <c r="B33" s="161"/>
      <c r="C33" s="161"/>
      <c r="D33" s="429" t="s">
        <v>172</v>
      </c>
      <c r="E33" s="431">
        <v>513</v>
      </c>
      <c r="F33" s="431">
        <v>162</v>
      </c>
      <c r="G33" s="431">
        <v>494</v>
      </c>
      <c r="H33" s="431">
        <v>155</v>
      </c>
      <c r="I33" s="262">
        <v>0</v>
      </c>
      <c r="J33" s="431">
        <v>0</v>
      </c>
      <c r="K33" s="431">
        <v>17</v>
      </c>
      <c r="L33" s="431">
        <v>51</v>
      </c>
    </row>
    <row r="34" spans="2:12" x14ac:dyDescent="0.2">
      <c r="B34" s="161"/>
      <c r="C34" s="161"/>
      <c r="D34" s="429" t="s">
        <v>173</v>
      </c>
      <c r="E34" s="431">
        <v>2469</v>
      </c>
      <c r="F34" s="431">
        <v>2356</v>
      </c>
      <c r="G34" s="431">
        <v>97</v>
      </c>
      <c r="H34" s="431">
        <v>20</v>
      </c>
      <c r="I34" s="262">
        <v>0</v>
      </c>
      <c r="J34" s="431">
        <v>16</v>
      </c>
      <c r="K34" s="431">
        <v>353</v>
      </c>
      <c r="L34" s="431">
        <v>1216</v>
      </c>
    </row>
    <row r="35" spans="2:12" x14ac:dyDescent="0.2">
      <c r="B35" s="161"/>
      <c r="C35" s="161"/>
      <c r="D35" s="429" t="s">
        <v>180</v>
      </c>
      <c r="E35" s="431">
        <v>240</v>
      </c>
      <c r="F35" s="431">
        <v>234</v>
      </c>
      <c r="G35" s="431">
        <v>175</v>
      </c>
      <c r="H35" s="432">
        <v>0</v>
      </c>
      <c r="I35" s="262">
        <v>0</v>
      </c>
      <c r="J35" s="431">
        <v>2</v>
      </c>
      <c r="K35" s="431">
        <v>987</v>
      </c>
      <c r="L35" s="431">
        <v>1015</v>
      </c>
    </row>
    <row r="36" spans="2:12" x14ac:dyDescent="0.2">
      <c r="B36" s="167"/>
      <c r="C36" s="167"/>
      <c r="D36" s="171" t="s">
        <v>257</v>
      </c>
      <c r="E36" s="431">
        <v>3170</v>
      </c>
      <c r="F36" s="431">
        <v>2969</v>
      </c>
      <c r="G36" s="431">
        <v>3051</v>
      </c>
      <c r="H36" s="431">
        <v>2161</v>
      </c>
      <c r="I36" s="262">
        <v>0</v>
      </c>
      <c r="J36" s="431">
        <v>10</v>
      </c>
      <c r="K36" s="431">
        <v>879</v>
      </c>
      <c r="L36" s="431">
        <v>973</v>
      </c>
    </row>
    <row r="37" spans="2:12" ht="18" thickBot="1" x14ac:dyDescent="0.25">
      <c r="B37" s="159"/>
      <c r="C37" s="159"/>
      <c r="D37" s="185"/>
      <c r="E37" s="265"/>
      <c r="F37" s="159"/>
      <c r="G37" s="159"/>
      <c r="H37" s="159"/>
      <c r="I37" s="159"/>
      <c r="J37" s="159"/>
      <c r="K37" s="159"/>
      <c r="L37" s="159"/>
    </row>
    <row r="38" spans="2:12" x14ac:dyDescent="0.2">
      <c r="B38" s="161"/>
      <c r="C38" s="161"/>
      <c r="D38" s="161"/>
      <c r="E38" s="266" t="s">
        <v>95</v>
      </c>
      <c r="F38" s="161"/>
      <c r="G38" s="161"/>
      <c r="H38" s="161"/>
      <c r="I38" s="161"/>
      <c r="J38" s="161"/>
      <c r="K38" s="161"/>
      <c r="L38" s="161"/>
    </row>
    <row r="39" spans="2:12" x14ac:dyDescent="0.2">
      <c r="B39" s="161"/>
      <c r="C39" s="161"/>
      <c r="D39" s="161"/>
      <c r="E39" s="266"/>
      <c r="F39" s="161"/>
      <c r="G39" s="161"/>
      <c r="H39" s="161"/>
      <c r="I39" s="161"/>
      <c r="J39" s="161"/>
      <c r="K39" s="161"/>
      <c r="L39" s="161"/>
    </row>
    <row r="40" spans="2:12" x14ac:dyDescent="0.15"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</row>
    <row r="41" spans="2:12" ht="18" thickBot="1" x14ac:dyDescent="0.25">
      <c r="B41" s="159"/>
      <c r="C41" s="159"/>
      <c r="D41" s="265"/>
      <c r="E41" s="179" t="s">
        <v>192</v>
      </c>
      <c r="F41" s="159"/>
      <c r="G41" s="159"/>
      <c r="H41" s="159"/>
      <c r="I41" s="159"/>
      <c r="J41" s="159"/>
      <c r="K41" s="159"/>
      <c r="L41" s="160" t="s">
        <v>185</v>
      </c>
    </row>
    <row r="42" spans="2:12" x14ac:dyDescent="0.2">
      <c r="B42" s="161"/>
      <c r="C42" s="161"/>
      <c r="D42" s="161"/>
      <c r="E42" s="263"/>
      <c r="F42" s="163"/>
      <c r="G42" s="267" t="s">
        <v>186</v>
      </c>
      <c r="H42" s="163"/>
      <c r="I42" s="163"/>
      <c r="J42" s="163"/>
      <c r="K42" s="473" t="s">
        <v>557</v>
      </c>
      <c r="L42" s="474"/>
    </row>
    <row r="43" spans="2:12" x14ac:dyDescent="0.2">
      <c r="B43" s="161"/>
      <c r="C43" s="161"/>
      <c r="D43" s="161"/>
      <c r="E43" s="263"/>
      <c r="F43" s="267" t="s">
        <v>187</v>
      </c>
      <c r="G43" s="163"/>
      <c r="H43" s="263"/>
      <c r="I43" s="267" t="s">
        <v>188</v>
      </c>
      <c r="J43" s="163"/>
      <c r="K43" s="475"/>
      <c r="L43" s="476"/>
    </row>
    <row r="44" spans="2:12" x14ac:dyDescent="0.2">
      <c r="B44" s="163"/>
      <c r="C44" s="163"/>
      <c r="D44" s="163"/>
      <c r="E44" s="264" t="s">
        <v>498</v>
      </c>
      <c r="F44" s="264" t="s">
        <v>497</v>
      </c>
      <c r="G44" s="264" t="s">
        <v>189</v>
      </c>
      <c r="H44" s="264" t="s">
        <v>498</v>
      </c>
      <c r="I44" s="264" t="s">
        <v>497</v>
      </c>
      <c r="J44" s="264" t="s">
        <v>189</v>
      </c>
      <c r="K44" s="264" t="s">
        <v>498</v>
      </c>
      <c r="L44" s="264" t="s">
        <v>497</v>
      </c>
    </row>
    <row r="45" spans="2:12" x14ac:dyDescent="0.15">
      <c r="B45" s="161"/>
      <c r="C45" s="161"/>
      <c r="D45" s="161"/>
      <c r="E45" s="250"/>
      <c r="F45" s="161"/>
      <c r="G45" s="161"/>
      <c r="H45" s="161"/>
      <c r="I45" s="161"/>
      <c r="J45" s="161"/>
      <c r="K45" s="161"/>
      <c r="L45" s="161"/>
    </row>
    <row r="46" spans="2:12" x14ac:dyDescent="0.2">
      <c r="B46" s="463" t="s">
        <v>306</v>
      </c>
      <c r="C46" s="463"/>
      <c r="D46" s="464"/>
      <c r="E46" s="268">
        <v>130470</v>
      </c>
      <c r="F46" s="173">
        <v>128106</v>
      </c>
      <c r="G46" s="173">
        <v>-1685</v>
      </c>
      <c r="H46" s="173">
        <v>1041</v>
      </c>
      <c r="I46" s="176">
        <v>1006</v>
      </c>
      <c r="J46" s="176">
        <v>-211</v>
      </c>
      <c r="K46" s="262" t="s">
        <v>326</v>
      </c>
      <c r="L46" s="262" t="s">
        <v>326</v>
      </c>
    </row>
    <row r="47" spans="2:12" x14ac:dyDescent="0.2">
      <c r="B47" s="463" t="s">
        <v>307</v>
      </c>
      <c r="C47" s="463"/>
      <c r="D47" s="464"/>
      <c r="E47" s="268">
        <v>150212</v>
      </c>
      <c r="F47" s="173">
        <v>147863</v>
      </c>
      <c r="G47" s="173">
        <v>-1676</v>
      </c>
      <c r="H47" s="173">
        <v>1074</v>
      </c>
      <c r="I47" s="176">
        <v>1025</v>
      </c>
      <c r="J47" s="176">
        <v>-226</v>
      </c>
      <c r="K47" s="262" t="s">
        <v>326</v>
      </c>
      <c r="L47" s="262" t="s">
        <v>326</v>
      </c>
    </row>
    <row r="48" spans="2:12" x14ac:dyDescent="0.2">
      <c r="B48" s="463"/>
      <c r="C48" s="463"/>
      <c r="D48" s="464"/>
      <c r="E48" s="268"/>
      <c r="F48" s="173"/>
      <c r="G48" s="173"/>
      <c r="H48" s="173"/>
      <c r="I48" s="176"/>
      <c r="J48" s="176"/>
      <c r="K48" s="262"/>
      <c r="L48" s="262"/>
    </row>
    <row r="49" spans="2:12" x14ac:dyDescent="0.2">
      <c r="B49" s="463" t="s">
        <v>331</v>
      </c>
      <c r="C49" s="463"/>
      <c r="D49" s="464"/>
      <c r="E49" s="268">
        <v>149084.60500000001</v>
      </c>
      <c r="F49" s="173">
        <v>144222.247</v>
      </c>
      <c r="G49" s="173">
        <v>753.03300000000002</v>
      </c>
      <c r="H49" s="173">
        <v>1185.71</v>
      </c>
      <c r="I49" s="176">
        <v>1135.1569999999999</v>
      </c>
      <c r="J49" s="176">
        <v>-283.86500000000001</v>
      </c>
      <c r="K49" s="262" t="s">
        <v>291</v>
      </c>
      <c r="L49" s="262" t="s">
        <v>291</v>
      </c>
    </row>
    <row r="50" spans="2:12" x14ac:dyDescent="0.2">
      <c r="B50" s="463" t="s">
        <v>385</v>
      </c>
      <c r="C50" s="463"/>
      <c r="D50" s="464"/>
      <c r="E50" s="268">
        <v>146997.49100000001</v>
      </c>
      <c r="F50" s="173">
        <v>140164.978</v>
      </c>
      <c r="G50" s="173">
        <v>2835.2959999999998</v>
      </c>
      <c r="H50" s="173">
        <v>1103.9949999999999</v>
      </c>
      <c r="I50" s="176">
        <v>1055.7760000000001</v>
      </c>
      <c r="J50" s="176">
        <v>-283.17599999999999</v>
      </c>
      <c r="K50" s="262" t="s">
        <v>291</v>
      </c>
      <c r="L50" s="262" t="s">
        <v>291</v>
      </c>
    </row>
    <row r="51" spans="2:12" x14ac:dyDescent="0.2">
      <c r="B51" s="463" t="s">
        <v>496</v>
      </c>
      <c r="C51" s="463"/>
      <c r="D51" s="464"/>
      <c r="E51" s="268">
        <v>122962</v>
      </c>
      <c r="F51" s="173">
        <v>117159</v>
      </c>
      <c r="G51" s="173">
        <v>3678</v>
      </c>
      <c r="H51" s="173">
        <v>1073</v>
      </c>
      <c r="I51" s="176">
        <v>1027</v>
      </c>
      <c r="J51" s="176">
        <v>-323</v>
      </c>
      <c r="K51" s="262">
        <v>0</v>
      </c>
      <c r="L51" s="262">
        <v>0</v>
      </c>
    </row>
    <row r="52" spans="2:12" x14ac:dyDescent="0.2">
      <c r="B52" s="463" t="s">
        <v>572</v>
      </c>
      <c r="C52" s="463"/>
      <c r="D52" s="464"/>
      <c r="E52" s="268">
        <v>122194</v>
      </c>
      <c r="F52" s="173">
        <v>116784</v>
      </c>
      <c r="G52" s="173">
        <v>3262</v>
      </c>
      <c r="H52" s="173">
        <v>999</v>
      </c>
      <c r="I52" s="176">
        <v>956</v>
      </c>
      <c r="J52" s="176">
        <v>-326</v>
      </c>
      <c r="K52" s="262">
        <v>0</v>
      </c>
      <c r="L52" s="262">
        <v>0</v>
      </c>
    </row>
    <row r="53" spans="2:12" x14ac:dyDescent="0.2">
      <c r="B53" s="463" t="s">
        <v>620</v>
      </c>
      <c r="C53" s="463"/>
      <c r="D53" s="464"/>
      <c r="E53" s="268">
        <v>119004.122</v>
      </c>
      <c r="F53" s="173">
        <v>113161.143</v>
      </c>
      <c r="G53" s="173">
        <v>3715.1640000000002</v>
      </c>
      <c r="H53" s="173">
        <v>1011.458</v>
      </c>
      <c r="I53" s="176">
        <v>975.25400000000002</v>
      </c>
      <c r="J53" s="176">
        <v>-339.54500000000002</v>
      </c>
      <c r="K53" s="262">
        <v>0</v>
      </c>
      <c r="L53" s="262">
        <v>0</v>
      </c>
    </row>
    <row r="54" spans="2:12" ht="18" thickBot="1" x14ac:dyDescent="0.2">
      <c r="B54" s="159"/>
      <c r="C54" s="159"/>
      <c r="D54" s="159"/>
      <c r="E54" s="269"/>
      <c r="F54" s="159"/>
      <c r="G54" s="159"/>
      <c r="H54" s="159"/>
      <c r="I54" s="159"/>
      <c r="J54" s="159"/>
      <c r="K54" s="159"/>
      <c r="L54" s="159"/>
    </row>
    <row r="55" spans="2:12" x14ac:dyDescent="0.2">
      <c r="B55" s="161"/>
      <c r="C55" s="161"/>
      <c r="D55" s="161"/>
      <c r="E55" s="270" t="s">
        <v>190</v>
      </c>
      <c r="F55" s="473" t="s">
        <v>558</v>
      </c>
      <c r="G55" s="474"/>
      <c r="H55" s="477"/>
      <c r="I55" s="473" t="s">
        <v>223</v>
      </c>
      <c r="J55" s="474"/>
      <c r="K55" s="474"/>
      <c r="L55" s="161"/>
    </row>
    <row r="56" spans="2:12" x14ac:dyDescent="0.2">
      <c r="B56" s="167"/>
      <c r="C56" s="167"/>
      <c r="D56" s="167"/>
      <c r="E56" s="264" t="s">
        <v>191</v>
      </c>
      <c r="F56" s="475"/>
      <c r="G56" s="476"/>
      <c r="H56" s="478"/>
      <c r="I56" s="475"/>
      <c r="J56" s="476"/>
      <c r="K56" s="476"/>
      <c r="L56" s="167"/>
    </row>
    <row r="57" spans="2:12" x14ac:dyDescent="0.2">
      <c r="B57" s="163"/>
      <c r="C57" s="163"/>
      <c r="D57" s="163"/>
      <c r="E57" s="264" t="s">
        <v>559</v>
      </c>
      <c r="F57" s="264" t="s">
        <v>498</v>
      </c>
      <c r="G57" s="264" t="s">
        <v>497</v>
      </c>
      <c r="H57" s="264" t="s">
        <v>559</v>
      </c>
      <c r="I57" s="264" t="s">
        <v>498</v>
      </c>
      <c r="J57" s="264" t="s">
        <v>497</v>
      </c>
      <c r="K57" s="264" t="s">
        <v>560</v>
      </c>
      <c r="L57" s="167"/>
    </row>
    <row r="58" spans="2:12" x14ac:dyDescent="0.15">
      <c r="B58" s="161"/>
      <c r="C58" s="161"/>
      <c r="D58" s="161"/>
      <c r="E58" s="250"/>
      <c r="F58" s="161"/>
      <c r="G58" s="161"/>
      <c r="H58" s="161"/>
      <c r="I58" s="161"/>
      <c r="J58" s="161"/>
      <c r="K58" s="161"/>
      <c r="L58" s="161"/>
    </row>
    <row r="59" spans="2:12" x14ac:dyDescent="0.2">
      <c r="B59" s="465" t="s">
        <v>306</v>
      </c>
      <c r="C59" s="465"/>
      <c r="D59" s="464"/>
      <c r="E59" s="262">
        <v>0</v>
      </c>
      <c r="F59" s="173">
        <v>0</v>
      </c>
      <c r="G59" s="173">
        <v>0</v>
      </c>
      <c r="H59" s="173">
        <v>0</v>
      </c>
      <c r="I59" s="176">
        <v>102050</v>
      </c>
      <c r="J59" s="176">
        <v>100478</v>
      </c>
      <c r="K59" s="176">
        <v>717</v>
      </c>
      <c r="L59" s="161"/>
    </row>
    <row r="60" spans="2:12" x14ac:dyDescent="0.2">
      <c r="B60" s="465" t="s">
        <v>307</v>
      </c>
      <c r="C60" s="465"/>
      <c r="D60" s="464"/>
      <c r="E60" s="262" t="s">
        <v>326</v>
      </c>
      <c r="F60" s="173">
        <v>0</v>
      </c>
      <c r="G60" s="173">
        <v>0</v>
      </c>
      <c r="H60" s="173">
        <v>0</v>
      </c>
      <c r="I60" s="176">
        <v>104815</v>
      </c>
      <c r="J60" s="176">
        <v>103374</v>
      </c>
      <c r="K60" s="176">
        <v>496</v>
      </c>
      <c r="L60" s="161"/>
    </row>
    <row r="61" spans="2:12" ht="16.5" customHeight="1" x14ac:dyDescent="0.2">
      <c r="B61" s="465"/>
      <c r="C61" s="465"/>
      <c r="D61" s="464"/>
      <c r="E61" s="262"/>
      <c r="F61" s="173"/>
      <c r="G61" s="173"/>
      <c r="H61" s="173"/>
      <c r="I61" s="176"/>
      <c r="J61" s="176"/>
      <c r="K61" s="176"/>
      <c r="L61" s="161"/>
    </row>
    <row r="62" spans="2:12" x14ac:dyDescent="0.2">
      <c r="B62" s="465" t="s">
        <v>331</v>
      </c>
      <c r="C62" s="465"/>
      <c r="D62" s="464"/>
      <c r="E62" s="262" t="s">
        <v>326</v>
      </c>
      <c r="F62" s="173">
        <v>0</v>
      </c>
      <c r="G62" s="173">
        <v>0</v>
      </c>
      <c r="H62" s="173">
        <v>0</v>
      </c>
      <c r="I62" s="176">
        <v>106656.409</v>
      </c>
      <c r="J62" s="176">
        <v>104054.791</v>
      </c>
      <c r="K62" s="176">
        <v>1199.8009999999999</v>
      </c>
      <c r="L62" s="161"/>
    </row>
    <row r="63" spans="2:12" x14ac:dyDescent="0.2">
      <c r="B63" s="465" t="s">
        <v>385</v>
      </c>
      <c r="C63" s="465"/>
      <c r="D63" s="464"/>
      <c r="E63" s="262" t="s">
        <v>291</v>
      </c>
      <c r="F63" s="173">
        <v>0</v>
      </c>
      <c r="G63" s="173">
        <v>0</v>
      </c>
      <c r="H63" s="173">
        <v>0</v>
      </c>
      <c r="I63" s="176">
        <v>109754.66800000001</v>
      </c>
      <c r="J63" s="176">
        <v>107411.842</v>
      </c>
      <c r="K63" s="176">
        <v>923.846</v>
      </c>
      <c r="L63" s="161"/>
    </row>
    <row r="64" spans="2:12" x14ac:dyDescent="0.2">
      <c r="B64" s="465" t="s">
        <v>496</v>
      </c>
      <c r="C64" s="465"/>
      <c r="D64" s="464"/>
      <c r="E64" s="262" t="s">
        <v>291</v>
      </c>
      <c r="F64" s="173">
        <v>0</v>
      </c>
      <c r="G64" s="173">
        <v>0</v>
      </c>
      <c r="H64" s="173">
        <v>0</v>
      </c>
      <c r="I64" s="176">
        <v>110487</v>
      </c>
      <c r="J64" s="176">
        <v>108495</v>
      </c>
      <c r="K64" s="176">
        <v>1065</v>
      </c>
      <c r="L64" s="161"/>
    </row>
    <row r="65" spans="1:12" x14ac:dyDescent="0.2">
      <c r="B65" s="465" t="s">
        <v>574</v>
      </c>
      <c r="C65" s="465"/>
      <c r="D65" s="465"/>
      <c r="E65" s="271">
        <v>0</v>
      </c>
      <c r="F65" s="173">
        <v>0</v>
      </c>
      <c r="G65" s="173">
        <v>0</v>
      </c>
      <c r="H65" s="173">
        <v>0</v>
      </c>
      <c r="I65" s="176">
        <v>112983</v>
      </c>
      <c r="J65" s="176">
        <v>110088</v>
      </c>
      <c r="K65" s="176">
        <v>1921</v>
      </c>
      <c r="L65" s="161"/>
    </row>
    <row r="66" spans="1:12" x14ac:dyDescent="0.2">
      <c r="B66" s="465" t="s">
        <v>621</v>
      </c>
      <c r="C66" s="465"/>
      <c r="D66" s="465"/>
      <c r="E66" s="271">
        <v>0</v>
      </c>
      <c r="F66" s="173">
        <v>0</v>
      </c>
      <c r="G66" s="173">
        <v>0</v>
      </c>
      <c r="H66" s="173">
        <v>0</v>
      </c>
      <c r="I66" s="176">
        <v>114919.056</v>
      </c>
      <c r="J66" s="176">
        <v>112193.617</v>
      </c>
      <c r="K66" s="176">
        <v>2003.634</v>
      </c>
      <c r="L66" s="161"/>
    </row>
    <row r="67" spans="1:12" ht="18" thickBot="1" x14ac:dyDescent="0.2">
      <c r="B67" s="159"/>
      <c r="C67" s="159"/>
      <c r="D67" s="159"/>
      <c r="E67" s="272"/>
      <c r="F67" s="273"/>
      <c r="G67" s="273"/>
      <c r="H67" s="273"/>
      <c r="I67" s="273"/>
      <c r="J67" s="273"/>
      <c r="K67" s="273"/>
      <c r="L67" s="167"/>
    </row>
    <row r="68" spans="1:12" x14ac:dyDescent="0.2">
      <c r="A68" s="18"/>
      <c r="B68" s="161"/>
      <c r="C68" s="161"/>
      <c r="D68" s="161"/>
      <c r="E68" s="172" t="s">
        <v>332</v>
      </c>
      <c r="F68" s="161"/>
      <c r="G68" s="161"/>
      <c r="H68" s="161"/>
      <c r="I68" s="161"/>
      <c r="J68" s="161"/>
      <c r="K68" s="161"/>
      <c r="L68" s="161"/>
    </row>
    <row r="69" spans="1:12" x14ac:dyDescent="0.2">
      <c r="B69" s="161"/>
      <c r="C69" s="161"/>
      <c r="D69" s="161"/>
      <c r="E69" s="172" t="s">
        <v>95</v>
      </c>
      <c r="F69" s="161"/>
      <c r="G69" s="161"/>
      <c r="H69" s="161"/>
      <c r="I69" s="161"/>
      <c r="J69" s="161"/>
      <c r="K69" s="161"/>
      <c r="L69" s="161"/>
    </row>
    <row r="70" spans="1:12" x14ac:dyDescent="0.2">
      <c r="A70" s="19"/>
      <c r="E70" s="18"/>
    </row>
  </sheetData>
  <mergeCells count="34">
    <mergeCell ref="B66:D66"/>
    <mergeCell ref="I55:K56"/>
    <mergeCell ref="B59:D59"/>
    <mergeCell ref="B60:D60"/>
    <mergeCell ref="B61:D61"/>
    <mergeCell ref="B62:D62"/>
    <mergeCell ref="B63:D63"/>
    <mergeCell ref="F55:H56"/>
    <mergeCell ref="B51:D51"/>
    <mergeCell ref="B52:D52"/>
    <mergeCell ref="B53:D53"/>
    <mergeCell ref="B64:D64"/>
    <mergeCell ref="B65:D65"/>
    <mergeCell ref="K42:L43"/>
    <mergeCell ref="B46:D46"/>
    <mergeCell ref="B47:D47"/>
    <mergeCell ref="B49:D49"/>
    <mergeCell ref="B50:D50"/>
    <mergeCell ref="B48:D48"/>
    <mergeCell ref="B17:D17"/>
    <mergeCell ref="B18:D18"/>
    <mergeCell ref="B19:D19"/>
    <mergeCell ref="B6:L6"/>
    <mergeCell ref="G8:H8"/>
    <mergeCell ref="K8:L8"/>
    <mergeCell ref="E9:E10"/>
    <mergeCell ref="G9:G10"/>
    <mergeCell ref="K9:K10"/>
    <mergeCell ref="L9:L10"/>
    <mergeCell ref="B12:D12"/>
    <mergeCell ref="B13:D13"/>
    <mergeCell ref="B14:D14"/>
    <mergeCell ref="B15:D15"/>
    <mergeCell ref="B16:D16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CN86"/>
  <sheetViews>
    <sheetView view="pageBreakPreview" zoomScale="75" zoomScaleNormal="75" zoomScaleSheetLayoutView="75" workbookViewId="0">
      <selection activeCell="N88" sqref="N88"/>
    </sheetView>
  </sheetViews>
  <sheetFormatPr defaultColWidth="15.875" defaultRowHeight="17.25" x14ac:dyDescent="0.15"/>
  <cols>
    <col min="1" max="1" width="13.375" style="11" customWidth="1"/>
    <col min="2" max="2" width="1.875" style="11" customWidth="1"/>
    <col min="3" max="3" width="2.625" style="11" customWidth="1"/>
    <col min="4" max="4" width="34.5" style="11" customWidth="1"/>
    <col min="5" max="12" width="15.5" style="11" customWidth="1"/>
    <col min="13" max="13" width="15.875" style="11"/>
    <col min="14" max="14" width="16.125" style="11" bestFit="1" customWidth="1"/>
    <col min="15" max="15" width="15.875" style="11"/>
    <col min="16" max="16384" width="15.875" style="2"/>
  </cols>
  <sheetData>
    <row r="1" spans="1:15" x14ac:dyDescent="0.2">
      <c r="A1" s="14"/>
      <c r="B1" s="14"/>
    </row>
    <row r="6" spans="1:15" ht="20.25" customHeight="1" x14ac:dyDescent="0.2">
      <c r="B6" s="481" t="s">
        <v>308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</row>
    <row r="7" spans="1:15" x14ac:dyDescent="0.2">
      <c r="B7" s="67"/>
      <c r="C7" s="102"/>
      <c r="D7" s="482" t="s">
        <v>292</v>
      </c>
      <c r="E7" s="482"/>
      <c r="F7" s="482"/>
      <c r="G7" s="482"/>
      <c r="H7" s="482"/>
      <c r="I7" s="482"/>
      <c r="J7" s="482"/>
      <c r="K7" s="482"/>
      <c r="L7" s="482"/>
    </row>
    <row r="8" spans="1:15" x14ac:dyDescent="0.2">
      <c r="B8" s="67"/>
      <c r="C8" s="67"/>
      <c r="D8" s="483" t="s">
        <v>309</v>
      </c>
      <c r="E8" s="483"/>
      <c r="F8" s="483"/>
      <c r="G8" s="483"/>
      <c r="H8" s="483"/>
      <c r="I8" s="483"/>
      <c r="J8" s="483"/>
      <c r="K8" s="483"/>
      <c r="L8" s="483"/>
      <c r="M8" s="68"/>
    </row>
    <row r="9" spans="1:15" x14ac:dyDescent="0.2">
      <c r="D9" s="483" t="s">
        <v>310</v>
      </c>
      <c r="E9" s="483"/>
      <c r="F9" s="483"/>
      <c r="G9" s="483"/>
      <c r="H9" s="483"/>
      <c r="I9" s="483"/>
      <c r="J9" s="483"/>
      <c r="K9" s="483"/>
      <c r="L9" s="483"/>
      <c r="M9" s="68"/>
    </row>
    <row r="10" spans="1:15" x14ac:dyDescent="0.2">
      <c r="A10" s="11" t="s">
        <v>311</v>
      </c>
      <c r="D10" s="483" t="s">
        <v>312</v>
      </c>
      <c r="E10" s="483"/>
      <c r="F10" s="483"/>
      <c r="G10" s="483"/>
      <c r="H10" s="483"/>
      <c r="I10" s="483"/>
      <c r="J10" s="483"/>
      <c r="K10" s="483"/>
      <c r="L10" s="483"/>
      <c r="M10" s="68"/>
    </row>
    <row r="11" spans="1:15" x14ac:dyDescent="0.2">
      <c r="E11" s="14"/>
      <c r="M11" s="68"/>
    </row>
    <row r="12" spans="1:15" ht="18" thickBot="1" x14ac:dyDescent="0.25">
      <c r="B12" s="12"/>
      <c r="C12" s="274"/>
      <c r="D12" s="274"/>
      <c r="E12" s="275" t="s">
        <v>193</v>
      </c>
      <c r="F12" s="274"/>
      <c r="G12" s="274"/>
      <c r="H12" s="274"/>
      <c r="I12" s="484" t="s">
        <v>194</v>
      </c>
      <c r="J12" s="484"/>
      <c r="K12" s="276"/>
      <c r="L12" s="276"/>
      <c r="M12" s="68"/>
    </row>
    <row r="13" spans="1:15" x14ac:dyDescent="0.2">
      <c r="C13" s="276"/>
      <c r="D13" s="277"/>
      <c r="E13" s="278" t="s">
        <v>327</v>
      </c>
      <c r="F13" s="279" t="s">
        <v>328</v>
      </c>
      <c r="G13" s="279" t="s">
        <v>367</v>
      </c>
      <c r="H13" s="279" t="s">
        <v>563</v>
      </c>
      <c r="I13" s="279" t="s">
        <v>575</v>
      </c>
      <c r="J13" s="279" t="s">
        <v>622</v>
      </c>
      <c r="K13" s="276"/>
      <c r="L13" s="276"/>
    </row>
    <row r="14" spans="1:15" x14ac:dyDescent="0.2">
      <c r="B14" s="13"/>
      <c r="C14" s="280"/>
      <c r="D14" s="281"/>
      <c r="E14" s="282">
        <v>2015</v>
      </c>
      <c r="F14" s="283">
        <v>2016</v>
      </c>
      <c r="G14" s="283">
        <v>2017</v>
      </c>
      <c r="H14" s="283">
        <v>2018</v>
      </c>
      <c r="I14" s="283">
        <v>2019</v>
      </c>
      <c r="J14" s="283">
        <v>2020</v>
      </c>
      <c r="K14" s="276"/>
      <c r="L14" s="276"/>
    </row>
    <row r="15" spans="1:15" x14ac:dyDescent="0.15">
      <c r="C15" s="276"/>
      <c r="D15" s="284"/>
      <c r="E15" s="276"/>
      <c r="F15" s="276"/>
      <c r="G15" s="276"/>
      <c r="H15" s="276"/>
      <c r="I15" s="276"/>
      <c r="J15" s="276"/>
      <c r="K15" s="276"/>
      <c r="L15" s="276"/>
    </row>
    <row r="16" spans="1:15" s="3" customFormat="1" x14ac:dyDescent="0.2">
      <c r="A16" s="69"/>
      <c r="B16" s="69"/>
      <c r="C16" s="285"/>
      <c r="D16" s="286" t="s">
        <v>195</v>
      </c>
      <c r="E16" s="287">
        <v>268216</v>
      </c>
      <c r="F16" s="287">
        <v>261417</v>
      </c>
      <c r="G16" s="288">
        <v>269138</v>
      </c>
      <c r="H16" s="288">
        <v>260954</v>
      </c>
      <c r="I16" s="288">
        <v>251977.75200000001</v>
      </c>
      <c r="J16" s="289">
        <v>271077.24099999998</v>
      </c>
      <c r="K16" s="289"/>
      <c r="L16" s="289"/>
      <c r="M16" s="69"/>
      <c r="N16" s="69"/>
      <c r="O16" s="69"/>
    </row>
    <row r="17" spans="1:92" x14ac:dyDescent="0.2">
      <c r="C17" s="276"/>
      <c r="D17" s="284"/>
      <c r="E17" s="290"/>
      <c r="F17" s="290"/>
      <c r="G17" s="121"/>
      <c r="H17" s="121"/>
      <c r="I17" s="121"/>
      <c r="J17" s="276"/>
      <c r="K17" s="276"/>
      <c r="L17" s="276"/>
    </row>
    <row r="18" spans="1:92" s="3" customFormat="1" x14ac:dyDescent="0.2">
      <c r="A18" s="69"/>
      <c r="B18" s="69"/>
      <c r="C18" s="275" t="s">
        <v>196</v>
      </c>
      <c r="D18" s="291"/>
      <c r="E18" s="287">
        <v>106252</v>
      </c>
      <c r="F18" s="287">
        <v>104147</v>
      </c>
      <c r="G18" s="288">
        <v>111188.643</v>
      </c>
      <c r="H18" s="288">
        <v>111390</v>
      </c>
      <c r="I18" s="288">
        <v>113635.38100000001</v>
      </c>
      <c r="J18" s="289">
        <f>SUM(J20,J25,J29)</f>
        <v>120473.576</v>
      </c>
      <c r="K18" s="289"/>
      <c r="L18" s="289"/>
      <c r="M18" s="69"/>
      <c r="N18" s="69"/>
      <c r="O18" s="69"/>
    </row>
    <row r="19" spans="1:92" x14ac:dyDescent="0.2">
      <c r="C19" s="292"/>
      <c r="D19" s="293"/>
      <c r="E19" s="276"/>
      <c r="F19" s="276"/>
      <c r="G19" s="276"/>
      <c r="H19" s="276"/>
      <c r="I19" s="276"/>
      <c r="J19" s="276"/>
      <c r="K19" s="276"/>
      <c r="L19" s="276"/>
    </row>
    <row r="20" spans="1:92" x14ac:dyDescent="0.2">
      <c r="C20" s="276"/>
      <c r="D20" s="294" t="s">
        <v>197</v>
      </c>
      <c r="E20" s="295">
        <v>69337</v>
      </c>
      <c r="F20" s="295">
        <v>66307</v>
      </c>
      <c r="G20" s="121">
        <v>68582.642999999996</v>
      </c>
      <c r="H20" s="121">
        <v>68894</v>
      </c>
      <c r="I20" s="121">
        <v>69530.381999999998</v>
      </c>
      <c r="J20" s="121">
        <f>SUM(J21:J24)</f>
        <v>69690.695000000007</v>
      </c>
      <c r="K20" s="276"/>
      <c r="L20" s="276"/>
      <c r="CN20" s="4"/>
    </row>
    <row r="21" spans="1:92" x14ac:dyDescent="0.2">
      <c r="C21" s="276"/>
      <c r="D21" s="294" t="s">
        <v>313</v>
      </c>
      <c r="E21" s="295">
        <v>60</v>
      </c>
      <c r="F21" s="295">
        <v>24</v>
      </c>
      <c r="G21" s="121">
        <v>20.927</v>
      </c>
      <c r="H21" s="121">
        <v>11</v>
      </c>
      <c r="I21" s="121">
        <v>7.4480000000000004</v>
      </c>
      <c r="J21" s="276">
        <v>5.9370000000000003</v>
      </c>
      <c r="K21" s="276"/>
      <c r="L21" s="276"/>
    </row>
    <row r="22" spans="1:92" x14ac:dyDescent="0.15">
      <c r="C22" s="276"/>
      <c r="D22" s="296" t="s">
        <v>314</v>
      </c>
      <c r="E22" s="297">
        <v>53248</v>
      </c>
      <c r="F22" s="295">
        <v>49942</v>
      </c>
      <c r="G22" s="121">
        <v>52315.379000000001</v>
      </c>
      <c r="H22" s="121">
        <v>52710</v>
      </c>
      <c r="I22" s="121">
        <v>52824.125999999997</v>
      </c>
      <c r="J22" s="276">
        <v>52714.866000000002</v>
      </c>
      <c r="K22" s="276"/>
      <c r="L22" s="276"/>
    </row>
    <row r="23" spans="1:92" x14ac:dyDescent="0.2">
      <c r="C23" s="276"/>
      <c r="D23" s="294" t="s">
        <v>315</v>
      </c>
      <c r="E23" s="295">
        <v>294</v>
      </c>
      <c r="F23" s="295">
        <v>92</v>
      </c>
      <c r="G23" s="121">
        <v>42.488</v>
      </c>
      <c r="H23" s="121">
        <v>26</v>
      </c>
      <c r="I23" s="121">
        <v>21.436</v>
      </c>
      <c r="J23" s="276">
        <v>11.22</v>
      </c>
      <c r="K23" s="276"/>
      <c r="L23" s="276"/>
    </row>
    <row r="24" spans="1:92" x14ac:dyDescent="0.15">
      <c r="C24" s="276"/>
      <c r="D24" s="296" t="s">
        <v>287</v>
      </c>
      <c r="E24" s="297">
        <v>15735</v>
      </c>
      <c r="F24" s="295">
        <v>16249</v>
      </c>
      <c r="G24" s="121">
        <v>16203.849</v>
      </c>
      <c r="H24" s="121">
        <v>16147</v>
      </c>
      <c r="I24" s="121">
        <v>16677.371999999999</v>
      </c>
      <c r="J24" s="276">
        <v>16958.671999999999</v>
      </c>
      <c r="K24" s="276"/>
      <c r="L24" s="276"/>
    </row>
    <row r="25" spans="1:92" x14ac:dyDescent="0.2">
      <c r="C25" s="276"/>
      <c r="D25" s="294" t="s">
        <v>285</v>
      </c>
      <c r="E25" s="295">
        <v>26109</v>
      </c>
      <c r="F25" s="295">
        <v>26952</v>
      </c>
      <c r="G25" s="121">
        <v>32137</v>
      </c>
      <c r="H25" s="121">
        <v>30999</v>
      </c>
      <c r="I25" s="121">
        <v>32762.419000000002</v>
      </c>
      <c r="J25" s="121">
        <f t="shared" ref="J25" si="0">SUM(J26:J28)</f>
        <v>38911.991999999998</v>
      </c>
      <c r="K25" s="276"/>
      <c r="L25" s="276"/>
    </row>
    <row r="26" spans="1:92" x14ac:dyDescent="0.2">
      <c r="C26" s="276"/>
      <c r="D26" s="294" t="s">
        <v>316</v>
      </c>
      <c r="E26" s="298">
        <v>25228</v>
      </c>
      <c r="F26" s="298">
        <v>25665</v>
      </c>
      <c r="G26" s="121">
        <v>30683</v>
      </c>
      <c r="H26" s="121">
        <v>29581</v>
      </c>
      <c r="I26" s="121">
        <v>31268.412</v>
      </c>
      <c r="J26" s="276">
        <v>35637.870999999999</v>
      </c>
      <c r="K26" s="276"/>
      <c r="L26" s="276"/>
    </row>
    <row r="27" spans="1:92" x14ac:dyDescent="0.2">
      <c r="C27" s="276"/>
      <c r="D27" s="294" t="s">
        <v>388</v>
      </c>
      <c r="E27" s="145">
        <v>847</v>
      </c>
      <c r="F27" s="145">
        <v>1287</v>
      </c>
      <c r="G27" s="145">
        <v>1454</v>
      </c>
      <c r="H27" s="121">
        <v>1418</v>
      </c>
      <c r="I27" s="121">
        <v>1494.0070000000001</v>
      </c>
      <c r="J27" s="276">
        <v>3274.1210000000001</v>
      </c>
      <c r="K27" s="276"/>
      <c r="L27" s="276"/>
    </row>
    <row r="28" spans="1:92" x14ac:dyDescent="0.2">
      <c r="C28" s="276"/>
      <c r="D28" s="294" t="s">
        <v>288</v>
      </c>
      <c r="E28" s="297">
        <v>34</v>
      </c>
      <c r="F28" s="145" t="s">
        <v>390</v>
      </c>
      <c r="G28" s="145" t="s">
        <v>390</v>
      </c>
      <c r="H28" s="145" t="s">
        <v>390</v>
      </c>
      <c r="I28" s="145" t="s">
        <v>390</v>
      </c>
      <c r="J28" s="145" t="s">
        <v>390</v>
      </c>
      <c r="K28" s="276"/>
      <c r="L28" s="276"/>
    </row>
    <row r="29" spans="1:92" x14ac:dyDescent="0.2">
      <c r="C29" s="276"/>
      <c r="D29" s="294" t="s">
        <v>248</v>
      </c>
      <c r="E29" s="276">
        <v>10806</v>
      </c>
      <c r="F29" s="276">
        <v>10888</v>
      </c>
      <c r="G29" s="121">
        <v>10469</v>
      </c>
      <c r="H29" s="121">
        <v>11497</v>
      </c>
      <c r="I29" s="121">
        <v>11342.58</v>
      </c>
      <c r="J29" s="276">
        <v>11870.888999999999</v>
      </c>
      <c r="K29" s="276"/>
      <c r="L29" s="276"/>
    </row>
    <row r="30" spans="1:92" x14ac:dyDescent="0.2">
      <c r="C30" s="276"/>
      <c r="D30" s="294"/>
      <c r="E30" s="276"/>
      <c r="F30" s="276"/>
      <c r="G30" s="121"/>
      <c r="H30" s="121"/>
      <c r="I30" s="121"/>
      <c r="J30" s="276"/>
      <c r="K30" s="276"/>
      <c r="L30" s="276"/>
    </row>
    <row r="31" spans="1:92" s="3" customFormat="1" x14ac:dyDescent="0.2">
      <c r="A31" s="69"/>
      <c r="B31" s="69"/>
      <c r="C31" s="275" t="s">
        <v>198</v>
      </c>
      <c r="D31" s="291"/>
      <c r="E31" s="299">
        <v>161964</v>
      </c>
      <c r="F31" s="299">
        <v>157270</v>
      </c>
      <c r="G31" s="288">
        <v>157949.35700000002</v>
      </c>
      <c r="H31" s="288">
        <v>149564</v>
      </c>
      <c r="I31" s="288">
        <v>138342.37099999998</v>
      </c>
      <c r="J31" s="288">
        <f t="shared" ref="J31" si="1">J16-J18</f>
        <v>150603.66499999998</v>
      </c>
      <c r="K31" s="289"/>
      <c r="L31" s="289"/>
      <c r="M31" s="69"/>
      <c r="N31" s="69"/>
      <c r="O31" s="69"/>
    </row>
    <row r="32" spans="1:92" x14ac:dyDescent="0.2">
      <c r="C32" s="292"/>
      <c r="D32" s="293"/>
      <c r="E32" s="276"/>
      <c r="F32" s="276"/>
      <c r="G32" s="121"/>
      <c r="H32" s="121"/>
      <c r="I32" s="121"/>
      <c r="J32" s="276"/>
      <c r="K32" s="276"/>
      <c r="L32" s="276"/>
    </row>
    <row r="33" spans="1:15" x14ac:dyDescent="0.2">
      <c r="C33" s="276"/>
      <c r="D33" s="294" t="s">
        <v>199</v>
      </c>
      <c r="E33" s="298">
        <v>0</v>
      </c>
      <c r="F33" s="298">
        <v>0.3</v>
      </c>
      <c r="G33" s="121">
        <v>0</v>
      </c>
      <c r="H33" s="262">
        <v>1</v>
      </c>
      <c r="I33" s="276">
        <v>0.28799999999999998</v>
      </c>
      <c r="J33" s="276">
        <v>0.05</v>
      </c>
      <c r="K33" s="276"/>
      <c r="L33" s="276"/>
    </row>
    <row r="34" spans="1:15" x14ac:dyDescent="0.15">
      <c r="C34" s="276"/>
      <c r="D34" s="296" t="s">
        <v>200</v>
      </c>
      <c r="E34" s="298">
        <v>80419</v>
      </c>
      <c r="F34" s="298">
        <v>77540</v>
      </c>
      <c r="G34" s="121">
        <v>77270</v>
      </c>
      <c r="H34" s="121">
        <v>77949</v>
      </c>
      <c r="I34" s="121">
        <v>82421.784</v>
      </c>
      <c r="J34" s="276">
        <v>94050.13</v>
      </c>
      <c r="K34" s="276"/>
      <c r="L34" s="276"/>
    </row>
    <row r="35" spans="1:15" x14ac:dyDescent="0.2">
      <c r="C35" s="276"/>
      <c r="D35" s="294" t="s">
        <v>201</v>
      </c>
      <c r="E35" s="300">
        <v>669</v>
      </c>
      <c r="F35" s="300">
        <v>634</v>
      </c>
      <c r="G35" s="121">
        <v>619</v>
      </c>
      <c r="H35" s="121">
        <v>572</v>
      </c>
      <c r="I35" s="121">
        <v>549.31700000000001</v>
      </c>
      <c r="J35" s="276">
        <v>566.41</v>
      </c>
      <c r="K35" s="276"/>
      <c r="L35" s="276"/>
    </row>
    <row r="36" spans="1:15" x14ac:dyDescent="0.2">
      <c r="C36" s="276"/>
      <c r="D36" s="301" t="s">
        <v>253</v>
      </c>
      <c r="E36" s="262" t="s">
        <v>291</v>
      </c>
      <c r="F36" s="262">
        <v>1</v>
      </c>
      <c r="G36" s="262">
        <v>1</v>
      </c>
      <c r="H36" s="262">
        <v>1</v>
      </c>
      <c r="I36" s="262">
        <v>0.78100000000000003</v>
      </c>
      <c r="J36" s="276">
        <v>3.0000000000000001E-3</v>
      </c>
      <c r="K36" s="276"/>
      <c r="L36" s="276"/>
    </row>
    <row r="37" spans="1:15" x14ac:dyDescent="0.2">
      <c r="C37" s="289"/>
      <c r="D37" s="294" t="s">
        <v>254</v>
      </c>
      <c r="E37" s="132">
        <v>80876</v>
      </c>
      <c r="F37" s="290">
        <v>79094.7</v>
      </c>
      <c r="G37" s="121">
        <v>80059.357000000018</v>
      </c>
      <c r="H37" s="262">
        <v>71041</v>
      </c>
      <c r="I37" s="262">
        <v>55370.200999999986</v>
      </c>
      <c r="J37" s="262">
        <f>J31-SUM(J33:J36)</f>
        <v>55987.071999999971</v>
      </c>
      <c r="K37" s="276"/>
      <c r="L37" s="276"/>
    </row>
    <row r="38" spans="1:15" x14ac:dyDescent="0.2">
      <c r="C38" s="289"/>
      <c r="D38" s="294"/>
      <c r="E38" s="290"/>
      <c r="F38" s="290"/>
      <c r="G38" s="290"/>
      <c r="H38" s="290"/>
      <c r="I38" s="276"/>
      <c r="J38" s="276"/>
      <c r="K38" s="276"/>
      <c r="L38" s="276"/>
    </row>
    <row r="39" spans="1:15" ht="18" thickBot="1" x14ac:dyDescent="0.2">
      <c r="B39" s="71"/>
      <c r="C39" s="302"/>
      <c r="D39" s="303"/>
      <c r="E39" s="274"/>
      <c r="F39" s="274"/>
      <c r="G39" s="274"/>
      <c r="H39" s="274"/>
      <c r="I39" s="274"/>
      <c r="J39" s="274"/>
      <c r="K39" s="276"/>
      <c r="L39" s="276"/>
    </row>
    <row r="40" spans="1:15" x14ac:dyDescent="0.15">
      <c r="C40" s="287"/>
      <c r="D40" s="304"/>
      <c r="E40" s="295" t="s">
        <v>270</v>
      </c>
      <c r="F40" s="287"/>
      <c r="G40" s="304"/>
      <c r="H40" s="304"/>
      <c r="I40" s="304"/>
      <c r="J40" s="276"/>
      <c r="K40" s="276"/>
      <c r="L40" s="276"/>
    </row>
    <row r="41" spans="1:15" x14ac:dyDescent="0.15">
      <c r="C41" s="287"/>
      <c r="D41" s="304"/>
      <c r="E41" s="304"/>
      <c r="F41" s="295"/>
      <c r="G41" s="287"/>
      <c r="H41" s="304"/>
      <c r="I41" s="304"/>
      <c r="J41" s="304"/>
      <c r="K41" s="276"/>
      <c r="L41" s="276"/>
    </row>
    <row r="42" spans="1:15" x14ac:dyDescent="0.15">
      <c r="C42" s="276"/>
      <c r="D42" s="276"/>
      <c r="E42" s="276"/>
      <c r="F42" s="276"/>
      <c r="G42" s="276"/>
      <c r="H42" s="276"/>
      <c r="I42" s="276"/>
      <c r="J42" s="276"/>
      <c r="K42" s="276"/>
      <c r="L42" s="276"/>
    </row>
    <row r="43" spans="1:15" ht="18" thickBot="1" x14ac:dyDescent="0.25">
      <c r="B43" s="12"/>
      <c r="C43" s="274"/>
      <c r="D43" s="274"/>
      <c r="E43" s="305" t="s">
        <v>202</v>
      </c>
      <c r="F43" s="274"/>
      <c r="G43" s="274"/>
      <c r="H43" s="274"/>
      <c r="I43" s="274"/>
      <c r="J43" s="274" t="s">
        <v>303</v>
      </c>
      <c r="K43" s="274"/>
      <c r="L43" s="380" t="s">
        <v>317</v>
      </c>
    </row>
    <row r="44" spans="1:15" x14ac:dyDescent="0.2">
      <c r="C44" s="276"/>
      <c r="D44" s="276"/>
      <c r="E44" s="479" t="s">
        <v>318</v>
      </c>
      <c r="F44" s="280"/>
      <c r="G44" s="280"/>
      <c r="H44" s="280"/>
      <c r="I44" s="306" t="s">
        <v>203</v>
      </c>
      <c r="J44" s="280"/>
      <c r="K44" s="280"/>
      <c r="L44" s="280"/>
    </row>
    <row r="45" spans="1:15" x14ac:dyDescent="0.2">
      <c r="B45" s="13"/>
      <c r="C45" s="280"/>
      <c r="D45" s="280"/>
      <c r="E45" s="480"/>
      <c r="F45" s="307" t="s">
        <v>319</v>
      </c>
      <c r="G45" s="307" t="s">
        <v>263</v>
      </c>
      <c r="H45" s="307" t="s">
        <v>264</v>
      </c>
      <c r="I45" s="307" t="s">
        <v>265</v>
      </c>
      <c r="J45" s="307" t="s">
        <v>266</v>
      </c>
      <c r="K45" s="307" t="s">
        <v>261</v>
      </c>
      <c r="L45" s="307" t="s">
        <v>262</v>
      </c>
    </row>
    <row r="46" spans="1:15" x14ac:dyDescent="0.15">
      <c r="C46" s="276"/>
      <c r="D46" s="276"/>
      <c r="E46" s="308"/>
      <c r="F46" s="276"/>
      <c r="G46" s="276"/>
      <c r="H46" s="276"/>
      <c r="I46" s="276"/>
      <c r="J46" s="276"/>
      <c r="K46" s="276"/>
      <c r="L46" s="276"/>
    </row>
    <row r="47" spans="1:15" x14ac:dyDescent="0.2">
      <c r="C47" s="292" t="s">
        <v>216</v>
      </c>
      <c r="D47" s="276"/>
      <c r="E47" s="309">
        <v>324399.72200000001</v>
      </c>
      <c r="F47" s="310">
        <v>123377.132</v>
      </c>
      <c r="G47" s="310">
        <v>16494.734</v>
      </c>
      <c r="H47" s="310">
        <v>12180.635</v>
      </c>
      <c r="I47" s="310">
        <v>21839.721000000001</v>
      </c>
      <c r="J47" s="310">
        <v>9386.9590000000007</v>
      </c>
      <c r="K47" s="310">
        <v>19983.442999999999</v>
      </c>
      <c r="L47" s="310">
        <v>121137.098</v>
      </c>
    </row>
    <row r="48" spans="1:15" s="3" customFormat="1" x14ac:dyDescent="0.2">
      <c r="A48" s="69"/>
      <c r="B48" s="69"/>
      <c r="C48" s="292" t="s">
        <v>217</v>
      </c>
      <c r="D48" s="289"/>
      <c r="E48" s="309">
        <v>301429</v>
      </c>
      <c r="F48" s="311">
        <v>106445</v>
      </c>
      <c r="G48" s="311">
        <v>14071</v>
      </c>
      <c r="H48" s="311">
        <v>11756</v>
      </c>
      <c r="I48" s="311">
        <v>18920</v>
      </c>
      <c r="J48" s="311">
        <v>7915</v>
      </c>
      <c r="K48" s="311">
        <v>16956</v>
      </c>
      <c r="L48" s="311">
        <v>125366</v>
      </c>
      <c r="M48" s="69"/>
      <c r="N48" s="69"/>
      <c r="O48" s="69"/>
    </row>
    <row r="49" spans="1:16" s="3" customFormat="1" x14ac:dyDescent="0.2">
      <c r="A49" s="69"/>
      <c r="B49" s="69"/>
      <c r="C49" s="292" t="s">
        <v>246</v>
      </c>
      <c r="D49" s="289"/>
      <c r="E49" s="309">
        <v>308881.72499999998</v>
      </c>
      <c r="F49" s="311">
        <v>101635.86900000001</v>
      </c>
      <c r="G49" s="311">
        <v>11475.011</v>
      </c>
      <c r="H49" s="311">
        <v>9705.26</v>
      </c>
      <c r="I49" s="311">
        <v>15231.284</v>
      </c>
      <c r="J49" s="311">
        <v>7590.0469999999996</v>
      </c>
      <c r="K49" s="311">
        <v>15993.806</v>
      </c>
      <c r="L49" s="311">
        <v>147250.448</v>
      </c>
      <c r="M49" s="69"/>
      <c r="N49" s="69"/>
      <c r="O49" s="69"/>
    </row>
    <row r="50" spans="1:16" s="3" customFormat="1" x14ac:dyDescent="0.2">
      <c r="A50" s="69"/>
      <c r="B50" s="69"/>
      <c r="C50" s="292" t="s">
        <v>269</v>
      </c>
      <c r="D50" s="276"/>
      <c r="E50" s="309">
        <v>264609.98200000002</v>
      </c>
      <c r="F50" s="295">
        <v>80450.672000000006</v>
      </c>
      <c r="G50" s="295">
        <v>10414.155000000001</v>
      </c>
      <c r="H50" s="295">
        <v>8290.4159999999993</v>
      </c>
      <c r="I50" s="295">
        <v>13613.636</v>
      </c>
      <c r="J50" s="295">
        <v>6579.9369999999999</v>
      </c>
      <c r="K50" s="295">
        <v>15242.88</v>
      </c>
      <c r="L50" s="295">
        <v>130018.287</v>
      </c>
      <c r="M50" s="69"/>
      <c r="N50" s="69"/>
      <c r="O50" s="69"/>
    </row>
    <row r="51" spans="1:16" s="3" customFormat="1" x14ac:dyDescent="0.2">
      <c r="A51" s="69"/>
      <c r="B51" s="69"/>
      <c r="C51" s="292"/>
      <c r="D51" s="289"/>
      <c r="E51" s="309"/>
      <c r="F51" s="295"/>
      <c r="G51" s="295"/>
      <c r="H51" s="295"/>
      <c r="I51" s="295"/>
      <c r="J51" s="295"/>
      <c r="K51" s="295"/>
      <c r="L51" s="295"/>
      <c r="M51" s="69"/>
      <c r="N51" s="69"/>
      <c r="O51" s="69"/>
    </row>
    <row r="52" spans="1:16" s="3" customFormat="1" x14ac:dyDescent="0.2">
      <c r="A52" s="69"/>
      <c r="B52" s="15"/>
      <c r="C52" s="292" t="s">
        <v>284</v>
      </c>
      <c r="D52" s="289"/>
      <c r="E52" s="309">
        <v>250471</v>
      </c>
      <c r="F52" s="276">
        <v>76247.853000000003</v>
      </c>
      <c r="G52" s="276">
        <v>13613.779</v>
      </c>
      <c r="H52" s="276">
        <v>8449.5280000000002</v>
      </c>
      <c r="I52" s="276">
        <v>13240.217000000001</v>
      </c>
      <c r="J52" s="276">
        <v>7166.0110000000004</v>
      </c>
      <c r="K52" s="276">
        <v>15273.995000000001</v>
      </c>
      <c r="L52" s="276">
        <v>116479.433</v>
      </c>
      <c r="M52" s="69"/>
      <c r="N52" s="69"/>
      <c r="O52" s="69"/>
    </row>
    <row r="53" spans="1:16" x14ac:dyDescent="0.2">
      <c r="A53" s="15"/>
      <c r="B53" s="69"/>
      <c r="C53" s="292" t="s">
        <v>293</v>
      </c>
      <c r="D53" s="289"/>
      <c r="E53" s="312">
        <v>239264.63699999999</v>
      </c>
      <c r="F53" s="121">
        <v>82197.599000000002</v>
      </c>
      <c r="G53" s="121">
        <v>11421.954</v>
      </c>
      <c r="H53" s="121">
        <v>8882.1790000000001</v>
      </c>
      <c r="I53" s="121">
        <v>15003.54</v>
      </c>
      <c r="J53" s="121">
        <v>7430.0010000000002</v>
      </c>
      <c r="K53" s="121">
        <v>16487.621999999999</v>
      </c>
      <c r="L53" s="121">
        <v>97841.740999999995</v>
      </c>
    </row>
    <row r="54" spans="1:16" s="3" customFormat="1" x14ac:dyDescent="0.2">
      <c r="A54" s="69"/>
      <c r="B54" s="69"/>
      <c r="C54" s="292" t="s">
        <v>320</v>
      </c>
      <c r="D54" s="289"/>
      <c r="E54" s="312">
        <v>259657</v>
      </c>
      <c r="F54" s="121">
        <v>93357.774000000005</v>
      </c>
      <c r="G54" s="121">
        <v>12378.262000000001</v>
      </c>
      <c r="H54" s="121">
        <v>10189.671</v>
      </c>
      <c r="I54" s="121">
        <v>17555.324000000001</v>
      </c>
      <c r="J54" s="121">
        <v>8842.36</v>
      </c>
      <c r="K54" s="121">
        <v>18748.965</v>
      </c>
      <c r="L54" s="121">
        <v>98584.782999999996</v>
      </c>
      <c r="M54" s="69"/>
      <c r="N54" s="69"/>
      <c r="O54" s="69"/>
    </row>
    <row r="55" spans="1:16" s="3" customFormat="1" x14ac:dyDescent="0.2">
      <c r="A55" s="69"/>
      <c r="B55" s="69"/>
      <c r="C55" s="292" t="s">
        <v>321</v>
      </c>
      <c r="D55" s="289"/>
      <c r="E55" s="312">
        <v>268216</v>
      </c>
      <c r="F55" s="313">
        <v>99855</v>
      </c>
      <c r="G55" s="313">
        <v>12407</v>
      </c>
      <c r="H55" s="313">
        <v>11185</v>
      </c>
      <c r="I55" s="313">
        <v>18914</v>
      </c>
      <c r="J55" s="313">
        <v>8850</v>
      </c>
      <c r="K55" s="313">
        <v>22126</v>
      </c>
      <c r="L55" s="313">
        <v>13792</v>
      </c>
      <c r="M55" s="54"/>
      <c r="N55" s="54"/>
      <c r="O55" s="53"/>
      <c r="P55" s="54"/>
    </row>
    <row r="56" spans="1:16" s="3" customFormat="1" ht="18.75" x14ac:dyDescent="0.2">
      <c r="A56" s="69"/>
      <c r="B56" s="69"/>
      <c r="C56" s="292"/>
      <c r="D56" s="289"/>
      <c r="E56" s="312"/>
      <c r="F56" s="313"/>
      <c r="G56" s="313"/>
      <c r="H56" s="313"/>
      <c r="I56" s="313"/>
      <c r="J56" s="313"/>
      <c r="K56" s="313"/>
      <c r="L56" s="313"/>
      <c r="M56" s="54"/>
      <c r="N56" s="59"/>
      <c r="O56" s="53"/>
      <c r="P56" s="54"/>
    </row>
    <row r="57" spans="1:16" s="3" customFormat="1" ht="18.75" x14ac:dyDescent="0.2">
      <c r="A57" s="69"/>
      <c r="B57" s="69"/>
      <c r="C57" s="292" t="s">
        <v>333</v>
      </c>
      <c r="D57" s="289"/>
      <c r="E57" s="314">
        <v>261417</v>
      </c>
      <c r="F57" s="315">
        <v>96783</v>
      </c>
      <c r="G57" s="315">
        <v>12812</v>
      </c>
      <c r="H57" s="315">
        <v>11186</v>
      </c>
      <c r="I57" s="315">
        <v>18811</v>
      </c>
      <c r="J57" s="315">
        <v>8391</v>
      </c>
      <c r="K57" s="315">
        <v>21174</v>
      </c>
      <c r="L57" s="315">
        <v>92257</v>
      </c>
      <c r="M57" s="54"/>
      <c r="N57" s="59"/>
      <c r="O57" s="53"/>
      <c r="P57" s="54"/>
    </row>
    <row r="58" spans="1:16" s="3" customFormat="1" ht="18.75" x14ac:dyDescent="0.2">
      <c r="A58" s="69"/>
      <c r="B58" s="69"/>
      <c r="C58" s="292" t="s">
        <v>386</v>
      </c>
      <c r="D58" s="289"/>
      <c r="E58" s="314">
        <v>269138</v>
      </c>
      <c r="F58" s="315">
        <v>101524</v>
      </c>
      <c r="G58" s="315">
        <v>13211</v>
      </c>
      <c r="H58" s="315">
        <v>11330</v>
      </c>
      <c r="I58" s="315">
        <v>19176</v>
      </c>
      <c r="J58" s="315">
        <v>8779</v>
      </c>
      <c r="K58" s="315">
        <v>21871</v>
      </c>
      <c r="L58" s="315">
        <v>93247</v>
      </c>
      <c r="M58" s="54"/>
      <c r="N58" s="59"/>
      <c r="O58" s="53"/>
      <c r="P58" s="54"/>
    </row>
    <row r="59" spans="1:16" s="3" customFormat="1" ht="18.75" x14ac:dyDescent="0.2">
      <c r="A59" s="69"/>
      <c r="B59" s="69"/>
      <c r="C59" s="292" t="s">
        <v>391</v>
      </c>
      <c r="D59" s="289"/>
      <c r="E59" s="314">
        <v>260954</v>
      </c>
      <c r="F59" s="315">
        <v>102182</v>
      </c>
      <c r="G59" s="315">
        <v>12781</v>
      </c>
      <c r="H59" s="315">
        <v>11397</v>
      </c>
      <c r="I59" s="315">
        <v>19184</v>
      </c>
      <c r="J59" s="315">
        <v>7910</v>
      </c>
      <c r="K59" s="315">
        <v>22705</v>
      </c>
      <c r="L59" s="315">
        <v>84795</v>
      </c>
      <c r="M59" s="54"/>
      <c r="N59" s="59"/>
      <c r="O59" s="53"/>
      <c r="P59" s="54"/>
    </row>
    <row r="60" spans="1:16" s="3" customFormat="1" ht="18.75" x14ac:dyDescent="0.2">
      <c r="A60" s="69"/>
      <c r="B60" s="69"/>
      <c r="C60" s="292" t="s">
        <v>584</v>
      </c>
      <c r="D60" s="289"/>
      <c r="E60" s="314">
        <v>251977.75200000001</v>
      </c>
      <c r="F60" s="315">
        <v>102490.117</v>
      </c>
      <c r="G60" s="315">
        <v>13312.485000000001</v>
      </c>
      <c r="H60" s="315">
        <v>12208.505999999999</v>
      </c>
      <c r="I60" s="315">
        <v>20726.259999999998</v>
      </c>
      <c r="J60" s="315">
        <v>9115.3379999999997</v>
      </c>
      <c r="K60" s="315">
        <v>23631.708999999999</v>
      </c>
      <c r="L60" s="315">
        <v>70493.338000000003</v>
      </c>
      <c r="M60" s="54"/>
      <c r="N60" s="59"/>
      <c r="O60" s="53"/>
      <c r="P60" s="54"/>
    </row>
    <row r="61" spans="1:16" s="3" customFormat="1" ht="18.75" x14ac:dyDescent="0.2">
      <c r="A61" s="69"/>
      <c r="B61" s="69"/>
      <c r="C61" s="292" t="s">
        <v>623</v>
      </c>
      <c r="D61" s="289"/>
      <c r="E61" s="314">
        <v>271077.24099999998</v>
      </c>
      <c r="F61" s="315">
        <v>113502.499</v>
      </c>
      <c r="G61" s="315">
        <v>15819.24</v>
      </c>
      <c r="H61" s="315">
        <v>13270.009</v>
      </c>
      <c r="I61" s="315">
        <v>21787.016</v>
      </c>
      <c r="J61" s="315">
        <v>9928.2950000000001</v>
      </c>
      <c r="K61" s="315">
        <v>24077.146000000001</v>
      </c>
      <c r="L61" s="315">
        <v>72693.035999999993</v>
      </c>
      <c r="M61" s="54"/>
      <c r="N61" s="59"/>
      <c r="O61" s="53"/>
      <c r="P61" s="54"/>
    </row>
    <row r="62" spans="1:16" ht="18.75" x14ac:dyDescent="0.2">
      <c r="A62" s="15"/>
      <c r="B62" s="15"/>
      <c r="C62" s="292"/>
      <c r="D62" s="289"/>
      <c r="E62" s="312"/>
      <c r="F62" s="121"/>
      <c r="G62" s="121"/>
      <c r="H62" s="121"/>
      <c r="I62" s="121"/>
      <c r="J62" s="121"/>
      <c r="K62" s="121"/>
      <c r="L62" s="313"/>
      <c r="M62" s="54"/>
      <c r="N62" s="59"/>
      <c r="O62" s="54"/>
      <c r="P62" s="54"/>
    </row>
    <row r="63" spans="1:16" ht="18.75" x14ac:dyDescent="0.2">
      <c r="A63" s="15"/>
      <c r="B63" s="15"/>
      <c r="C63" s="292"/>
      <c r="D63" s="276" t="s">
        <v>286</v>
      </c>
      <c r="E63" s="312">
        <f>SUM(E64:E67)</f>
        <v>69690.694000000003</v>
      </c>
      <c r="F63" s="315">
        <f>SUM(F64:F67)</f>
        <v>37864.303999999996</v>
      </c>
      <c r="G63" s="315">
        <f>SUM(G64:G67)</f>
        <v>4188.8710000000001</v>
      </c>
      <c r="H63" s="315">
        <f>SUM(H64:H67)</f>
        <v>4328.3940000000002</v>
      </c>
      <c r="I63" s="315">
        <f t="shared" ref="I63:L63" si="2">SUM(I64:I67)</f>
        <v>6801.0769999999993</v>
      </c>
      <c r="J63" s="315">
        <f t="shared" si="2"/>
        <v>3305.6180000000004</v>
      </c>
      <c r="K63" s="315">
        <f t="shared" si="2"/>
        <v>8527.98</v>
      </c>
      <c r="L63" s="315">
        <f t="shared" si="2"/>
        <v>4674.45</v>
      </c>
      <c r="M63" s="54"/>
      <c r="N63" s="59"/>
      <c r="O63" s="54"/>
      <c r="P63" s="54"/>
    </row>
    <row r="64" spans="1:16" ht="18.75" x14ac:dyDescent="0.2">
      <c r="A64" s="15"/>
      <c r="B64" s="15"/>
      <c r="C64" s="292"/>
      <c r="D64" s="276" t="s">
        <v>322</v>
      </c>
      <c r="E64" s="308">
        <f>SUM(F64:L64)</f>
        <v>5.9380000000000006</v>
      </c>
      <c r="F64" s="315">
        <v>3.5259999999999998</v>
      </c>
      <c r="G64" s="315" t="s">
        <v>291</v>
      </c>
      <c r="H64" s="315" t="s">
        <v>291</v>
      </c>
      <c r="I64" s="315" t="s">
        <v>291</v>
      </c>
      <c r="J64" s="315">
        <v>3.0000000000000001E-3</v>
      </c>
      <c r="K64" s="315">
        <v>6.4000000000000001E-2</v>
      </c>
      <c r="L64" s="315">
        <v>2.3450000000000002</v>
      </c>
      <c r="M64" s="60"/>
      <c r="N64" s="59"/>
      <c r="O64" s="54"/>
      <c r="P64" s="54"/>
    </row>
    <row r="65" spans="1:20" x14ac:dyDescent="0.2">
      <c r="A65" s="15"/>
      <c r="B65" s="15"/>
      <c r="C65" s="292"/>
      <c r="D65" s="316" t="s">
        <v>591</v>
      </c>
      <c r="E65" s="308">
        <f>SUM(F65:L65)</f>
        <v>52714.865000000005</v>
      </c>
      <c r="F65" s="315">
        <v>30289.96</v>
      </c>
      <c r="G65" s="315">
        <v>3151.623</v>
      </c>
      <c r="H65" s="315">
        <v>2720.462</v>
      </c>
      <c r="I65" s="315">
        <v>4897.7349999999997</v>
      </c>
      <c r="J65" s="315">
        <v>2346.2600000000002</v>
      </c>
      <c r="K65" s="315">
        <v>6043.15</v>
      </c>
      <c r="L65" s="315">
        <v>3265.6750000000002</v>
      </c>
      <c r="M65" s="61"/>
      <c r="N65" s="61"/>
      <c r="O65" s="61"/>
      <c r="P65" s="61"/>
      <c r="Q65" s="61"/>
      <c r="R65" s="61"/>
      <c r="S65" s="61"/>
    </row>
    <row r="66" spans="1:20" x14ac:dyDescent="0.2">
      <c r="A66" s="15"/>
      <c r="B66" s="15"/>
      <c r="C66" s="292"/>
      <c r="D66" s="276" t="s">
        <v>315</v>
      </c>
      <c r="E66" s="308">
        <f>SUM(F66:L66)</f>
        <v>11.219999999999999</v>
      </c>
      <c r="F66" s="315">
        <v>4.76</v>
      </c>
      <c r="G66" s="315">
        <v>1.401</v>
      </c>
      <c r="H66" s="315">
        <v>0.36299999999999999</v>
      </c>
      <c r="I66" s="315">
        <v>0.626</v>
      </c>
      <c r="J66" s="315">
        <v>2.855</v>
      </c>
      <c r="K66" s="315">
        <v>1.2150000000000001</v>
      </c>
      <c r="L66" s="315" t="s">
        <v>291</v>
      </c>
      <c r="M66" s="61"/>
      <c r="N66" s="61"/>
      <c r="O66" s="61"/>
      <c r="P66" s="61"/>
      <c r="Q66" s="61"/>
      <c r="R66" s="61"/>
      <c r="S66" s="61"/>
    </row>
    <row r="67" spans="1:20" x14ac:dyDescent="0.2">
      <c r="A67" s="15"/>
      <c r="B67" s="15"/>
      <c r="C67" s="292"/>
      <c r="D67" s="316" t="s">
        <v>592</v>
      </c>
      <c r="E67" s="308">
        <f>SUM(F67:L67)</f>
        <v>16958.670999999998</v>
      </c>
      <c r="F67" s="315">
        <v>7566.058</v>
      </c>
      <c r="G67" s="315">
        <v>1035.847</v>
      </c>
      <c r="H67" s="315">
        <v>1607.569</v>
      </c>
      <c r="I67" s="315">
        <v>1902.7159999999999</v>
      </c>
      <c r="J67" s="315">
        <v>956.5</v>
      </c>
      <c r="K67" s="315">
        <v>2483.5509999999999</v>
      </c>
      <c r="L67" s="315">
        <v>1406.43</v>
      </c>
      <c r="M67" s="61"/>
      <c r="N67" s="61"/>
      <c r="O67" s="61"/>
      <c r="P67" s="61"/>
      <c r="Q67" s="61"/>
      <c r="R67" s="61"/>
      <c r="S67" s="61"/>
    </row>
    <row r="68" spans="1:20" ht="18.75" x14ac:dyDescent="0.2">
      <c r="A68" s="15"/>
      <c r="B68" s="15"/>
      <c r="C68" s="292"/>
      <c r="D68" s="317" t="s">
        <v>285</v>
      </c>
      <c r="E68" s="312">
        <f>SUM(E69:E70)</f>
        <v>38911.991000000009</v>
      </c>
      <c r="F68" s="145">
        <f t="shared" ref="F68:L68" si="3">SUM(F69:F70)</f>
        <v>21931.878000000001</v>
      </c>
      <c r="G68" s="145">
        <f t="shared" si="3"/>
        <v>2487.9610000000002</v>
      </c>
      <c r="H68" s="145">
        <f t="shared" si="3"/>
        <v>2075.5619999999999</v>
      </c>
      <c r="I68" s="145">
        <f t="shared" si="3"/>
        <v>3888.4740000000002</v>
      </c>
      <c r="J68" s="145">
        <f t="shared" si="3"/>
        <v>1793</v>
      </c>
      <c r="K68" s="145">
        <f t="shared" si="3"/>
        <v>2768.6309999999999</v>
      </c>
      <c r="L68" s="145">
        <f t="shared" si="3"/>
        <v>3966.4849999999997</v>
      </c>
      <c r="M68" s="60"/>
      <c r="N68" s="59"/>
      <c r="O68" s="61"/>
      <c r="P68" s="54"/>
    </row>
    <row r="69" spans="1:20" x14ac:dyDescent="0.2">
      <c r="A69" s="15"/>
      <c r="B69" s="15"/>
      <c r="C69" s="292" t="s">
        <v>316</v>
      </c>
      <c r="D69" s="317" t="s">
        <v>316</v>
      </c>
      <c r="E69" s="308">
        <f>SUM(F69:L69)</f>
        <v>35637.871000000006</v>
      </c>
      <c r="F69" s="145">
        <v>20032.526000000002</v>
      </c>
      <c r="G69" s="145">
        <v>2292.259</v>
      </c>
      <c r="H69" s="145">
        <v>1927.8440000000001</v>
      </c>
      <c r="I69" s="145">
        <v>3556.0970000000002</v>
      </c>
      <c r="J69" s="145">
        <v>1641.9970000000001</v>
      </c>
      <c r="K69" s="145">
        <v>2544.2579999999998</v>
      </c>
      <c r="L69" s="145">
        <v>3642.89</v>
      </c>
      <c r="M69" s="61"/>
      <c r="N69" s="61"/>
      <c r="O69" s="61"/>
      <c r="P69" s="61"/>
      <c r="Q69" s="61"/>
      <c r="R69" s="61"/>
      <c r="S69" s="61"/>
    </row>
    <row r="70" spans="1:20" x14ac:dyDescent="0.2">
      <c r="A70" s="15"/>
      <c r="B70" s="15"/>
      <c r="C70" s="292"/>
      <c r="D70" s="317" t="s">
        <v>387</v>
      </c>
      <c r="E70" s="308">
        <f>SUM(F70:L70)</f>
        <v>3274.12</v>
      </c>
      <c r="F70" s="315">
        <v>1899.3520000000001</v>
      </c>
      <c r="G70" s="315">
        <v>195.702</v>
      </c>
      <c r="H70" s="315">
        <v>147.71799999999999</v>
      </c>
      <c r="I70" s="315">
        <v>332.37700000000001</v>
      </c>
      <c r="J70" s="315">
        <v>151.00299999999999</v>
      </c>
      <c r="K70" s="315">
        <v>224.37299999999999</v>
      </c>
      <c r="L70" s="315">
        <v>323.59500000000003</v>
      </c>
      <c r="M70" s="61"/>
      <c r="N70" s="61"/>
      <c r="O70" s="61"/>
      <c r="P70" s="61"/>
      <c r="Q70" s="61"/>
      <c r="R70" s="61"/>
      <c r="S70" s="61"/>
    </row>
    <row r="71" spans="1:20" x14ac:dyDescent="0.2">
      <c r="A71" s="15"/>
      <c r="B71" s="15"/>
      <c r="C71" s="292" t="s">
        <v>276</v>
      </c>
      <c r="D71" s="276"/>
      <c r="E71" s="308">
        <f>SUM(F71:L71)</f>
        <v>11870.889000000001</v>
      </c>
      <c r="F71" s="315">
        <v>6684.4129999999996</v>
      </c>
      <c r="G71" s="315">
        <v>1182.9760000000001</v>
      </c>
      <c r="H71" s="315">
        <v>809.38699999999994</v>
      </c>
      <c r="I71" s="315">
        <v>774.08500000000004</v>
      </c>
      <c r="J71" s="315">
        <v>370.59</v>
      </c>
      <c r="K71" s="315">
        <v>1473.078</v>
      </c>
      <c r="L71" s="315">
        <v>576.36</v>
      </c>
      <c r="M71" s="61"/>
      <c r="N71" s="61"/>
      <c r="O71" s="61"/>
      <c r="P71" s="61"/>
      <c r="Q71" s="61"/>
      <c r="R71" s="61"/>
      <c r="S71" s="61"/>
    </row>
    <row r="72" spans="1:20" ht="18.75" x14ac:dyDescent="0.2">
      <c r="A72" s="15"/>
      <c r="B72" s="15"/>
      <c r="C72" s="317"/>
      <c r="D72" s="276"/>
      <c r="E72" s="314"/>
      <c r="F72" s="434"/>
      <c r="G72" s="434"/>
      <c r="H72" s="434"/>
      <c r="I72" s="434"/>
      <c r="J72" s="434"/>
      <c r="K72" s="434"/>
      <c r="L72" s="434"/>
      <c r="M72" s="60"/>
      <c r="N72" s="59"/>
      <c r="O72" s="61"/>
      <c r="P72" s="54"/>
    </row>
    <row r="73" spans="1:20" x14ac:dyDescent="0.2">
      <c r="C73" s="294" t="s">
        <v>323</v>
      </c>
      <c r="D73" s="318"/>
      <c r="E73" s="262">
        <f>SUM(F73:L73)</f>
        <v>0.05</v>
      </c>
      <c r="F73" s="262">
        <v>0.05</v>
      </c>
      <c r="G73" s="262" t="s">
        <v>291</v>
      </c>
      <c r="H73" s="262" t="s">
        <v>291</v>
      </c>
      <c r="I73" s="262" t="s">
        <v>291</v>
      </c>
      <c r="J73" s="262" t="s">
        <v>291</v>
      </c>
      <c r="K73" s="262" t="s">
        <v>291</v>
      </c>
      <c r="L73" s="262" t="s">
        <v>291</v>
      </c>
      <c r="M73" s="60"/>
      <c r="N73" s="54"/>
      <c r="O73" s="54"/>
      <c r="P73" s="54"/>
    </row>
    <row r="74" spans="1:20" x14ac:dyDescent="0.2">
      <c r="A74" s="15"/>
      <c r="B74" s="15"/>
      <c r="C74" s="317" t="s">
        <v>277</v>
      </c>
      <c r="D74" s="296" t="s">
        <v>200</v>
      </c>
      <c r="E74" s="262">
        <f>SUM(F74:L74)</f>
        <v>94050.131000000008</v>
      </c>
      <c r="F74" s="315">
        <v>46448.781999999999</v>
      </c>
      <c r="G74" s="315">
        <v>7573.1059999999998</v>
      </c>
      <c r="H74" s="315">
        <v>6040.2430000000004</v>
      </c>
      <c r="I74" s="315">
        <v>10216.34</v>
      </c>
      <c r="J74" s="315">
        <v>4372.2060000000001</v>
      </c>
      <c r="K74" s="315">
        <v>11243.325999999999</v>
      </c>
      <c r="L74" s="315">
        <v>8156.1279999999997</v>
      </c>
      <c r="M74" s="62"/>
      <c r="N74" s="61"/>
      <c r="O74" s="61"/>
      <c r="P74" s="61"/>
      <c r="Q74" s="61"/>
      <c r="R74" s="61"/>
      <c r="S74" s="61"/>
      <c r="T74" s="61"/>
    </row>
    <row r="75" spans="1:20" x14ac:dyDescent="0.2">
      <c r="A75" s="15"/>
      <c r="B75" s="15"/>
      <c r="C75" s="294" t="s">
        <v>324</v>
      </c>
      <c r="D75" s="318"/>
      <c r="E75" s="262">
        <v>566.41</v>
      </c>
      <c r="F75" s="315">
        <v>45.387999999999998</v>
      </c>
      <c r="G75" s="315">
        <v>382.44600000000003</v>
      </c>
      <c r="H75" s="315" t="s">
        <v>585</v>
      </c>
      <c r="I75" s="315">
        <v>76.787999999999997</v>
      </c>
      <c r="J75" s="315" t="s">
        <v>585</v>
      </c>
      <c r="K75" s="315" t="s">
        <v>585</v>
      </c>
      <c r="L75" s="315">
        <v>15.233000000000001</v>
      </c>
      <c r="M75" s="62"/>
      <c r="N75" s="61"/>
      <c r="O75" s="61"/>
      <c r="P75" s="61"/>
      <c r="Q75" s="61"/>
      <c r="R75" s="56"/>
      <c r="S75" s="61"/>
      <c r="T75" s="56"/>
    </row>
    <row r="76" spans="1:20" x14ac:dyDescent="0.2">
      <c r="A76" s="15"/>
      <c r="B76" s="15"/>
      <c r="C76" s="316" t="s">
        <v>278</v>
      </c>
      <c r="D76" s="301" t="s">
        <v>253</v>
      </c>
      <c r="E76" s="262">
        <f>SUM(F76:L76)</f>
        <v>3.0000000000000001E-3</v>
      </c>
      <c r="F76" s="315" t="s">
        <v>291</v>
      </c>
      <c r="G76" s="315" t="s">
        <v>291</v>
      </c>
      <c r="H76" s="315" t="s">
        <v>291</v>
      </c>
      <c r="I76" s="315" t="s">
        <v>291</v>
      </c>
      <c r="J76" s="315" t="s">
        <v>291</v>
      </c>
      <c r="K76" s="315" t="s">
        <v>291</v>
      </c>
      <c r="L76" s="315">
        <v>3.0000000000000001E-3</v>
      </c>
      <c r="M76" s="46"/>
      <c r="N76" s="46"/>
      <c r="O76" s="46"/>
      <c r="P76" s="46"/>
      <c r="Q76" s="46"/>
      <c r="R76" s="46"/>
      <c r="S76" s="46"/>
      <c r="T76" s="46"/>
    </row>
    <row r="77" spans="1:20" x14ac:dyDescent="0.2">
      <c r="C77" s="294" t="s">
        <v>325</v>
      </c>
      <c r="D77" s="318"/>
      <c r="E77" s="262">
        <v>55987.072999999997</v>
      </c>
      <c r="F77" s="262">
        <v>527.68399999999997</v>
      </c>
      <c r="G77" s="262" t="s">
        <v>585</v>
      </c>
      <c r="H77" s="262" t="s">
        <v>585</v>
      </c>
      <c r="I77" s="262">
        <v>30.251000000000001</v>
      </c>
      <c r="J77" s="262" t="s">
        <v>585</v>
      </c>
      <c r="K77" s="262" t="s">
        <v>585</v>
      </c>
      <c r="L77" s="262" t="s">
        <v>585</v>
      </c>
      <c r="M77" s="62"/>
      <c r="N77" s="62"/>
      <c r="O77" s="56"/>
      <c r="P77" s="61"/>
      <c r="Q77" s="61"/>
      <c r="R77" s="56"/>
      <c r="S77" s="56"/>
      <c r="T77" s="62"/>
    </row>
    <row r="78" spans="1:20" ht="18" thickBot="1" x14ac:dyDescent="0.2">
      <c r="B78" s="12"/>
      <c r="C78" s="274"/>
      <c r="D78" s="274"/>
      <c r="E78" s="319"/>
      <c r="F78" s="320"/>
      <c r="G78" s="320"/>
      <c r="H78" s="320"/>
      <c r="I78" s="274"/>
      <c r="J78" s="274"/>
      <c r="K78" s="274"/>
      <c r="L78" s="274"/>
    </row>
    <row r="79" spans="1:20" x14ac:dyDescent="0.2">
      <c r="C79" s="276"/>
      <c r="D79" s="276"/>
      <c r="E79" s="276" t="s">
        <v>275</v>
      </c>
      <c r="F79" s="276"/>
      <c r="G79" s="292" t="s">
        <v>204</v>
      </c>
      <c r="H79" s="276"/>
      <c r="I79" s="276"/>
      <c r="J79" s="276"/>
      <c r="K79" s="276"/>
      <c r="L79" s="276"/>
    </row>
    <row r="80" spans="1:20" x14ac:dyDescent="0.2">
      <c r="C80" s="276"/>
      <c r="D80" s="276"/>
      <c r="E80" s="276"/>
      <c r="F80" s="276"/>
      <c r="G80" s="292" t="s">
        <v>205</v>
      </c>
      <c r="H80" s="276"/>
      <c r="I80" s="276"/>
      <c r="J80" s="276"/>
      <c r="K80" s="153"/>
      <c r="L80" s="276"/>
    </row>
    <row r="81" spans="3:12" x14ac:dyDescent="0.2">
      <c r="C81" s="276"/>
      <c r="D81" s="276"/>
      <c r="E81" s="276"/>
      <c r="F81" s="276"/>
      <c r="G81" s="292" t="s">
        <v>207</v>
      </c>
      <c r="H81" s="276"/>
      <c r="I81" s="276"/>
      <c r="J81" s="276"/>
      <c r="K81" s="276"/>
      <c r="L81" s="276"/>
    </row>
    <row r="82" spans="3:12" x14ac:dyDescent="0.2">
      <c r="C82" s="276"/>
      <c r="D82" s="276"/>
      <c r="E82" s="276"/>
      <c r="F82" s="276"/>
      <c r="G82" s="292" t="s">
        <v>208</v>
      </c>
      <c r="H82" s="276"/>
      <c r="I82" s="276"/>
      <c r="J82" s="276"/>
      <c r="K82" s="276"/>
      <c r="L82" s="276"/>
    </row>
    <row r="83" spans="3:12" x14ac:dyDescent="0.2">
      <c r="C83" s="276"/>
      <c r="D83" s="276"/>
      <c r="E83" s="276"/>
      <c r="F83" s="276"/>
      <c r="G83" s="292" t="s">
        <v>209</v>
      </c>
      <c r="H83" s="276"/>
      <c r="I83" s="276"/>
      <c r="J83" s="276"/>
      <c r="K83" s="276"/>
      <c r="L83" s="276"/>
    </row>
    <row r="84" spans="3:12" x14ac:dyDescent="0.2">
      <c r="C84" s="276"/>
      <c r="D84" s="276"/>
      <c r="E84" s="276"/>
      <c r="F84" s="276"/>
      <c r="G84" s="292" t="s">
        <v>247</v>
      </c>
      <c r="H84" s="276"/>
      <c r="I84" s="276"/>
      <c r="J84" s="276"/>
      <c r="K84" s="276"/>
      <c r="L84" s="276"/>
    </row>
    <row r="85" spans="3:12" x14ac:dyDescent="0.2">
      <c r="C85" s="276"/>
      <c r="D85" s="276"/>
      <c r="E85" s="276"/>
      <c r="F85" s="276"/>
      <c r="G85" s="292" t="s">
        <v>206</v>
      </c>
      <c r="H85" s="276"/>
      <c r="I85" s="276"/>
      <c r="J85" s="276"/>
      <c r="K85" s="276"/>
      <c r="L85" s="276"/>
    </row>
    <row r="86" spans="3:12" x14ac:dyDescent="0.2">
      <c r="C86" s="276"/>
      <c r="D86" s="276"/>
      <c r="E86" s="292" t="s">
        <v>270</v>
      </c>
      <c r="F86" s="276"/>
      <c r="G86" s="276"/>
      <c r="H86" s="276"/>
      <c r="I86" s="276"/>
      <c r="J86" s="276"/>
      <c r="K86" s="276"/>
      <c r="L86" s="276"/>
    </row>
  </sheetData>
  <mergeCells count="7">
    <mergeCell ref="E44:E45"/>
    <mergeCell ref="B6:L6"/>
    <mergeCell ref="D7:L7"/>
    <mergeCell ref="D8:L8"/>
    <mergeCell ref="D9:L9"/>
    <mergeCell ref="D10:L10"/>
    <mergeCell ref="I12:J12"/>
  </mergeCells>
  <phoneticPr fontId="2"/>
  <pageMargins left="0.64" right="0.53" top="0.94" bottom="0.98425196850393704" header="0.51181102362204722" footer="0.51181102362204722"/>
  <pageSetup paperSize="9" scale="5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7"/>
  <sheetViews>
    <sheetView view="pageBreakPreview" zoomScale="75" zoomScaleNormal="75" workbookViewId="0">
      <selection activeCell="L64" sqref="L64"/>
    </sheetView>
  </sheetViews>
  <sheetFormatPr defaultColWidth="15.875" defaultRowHeight="17.25" x14ac:dyDescent="0.15"/>
  <cols>
    <col min="1" max="1" width="13.375" style="10" customWidth="1"/>
    <col min="2" max="2" width="1.125" style="10" customWidth="1"/>
    <col min="3" max="3" width="2.25" style="10" customWidth="1"/>
    <col min="4" max="4" width="10.75" style="10" customWidth="1"/>
    <col min="5" max="5" width="30.375" style="10" customWidth="1"/>
    <col min="6" max="10" width="15" style="10" customWidth="1"/>
    <col min="11" max="15" width="15.875" style="10"/>
    <col min="16" max="16384" width="15.875" style="1"/>
  </cols>
  <sheetData>
    <row r="1" spans="1:10" x14ac:dyDescent="0.2">
      <c r="A1" s="55"/>
    </row>
    <row r="6" spans="1:10" x14ac:dyDescent="0.2">
      <c r="B6" s="437" t="s">
        <v>258</v>
      </c>
      <c r="C6" s="437"/>
      <c r="D6" s="437"/>
      <c r="E6" s="437"/>
      <c r="F6" s="437"/>
      <c r="G6" s="437"/>
      <c r="H6" s="437"/>
      <c r="I6" s="437"/>
      <c r="J6" s="437"/>
    </row>
    <row r="7" spans="1:10" s="10" customFormat="1" x14ac:dyDescent="0.2">
      <c r="E7" s="55" t="s">
        <v>17</v>
      </c>
    </row>
    <row r="8" spans="1:10" s="10" customFormat="1" x14ac:dyDescent="0.2">
      <c r="E8" s="55" t="s">
        <v>18</v>
      </c>
    </row>
    <row r="9" spans="1:10" s="10" customFormat="1" x14ac:dyDescent="0.2">
      <c r="E9" s="55" t="s">
        <v>336</v>
      </c>
    </row>
    <row r="10" spans="1:10" s="10" customFormat="1" x14ac:dyDescent="0.2">
      <c r="E10" s="55" t="s">
        <v>337</v>
      </c>
    </row>
    <row r="11" spans="1:10" s="10" customFormat="1" x14ac:dyDescent="0.2">
      <c r="E11" s="55" t="s">
        <v>338</v>
      </c>
    </row>
    <row r="12" spans="1:10" x14ac:dyDescent="0.2">
      <c r="E12" s="55" t="s">
        <v>339</v>
      </c>
    </row>
    <row r="13" spans="1:10" ht="18" thickBot="1" x14ac:dyDescent="0.25">
      <c r="B13" s="88"/>
      <c r="C13" s="88"/>
      <c r="D13" s="88"/>
      <c r="E13" s="88"/>
      <c r="F13" s="100" t="s">
        <v>259</v>
      </c>
      <c r="G13" s="88"/>
      <c r="H13" s="88"/>
      <c r="J13" s="89" t="s">
        <v>340</v>
      </c>
    </row>
    <row r="14" spans="1:10" x14ac:dyDescent="0.2">
      <c r="F14" s="91" t="s">
        <v>328</v>
      </c>
      <c r="G14" s="91" t="s">
        <v>367</v>
      </c>
      <c r="H14" s="91" t="s">
        <v>563</v>
      </c>
      <c r="I14" s="107" t="s">
        <v>575</v>
      </c>
      <c r="J14" s="381" t="s">
        <v>596</v>
      </c>
    </row>
    <row r="15" spans="1:10" x14ac:dyDescent="0.2">
      <c r="B15" s="93"/>
      <c r="C15" s="93"/>
      <c r="D15" s="93"/>
      <c r="E15" s="93"/>
      <c r="F15" s="94">
        <v>2016</v>
      </c>
      <c r="G15" s="94">
        <v>2017</v>
      </c>
      <c r="H15" s="94">
        <v>2018</v>
      </c>
      <c r="I15" s="129">
        <v>2019</v>
      </c>
      <c r="J15" s="382">
        <v>2020</v>
      </c>
    </row>
    <row r="16" spans="1:10" x14ac:dyDescent="0.15">
      <c r="E16" s="101"/>
      <c r="F16" s="99"/>
      <c r="G16" s="99"/>
      <c r="H16" s="99"/>
      <c r="I16" s="130"/>
      <c r="J16" s="103"/>
    </row>
    <row r="17" spans="1:15" s="5" customFormat="1" x14ac:dyDescent="0.2">
      <c r="A17" s="9"/>
      <c r="B17" s="90"/>
      <c r="C17" s="95" t="s">
        <v>341</v>
      </c>
      <c r="D17" s="9"/>
      <c r="E17" s="96"/>
      <c r="F17" s="7">
        <v>541231.55900000001</v>
      </c>
      <c r="G17" s="7">
        <v>532338.46299999999</v>
      </c>
      <c r="H17" s="7">
        <v>539894.72900000005</v>
      </c>
      <c r="I17" s="116">
        <f>SUM(I19:I23,I28:I31,I37,I41,I59,I63:I65,I67:I68)</f>
        <v>548495.10499999998</v>
      </c>
      <c r="J17" s="111">
        <f>SUM(J19:J23,J28:J31,J37,J41,J59,J63:J68)</f>
        <v>648362.34200000018</v>
      </c>
      <c r="K17" s="9"/>
      <c r="L17" s="9"/>
      <c r="M17" s="9"/>
      <c r="N17" s="9"/>
      <c r="O17" s="9"/>
    </row>
    <row r="18" spans="1:15" x14ac:dyDescent="0.15">
      <c r="B18" s="90"/>
      <c r="E18" s="57"/>
      <c r="F18" s="99"/>
      <c r="G18" s="99"/>
      <c r="H18" s="99"/>
      <c r="I18" s="130"/>
      <c r="J18" s="103"/>
    </row>
    <row r="19" spans="1:15" x14ac:dyDescent="0.2">
      <c r="B19" s="90"/>
      <c r="C19" s="55" t="s">
        <v>393</v>
      </c>
      <c r="E19" s="57"/>
      <c r="F19" s="6">
        <v>103625.98299999999</v>
      </c>
      <c r="G19" s="6">
        <v>108128.102</v>
      </c>
      <c r="H19" s="6">
        <v>110091.481</v>
      </c>
      <c r="I19" s="118">
        <v>110334.84</v>
      </c>
      <c r="J19" s="103">
        <v>113461.45699999999</v>
      </c>
    </row>
    <row r="20" spans="1:15" x14ac:dyDescent="0.2">
      <c r="B20" s="90"/>
      <c r="C20" s="55" t="s">
        <v>394</v>
      </c>
      <c r="E20" s="57"/>
      <c r="F20" s="6">
        <v>14857.293</v>
      </c>
      <c r="G20" s="6">
        <v>15349.076999999999</v>
      </c>
      <c r="H20" s="6">
        <v>17171.175999999999</v>
      </c>
      <c r="I20" s="118">
        <v>16684.175999999999</v>
      </c>
      <c r="J20" s="103">
        <v>15906.012000000001</v>
      </c>
    </row>
    <row r="21" spans="1:15" x14ac:dyDescent="0.2">
      <c r="B21" s="90"/>
      <c r="C21" s="55"/>
      <c r="E21" s="57"/>
      <c r="F21" s="6"/>
      <c r="G21" s="6"/>
      <c r="H21" s="6"/>
      <c r="I21" s="118"/>
      <c r="J21" s="103"/>
    </row>
    <row r="22" spans="1:15" x14ac:dyDescent="0.2">
      <c r="C22" s="55" t="s">
        <v>342</v>
      </c>
      <c r="E22" s="57"/>
      <c r="F22" s="6">
        <v>345.37099999999998</v>
      </c>
      <c r="G22" s="6">
        <v>373.28800000000001</v>
      </c>
      <c r="H22" s="6">
        <v>433.16800000000001</v>
      </c>
      <c r="I22" s="118">
        <v>998.42399999999998</v>
      </c>
      <c r="J22" s="103">
        <v>641.04499999999996</v>
      </c>
    </row>
    <row r="23" spans="1:15" x14ac:dyDescent="0.2">
      <c r="B23" s="90"/>
      <c r="C23" s="55" t="s">
        <v>395</v>
      </c>
      <c r="E23" s="57"/>
      <c r="F23" s="6">
        <v>172695.36300000001</v>
      </c>
      <c r="G23" s="6">
        <v>172472.81899999999</v>
      </c>
      <c r="H23" s="6">
        <v>172716.47</v>
      </c>
      <c r="I23" s="118">
        <f>SUM(I24:I26)</f>
        <v>171311.77599999998</v>
      </c>
      <c r="J23" s="103">
        <f>SUM(J24:J26)</f>
        <v>175152.67300000001</v>
      </c>
    </row>
    <row r="24" spans="1:15" x14ac:dyDescent="0.2">
      <c r="D24" s="55" t="s">
        <v>396</v>
      </c>
      <c r="E24" s="57"/>
      <c r="F24" s="6">
        <v>170659.28599999999</v>
      </c>
      <c r="G24" s="6">
        <v>170175.81899999999</v>
      </c>
      <c r="H24" s="6">
        <v>169551.01199999999</v>
      </c>
      <c r="I24" s="118">
        <v>168987.74299999999</v>
      </c>
      <c r="J24" s="103">
        <v>173029.97700000001</v>
      </c>
    </row>
    <row r="25" spans="1:15" x14ac:dyDescent="0.2">
      <c r="D25" s="55" t="s">
        <v>343</v>
      </c>
      <c r="E25" s="57"/>
      <c r="F25" s="6">
        <v>2024.4760000000001</v>
      </c>
      <c r="G25" s="6">
        <v>2285.451</v>
      </c>
      <c r="H25" s="6">
        <v>3157.5149999999999</v>
      </c>
      <c r="I25" s="118">
        <v>2316.0990000000002</v>
      </c>
      <c r="J25" s="103">
        <v>2113.3960000000002</v>
      </c>
    </row>
    <row r="26" spans="1:15" x14ac:dyDescent="0.2">
      <c r="D26" s="55" t="s">
        <v>344</v>
      </c>
      <c r="E26" s="57"/>
      <c r="F26" s="6">
        <v>11.601000000000001</v>
      </c>
      <c r="G26" s="6">
        <v>11.548999999999999</v>
      </c>
      <c r="H26" s="6">
        <v>7.9429999999999996</v>
      </c>
      <c r="I26" s="118">
        <v>7.9340000000000002</v>
      </c>
      <c r="J26" s="103">
        <v>9.3000000000000007</v>
      </c>
    </row>
    <row r="27" spans="1:15" x14ac:dyDescent="0.15">
      <c r="E27" s="57"/>
      <c r="F27" s="6"/>
      <c r="G27" s="6"/>
      <c r="H27" s="6"/>
      <c r="I27" s="118"/>
      <c r="J27" s="103"/>
    </row>
    <row r="28" spans="1:15" x14ac:dyDescent="0.2">
      <c r="B28" s="90"/>
      <c r="C28" s="55" t="s">
        <v>397</v>
      </c>
      <c r="E28" s="57"/>
      <c r="F28" s="6">
        <v>261.88900000000001</v>
      </c>
      <c r="G28" s="6">
        <v>234.614</v>
      </c>
      <c r="H28" s="6">
        <v>210.298</v>
      </c>
      <c r="I28" s="118">
        <v>197.785</v>
      </c>
      <c r="J28" s="103">
        <v>210.00399999999999</v>
      </c>
    </row>
    <row r="29" spans="1:15" x14ac:dyDescent="0.2">
      <c r="B29" s="90"/>
      <c r="C29" s="55" t="s">
        <v>398</v>
      </c>
      <c r="E29" s="57"/>
      <c r="F29" s="6">
        <v>1321.617</v>
      </c>
      <c r="G29" s="6">
        <v>1391.617</v>
      </c>
      <c r="H29" s="6">
        <v>4394.0889999999999</v>
      </c>
      <c r="I29" s="118">
        <v>1479.299</v>
      </c>
      <c r="J29" s="103">
        <v>1158.1010000000001</v>
      </c>
    </row>
    <row r="30" spans="1:15" x14ac:dyDescent="0.15">
      <c r="E30" s="57"/>
      <c r="F30" s="6"/>
      <c r="G30" s="6"/>
      <c r="H30" s="6"/>
      <c r="I30" s="118"/>
      <c r="J30" s="103"/>
    </row>
    <row r="31" spans="1:15" x14ac:dyDescent="0.2">
      <c r="C31" s="55" t="s">
        <v>399</v>
      </c>
      <c r="E31" s="57"/>
      <c r="F31" s="6">
        <v>4874.5860000000002</v>
      </c>
      <c r="G31" s="6">
        <v>4830.3490000000002</v>
      </c>
      <c r="H31" s="6">
        <v>4732.9930000000004</v>
      </c>
      <c r="I31" s="118">
        <f>SUM(I32:I35)</f>
        <v>4588.2470000000003</v>
      </c>
      <c r="J31" s="103">
        <f>SUM(J32:J35)</f>
        <v>4478.1949999999997</v>
      </c>
    </row>
    <row r="32" spans="1:15" x14ac:dyDescent="0.2">
      <c r="D32" s="55" t="s">
        <v>400</v>
      </c>
      <c r="E32" s="57"/>
      <c r="F32" s="6">
        <v>2630.502</v>
      </c>
      <c r="G32" s="6">
        <v>2570.7199999999998</v>
      </c>
      <c r="H32" s="6">
        <v>2470.377</v>
      </c>
      <c r="I32" s="118">
        <v>2374.1030000000001</v>
      </c>
      <c r="J32" s="103">
        <v>2245.473</v>
      </c>
    </row>
    <row r="33" spans="2:10" x14ac:dyDescent="0.2">
      <c r="D33" s="55" t="s">
        <v>401</v>
      </c>
      <c r="E33" s="57"/>
      <c r="F33" s="6">
        <v>221.089</v>
      </c>
      <c r="G33" s="6">
        <v>221.089</v>
      </c>
      <c r="H33" s="6">
        <v>221.089</v>
      </c>
      <c r="I33" s="118">
        <v>221.089</v>
      </c>
      <c r="J33" s="103">
        <v>225.18299999999999</v>
      </c>
    </row>
    <row r="34" spans="2:10" x14ac:dyDescent="0.2">
      <c r="D34" s="55" t="s">
        <v>345</v>
      </c>
      <c r="E34" s="57"/>
      <c r="F34" s="6">
        <v>1276.94</v>
      </c>
      <c r="G34" s="6">
        <v>1298.8889999999999</v>
      </c>
      <c r="H34" s="6">
        <v>1292.9369999999999</v>
      </c>
      <c r="I34" s="118">
        <v>1281.9369999999999</v>
      </c>
      <c r="J34" s="103">
        <v>1288.963</v>
      </c>
    </row>
    <row r="35" spans="2:10" x14ac:dyDescent="0.2">
      <c r="D35" s="55" t="s">
        <v>346</v>
      </c>
      <c r="E35" s="57"/>
      <c r="F35" s="6">
        <v>746.05499999999995</v>
      </c>
      <c r="G35" s="6">
        <v>739.65099999999995</v>
      </c>
      <c r="H35" s="6">
        <v>748.59</v>
      </c>
      <c r="I35" s="118">
        <v>711.11800000000005</v>
      </c>
      <c r="J35" s="103">
        <v>718.57600000000002</v>
      </c>
    </row>
    <row r="36" spans="2:10" x14ac:dyDescent="0.15">
      <c r="E36" s="57"/>
      <c r="F36" s="6"/>
      <c r="G36" s="6"/>
      <c r="H36" s="6"/>
      <c r="I36" s="118"/>
      <c r="J36" s="103"/>
    </row>
    <row r="37" spans="2:10" x14ac:dyDescent="0.2">
      <c r="B37" s="90"/>
      <c r="C37" s="55" t="s">
        <v>402</v>
      </c>
      <c r="E37" s="57"/>
      <c r="F37" s="97">
        <v>1645.25</v>
      </c>
      <c r="G37" s="97">
        <v>1596.5</v>
      </c>
      <c r="H37" s="97">
        <v>1544.614</v>
      </c>
      <c r="I37" s="131">
        <f>SUM(I38:I39)</f>
        <v>1601.4389999999999</v>
      </c>
      <c r="J37" s="103">
        <f>SUM(J38:J39)</f>
        <v>1518.374</v>
      </c>
    </row>
    <row r="38" spans="2:10" x14ac:dyDescent="0.2">
      <c r="B38" s="90"/>
      <c r="C38" s="55"/>
      <c r="D38" s="10" t="s">
        <v>347</v>
      </c>
      <c r="E38" s="57"/>
      <c r="F38" s="97">
        <v>1183.0239999999999</v>
      </c>
      <c r="G38" s="97">
        <v>1165.3800000000001</v>
      </c>
      <c r="H38" s="97">
        <v>1145.7829999999999</v>
      </c>
      <c r="I38" s="131">
        <v>1205.8969999999999</v>
      </c>
      <c r="J38" s="103">
        <v>1071.4390000000001</v>
      </c>
    </row>
    <row r="39" spans="2:10" x14ac:dyDescent="0.2">
      <c r="D39" s="55" t="s">
        <v>348</v>
      </c>
      <c r="E39" s="57"/>
      <c r="F39" s="6">
        <v>462.226</v>
      </c>
      <c r="G39" s="6">
        <v>431.12</v>
      </c>
      <c r="H39" s="6">
        <v>398.83100000000002</v>
      </c>
      <c r="I39" s="118">
        <v>395.54199999999997</v>
      </c>
      <c r="J39" s="103">
        <v>446.935</v>
      </c>
    </row>
    <row r="40" spans="2:10" x14ac:dyDescent="0.15">
      <c r="E40" s="57"/>
      <c r="F40" s="6"/>
      <c r="G40" s="6"/>
      <c r="H40" s="6"/>
      <c r="I40" s="118"/>
      <c r="J40" s="103"/>
    </row>
    <row r="41" spans="2:10" x14ac:dyDescent="0.2">
      <c r="B41" s="90"/>
      <c r="C41" s="55" t="s">
        <v>403</v>
      </c>
      <c r="E41" s="57"/>
      <c r="F41" s="97">
        <v>71206.962</v>
      </c>
      <c r="G41" s="97">
        <v>73307.023000000001</v>
      </c>
      <c r="H41" s="97">
        <v>75926.942999999999</v>
      </c>
      <c r="I41" s="131">
        <v>82246.756999999998</v>
      </c>
      <c r="J41" s="103">
        <v>144254.83300000001</v>
      </c>
    </row>
    <row r="42" spans="2:10" x14ac:dyDescent="0.2">
      <c r="D42" s="55" t="s">
        <v>404</v>
      </c>
      <c r="E42" s="57"/>
      <c r="F42" s="6">
        <v>14152.758</v>
      </c>
      <c r="G42" s="6">
        <v>14016.504999999999</v>
      </c>
      <c r="H42" s="6">
        <v>13828.550999999999</v>
      </c>
      <c r="I42" s="118">
        <v>13780.937</v>
      </c>
      <c r="J42" s="103">
        <v>13765.924000000001</v>
      </c>
    </row>
    <row r="43" spans="2:10" x14ac:dyDescent="0.2">
      <c r="D43" s="55" t="s">
        <v>405</v>
      </c>
      <c r="E43" s="57"/>
      <c r="F43" s="6">
        <v>2614.7779999999998</v>
      </c>
      <c r="G43" s="6">
        <v>2619.9540000000002</v>
      </c>
      <c r="H43" s="6">
        <v>2540.056</v>
      </c>
      <c r="I43" s="118">
        <v>2605.7359999999999</v>
      </c>
      <c r="J43" s="103">
        <v>2450.395</v>
      </c>
    </row>
    <row r="44" spans="2:10" x14ac:dyDescent="0.15">
      <c r="E44" s="57"/>
      <c r="F44" s="6"/>
      <c r="G44" s="6"/>
      <c r="H44" s="6"/>
      <c r="I44" s="118"/>
      <c r="J44" s="103"/>
    </row>
    <row r="45" spans="2:10" x14ac:dyDescent="0.15">
      <c r="D45" s="10" t="s">
        <v>349</v>
      </c>
      <c r="E45" s="57"/>
      <c r="F45" s="99">
        <v>1741.0509999999999</v>
      </c>
      <c r="G45" s="99">
        <v>1882.124</v>
      </c>
      <c r="H45" s="99">
        <v>1877.5250000000001</v>
      </c>
      <c r="I45" s="130">
        <v>2078.989</v>
      </c>
      <c r="J45" s="103">
        <v>1926.3320000000001</v>
      </c>
    </row>
    <row r="46" spans="2:10" x14ac:dyDescent="0.15">
      <c r="D46" s="10" t="s">
        <v>350</v>
      </c>
      <c r="E46" s="57"/>
      <c r="F46" s="99">
        <v>669.11699999999996</v>
      </c>
      <c r="G46" s="99">
        <v>685.61400000000003</v>
      </c>
      <c r="H46" s="99">
        <v>709.83600000000001</v>
      </c>
      <c r="I46" s="130">
        <v>721.89700000000005</v>
      </c>
      <c r="J46" s="103">
        <v>692.60400000000004</v>
      </c>
    </row>
    <row r="47" spans="2:10" x14ac:dyDescent="0.2">
      <c r="D47" s="55" t="s">
        <v>351</v>
      </c>
      <c r="E47" s="57"/>
      <c r="F47" s="6">
        <v>13031.262000000001</v>
      </c>
      <c r="G47" s="6">
        <v>15363.257</v>
      </c>
      <c r="H47" s="6">
        <v>17165.813999999998</v>
      </c>
      <c r="I47" s="118">
        <v>20352.322</v>
      </c>
      <c r="J47" s="103">
        <v>23652.133999999998</v>
      </c>
    </row>
    <row r="48" spans="2:10" x14ac:dyDescent="0.2">
      <c r="D48" s="55" t="s">
        <v>406</v>
      </c>
      <c r="E48" s="57"/>
      <c r="F48" s="6">
        <v>2507.06</v>
      </c>
      <c r="G48" s="6">
        <v>2044.2809999999999</v>
      </c>
      <c r="H48" s="6">
        <v>4269.7790000000005</v>
      </c>
      <c r="I48" s="118">
        <v>4671.8419999999996</v>
      </c>
      <c r="J48" s="103">
        <v>3041.9740000000002</v>
      </c>
    </row>
    <row r="49" spans="2:10" x14ac:dyDescent="0.2">
      <c r="D49" s="55" t="s">
        <v>352</v>
      </c>
      <c r="E49" s="57"/>
      <c r="F49" s="8">
        <v>4.7030000000000003</v>
      </c>
      <c r="G49" s="70">
        <v>0</v>
      </c>
      <c r="H49" s="70">
        <v>0</v>
      </c>
      <c r="I49" s="132">
        <v>0</v>
      </c>
      <c r="J49" s="144">
        <v>0</v>
      </c>
    </row>
    <row r="50" spans="2:10" x14ac:dyDescent="0.2">
      <c r="D50" s="55" t="s">
        <v>353</v>
      </c>
      <c r="E50" s="57"/>
      <c r="F50" s="8">
        <v>564.35199999999998</v>
      </c>
      <c r="G50" s="8">
        <v>617.58799999999997</v>
      </c>
      <c r="H50" s="8">
        <v>611.00300000000004</v>
      </c>
      <c r="I50" s="133">
        <v>2748.761</v>
      </c>
      <c r="J50" s="103">
        <v>2845.9</v>
      </c>
    </row>
    <row r="51" spans="2:10" x14ac:dyDescent="0.2">
      <c r="E51" s="57"/>
      <c r="F51" s="8"/>
      <c r="G51" s="8"/>
      <c r="H51" s="8"/>
      <c r="I51" s="133"/>
      <c r="J51" s="103"/>
    </row>
    <row r="52" spans="2:10" x14ac:dyDescent="0.2">
      <c r="D52" s="55" t="s">
        <v>354</v>
      </c>
      <c r="E52" s="57"/>
      <c r="F52" s="6">
        <v>1157.923</v>
      </c>
      <c r="G52" s="6">
        <v>1131.452</v>
      </c>
      <c r="H52" s="6">
        <v>620.76800000000003</v>
      </c>
      <c r="I52" s="118">
        <v>1278.154</v>
      </c>
      <c r="J52" s="103">
        <v>1043.4179999999999</v>
      </c>
    </row>
    <row r="53" spans="2:10" x14ac:dyDescent="0.15">
      <c r="E53" s="57"/>
      <c r="F53" s="6"/>
      <c r="G53" s="6"/>
      <c r="H53" s="6"/>
      <c r="I53" s="118"/>
      <c r="J53" s="103"/>
    </row>
    <row r="54" spans="2:10" x14ac:dyDescent="0.2">
      <c r="D54" s="55" t="s">
        <v>355</v>
      </c>
      <c r="E54" s="57"/>
      <c r="F54" s="6">
        <v>224.476</v>
      </c>
      <c r="G54" s="6">
        <v>190.91800000000001</v>
      </c>
      <c r="H54" s="6">
        <v>40.313000000000002</v>
      </c>
      <c r="I54" s="118">
        <v>39.207000000000001</v>
      </c>
      <c r="J54" s="103">
        <v>40.683999999999997</v>
      </c>
    </row>
    <row r="55" spans="2:10" x14ac:dyDescent="0.2">
      <c r="D55" s="55" t="s">
        <v>356</v>
      </c>
      <c r="E55" s="57"/>
      <c r="F55" s="6">
        <v>204.80600000000001</v>
      </c>
      <c r="G55" s="6">
        <v>206.83</v>
      </c>
      <c r="H55" s="6">
        <v>185.738</v>
      </c>
      <c r="I55" s="118">
        <v>181.696</v>
      </c>
      <c r="J55" s="103">
        <v>185.489</v>
      </c>
    </row>
    <row r="56" spans="2:10" x14ac:dyDescent="0.2">
      <c r="D56" s="55" t="s">
        <v>357</v>
      </c>
      <c r="E56" s="57"/>
      <c r="F56" s="8">
        <v>24585.615000000002</v>
      </c>
      <c r="G56" s="8">
        <v>23849.439999999999</v>
      </c>
      <c r="H56" s="8">
        <v>26116.073</v>
      </c>
      <c r="I56" s="133">
        <v>27725.541000000001</v>
      </c>
      <c r="J56" s="103">
        <v>31962.91</v>
      </c>
    </row>
    <row r="57" spans="2:10" x14ac:dyDescent="0.2">
      <c r="D57" s="55" t="s">
        <v>346</v>
      </c>
      <c r="E57" s="57"/>
      <c r="F57" s="6">
        <v>9749.0609999999997</v>
      </c>
      <c r="G57" s="6">
        <v>10699.06</v>
      </c>
      <c r="H57" s="6">
        <v>7961.4870000000001</v>
      </c>
      <c r="I57" s="118">
        <v>5044.1440000000002</v>
      </c>
      <c r="J57" s="103">
        <v>1477.5419999999999</v>
      </c>
    </row>
    <row r="58" spans="2:10" x14ac:dyDescent="0.15">
      <c r="E58" s="57"/>
      <c r="F58" s="6"/>
      <c r="G58" s="6"/>
      <c r="H58" s="6"/>
      <c r="I58" s="118"/>
      <c r="J58" s="103"/>
    </row>
    <row r="59" spans="2:10" x14ac:dyDescent="0.2">
      <c r="B59" s="90"/>
      <c r="C59" s="55" t="s">
        <v>358</v>
      </c>
      <c r="E59" s="57"/>
      <c r="F59" s="97">
        <v>650.54899999999998</v>
      </c>
      <c r="G59" s="97">
        <v>834.25</v>
      </c>
      <c r="H59" s="97">
        <v>2210.7359999999999</v>
      </c>
      <c r="I59" s="131">
        <f>SUM(I60:I61)</f>
        <v>3126.855</v>
      </c>
      <c r="J59" s="103">
        <f>SUM(J60:J61)</f>
        <v>3804.9339999999997</v>
      </c>
    </row>
    <row r="60" spans="2:10" x14ac:dyDescent="0.2">
      <c r="D60" s="55" t="s">
        <v>407</v>
      </c>
      <c r="E60" s="57"/>
      <c r="F60" s="6">
        <v>429.86700000000002</v>
      </c>
      <c r="G60" s="6">
        <v>415.76100000000002</v>
      </c>
      <c r="H60" s="6">
        <v>405.464</v>
      </c>
      <c r="I60" s="118">
        <v>383.11700000000002</v>
      </c>
      <c r="J60" s="103">
        <v>372.38099999999997</v>
      </c>
    </row>
    <row r="61" spans="2:10" x14ac:dyDescent="0.2">
      <c r="D61" s="55" t="s">
        <v>408</v>
      </c>
      <c r="E61" s="57"/>
      <c r="F61" s="6">
        <v>220.68199999999999</v>
      </c>
      <c r="G61" s="6">
        <v>418.48899999999998</v>
      </c>
      <c r="H61" s="6">
        <v>1805.2719999999999</v>
      </c>
      <c r="I61" s="118">
        <v>2743.7379999999998</v>
      </c>
      <c r="J61" s="103">
        <v>3432.5529999999999</v>
      </c>
    </row>
    <row r="62" spans="2:10" x14ac:dyDescent="0.15">
      <c r="E62" s="57"/>
      <c r="F62" s="6"/>
      <c r="G62" s="6"/>
      <c r="H62" s="6"/>
      <c r="I62" s="118"/>
      <c r="J62" s="103"/>
    </row>
    <row r="63" spans="2:10" x14ac:dyDescent="0.2">
      <c r="B63" s="90"/>
      <c r="C63" s="55" t="s">
        <v>359</v>
      </c>
      <c r="E63" s="57"/>
      <c r="F63" s="6">
        <v>96.548000000000002</v>
      </c>
      <c r="G63" s="6">
        <v>66.350999999999999</v>
      </c>
      <c r="H63" s="6">
        <v>101.679</v>
      </c>
      <c r="I63" s="118">
        <v>81.364000000000004</v>
      </c>
      <c r="J63" s="103">
        <v>552.22699999999998</v>
      </c>
    </row>
    <row r="64" spans="2:10" x14ac:dyDescent="0.2">
      <c r="B64" s="90"/>
      <c r="C64" s="55" t="s">
        <v>409</v>
      </c>
      <c r="E64" s="57"/>
      <c r="F64" s="6">
        <v>7315.4440000000004</v>
      </c>
      <c r="G64" s="6">
        <v>5957.64</v>
      </c>
      <c r="H64" s="6">
        <v>4469.8850000000002</v>
      </c>
      <c r="I64" s="118">
        <v>7340.3950000000004</v>
      </c>
      <c r="J64" s="103">
        <v>8674.3050000000003</v>
      </c>
    </row>
    <row r="65" spans="1:10" x14ac:dyDescent="0.2">
      <c r="B65" s="90"/>
      <c r="C65" s="55" t="s">
        <v>410</v>
      </c>
      <c r="E65" s="57"/>
      <c r="F65" s="6">
        <v>12359.825999999999</v>
      </c>
      <c r="G65" s="6">
        <v>11851.22</v>
      </c>
      <c r="H65" s="6">
        <v>13716.752</v>
      </c>
      <c r="I65" s="118">
        <v>12880.987999999999</v>
      </c>
      <c r="J65" s="103">
        <v>12633.772000000001</v>
      </c>
    </row>
    <row r="66" spans="1:10" x14ac:dyDescent="0.15">
      <c r="E66" s="57"/>
      <c r="F66" s="6"/>
      <c r="G66" s="6"/>
      <c r="H66" s="6"/>
      <c r="I66" s="118"/>
      <c r="J66" s="103"/>
    </row>
    <row r="67" spans="1:10" x14ac:dyDescent="0.2">
      <c r="B67" s="90"/>
      <c r="C67" s="55" t="s">
        <v>411</v>
      </c>
      <c r="E67" s="57"/>
      <c r="F67" s="6">
        <v>71802.978000000003</v>
      </c>
      <c r="G67" s="6">
        <v>67111.612999999998</v>
      </c>
      <c r="H67" s="6">
        <v>60162.345000000001</v>
      </c>
      <c r="I67" s="118">
        <v>53729.46</v>
      </c>
      <c r="J67" s="103">
        <v>78368.948999999993</v>
      </c>
    </row>
    <row r="68" spans="1:10" x14ac:dyDescent="0.2">
      <c r="B68" s="90"/>
      <c r="C68" s="55" t="s">
        <v>412</v>
      </c>
      <c r="E68" s="57"/>
      <c r="F68" s="6">
        <v>78171.899999999994</v>
      </c>
      <c r="G68" s="6">
        <v>68834</v>
      </c>
      <c r="H68" s="6">
        <v>72012.100000000006</v>
      </c>
      <c r="I68" s="118">
        <v>81893.3</v>
      </c>
      <c r="J68" s="103">
        <v>87547.460999999996</v>
      </c>
    </row>
    <row r="69" spans="1:10" ht="18" thickBot="1" x14ac:dyDescent="0.2">
      <c r="B69" s="87"/>
      <c r="C69" s="88"/>
      <c r="D69" s="88"/>
      <c r="E69" s="98"/>
      <c r="F69" s="88"/>
      <c r="G69" s="88"/>
      <c r="H69" s="88"/>
      <c r="I69" s="88"/>
      <c r="J69" s="88"/>
    </row>
    <row r="70" spans="1:10" x14ac:dyDescent="0.15">
      <c r="B70" s="7"/>
      <c r="C70" s="99"/>
      <c r="D70" s="99"/>
      <c r="E70" s="99"/>
      <c r="F70" s="99" t="s">
        <v>360</v>
      </c>
      <c r="G70" s="99"/>
      <c r="H70" s="99"/>
      <c r="I70" s="99"/>
      <c r="J70" s="99"/>
    </row>
    <row r="71" spans="1:10" x14ac:dyDescent="0.2">
      <c r="B71" s="7"/>
      <c r="C71" s="99"/>
      <c r="D71" s="99"/>
      <c r="F71" s="55" t="s">
        <v>413</v>
      </c>
      <c r="G71" s="99"/>
      <c r="H71" s="99"/>
      <c r="I71" s="99"/>
      <c r="J71" s="99"/>
    </row>
    <row r="72" spans="1:10" x14ac:dyDescent="0.2">
      <c r="A72" s="55"/>
      <c r="B72" s="90"/>
    </row>
    <row r="73" spans="1:10" x14ac:dyDescent="0.2">
      <c r="A73" s="55"/>
      <c r="B73" s="90"/>
      <c r="F73" s="55"/>
    </row>
    <row r="74" spans="1:10" x14ac:dyDescent="0.15">
      <c r="B74" s="90"/>
    </row>
    <row r="75" spans="1:10" x14ac:dyDescent="0.15">
      <c r="B75" s="90"/>
    </row>
    <row r="76" spans="1:10" x14ac:dyDescent="0.15">
      <c r="B76" s="90"/>
    </row>
    <row r="77" spans="1:10" x14ac:dyDescent="0.15">
      <c r="B77" s="90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8"/>
  <sheetViews>
    <sheetView view="pageBreakPreview" zoomScale="75" zoomScaleNormal="75" workbookViewId="0">
      <selection activeCell="L15" sqref="L15"/>
    </sheetView>
  </sheetViews>
  <sheetFormatPr defaultColWidth="15.875" defaultRowHeight="17.25" x14ac:dyDescent="0.15"/>
  <cols>
    <col min="1" max="1" width="13.375" style="10" customWidth="1"/>
    <col min="2" max="3" width="0.75" style="10" customWidth="1"/>
    <col min="4" max="4" width="15.875" style="10"/>
    <col min="5" max="5" width="21.25" style="10" customWidth="1"/>
    <col min="6" max="10" width="16.875" style="10" customWidth="1"/>
    <col min="11" max="15" width="15.875" style="10"/>
    <col min="16" max="16384" width="15.875" style="1"/>
  </cols>
  <sheetData>
    <row r="1" spans="1:15" x14ac:dyDescent="0.2">
      <c r="A1" s="55"/>
      <c r="B1" s="90"/>
      <c r="F1" s="55"/>
    </row>
    <row r="2" spans="1:15" x14ac:dyDescent="0.15">
      <c r="B2" s="90"/>
    </row>
    <row r="3" spans="1:15" x14ac:dyDescent="0.15">
      <c r="B3" s="90"/>
    </row>
    <row r="4" spans="1:15" x14ac:dyDescent="0.15">
      <c r="B4" s="90"/>
    </row>
    <row r="5" spans="1:15" x14ac:dyDescent="0.15">
      <c r="B5" s="90"/>
    </row>
    <row r="6" spans="1:15" x14ac:dyDescent="0.2">
      <c r="A6" s="90"/>
      <c r="B6" s="437" t="s">
        <v>414</v>
      </c>
      <c r="C6" s="437"/>
      <c r="D6" s="437"/>
      <c r="E6" s="437"/>
      <c r="F6" s="437"/>
      <c r="G6" s="437"/>
      <c r="H6" s="437"/>
      <c r="I6" s="437"/>
      <c r="J6" s="437"/>
    </row>
    <row r="7" spans="1:15" ht="18" thickBot="1" x14ac:dyDescent="0.25">
      <c r="A7" s="90"/>
      <c r="B7" s="87"/>
      <c r="C7" s="105"/>
      <c r="D7" s="105"/>
      <c r="E7" s="134"/>
      <c r="F7" s="112" t="s">
        <v>29</v>
      </c>
      <c r="G7" s="105"/>
      <c r="H7" s="105"/>
      <c r="I7" s="103"/>
      <c r="J7" s="106" t="s">
        <v>19</v>
      </c>
    </row>
    <row r="8" spans="1:15" x14ac:dyDescent="0.2">
      <c r="A8" s="90"/>
      <c r="B8" s="90"/>
      <c r="C8" s="103"/>
      <c r="D8" s="103"/>
      <c r="E8" s="103"/>
      <c r="F8" s="107" t="s">
        <v>328</v>
      </c>
      <c r="G8" s="107" t="s">
        <v>367</v>
      </c>
      <c r="H8" s="107" t="s">
        <v>563</v>
      </c>
      <c r="I8" s="107" t="s">
        <v>575</v>
      </c>
      <c r="J8" s="381" t="s">
        <v>596</v>
      </c>
      <c r="K8" s="99"/>
    </row>
    <row r="9" spans="1:15" x14ac:dyDescent="0.2">
      <c r="B9" s="92"/>
      <c r="C9" s="108"/>
      <c r="D9" s="108"/>
      <c r="E9" s="108"/>
      <c r="F9" s="109">
        <v>2016</v>
      </c>
      <c r="G9" s="109">
        <v>2017</v>
      </c>
      <c r="H9" s="109">
        <v>2018</v>
      </c>
      <c r="I9" s="109">
        <v>2019</v>
      </c>
      <c r="J9" s="382">
        <v>2020</v>
      </c>
      <c r="K9" s="99"/>
    </row>
    <row r="10" spans="1:15" x14ac:dyDescent="0.15">
      <c r="B10" s="90"/>
      <c r="C10" s="103"/>
      <c r="D10" s="103"/>
      <c r="E10" s="110"/>
      <c r="F10" s="103"/>
      <c r="G10" s="103"/>
      <c r="H10" s="103"/>
      <c r="I10" s="103"/>
      <c r="J10" s="103"/>
    </row>
    <row r="11" spans="1:15" s="5" customFormat="1" x14ac:dyDescent="0.2">
      <c r="A11" s="9"/>
      <c r="B11" s="90"/>
      <c r="C11" s="112" t="s">
        <v>30</v>
      </c>
      <c r="D11" s="111"/>
      <c r="E11" s="135"/>
      <c r="F11" s="111">
        <v>529380.33900000004</v>
      </c>
      <c r="G11" s="111">
        <f>SUM(G13:G31)</f>
        <v>518621.71100000001</v>
      </c>
      <c r="H11" s="111">
        <f>SUM(H13:H31)</f>
        <v>527013.74099999992</v>
      </c>
      <c r="I11" s="111">
        <f>SUM(I13:I32)</f>
        <v>535861.3330000001</v>
      </c>
      <c r="J11" s="111">
        <f>SUM(J13:J33)</f>
        <v>626675.53399999999</v>
      </c>
      <c r="K11" s="9"/>
      <c r="L11" s="9"/>
      <c r="M11" s="9"/>
      <c r="N11" s="9"/>
      <c r="O11" s="9"/>
    </row>
    <row r="12" spans="1:15" x14ac:dyDescent="0.15">
      <c r="B12" s="90"/>
      <c r="C12" s="103"/>
      <c r="D12" s="103"/>
      <c r="E12" s="115"/>
      <c r="F12" s="103"/>
      <c r="G12" s="103"/>
      <c r="H12" s="103"/>
      <c r="I12" s="103"/>
      <c r="J12" s="103"/>
    </row>
    <row r="13" spans="1:15" x14ac:dyDescent="0.2">
      <c r="B13" s="90"/>
      <c r="C13" s="117" t="s">
        <v>415</v>
      </c>
      <c r="D13" s="103"/>
      <c r="E13" s="115"/>
      <c r="F13" s="118">
        <v>1211.7249999999999</v>
      </c>
      <c r="G13" s="118">
        <v>1186.491</v>
      </c>
      <c r="H13" s="118">
        <v>1170.5039999999999</v>
      </c>
      <c r="I13" s="118">
        <v>1215.9860000000001</v>
      </c>
      <c r="J13" s="103">
        <v>1213.5730000000001</v>
      </c>
    </row>
    <row r="14" spans="1:15" x14ac:dyDescent="0.2">
      <c r="B14" s="90"/>
      <c r="C14" s="117" t="s">
        <v>416</v>
      </c>
      <c r="D14" s="103"/>
      <c r="E14" s="115"/>
      <c r="F14" s="118">
        <v>28785.38</v>
      </c>
      <c r="G14" s="118">
        <v>23556.905999999999</v>
      </c>
      <c r="H14" s="118">
        <v>24889.575000000001</v>
      </c>
      <c r="I14" s="118">
        <v>25882.35</v>
      </c>
      <c r="J14" s="103">
        <v>25538.628000000001</v>
      </c>
    </row>
    <row r="15" spans="1:15" x14ac:dyDescent="0.2">
      <c r="B15" s="90"/>
      <c r="C15" s="117" t="s">
        <v>417</v>
      </c>
      <c r="D15" s="103"/>
      <c r="E15" s="115"/>
      <c r="F15" s="118">
        <v>73262.179999999993</v>
      </c>
      <c r="G15" s="118">
        <v>73763.732000000004</v>
      </c>
      <c r="H15" s="118">
        <v>72347.339000000007</v>
      </c>
      <c r="I15" s="118">
        <v>77008.850999999995</v>
      </c>
      <c r="J15" s="103">
        <v>94143.911999999997</v>
      </c>
    </row>
    <row r="16" spans="1:15" x14ac:dyDescent="0.2">
      <c r="B16" s="90"/>
      <c r="C16" s="117" t="s">
        <v>418</v>
      </c>
      <c r="D16" s="103"/>
      <c r="E16" s="115"/>
      <c r="F16" s="118">
        <v>15219.605</v>
      </c>
      <c r="G16" s="118">
        <v>13790.474</v>
      </c>
      <c r="H16" s="118">
        <v>12092.805</v>
      </c>
      <c r="I16" s="118">
        <v>12499.882</v>
      </c>
      <c r="J16" s="103">
        <v>30407.014999999999</v>
      </c>
    </row>
    <row r="17" spans="2:10" x14ac:dyDescent="0.2">
      <c r="B17" s="90"/>
      <c r="C17" s="117" t="s">
        <v>419</v>
      </c>
      <c r="D17" s="103"/>
      <c r="E17" s="115"/>
      <c r="F17" s="118">
        <v>1345.4749999999999</v>
      </c>
      <c r="G17" s="118">
        <v>1115.4369999999999</v>
      </c>
      <c r="H17" s="118">
        <v>1368.7940000000001</v>
      </c>
      <c r="I17" s="118">
        <v>1398.5039999999999</v>
      </c>
      <c r="J17" s="103">
        <v>1199.1600000000001</v>
      </c>
    </row>
    <row r="18" spans="2:10" x14ac:dyDescent="0.2">
      <c r="B18" s="90"/>
      <c r="C18" s="117" t="s">
        <v>420</v>
      </c>
      <c r="D18" s="103"/>
      <c r="E18" s="115"/>
      <c r="F18" s="118">
        <v>26748.412</v>
      </c>
      <c r="G18" s="118">
        <v>26983.291000000001</v>
      </c>
      <c r="H18" s="118">
        <v>28527.679</v>
      </c>
      <c r="I18" s="118">
        <v>29713.107</v>
      </c>
      <c r="J18" s="103">
        <v>29596.684000000001</v>
      </c>
    </row>
    <row r="19" spans="2:10" x14ac:dyDescent="0.2">
      <c r="B19" s="90"/>
      <c r="C19" s="117" t="s">
        <v>421</v>
      </c>
      <c r="D19" s="103"/>
      <c r="E19" s="115"/>
      <c r="F19" s="118">
        <v>67800.194000000003</v>
      </c>
      <c r="G19" s="118">
        <v>62283.288</v>
      </c>
      <c r="H19" s="118">
        <v>54737.186999999998</v>
      </c>
      <c r="I19" s="118">
        <v>51720.853000000003</v>
      </c>
      <c r="J19" s="103">
        <v>89151.84</v>
      </c>
    </row>
    <row r="20" spans="2:10" x14ac:dyDescent="0.2">
      <c r="B20" s="90"/>
      <c r="C20" s="117" t="s">
        <v>422</v>
      </c>
      <c r="D20" s="103"/>
      <c r="E20" s="115"/>
      <c r="F20" s="118">
        <v>83177.035999999993</v>
      </c>
      <c r="G20" s="118">
        <v>85614.517000000007</v>
      </c>
      <c r="H20" s="118">
        <v>95488.721000000005</v>
      </c>
      <c r="I20" s="118">
        <v>100177.12699999999</v>
      </c>
      <c r="J20" s="103">
        <v>105862.363</v>
      </c>
    </row>
    <row r="21" spans="2:10" x14ac:dyDescent="0.2">
      <c r="B21" s="90"/>
      <c r="C21" s="117" t="s">
        <v>423</v>
      </c>
      <c r="D21" s="103"/>
      <c r="E21" s="115"/>
      <c r="F21" s="118">
        <v>29863.727999999999</v>
      </c>
      <c r="G21" s="118">
        <v>27058.298999999999</v>
      </c>
      <c r="H21" s="118">
        <v>27571.505000000001</v>
      </c>
      <c r="I21" s="118">
        <v>28144.796999999999</v>
      </c>
      <c r="J21" s="103">
        <v>27976.886999999999</v>
      </c>
    </row>
    <row r="22" spans="2:10" x14ac:dyDescent="0.2">
      <c r="B22" s="90"/>
      <c r="C22" s="117" t="s">
        <v>424</v>
      </c>
      <c r="D22" s="103"/>
      <c r="E22" s="115"/>
      <c r="F22" s="118">
        <v>106346.071</v>
      </c>
      <c r="G22" s="118">
        <v>105840.99099999999</v>
      </c>
      <c r="H22" s="118">
        <v>106272.747</v>
      </c>
      <c r="I22" s="118">
        <v>106322.211</v>
      </c>
      <c r="J22" s="103">
        <v>116057.50599999999</v>
      </c>
    </row>
    <row r="23" spans="2:10" x14ac:dyDescent="0.2">
      <c r="B23" s="90"/>
      <c r="C23" s="136" t="s">
        <v>425</v>
      </c>
      <c r="D23" s="137"/>
      <c r="E23" s="115"/>
      <c r="F23" s="118">
        <v>3541.7249999999999</v>
      </c>
      <c r="G23" s="118">
        <v>3479.759</v>
      </c>
      <c r="H23" s="118">
        <v>7212.3119999999999</v>
      </c>
      <c r="I23" s="118">
        <v>7398.1859999999997</v>
      </c>
      <c r="J23" s="103">
        <v>5007.6719999999996</v>
      </c>
    </row>
    <row r="24" spans="2:10" x14ac:dyDescent="0.2">
      <c r="B24" s="90"/>
      <c r="C24" s="117" t="s">
        <v>363</v>
      </c>
      <c r="D24" s="103"/>
      <c r="E24" s="115"/>
      <c r="F24" s="118">
        <v>74361.630999999994</v>
      </c>
      <c r="G24" s="118">
        <v>74329.563999999998</v>
      </c>
      <c r="H24" s="118">
        <v>75147.426999999996</v>
      </c>
      <c r="I24" s="118">
        <v>75590.312999999995</v>
      </c>
      <c r="J24" s="103">
        <v>77466.847999999998</v>
      </c>
    </row>
    <row r="25" spans="2:10" x14ac:dyDescent="0.2">
      <c r="C25" s="438" t="s">
        <v>224</v>
      </c>
      <c r="D25" s="438"/>
      <c r="E25" s="115" t="s">
        <v>593</v>
      </c>
      <c r="F25" s="138" t="s">
        <v>291</v>
      </c>
      <c r="G25" s="138" t="s">
        <v>326</v>
      </c>
      <c r="H25" s="138" t="s">
        <v>326</v>
      </c>
      <c r="I25" s="138" t="s">
        <v>326</v>
      </c>
      <c r="J25" s="138" t="s">
        <v>326</v>
      </c>
    </row>
    <row r="26" spans="2:10" x14ac:dyDescent="0.2">
      <c r="C26" s="117" t="s">
        <v>599</v>
      </c>
      <c r="D26" s="103"/>
      <c r="E26" s="115"/>
      <c r="F26" s="118">
        <v>241.53</v>
      </c>
      <c r="G26" s="118">
        <v>364.30599999999998</v>
      </c>
      <c r="H26" s="118">
        <v>359.339</v>
      </c>
      <c r="I26" s="118">
        <v>162.048</v>
      </c>
      <c r="J26" s="103">
        <v>158.131</v>
      </c>
    </row>
    <row r="27" spans="2:10" x14ac:dyDescent="0.2">
      <c r="C27" s="117" t="s">
        <v>600</v>
      </c>
      <c r="D27" s="103"/>
      <c r="E27" s="115"/>
      <c r="F27" s="118">
        <v>595.05200000000002</v>
      </c>
      <c r="G27" s="118">
        <v>806.02200000000005</v>
      </c>
      <c r="H27" s="118">
        <v>630.83900000000006</v>
      </c>
      <c r="I27" s="118">
        <v>750.61800000000005</v>
      </c>
      <c r="J27" s="103">
        <v>616.65099999999995</v>
      </c>
    </row>
    <row r="28" spans="2:10" x14ac:dyDescent="0.2">
      <c r="C28" s="117" t="s">
        <v>601</v>
      </c>
      <c r="D28" s="103"/>
      <c r="E28" s="115"/>
      <c r="F28" s="118">
        <v>296.66000000000003</v>
      </c>
      <c r="G28" s="118">
        <v>784.09799999999996</v>
      </c>
      <c r="H28" s="118">
        <v>525.88400000000001</v>
      </c>
      <c r="I28" s="118">
        <v>393.40100000000001</v>
      </c>
      <c r="J28" s="103">
        <v>698.71299999999997</v>
      </c>
    </row>
    <row r="29" spans="2:10" x14ac:dyDescent="0.2">
      <c r="C29" s="117" t="s">
        <v>602</v>
      </c>
      <c r="D29" s="103"/>
      <c r="E29" s="115"/>
      <c r="F29" s="118">
        <v>15669.203</v>
      </c>
      <c r="G29" s="118">
        <v>16468.092000000001</v>
      </c>
      <c r="H29" s="118">
        <v>17471.100999999999</v>
      </c>
      <c r="I29" s="118">
        <v>16590.202000000001</v>
      </c>
      <c r="J29" s="103">
        <v>20227.060000000001</v>
      </c>
    </row>
    <row r="30" spans="2:10" x14ac:dyDescent="0.2">
      <c r="C30" s="117" t="s">
        <v>603</v>
      </c>
      <c r="D30" s="103"/>
      <c r="E30" s="115"/>
      <c r="F30" s="118">
        <v>253.059</v>
      </c>
      <c r="G30" s="118">
        <v>234.18899999999999</v>
      </c>
      <c r="H30" s="118">
        <v>220.72900000000001</v>
      </c>
      <c r="I30" s="118">
        <v>219.346</v>
      </c>
      <c r="J30" s="103">
        <v>208.57499999999999</v>
      </c>
    </row>
    <row r="31" spans="2:10" x14ac:dyDescent="0.2">
      <c r="C31" s="117" t="s">
        <v>604</v>
      </c>
      <c r="D31" s="103"/>
      <c r="E31" s="115"/>
      <c r="F31" s="118">
        <v>661.673</v>
      </c>
      <c r="G31" s="118">
        <v>962.255</v>
      </c>
      <c r="H31" s="118">
        <v>979.25400000000002</v>
      </c>
      <c r="I31" s="118">
        <v>528.31399999999996</v>
      </c>
      <c r="J31" s="144">
        <v>0</v>
      </c>
    </row>
    <row r="32" spans="2:10" x14ac:dyDescent="0.2">
      <c r="C32" s="139" t="s">
        <v>605</v>
      </c>
      <c r="D32" s="139"/>
      <c r="E32" s="140"/>
      <c r="F32" s="138" t="s">
        <v>291</v>
      </c>
      <c r="G32" s="138" t="s">
        <v>291</v>
      </c>
      <c r="H32" s="138" t="s">
        <v>291</v>
      </c>
      <c r="I32" s="118">
        <v>145.23699999999999</v>
      </c>
      <c r="J32" s="103">
        <v>289.69799999999998</v>
      </c>
    </row>
    <row r="33" spans="1:15" ht="18" thickBot="1" x14ac:dyDescent="0.25">
      <c r="A33" s="88"/>
      <c r="B33" s="88"/>
      <c r="C33" s="328" t="s">
        <v>606</v>
      </c>
      <c r="D33" s="328"/>
      <c r="E33" s="329"/>
      <c r="F33" s="330" t="s">
        <v>291</v>
      </c>
      <c r="G33" s="138" t="s">
        <v>291</v>
      </c>
      <c r="H33" s="138" t="s">
        <v>291</v>
      </c>
      <c r="I33" s="138" t="s">
        <v>291</v>
      </c>
      <c r="J33" s="103">
        <v>854.61800000000005</v>
      </c>
    </row>
    <row r="34" spans="1:15" ht="19.5" customHeight="1" x14ac:dyDescent="0.15">
      <c r="C34" s="103"/>
      <c r="D34" s="103"/>
      <c r="E34" s="103"/>
      <c r="F34" s="439" t="s">
        <v>607</v>
      </c>
      <c r="G34" s="440"/>
      <c r="H34" s="440"/>
      <c r="I34" s="440"/>
      <c r="J34" s="440"/>
    </row>
    <row r="35" spans="1:15" x14ac:dyDescent="0.15">
      <c r="C35" s="103"/>
      <c r="D35" s="103"/>
      <c r="E35" s="103"/>
      <c r="F35" s="441"/>
      <c r="G35" s="441"/>
      <c r="H35" s="441"/>
      <c r="I35" s="441"/>
      <c r="J35" s="441"/>
    </row>
    <row r="36" spans="1:15" x14ac:dyDescent="0.15">
      <c r="B36" s="90"/>
      <c r="C36" s="103"/>
      <c r="D36" s="103"/>
      <c r="E36" s="103"/>
      <c r="F36" s="103" t="s">
        <v>84</v>
      </c>
      <c r="G36" s="103"/>
      <c r="H36" s="103"/>
      <c r="I36" s="103"/>
      <c r="J36" s="103"/>
    </row>
    <row r="37" spans="1:15" x14ac:dyDescent="0.15">
      <c r="C37" s="103"/>
      <c r="D37" s="103"/>
      <c r="E37" s="103"/>
      <c r="F37" s="103"/>
      <c r="G37" s="103"/>
      <c r="H37" s="103"/>
      <c r="I37" s="103"/>
      <c r="J37" s="103"/>
    </row>
    <row r="38" spans="1:15" ht="18" thickBot="1" x14ac:dyDescent="0.25">
      <c r="B38" s="87"/>
      <c r="C38" s="105"/>
      <c r="D38" s="105"/>
      <c r="E38" s="105"/>
      <c r="F38" s="112" t="s">
        <v>36</v>
      </c>
      <c r="G38" s="105"/>
      <c r="H38" s="105"/>
      <c r="I38" s="103"/>
      <c r="J38" s="106" t="s">
        <v>19</v>
      </c>
      <c r="K38" s="99"/>
    </row>
    <row r="39" spans="1:15" x14ac:dyDescent="0.2">
      <c r="B39" s="90"/>
      <c r="C39" s="103"/>
      <c r="D39" s="103"/>
      <c r="E39" s="103"/>
      <c r="F39" s="107" t="s">
        <v>328</v>
      </c>
      <c r="G39" s="107" t="s">
        <v>367</v>
      </c>
      <c r="H39" s="107" t="s">
        <v>563</v>
      </c>
      <c r="I39" s="107" t="s">
        <v>575</v>
      </c>
      <c r="J39" s="381" t="s">
        <v>596</v>
      </c>
      <c r="K39" s="99"/>
    </row>
    <row r="40" spans="1:15" x14ac:dyDescent="0.2">
      <c r="B40" s="92"/>
      <c r="C40" s="108"/>
      <c r="D40" s="108"/>
      <c r="E40" s="108"/>
      <c r="F40" s="109">
        <v>2016</v>
      </c>
      <c r="G40" s="109">
        <v>2017</v>
      </c>
      <c r="H40" s="109">
        <v>2018</v>
      </c>
      <c r="I40" s="109">
        <v>2019</v>
      </c>
      <c r="J40" s="382">
        <v>2020</v>
      </c>
    </row>
    <row r="41" spans="1:15" s="5" customFormat="1" x14ac:dyDescent="0.15">
      <c r="A41" s="9"/>
      <c r="B41" s="10"/>
      <c r="C41" s="103"/>
      <c r="D41" s="103"/>
      <c r="E41" s="110"/>
      <c r="F41" s="103"/>
      <c r="G41" s="103"/>
      <c r="H41" s="103"/>
      <c r="I41" s="103"/>
      <c r="J41" s="111"/>
      <c r="K41" s="9"/>
      <c r="L41" s="9"/>
      <c r="M41" s="9"/>
      <c r="N41" s="9"/>
      <c r="O41" s="9"/>
    </row>
    <row r="42" spans="1:15" x14ac:dyDescent="0.2">
      <c r="B42" s="90"/>
      <c r="C42" s="112" t="s">
        <v>30</v>
      </c>
      <c r="D42" s="111"/>
      <c r="E42" s="135"/>
      <c r="F42" s="111">
        <v>529380.33900000004</v>
      </c>
      <c r="G42" s="111">
        <f>SUM(G44:G51,G58:G66)</f>
        <v>518621.71100000001</v>
      </c>
      <c r="H42" s="111">
        <f>SUM(H44:H51,H58:H66)</f>
        <v>527013.74100000004</v>
      </c>
      <c r="I42" s="111">
        <f>SUM(I44:I51,I58:I66)</f>
        <v>535861.3330000001</v>
      </c>
      <c r="J42" s="111">
        <f>SUM(J44:J51,J58:J65)</f>
        <v>626675.5340000001</v>
      </c>
    </row>
    <row r="43" spans="1:15" x14ac:dyDescent="0.15">
      <c r="C43" s="103"/>
      <c r="D43" s="103"/>
      <c r="E43" s="115"/>
      <c r="F43" s="103"/>
      <c r="G43" s="103"/>
      <c r="H43" s="103"/>
      <c r="I43" s="103"/>
      <c r="J43" s="103"/>
    </row>
    <row r="44" spans="1:15" x14ac:dyDescent="0.2">
      <c r="C44" s="117" t="s">
        <v>426</v>
      </c>
      <c r="D44" s="103"/>
      <c r="E44" s="115"/>
      <c r="F44" s="118">
        <v>138701.76000000001</v>
      </c>
      <c r="G44" s="118">
        <v>137705.117</v>
      </c>
      <c r="H44" s="118">
        <v>137147.74900000001</v>
      </c>
      <c r="I44" s="118">
        <v>136733.508</v>
      </c>
      <c r="J44" s="103">
        <v>135001.68299999999</v>
      </c>
    </row>
    <row r="45" spans="1:15" x14ac:dyDescent="0.2">
      <c r="C45" s="117" t="s">
        <v>427</v>
      </c>
      <c r="D45" s="103"/>
      <c r="E45" s="115"/>
      <c r="F45" s="118">
        <v>14055.739</v>
      </c>
      <c r="G45" s="118">
        <v>14621.825999999999</v>
      </c>
      <c r="H45" s="118">
        <v>15010.63</v>
      </c>
      <c r="I45" s="118">
        <v>15778.374</v>
      </c>
      <c r="J45" s="103">
        <v>18575.421999999999</v>
      </c>
    </row>
    <row r="46" spans="1:15" x14ac:dyDescent="0.2">
      <c r="C46" s="117" t="s">
        <v>428</v>
      </c>
      <c r="D46" s="103"/>
      <c r="E46" s="115"/>
      <c r="F46" s="118">
        <v>3580.5610000000001</v>
      </c>
      <c r="G46" s="118">
        <v>3721.8850000000002</v>
      </c>
      <c r="H46" s="118">
        <v>4266.0420000000004</v>
      </c>
      <c r="I46" s="118">
        <v>3532.5929999999998</v>
      </c>
      <c r="J46" s="103">
        <v>4480.1980000000003</v>
      </c>
    </row>
    <row r="47" spans="1:15" x14ac:dyDescent="0.2">
      <c r="C47" s="117"/>
      <c r="D47" s="103"/>
      <c r="E47" s="115"/>
      <c r="F47" s="118"/>
      <c r="G47" s="118"/>
      <c r="H47" s="118"/>
      <c r="I47" s="118"/>
      <c r="J47" s="103"/>
    </row>
    <row r="48" spans="1:15" x14ac:dyDescent="0.2">
      <c r="C48" s="117" t="s">
        <v>429</v>
      </c>
      <c r="D48" s="103"/>
      <c r="E48" s="115"/>
      <c r="F48" s="118">
        <v>11421.1</v>
      </c>
      <c r="G48" s="118">
        <v>11657.839</v>
      </c>
      <c r="H48" s="118">
        <v>11516.258</v>
      </c>
      <c r="I48" s="118">
        <v>12309.518</v>
      </c>
      <c r="J48" s="103">
        <v>12211.819</v>
      </c>
    </row>
    <row r="49" spans="3:10" x14ac:dyDescent="0.2">
      <c r="C49" s="117" t="s">
        <v>430</v>
      </c>
      <c r="D49" s="103"/>
      <c r="E49" s="115"/>
      <c r="F49" s="118">
        <v>103609.008</v>
      </c>
      <c r="G49" s="118">
        <v>104557.4</v>
      </c>
      <c r="H49" s="118">
        <v>99888.024999999994</v>
      </c>
      <c r="I49" s="118">
        <v>101989.58500000001</v>
      </c>
      <c r="J49" s="103">
        <v>151111.53899999999</v>
      </c>
    </row>
    <row r="50" spans="3:10" x14ac:dyDescent="0.2">
      <c r="C50" s="117"/>
      <c r="D50" s="103"/>
      <c r="E50" s="115"/>
      <c r="F50" s="118"/>
      <c r="G50" s="118"/>
      <c r="H50" s="118"/>
      <c r="I50" s="118"/>
      <c r="J50" s="103"/>
    </row>
    <row r="51" spans="3:10" x14ac:dyDescent="0.2">
      <c r="C51" s="117" t="s">
        <v>431</v>
      </c>
      <c r="D51" s="103"/>
      <c r="E51" s="115"/>
      <c r="F51" s="131">
        <v>104842.73299999999</v>
      </c>
      <c r="G51" s="131">
        <v>102046.822</v>
      </c>
      <c r="H51" s="131">
        <v>113951.01300000001</v>
      </c>
      <c r="I51" s="131">
        <f>SUM(I52:I56)</f>
        <v>122995.694</v>
      </c>
      <c r="J51" s="103">
        <f>SUM(J52:J56)</f>
        <v>141497.44400000002</v>
      </c>
    </row>
    <row r="52" spans="3:10" x14ac:dyDescent="0.2">
      <c r="C52" s="103"/>
      <c r="D52" s="117" t="s">
        <v>432</v>
      </c>
      <c r="E52" s="115"/>
      <c r="F52" s="118">
        <v>65437.915000000001</v>
      </c>
      <c r="G52" s="118">
        <v>71901.120999999999</v>
      </c>
      <c r="H52" s="118">
        <v>78241.485000000001</v>
      </c>
      <c r="I52" s="118">
        <v>84802.653000000006</v>
      </c>
      <c r="J52" s="103">
        <v>94239.403000000006</v>
      </c>
    </row>
    <row r="53" spans="3:10" x14ac:dyDescent="0.2">
      <c r="C53" s="103"/>
      <c r="D53" s="117" t="s">
        <v>433</v>
      </c>
      <c r="E53" s="115"/>
      <c r="F53" s="118">
        <v>25608.948</v>
      </c>
      <c r="G53" s="118">
        <v>20518.021000000001</v>
      </c>
      <c r="H53" s="118">
        <v>22434.690999999999</v>
      </c>
      <c r="I53" s="118">
        <v>25250.26</v>
      </c>
      <c r="J53" s="103">
        <v>32632.923999999999</v>
      </c>
    </row>
    <row r="54" spans="3:10" x14ac:dyDescent="0.2">
      <c r="C54" s="103"/>
      <c r="D54" s="117" t="s">
        <v>434</v>
      </c>
      <c r="E54" s="115"/>
      <c r="F54" s="118">
        <v>13354.576999999999</v>
      </c>
      <c r="G54" s="118">
        <v>9246.6180000000004</v>
      </c>
      <c r="H54" s="118">
        <v>12759.183000000001</v>
      </c>
      <c r="I54" s="118">
        <v>12581.606</v>
      </c>
      <c r="J54" s="103">
        <v>14434.708000000001</v>
      </c>
    </row>
    <row r="55" spans="3:10" x14ac:dyDescent="0.2">
      <c r="C55" s="103"/>
      <c r="D55" s="117" t="s">
        <v>225</v>
      </c>
      <c r="E55" s="115"/>
      <c r="F55" s="138" t="s">
        <v>291</v>
      </c>
      <c r="G55" s="138" t="s">
        <v>326</v>
      </c>
      <c r="H55" s="138" t="s">
        <v>326</v>
      </c>
      <c r="I55" s="138" t="s">
        <v>326</v>
      </c>
      <c r="J55" s="138" t="s">
        <v>326</v>
      </c>
    </row>
    <row r="56" spans="3:10" x14ac:dyDescent="0.2">
      <c r="C56" s="103"/>
      <c r="D56" s="117" t="s">
        <v>361</v>
      </c>
      <c r="E56" s="115"/>
      <c r="F56" s="119">
        <v>441.29300000000001</v>
      </c>
      <c r="G56" s="119">
        <v>381.06200000000001</v>
      </c>
      <c r="H56" s="119">
        <v>515.654</v>
      </c>
      <c r="I56" s="119">
        <v>361.17500000000001</v>
      </c>
      <c r="J56" s="103">
        <v>190.40899999999999</v>
      </c>
    </row>
    <row r="57" spans="3:10" x14ac:dyDescent="0.2">
      <c r="C57" s="103"/>
      <c r="D57" s="117"/>
      <c r="E57" s="115"/>
      <c r="F57" s="119"/>
      <c r="G57" s="119"/>
      <c r="H57" s="119"/>
      <c r="I57" s="119"/>
      <c r="J57" s="103"/>
    </row>
    <row r="58" spans="3:10" x14ac:dyDescent="0.2">
      <c r="C58" s="117" t="s">
        <v>362</v>
      </c>
      <c r="D58" s="103"/>
      <c r="E58" s="115"/>
      <c r="F58" s="118">
        <v>3539.415</v>
      </c>
      <c r="G58" s="118">
        <v>3478.6840000000002</v>
      </c>
      <c r="H58" s="118">
        <v>7209.1809999999996</v>
      </c>
      <c r="I58" s="118">
        <v>7393.0259999999998</v>
      </c>
      <c r="J58" s="103">
        <v>5006.9589999999998</v>
      </c>
    </row>
    <row r="59" spans="3:10" x14ac:dyDescent="0.2">
      <c r="C59" s="117" t="s">
        <v>435</v>
      </c>
      <c r="D59" s="103"/>
      <c r="E59" s="115"/>
      <c r="F59" s="138" t="s">
        <v>291</v>
      </c>
      <c r="G59" s="138">
        <v>0</v>
      </c>
      <c r="H59" s="138">
        <v>0</v>
      </c>
      <c r="I59" s="138">
        <v>0</v>
      </c>
      <c r="J59" s="138">
        <v>0</v>
      </c>
    </row>
    <row r="60" spans="3:10" x14ac:dyDescent="0.2">
      <c r="C60" s="117" t="s">
        <v>363</v>
      </c>
      <c r="D60" s="103"/>
      <c r="E60" s="115"/>
      <c r="F60" s="118">
        <v>74318.426999999996</v>
      </c>
      <c r="G60" s="118">
        <v>74264.453999999998</v>
      </c>
      <c r="H60" s="118">
        <v>75071.366999999998</v>
      </c>
      <c r="I60" s="118">
        <v>75528.817999999999</v>
      </c>
      <c r="J60" s="103">
        <v>77378.061000000002</v>
      </c>
    </row>
    <row r="61" spans="3:10" x14ac:dyDescent="0.2">
      <c r="C61" s="117"/>
      <c r="D61" s="103"/>
      <c r="E61" s="115"/>
      <c r="F61" s="118"/>
      <c r="G61" s="118"/>
      <c r="H61" s="118"/>
      <c r="I61" s="118"/>
      <c r="J61" s="103"/>
    </row>
    <row r="62" spans="3:10" x14ac:dyDescent="0.2">
      <c r="C62" s="117" t="s">
        <v>436</v>
      </c>
      <c r="D62" s="103"/>
      <c r="E62" s="115"/>
      <c r="F62" s="118">
        <v>7479.348</v>
      </c>
      <c r="G62" s="118">
        <v>7068.2849999999999</v>
      </c>
      <c r="H62" s="118">
        <v>5218.384</v>
      </c>
      <c r="I62" s="118">
        <v>5532.4610000000002</v>
      </c>
      <c r="J62" s="103">
        <v>3120.6970000000001</v>
      </c>
    </row>
    <row r="63" spans="3:10" x14ac:dyDescent="0.2">
      <c r="C63" s="117" t="s">
        <v>437</v>
      </c>
      <c r="D63" s="103"/>
      <c r="E63" s="115"/>
      <c r="F63" s="118">
        <v>57.901000000000003</v>
      </c>
      <c r="G63" s="118">
        <v>5.9009999999999998</v>
      </c>
      <c r="H63" s="118">
        <v>5.9009999999999998</v>
      </c>
      <c r="I63" s="118">
        <v>405.10399999999998</v>
      </c>
      <c r="J63" s="144">
        <v>0</v>
      </c>
    </row>
    <row r="64" spans="3:10" x14ac:dyDescent="0.2">
      <c r="C64" s="117" t="s">
        <v>438</v>
      </c>
      <c r="D64" s="103"/>
      <c r="E64" s="115"/>
      <c r="F64" s="118">
        <v>66863.08</v>
      </c>
      <c r="G64" s="118">
        <v>58557.31</v>
      </c>
      <c r="H64" s="118">
        <v>50360.514000000003</v>
      </c>
      <c r="I64" s="118">
        <v>46910.154000000002</v>
      </c>
      <c r="J64" s="103">
        <v>71756.385999999999</v>
      </c>
    </row>
    <row r="65" spans="2:10" x14ac:dyDescent="0.2">
      <c r="C65" s="117" t="s">
        <v>439</v>
      </c>
      <c r="D65" s="103"/>
      <c r="E65" s="115"/>
      <c r="F65" s="118">
        <v>911.26700000000005</v>
      </c>
      <c r="G65" s="118">
        <v>936.18799999999999</v>
      </c>
      <c r="H65" s="118">
        <v>7368.6769999999997</v>
      </c>
      <c r="I65" s="118">
        <v>6752.4979999999996</v>
      </c>
      <c r="J65" s="103">
        <v>6535.326</v>
      </c>
    </row>
    <row r="66" spans="2:10" x14ac:dyDescent="0.2">
      <c r="C66" s="117" t="s">
        <v>440</v>
      </c>
      <c r="D66" s="103"/>
      <c r="E66" s="115"/>
      <c r="F66" s="138" t="s">
        <v>291</v>
      </c>
      <c r="G66" s="138" t="s">
        <v>326</v>
      </c>
      <c r="H66" s="138" t="s">
        <v>326</v>
      </c>
      <c r="I66" s="138" t="s">
        <v>326</v>
      </c>
      <c r="J66" s="138" t="s">
        <v>326</v>
      </c>
    </row>
    <row r="67" spans="2:10" ht="18" thickBot="1" x14ac:dyDescent="0.2">
      <c r="B67" s="88"/>
      <c r="C67" s="105"/>
      <c r="D67" s="105"/>
      <c r="E67" s="127"/>
      <c r="F67" s="105"/>
      <c r="G67" s="105"/>
      <c r="H67" s="105"/>
      <c r="I67" s="105"/>
      <c r="J67" s="105"/>
    </row>
    <row r="68" spans="2:10" x14ac:dyDescent="0.2">
      <c r="B68" s="99"/>
      <c r="C68" s="130"/>
      <c r="D68" s="130"/>
      <c r="E68" s="130"/>
      <c r="F68" s="117" t="s">
        <v>413</v>
      </c>
      <c r="G68" s="130"/>
      <c r="H68" s="130"/>
      <c r="I68" s="130"/>
      <c r="J68" s="130"/>
    </row>
  </sheetData>
  <mergeCells count="3">
    <mergeCell ref="B6:J6"/>
    <mergeCell ref="C25:D25"/>
    <mergeCell ref="F34:J35"/>
  </mergeCells>
  <phoneticPr fontId="2"/>
  <pageMargins left="0.78740157480314965" right="0.78740157480314965" top="0.98425196850393704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9"/>
  <sheetViews>
    <sheetView view="pageBreakPreview" zoomScale="75" zoomScaleNormal="70" workbookViewId="0">
      <selection activeCell="K14" sqref="K14"/>
    </sheetView>
  </sheetViews>
  <sheetFormatPr defaultColWidth="15.875" defaultRowHeight="17.25" x14ac:dyDescent="0.15"/>
  <cols>
    <col min="1" max="1" width="13.375" style="10" customWidth="1"/>
    <col min="2" max="2" width="1.75" style="10" customWidth="1"/>
    <col min="3" max="3" width="5.875" style="10" customWidth="1"/>
    <col min="4" max="4" width="16" style="10" customWidth="1"/>
    <col min="5" max="5" width="13.5" style="10" customWidth="1"/>
    <col min="6" max="10" width="17" style="10" customWidth="1"/>
    <col min="11" max="15" width="15.875" style="10"/>
    <col min="16" max="16384" width="15.875" style="1"/>
  </cols>
  <sheetData>
    <row r="1" spans="1:15" x14ac:dyDescent="0.2">
      <c r="A1" s="55"/>
    </row>
    <row r="6" spans="1:15" x14ac:dyDescent="0.2">
      <c r="B6" s="442" t="s">
        <v>441</v>
      </c>
      <c r="C6" s="442"/>
      <c r="D6" s="442"/>
      <c r="E6" s="442"/>
      <c r="F6" s="442"/>
      <c r="G6" s="442"/>
      <c r="H6" s="442"/>
      <c r="I6" s="442"/>
      <c r="J6" s="442"/>
    </row>
    <row r="7" spans="1:15" ht="18" thickBot="1" x14ac:dyDescent="0.25">
      <c r="B7" s="105"/>
      <c r="C7" s="105"/>
      <c r="D7" s="105"/>
      <c r="E7" s="105"/>
      <c r="F7" s="142"/>
      <c r="G7" s="105"/>
      <c r="H7" s="105"/>
      <c r="I7" s="103"/>
      <c r="J7" s="106" t="s">
        <v>19</v>
      </c>
    </row>
    <row r="8" spans="1:15" x14ac:dyDescent="0.2">
      <c r="B8" s="103"/>
      <c r="C8" s="103"/>
      <c r="D8" s="103"/>
      <c r="E8" s="103"/>
      <c r="F8" s="107" t="s">
        <v>328</v>
      </c>
      <c r="G8" s="107" t="s">
        <v>367</v>
      </c>
      <c r="H8" s="107" t="s">
        <v>563</v>
      </c>
      <c r="I8" s="107" t="s">
        <v>575</v>
      </c>
      <c r="J8" s="383" t="s">
        <v>596</v>
      </c>
    </row>
    <row r="9" spans="1:15" x14ac:dyDescent="0.2">
      <c r="B9" s="108"/>
      <c r="C9" s="108"/>
      <c r="D9" s="108"/>
      <c r="E9" s="108"/>
      <c r="F9" s="109">
        <v>2016</v>
      </c>
      <c r="G9" s="109">
        <v>2017</v>
      </c>
      <c r="H9" s="109">
        <v>2018</v>
      </c>
      <c r="I9" s="109">
        <v>2019</v>
      </c>
      <c r="J9" s="382">
        <v>2020</v>
      </c>
    </row>
    <row r="10" spans="1:15" x14ac:dyDescent="0.15">
      <c r="B10" s="103"/>
      <c r="C10" s="103"/>
      <c r="D10" s="103"/>
      <c r="E10" s="110"/>
      <c r="F10" s="103"/>
      <c r="G10" s="103"/>
      <c r="H10" s="103"/>
      <c r="I10" s="103"/>
      <c r="J10" s="103"/>
    </row>
    <row r="11" spans="1:15" s="5" customFormat="1" x14ac:dyDescent="0.2">
      <c r="A11" s="9"/>
      <c r="B11" s="112" t="s">
        <v>442</v>
      </c>
      <c r="C11" s="111"/>
      <c r="D11" s="111"/>
      <c r="E11" s="135"/>
      <c r="F11" s="116">
        <v>91325.580879000001</v>
      </c>
      <c r="G11" s="116">
        <f>G13+G30</f>
        <v>93829.267627000023</v>
      </c>
      <c r="H11" s="116">
        <f>H13+H30</f>
        <v>93677.219027000014</v>
      </c>
      <c r="I11" s="116">
        <f>I13+I30</f>
        <v>94476.857589000007</v>
      </c>
      <c r="J11" s="111">
        <f>SUM(J13,J30)</f>
        <v>94671.975474999985</v>
      </c>
      <c r="K11" s="9"/>
      <c r="L11" s="9"/>
      <c r="M11" s="9"/>
      <c r="N11" s="9"/>
      <c r="O11" s="9"/>
    </row>
    <row r="12" spans="1:15" s="5" customFormat="1" x14ac:dyDescent="0.2">
      <c r="A12" s="9"/>
      <c r="B12" s="112"/>
      <c r="C12" s="111"/>
      <c r="D12" s="111"/>
      <c r="E12" s="135"/>
      <c r="F12" s="116"/>
      <c r="G12" s="116"/>
      <c r="H12" s="116"/>
      <c r="I12" s="116"/>
      <c r="J12" s="111"/>
      <c r="K12" s="9"/>
      <c r="L12" s="9"/>
      <c r="M12" s="9"/>
      <c r="N12" s="9"/>
      <c r="O12" s="9"/>
    </row>
    <row r="13" spans="1:15" s="5" customFormat="1" x14ac:dyDescent="0.2">
      <c r="A13" s="9"/>
      <c r="B13" s="111"/>
      <c r="C13" s="112" t="s">
        <v>46</v>
      </c>
      <c r="D13" s="111"/>
      <c r="E13" s="113"/>
      <c r="F13" s="116">
        <v>91309.662179000006</v>
      </c>
      <c r="G13" s="116">
        <f>SUM(G14:G28)</f>
        <v>93812.826327000017</v>
      </c>
      <c r="H13" s="116">
        <f>SUM(H14:H28)</f>
        <v>93660.558527000016</v>
      </c>
      <c r="I13" s="116">
        <f>SUM(I14:I28)</f>
        <v>94461.889389000004</v>
      </c>
      <c r="J13" s="111">
        <f>SUM(J14:J28)</f>
        <v>94656.54207499999</v>
      </c>
      <c r="K13" s="9"/>
      <c r="L13" s="9"/>
      <c r="M13" s="9"/>
      <c r="N13" s="9"/>
      <c r="O13" s="9"/>
    </row>
    <row r="14" spans="1:15" x14ac:dyDescent="0.2">
      <c r="B14" s="103"/>
      <c r="C14" s="103"/>
      <c r="D14" s="117" t="s">
        <v>47</v>
      </c>
      <c r="E14" s="115"/>
      <c r="F14" s="118">
        <v>29189.568875000001</v>
      </c>
      <c r="G14" s="118">
        <v>30627.180874000001</v>
      </c>
      <c r="H14" s="118">
        <v>29997.59794</v>
      </c>
      <c r="I14" s="118">
        <v>30353.561501</v>
      </c>
      <c r="J14" s="103">
        <v>30959.159749999999</v>
      </c>
    </row>
    <row r="15" spans="1:15" x14ac:dyDescent="0.2">
      <c r="B15" s="103"/>
      <c r="C15" s="103"/>
      <c r="D15" s="117" t="s">
        <v>48</v>
      </c>
      <c r="E15" s="115"/>
      <c r="F15" s="118">
        <v>3118.9527159999998</v>
      </c>
      <c r="G15" s="118">
        <v>3308.7492609999999</v>
      </c>
      <c r="H15" s="118">
        <v>3532.4177479999998</v>
      </c>
      <c r="I15" s="118">
        <v>3483.7200240000002</v>
      </c>
      <c r="J15" s="103">
        <v>2481.5749259999998</v>
      </c>
    </row>
    <row r="16" spans="1:15" x14ac:dyDescent="0.2">
      <c r="B16" s="103"/>
      <c r="C16" s="103"/>
      <c r="D16" s="117" t="s">
        <v>49</v>
      </c>
      <c r="E16" s="115"/>
      <c r="F16" s="118">
        <v>453.7088</v>
      </c>
      <c r="G16" s="118">
        <v>622.94813799999997</v>
      </c>
      <c r="H16" s="118">
        <v>582.75302199999999</v>
      </c>
      <c r="I16" s="118">
        <v>266.36400700000002</v>
      </c>
      <c r="J16" s="103">
        <v>271.16310900000002</v>
      </c>
    </row>
    <row r="17" spans="1:15" x14ac:dyDescent="0.2">
      <c r="B17" s="103"/>
      <c r="C17" s="103"/>
      <c r="D17" s="117" t="s">
        <v>50</v>
      </c>
      <c r="E17" s="115"/>
      <c r="F17" s="118">
        <v>1030.5656719999999</v>
      </c>
      <c r="G17" s="118">
        <v>1029.4869619999999</v>
      </c>
      <c r="H17" s="118">
        <v>1028.758898</v>
      </c>
      <c r="I17" s="118">
        <v>1082.2133249999999</v>
      </c>
      <c r="J17" s="103">
        <v>1201.1482559999999</v>
      </c>
    </row>
    <row r="18" spans="1:15" x14ac:dyDescent="0.2">
      <c r="B18" s="103"/>
      <c r="C18" s="103"/>
      <c r="D18" s="117" t="s">
        <v>51</v>
      </c>
      <c r="E18" s="115"/>
      <c r="F18" s="118">
        <v>17296.216211999999</v>
      </c>
      <c r="G18" s="118">
        <v>17789.719682999999</v>
      </c>
      <c r="H18" s="118">
        <v>18462.680767000002</v>
      </c>
      <c r="I18" s="118">
        <v>19321.332299999998</v>
      </c>
      <c r="J18" s="103">
        <v>17795.831590999998</v>
      </c>
    </row>
    <row r="19" spans="1:15" x14ac:dyDescent="0.2">
      <c r="B19" s="103"/>
      <c r="C19" s="103"/>
      <c r="D19" s="117" t="s">
        <v>52</v>
      </c>
      <c r="E19" s="115"/>
      <c r="F19" s="118">
        <v>15248.592004</v>
      </c>
      <c r="G19" s="118">
        <v>14857.708327</v>
      </c>
      <c r="H19" s="118">
        <v>14656.241426000001</v>
      </c>
      <c r="I19" s="118">
        <v>15050.127284</v>
      </c>
      <c r="J19" s="103">
        <v>17667.214477000001</v>
      </c>
    </row>
    <row r="20" spans="1:15" x14ac:dyDescent="0.2">
      <c r="B20" s="103"/>
      <c r="C20" s="103"/>
      <c r="D20" s="117" t="s">
        <v>53</v>
      </c>
      <c r="E20" s="115"/>
      <c r="F20" s="118">
        <v>3678.7194169999998</v>
      </c>
      <c r="G20" s="118">
        <v>3798.1858520000001</v>
      </c>
      <c r="H20" s="118">
        <v>3828.9472040000001</v>
      </c>
      <c r="I20" s="118">
        <v>3576.799982</v>
      </c>
      <c r="J20" s="103">
        <v>3441.8370359999999</v>
      </c>
    </row>
    <row r="21" spans="1:15" x14ac:dyDescent="0.2">
      <c r="B21" s="103"/>
      <c r="C21" s="103"/>
      <c r="D21" s="117"/>
      <c r="E21" s="115"/>
      <c r="F21" s="118"/>
      <c r="G21" s="118"/>
      <c r="H21" s="118"/>
      <c r="I21" s="118"/>
      <c r="J21" s="103"/>
    </row>
    <row r="22" spans="1:15" x14ac:dyDescent="0.2">
      <c r="B22" s="103"/>
      <c r="C22" s="103"/>
      <c r="D22" s="117" t="s">
        <v>54</v>
      </c>
      <c r="E22" s="115"/>
      <c r="F22" s="118">
        <v>1932.5676530000001</v>
      </c>
      <c r="G22" s="118">
        <v>2160.0123250000001</v>
      </c>
      <c r="H22" s="118">
        <v>1729.45498</v>
      </c>
      <c r="I22" s="118">
        <v>1719.093345</v>
      </c>
      <c r="J22" s="103">
        <v>1860.9394359999999</v>
      </c>
    </row>
    <row r="23" spans="1:15" x14ac:dyDescent="0.2">
      <c r="B23" s="103"/>
      <c r="C23" s="103"/>
      <c r="D23" s="117" t="s">
        <v>55</v>
      </c>
      <c r="E23" s="115"/>
      <c r="F23" s="118">
        <v>1129.8613290000001</v>
      </c>
      <c r="G23" s="118">
        <v>1066.794118</v>
      </c>
      <c r="H23" s="118">
        <v>1049.705524</v>
      </c>
      <c r="I23" s="118">
        <v>1058.5491119999999</v>
      </c>
      <c r="J23" s="103">
        <v>1029.1665889999999</v>
      </c>
    </row>
    <row r="24" spans="1:15" x14ac:dyDescent="0.2">
      <c r="B24" s="103"/>
      <c r="C24" s="103"/>
      <c r="D24" s="117" t="s">
        <v>56</v>
      </c>
      <c r="E24" s="115"/>
      <c r="F24" s="118">
        <v>358.31437</v>
      </c>
      <c r="G24" s="118">
        <v>334.22413</v>
      </c>
      <c r="H24" s="118">
        <v>316.28307000000001</v>
      </c>
      <c r="I24" s="118">
        <v>313.89184499999999</v>
      </c>
      <c r="J24" s="103">
        <v>302.75975</v>
      </c>
    </row>
    <row r="25" spans="1:15" x14ac:dyDescent="0.2">
      <c r="B25" s="103"/>
      <c r="C25" s="103"/>
      <c r="D25" s="117" t="s">
        <v>267</v>
      </c>
      <c r="E25" s="115"/>
      <c r="F25" s="119">
        <v>1017.1572</v>
      </c>
      <c r="G25" s="119">
        <v>1400.6806999999999</v>
      </c>
      <c r="H25" s="119">
        <v>1485.9314999999999</v>
      </c>
      <c r="I25" s="119">
        <v>800.33249999999998</v>
      </c>
      <c r="J25" s="144">
        <v>0</v>
      </c>
    </row>
    <row r="26" spans="1:15" x14ac:dyDescent="0.2">
      <c r="B26" s="103"/>
      <c r="C26" s="103"/>
      <c r="D26" s="117" t="s">
        <v>268</v>
      </c>
      <c r="E26" s="115"/>
      <c r="F26" s="119">
        <v>5740.2281819999998</v>
      </c>
      <c r="G26" s="119">
        <v>5704.8781079999999</v>
      </c>
      <c r="H26" s="119">
        <v>5842.2839560000002</v>
      </c>
      <c r="I26" s="119">
        <v>6017.3929340000004</v>
      </c>
      <c r="J26" s="103">
        <v>5950.5657229999997</v>
      </c>
    </row>
    <row r="27" spans="1:15" x14ac:dyDescent="0.2">
      <c r="B27" s="103"/>
      <c r="C27" s="103"/>
      <c r="D27" s="117" t="s">
        <v>57</v>
      </c>
      <c r="E27" s="115"/>
      <c r="F27" s="118">
        <v>11115.116148999999</v>
      </c>
      <c r="G27" s="118">
        <v>11112.166649000001</v>
      </c>
      <c r="H27" s="118">
        <v>11147.411292000001</v>
      </c>
      <c r="I27" s="118">
        <v>11418.51123</v>
      </c>
      <c r="J27" s="103">
        <v>11695.090232</v>
      </c>
    </row>
    <row r="28" spans="1:15" x14ac:dyDescent="0.2">
      <c r="B28" s="103"/>
      <c r="C28" s="103"/>
      <c r="D28" s="117" t="s">
        <v>58</v>
      </c>
      <c r="E28" s="115"/>
      <c r="F28" s="118">
        <v>9.3600000000000003E-2</v>
      </c>
      <c r="G28" s="118">
        <v>9.1200000000000003E-2</v>
      </c>
      <c r="H28" s="118">
        <v>9.1200000000000003E-2</v>
      </c>
      <c r="I28" s="118">
        <v>0</v>
      </c>
      <c r="J28" s="103">
        <v>9.1200000000000003E-2</v>
      </c>
    </row>
    <row r="29" spans="1:15" x14ac:dyDescent="0.2">
      <c r="B29" s="103"/>
      <c r="C29" s="103"/>
      <c r="D29" s="117"/>
      <c r="E29" s="115"/>
      <c r="F29" s="119"/>
      <c r="G29" s="119"/>
      <c r="H29" s="119"/>
      <c r="I29" s="119"/>
      <c r="J29" s="103"/>
    </row>
    <row r="30" spans="1:15" s="5" customFormat="1" x14ac:dyDescent="0.2">
      <c r="A30" s="9"/>
      <c r="B30" s="111"/>
      <c r="C30" s="112" t="s">
        <v>59</v>
      </c>
      <c r="D30" s="111"/>
      <c r="E30" s="113"/>
      <c r="F30" s="116">
        <v>15.918699999999999</v>
      </c>
      <c r="G30" s="116">
        <f>SUM(G31:G33)</f>
        <v>16.441299999999998</v>
      </c>
      <c r="H30" s="116">
        <f>SUM(H31:H33)</f>
        <v>16.660499999999999</v>
      </c>
      <c r="I30" s="116">
        <f>SUM(I31:I33)</f>
        <v>14.9682</v>
      </c>
      <c r="J30" s="111">
        <f>SUM(J31:J35)</f>
        <v>15.433400000000001</v>
      </c>
      <c r="K30" s="9"/>
      <c r="L30" s="9"/>
      <c r="M30" s="9"/>
      <c r="N30" s="9"/>
      <c r="O30" s="9"/>
    </row>
    <row r="31" spans="1:15" x14ac:dyDescent="0.2">
      <c r="B31" s="103"/>
      <c r="C31" s="103"/>
      <c r="D31" s="117" t="s">
        <v>62</v>
      </c>
      <c r="E31" s="115"/>
      <c r="F31" s="118">
        <v>15.918699999999999</v>
      </c>
      <c r="G31" s="118">
        <v>16.441299999999998</v>
      </c>
      <c r="H31" s="118">
        <v>16.660499999999999</v>
      </c>
      <c r="I31" s="118">
        <v>14.9682</v>
      </c>
      <c r="J31" s="103">
        <v>15.433400000000001</v>
      </c>
    </row>
    <row r="32" spans="1:15" x14ac:dyDescent="0.2">
      <c r="B32" s="103"/>
      <c r="C32" s="103"/>
      <c r="D32" s="117" t="s">
        <v>60</v>
      </c>
      <c r="E32" s="115"/>
      <c r="F32" s="132" t="s">
        <v>291</v>
      </c>
      <c r="G32" s="132" t="s">
        <v>326</v>
      </c>
      <c r="H32" s="132" t="s">
        <v>326</v>
      </c>
      <c r="I32" s="132" t="s">
        <v>326</v>
      </c>
      <c r="J32" s="132" t="s">
        <v>326</v>
      </c>
    </row>
    <row r="33" spans="1:15" x14ac:dyDescent="0.2">
      <c r="B33" s="103"/>
      <c r="C33" s="103"/>
      <c r="D33" s="117" t="s">
        <v>61</v>
      </c>
      <c r="E33" s="115"/>
      <c r="F33" s="132" t="s">
        <v>291</v>
      </c>
      <c r="G33" s="132" t="s">
        <v>326</v>
      </c>
      <c r="H33" s="132" t="s">
        <v>326</v>
      </c>
      <c r="I33" s="132" t="s">
        <v>326</v>
      </c>
      <c r="J33" s="132" t="s">
        <v>326</v>
      </c>
    </row>
    <row r="34" spans="1:15" x14ac:dyDescent="0.2">
      <c r="B34" s="103"/>
      <c r="C34" s="103"/>
      <c r="D34" s="117"/>
      <c r="E34" s="115"/>
      <c r="F34" s="119"/>
      <c r="G34" s="119"/>
      <c r="H34" s="119"/>
      <c r="I34" s="119"/>
      <c r="J34" s="119"/>
    </row>
    <row r="35" spans="1:15" s="5" customFormat="1" x14ac:dyDescent="0.2">
      <c r="A35" s="9"/>
      <c r="B35" s="111"/>
      <c r="C35" s="112" t="s">
        <v>63</v>
      </c>
      <c r="D35" s="111"/>
      <c r="E35" s="113"/>
      <c r="F35" s="143" t="s">
        <v>291</v>
      </c>
      <c r="G35" s="143" t="s">
        <v>326</v>
      </c>
      <c r="H35" s="143" t="s">
        <v>326</v>
      </c>
      <c r="I35" s="143" t="s">
        <v>326</v>
      </c>
      <c r="J35" s="143" t="s">
        <v>326</v>
      </c>
      <c r="K35" s="9"/>
      <c r="L35" s="9"/>
      <c r="M35" s="9"/>
      <c r="N35" s="9"/>
      <c r="O35" s="9"/>
    </row>
    <row r="36" spans="1:15" ht="18" thickBot="1" x14ac:dyDescent="0.2">
      <c r="B36" s="105"/>
      <c r="C36" s="105"/>
      <c r="D36" s="105"/>
      <c r="E36" s="127"/>
      <c r="F36" s="105"/>
      <c r="G36" s="105"/>
      <c r="H36" s="105"/>
      <c r="I36" s="105"/>
      <c r="J36" s="105"/>
    </row>
    <row r="37" spans="1:15" x14ac:dyDescent="0.2">
      <c r="B37" s="103"/>
      <c r="C37" s="103"/>
      <c r="D37" s="103"/>
      <c r="E37" s="103"/>
      <c r="F37" s="117" t="s">
        <v>215</v>
      </c>
      <c r="G37" s="103"/>
      <c r="H37" s="103"/>
      <c r="I37" s="103"/>
      <c r="J37" s="103"/>
    </row>
    <row r="38" spans="1:15" x14ac:dyDescent="0.15">
      <c r="B38" s="103"/>
      <c r="C38" s="103"/>
      <c r="D38" s="103"/>
      <c r="E38" s="103"/>
      <c r="F38" s="103"/>
      <c r="G38" s="103"/>
      <c r="H38" s="103"/>
      <c r="I38" s="103"/>
      <c r="J38" s="103"/>
    </row>
    <row r="39" spans="1:15" x14ac:dyDescent="0.15">
      <c r="B39" s="103"/>
      <c r="C39" s="103"/>
      <c r="D39" s="103"/>
      <c r="E39" s="103"/>
      <c r="F39" s="103"/>
      <c r="G39" s="103"/>
      <c r="H39" s="103"/>
      <c r="I39" s="103"/>
      <c r="J39" s="103"/>
    </row>
    <row r="40" spans="1:15" x14ac:dyDescent="0.2">
      <c r="B40" s="443" t="s">
        <v>279</v>
      </c>
      <c r="C40" s="443"/>
      <c r="D40" s="443"/>
      <c r="E40" s="443"/>
      <c r="F40" s="443"/>
      <c r="G40" s="443"/>
      <c r="H40" s="443"/>
      <c r="I40" s="443"/>
      <c r="J40" s="443"/>
    </row>
    <row r="41" spans="1:15" ht="18" thickBot="1" x14ac:dyDescent="0.25">
      <c r="B41" s="105"/>
      <c r="C41" s="105"/>
      <c r="D41" s="105"/>
      <c r="E41" s="105"/>
      <c r="F41" s="103"/>
      <c r="G41" s="103"/>
      <c r="H41" s="103"/>
      <c r="I41" s="103"/>
      <c r="J41" s="106" t="s">
        <v>19</v>
      </c>
    </row>
    <row r="42" spans="1:15" x14ac:dyDescent="0.2">
      <c r="B42" s="103"/>
      <c r="C42" s="103"/>
      <c r="D42" s="103"/>
      <c r="E42" s="103"/>
      <c r="F42" s="107" t="s">
        <v>328</v>
      </c>
      <c r="G42" s="107" t="s">
        <v>367</v>
      </c>
      <c r="H42" s="107" t="s">
        <v>563</v>
      </c>
      <c r="I42" s="107" t="s">
        <v>575</v>
      </c>
      <c r="J42" s="381" t="s">
        <v>596</v>
      </c>
    </row>
    <row r="43" spans="1:15" x14ac:dyDescent="0.2">
      <c r="B43" s="108"/>
      <c r="C43" s="108"/>
      <c r="D43" s="108"/>
      <c r="E43" s="108"/>
      <c r="F43" s="109">
        <v>2016</v>
      </c>
      <c r="G43" s="109">
        <v>2017</v>
      </c>
      <c r="H43" s="109">
        <v>2018</v>
      </c>
      <c r="I43" s="109">
        <v>2019</v>
      </c>
      <c r="J43" s="382">
        <v>2020</v>
      </c>
    </row>
    <row r="44" spans="1:15" x14ac:dyDescent="0.15">
      <c r="B44" s="103"/>
      <c r="C44" s="103"/>
      <c r="D44" s="103"/>
      <c r="E44" s="110"/>
      <c r="F44" s="103"/>
      <c r="G44" s="103"/>
      <c r="H44" s="103"/>
      <c r="I44" s="103"/>
      <c r="J44" s="103"/>
    </row>
    <row r="45" spans="1:15" x14ac:dyDescent="0.2">
      <c r="B45" s="117" t="s">
        <v>67</v>
      </c>
      <c r="C45" s="103"/>
      <c r="D45" s="103"/>
      <c r="E45" s="115"/>
      <c r="F45" s="130"/>
      <c r="G45" s="130"/>
      <c r="H45" s="130"/>
      <c r="I45" s="130"/>
      <c r="J45" s="103"/>
    </row>
    <row r="46" spans="1:15" x14ac:dyDescent="0.2">
      <c r="B46" s="117"/>
      <c r="C46" s="117" t="s">
        <v>68</v>
      </c>
      <c r="D46" s="103"/>
      <c r="E46" s="115"/>
      <c r="F46" s="118">
        <v>650.33340299999998</v>
      </c>
      <c r="G46" s="118">
        <v>660.75379299999997</v>
      </c>
      <c r="H46" s="118">
        <v>658.585103</v>
      </c>
      <c r="I46" s="118">
        <v>648.73543700000005</v>
      </c>
      <c r="J46" s="103">
        <v>639.34656199999995</v>
      </c>
    </row>
    <row r="47" spans="1:15" x14ac:dyDescent="0.2">
      <c r="B47" s="103"/>
      <c r="C47" s="117" t="s">
        <v>64</v>
      </c>
      <c r="D47" s="103"/>
      <c r="E47" s="115"/>
      <c r="F47" s="118">
        <v>245.126283</v>
      </c>
      <c r="G47" s="118">
        <v>309.23251699999997</v>
      </c>
      <c r="H47" s="118">
        <v>318.0609</v>
      </c>
      <c r="I47" s="118">
        <v>323.119168</v>
      </c>
      <c r="J47" s="103">
        <v>96.672956999999997</v>
      </c>
    </row>
    <row r="48" spans="1:15" x14ac:dyDescent="0.2">
      <c r="B48" s="103"/>
      <c r="C48" s="117" t="s">
        <v>294</v>
      </c>
      <c r="D48" s="103"/>
      <c r="E48" s="115"/>
      <c r="F48" s="144">
        <v>0</v>
      </c>
      <c r="G48" s="145" t="s">
        <v>326</v>
      </c>
      <c r="H48" s="145">
        <v>8.4090000000000007</v>
      </c>
      <c r="I48" s="145">
        <v>0</v>
      </c>
      <c r="J48" s="103">
        <v>0.68828999999999996</v>
      </c>
    </row>
    <row r="49" spans="2:10" x14ac:dyDescent="0.2">
      <c r="B49" s="103"/>
      <c r="C49" s="117" t="s">
        <v>289</v>
      </c>
      <c r="D49" s="103"/>
      <c r="E49" s="115"/>
      <c r="F49" s="118">
        <v>468.347128</v>
      </c>
      <c r="G49" s="118">
        <v>607.16610100000003</v>
      </c>
      <c r="H49" s="118">
        <v>611.96089400000005</v>
      </c>
      <c r="I49" s="118">
        <v>634.897154</v>
      </c>
      <c r="J49" s="103">
        <v>576.11688200000003</v>
      </c>
    </row>
    <row r="50" spans="2:10" x14ac:dyDescent="0.2">
      <c r="B50" s="103"/>
      <c r="C50" s="117" t="s">
        <v>290</v>
      </c>
      <c r="D50" s="103"/>
      <c r="E50" s="115"/>
      <c r="F50" s="122">
        <v>167.18680900000001</v>
      </c>
      <c r="G50" s="122">
        <v>221.05169000000001</v>
      </c>
      <c r="H50" s="122">
        <v>235.607</v>
      </c>
      <c r="I50" s="122">
        <v>231.70132799999999</v>
      </c>
      <c r="J50" s="103">
        <v>6.9470109999999998</v>
      </c>
    </row>
    <row r="51" spans="2:10" x14ac:dyDescent="0.2">
      <c r="B51" s="103"/>
      <c r="C51" s="117" t="s">
        <v>295</v>
      </c>
      <c r="D51" s="103"/>
      <c r="E51" s="115"/>
      <c r="F51" s="122">
        <v>0</v>
      </c>
      <c r="G51" s="145" t="s">
        <v>326</v>
      </c>
      <c r="H51" s="145">
        <v>0</v>
      </c>
      <c r="I51" s="130">
        <v>0</v>
      </c>
      <c r="J51" s="103">
        <v>1.150055</v>
      </c>
    </row>
    <row r="52" spans="2:10" x14ac:dyDescent="0.2">
      <c r="B52" s="103"/>
      <c r="C52" s="117"/>
      <c r="D52" s="103"/>
      <c r="E52" s="115"/>
      <c r="F52" s="118"/>
      <c r="G52" s="118"/>
      <c r="H52" s="118"/>
      <c r="I52" s="118"/>
      <c r="J52" s="103"/>
    </row>
    <row r="53" spans="2:10" x14ac:dyDescent="0.2">
      <c r="B53" s="117" t="s">
        <v>69</v>
      </c>
      <c r="C53" s="103"/>
      <c r="D53" s="103"/>
      <c r="E53" s="115"/>
      <c r="F53" s="130"/>
      <c r="G53" s="130"/>
      <c r="H53" s="130"/>
      <c r="I53" s="130"/>
      <c r="J53" s="103"/>
    </row>
    <row r="54" spans="2:10" x14ac:dyDescent="0.2">
      <c r="B54" s="117"/>
      <c r="C54" s="117" t="s">
        <v>70</v>
      </c>
      <c r="D54" s="103"/>
      <c r="E54" s="115"/>
      <c r="F54" s="118">
        <v>129.83197999999999</v>
      </c>
      <c r="G54" s="118">
        <v>232.63241400000001</v>
      </c>
      <c r="H54" s="118">
        <v>888.96402399999999</v>
      </c>
      <c r="I54" s="118">
        <v>456.96302400000002</v>
      </c>
      <c r="J54" s="103">
        <v>195.18489299999999</v>
      </c>
    </row>
    <row r="55" spans="2:10" x14ac:dyDescent="0.2">
      <c r="B55" s="103"/>
      <c r="C55" s="117" t="s">
        <v>64</v>
      </c>
      <c r="D55" s="103"/>
      <c r="E55" s="115"/>
      <c r="F55" s="118">
        <v>185.069174</v>
      </c>
      <c r="G55" s="118">
        <v>183.66026199999999</v>
      </c>
      <c r="H55" s="118">
        <v>178.81911099999999</v>
      </c>
      <c r="I55" s="118">
        <v>178.721969</v>
      </c>
      <c r="J55" s="103">
        <v>195.62199899999999</v>
      </c>
    </row>
    <row r="56" spans="2:10" x14ac:dyDescent="0.2">
      <c r="B56" s="103"/>
      <c r="C56" s="117" t="s">
        <v>294</v>
      </c>
      <c r="D56" s="103"/>
      <c r="E56" s="115"/>
      <c r="F56" s="122">
        <v>0</v>
      </c>
      <c r="G56" s="146" t="s">
        <v>326</v>
      </c>
      <c r="H56" s="146">
        <v>6.4156769999999996</v>
      </c>
      <c r="I56" s="146">
        <v>0</v>
      </c>
      <c r="J56" s="144">
        <v>0</v>
      </c>
    </row>
    <row r="57" spans="2:10" x14ac:dyDescent="0.2">
      <c r="B57" s="103"/>
      <c r="C57" s="117" t="s">
        <v>65</v>
      </c>
      <c r="D57" s="103"/>
      <c r="E57" s="115"/>
      <c r="F57" s="118">
        <v>260.476697</v>
      </c>
      <c r="G57" s="118">
        <v>310.571324</v>
      </c>
      <c r="H57" s="118">
        <v>967.34189200000003</v>
      </c>
      <c r="I57" s="118">
        <v>467.64250399999997</v>
      </c>
      <c r="J57" s="103">
        <v>212.375348</v>
      </c>
    </row>
    <row r="58" spans="2:10" x14ac:dyDescent="0.2">
      <c r="B58" s="103"/>
      <c r="C58" s="117" t="s">
        <v>66</v>
      </c>
      <c r="D58" s="103"/>
      <c r="E58" s="115"/>
      <c r="F58" s="122">
        <v>18.049869999999999</v>
      </c>
      <c r="G58" s="122">
        <v>12.577532</v>
      </c>
      <c r="H58" s="122">
        <v>7.6564519999999998</v>
      </c>
      <c r="I58" s="122">
        <v>3.5712229999999998</v>
      </c>
      <c r="J58" s="103">
        <v>2.929627</v>
      </c>
    </row>
    <row r="59" spans="2:10" x14ac:dyDescent="0.2">
      <c r="B59" s="103"/>
      <c r="C59" s="117" t="s">
        <v>295</v>
      </c>
      <c r="D59" s="103"/>
      <c r="E59" s="115"/>
      <c r="F59" s="122">
        <v>0</v>
      </c>
      <c r="G59" s="146" t="s">
        <v>326</v>
      </c>
      <c r="H59" s="146" t="s">
        <v>326</v>
      </c>
      <c r="I59" s="146" t="s">
        <v>326</v>
      </c>
      <c r="J59" s="103">
        <v>96.984209000000007</v>
      </c>
    </row>
    <row r="60" spans="2:10" x14ac:dyDescent="0.2">
      <c r="B60" s="103"/>
      <c r="C60" s="117"/>
      <c r="D60" s="103"/>
      <c r="E60" s="115"/>
      <c r="F60" s="133"/>
      <c r="G60" s="133"/>
      <c r="H60" s="133"/>
      <c r="I60" s="133"/>
      <c r="J60" s="103"/>
    </row>
    <row r="61" spans="2:10" x14ac:dyDescent="0.2">
      <c r="B61" s="117" t="s">
        <v>71</v>
      </c>
      <c r="C61" s="103"/>
      <c r="D61" s="103"/>
      <c r="E61" s="115"/>
      <c r="F61" s="130"/>
      <c r="G61" s="130"/>
      <c r="H61" s="130"/>
      <c r="I61" s="130"/>
      <c r="J61" s="103"/>
    </row>
    <row r="62" spans="2:10" x14ac:dyDescent="0.2">
      <c r="B62" s="117"/>
      <c r="C62" s="117" t="s">
        <v>72</v>
      </c>
      <c r="D62" s="103"/>
      <c r="E62" s="115"/>
      <c r="F62" s="118">
        <v>1421.8135600000001</v>
      </c>
      <c r="G62" s="118">
        <v>1366.337681</v>
      </c>
      <c r="H62" s="118">
        <v>1294.679858</v>
      </c>
      <c r="I62" s="118">
        <v>1286.861431</v>
      </c>
      <c r="J62" s="103">
        <v>1198.91236</v>
      </c>
    </row>
    <row r="63" spans="2:10" x14ac:dyDescent="0.2">
      <c r="B63" s="103"/>
      <c r="C63" s="117" t="s">
        <v>73</v>
      </c>
      <c r="D63" s="103"/>
      <c r="E63" s="115"/>
      <c r="F63" s="118">
        <v>845.58595000000003</v>
      </c>
      <c r="G63" s="118">
        <v>884.09368700000005</v>
      </c>
      <c r="H63" s="118">
        <v>965.06988100000001</v>
      </c>
      <c r="I63" s="118">
        <v>1015.120199</v>
      </c>
      <c r="J63" s="103">
        <v>1043.5509689999999</v>
      </c>
    </row>
    <row r="64" spans="2:10" x14ac:dyDescent="0.2">
      <c r="B64" s="103"/>
      <c r="C64" s="117" t="s">
        <v>294</v>
      </c>
      <c r="D64" s="103"/>
      <c r="E64" s="115"/>
      <c r="F64" s="122">
        <v>0</v>
      </c>
      <c r="G64" s="146">
        <v>5.9615999999999998</v>
      </c>
      <c r="H64" s="146">
        <v>0</v>
      </c>
      <c r="I64" s="146">
        <v>2.1059999999999999</v>
      </c>
      <c r="J64" s="103">
        <v>10.4</v>
      </c>
    </row>
    <row r="65" spans="2:10" x14ac:dyDescent="0.2">
      <c r="B65" s="103"/>
      <c r="C65" s="117" t="s">
        <v>74</v>
      </c>
      <c r="D65" s="103"/>
      <c r="E65" s="115"/>
      <c r="F65" s="118">
        <v>2180.1622689999999</v>
      </c>
      <c r="G65" s="118">
        <v>2061.94272</v>
      </c>
      <c r="H65" s="118">
        <v>2049.9269079999999</v>
      </c>
      <c r="I65" s="118">
        <v>2064.6492539999999</v>
      </c>
      <c r="J65" s="103">
        <v>1957.5410240000001</v>
      </c>
    </row>
    <row r="66" spans="2:10" x14ac:dyDescent="0.2">
      <c r="B66" s="103"/>
      <c r="C66" s="117" t="s">
        <v>75</v>
      </c>
      <c r="D66" s="103"/>
      <c r="E66" s="115"/>
      <c r="F66" s="118">
        <v>97.106570000000005</v>
      </c>
      <c r="G66" s="118">
        <v>96.460840000000005</v>
      </c>
      <c r="H66" s="118">
        <v>71.674018000000004</v>
      </c>
      <c r="I66" s="118">
        <v>66.799660000000003</v>
      </c>
      <c r="J66" s="103">
        <v>62.503191999999999</v>
      </c>
    </row>
    <row r="67" spans="2:10" x14ac:dyDescent="0.2">
      <c r="B67" s="103"/>
      <c r="C67" s="117" t="s">
        <v>295</v>
      </c>
      <c r="D67" s="103"/>
      <c r="E67" s="115"/>
      <c r="F67" s="144">
        <v>0</v>
      </c>
      <c r="G67" s="145" t="s">
        <v>326</v>
      </c>
      <c r="H67" s="145">
        <v>0</v>
      </c>
      <c r="I67" s="145">
        <v>0</v>
      </c>
      <c r="J67" s="103">
        <v>10.4</v>
      </c>
    </row>
    <row r="68" spans="2:10" x14ac:dyDescent="0.2">
      <c r="B68" s="103"/>
      <c r="C68" s="117"/>
      <c r="D68" s="103"/>
      <c r="E68" s="115"/>
      <c r="F68" s="122"/>
      <c r="G68" s="144"/>
      <c r="H68" s="145"/>
      <c r="I68" s="145"/>
      <c r="J68" s="103"/>
    </row>
    <row r="69" spans="2:10" x14ac:dyDescent="0.2">
      <c r="B69" s="103" t="s">
        <v>576</v>
      </c>
      <c r="C69" s="117"/>
      <c r="D69" s="103"/>
      <c r="E69" s="115"/>
      <c r="F69" s="122"/>
      <c r="G69" s="144"/>
      <c r="H69" s="145"/>
      <c r="I69" s="145"/>
      <c r="J69" s="103"/>
    </row>
    <row r="70" spans="2:10" x14ac:dyDescent="0.2">
      <c r="B70" s="103"/>
      <c r="C70" s="117" t="s">
        <v>577</v>
      </c>
      <c r="D70" s="103"/>
      <c r="E70" s="115"/>
      <c r="F70" s="122">
        <v>0</v>
      </c>
      <c r="G70" s="144">
        <v>0</v>
      </c>
      <c r="H70" s="145">
        <v>0</v>
      </c>
      <c r="I70" s="145">
        <v>733.691013</v>
      </c>
      <c r="J70" s="103">
        <v>753.30330600000002</v>
      </c>
    </row>
    <row r="71" spans="2:10" x14ac:dyDescent="0.2">
      <c r="B71" s="103"/>
      <c r="C71" s="117" t="s">
        <v>64</v>
      </c>
      <c r="D71" s="103"/>
      <c r="E71" s="115"/>
      <c r="F71" s="122">
        <v>0</v>
      </c>
      <c r="G71" s="144">
        <v>0</v>
      </c>
      <c r="H71" s="145">
        <v>0</v>
      </c>
      <c r="I71" s="145">
        <v>1923.006271</v>
      </c>
      <c r="J71" s="103">
        <v>1947.7416310000001</v>
      </c>
    </row>
    <row r="72" spans="2:10" x14ac:dyDescent="0.2">
      <c r="B72" s="103"/>
      <c r="C72" s="117" t="s">
        <v>294</v>
      </c>
      <c r="D72" s="103"/>
      <c r="E72" s="115"/>
      <c r="F72" s="122">
        <v>0</v>
      </c>
      <c r="G72" s="144">
        <v>0</v>
      </c>
      <c r="H72" s="145">
        <v>0</v>
      </c>
      <c r="I72" s="145">
        <v>0</v>
      </c>
      <c r="J72" s="103">
        <v>4457.8675069999999</v>
      </c>
    </row>
    <row r="73" spans="2:10" x14ac:dyDescent="0.2">
      <c r="B73" s="103"/>
      <c r="C73" s="117" t="s">
        <v>65</v>
      </c>
      <c r="D73" s="103"/>
      <c r="E73" s="115"/>
      <c r="F73" s="122">
        <v>0</v>
      </c>
      <c r="G73" s="144">
        <v>0</v>
      </c>
      <c r="H73" s="145">
        <v>0</v>
      </c>
      <c r="I73" s="145">
        <v>2370.4144670000001</v>
      </c>
      <c r="J73" s="103">
        <v>2457.5519479999998</v>
      </c>
    </row>
    <row r="74" spans="2:10" x14ac:dyDescent="0.2">
      <c r="B74" s="103"/>
      <c r="C74" s="117" t="s">
        <v>66</v>
      </c>
      <c r="D74" s="103"/>
      <c r="E74" s="115"/>
      <c r="F74" s="122">
        <v>0</v>
      </c>
      <c r="G74" s="144">
        <v>0</v>
      </c>
      <c r="H74" s="145">
        <v>0</v>
      </c>
      <c r="I74" s="145">
        <v>235.482741</v>
      </c>
      <c r="J74" s="103">
        <v>191.22137499999999</v>
      </c>
    </row>
    <row r="75" spans="2:10" x14ac:dyDescent="0.2">
      <c r="B75" s="103"/>
      <c r="C75" s="117" t="s">
        <v>295</v>
      </c>
      <c r="D75" s="103"/>
      <c r="E75" s="115"/>
      <c r="F75" s="122">
        <v>0</v>
      </c>
      <c r="G75" s="144">
        <v>0</v>
      </c>
      <c r="H75" s="145">
        <v>0</v>
      </c>
      <c r="I75" s="145">
        <v>0</v>
      </c>
      <c r="J75" s="103">
        <v>4547.3030470000003</v>
      </c>
    </row>
    <row r="76" spans="2:10" ht="18" thickBot="1" x14ac:dyDescent="0.2">
      <c r="B76" s="105"/>
      <c r="C76" s="105"/>
      <c r="D76" s="105"/>
      <c r="E76" s="127"/>
      <c r="F76" s="105"/>
      <c r="G76" s="105"/>
      <c r="H76" s="105"/>
      <c r="I76" s="105"/>
      <c r="J76" s="105"/>
    </row>
    <row r="77" spans="2:10" x14ac:dyDescent="0.2">
      <c r="B77" s="130"/>
      <c r="C77" s="130"/>
      <c r="D77" s="130"/>
      <c r="E77" s="130"/>
      <c r="F77" s="117" t="s">
        <v>594</v>
      </c>
      <c r="G77" s="130"/>
      <c r="H77" s="130"/>
      <c r="I77" s="130"/>
      <c r="J77" s="130"/>
    </row>
    <row r="78" spans="2:10" x14ac:dyDescent="0.15">
      <c r="B78" s="130"/>
      <c r="C78" s="130"/>
      <c r="D78" s="130"/>
      <c r="E78" s="130"/>
      <c r="F78" s="103" t="s">
        <v>595</v>
      </c>
      <c r="G78" s="130"/>
      <c r="H78" s="130"/>
      <c r="I78" s="130"/>
      <c r="J78" s="130"/>
    </row>
    <row r="79" spans="2:10" x14ac:dyDescent="0.2">
      <c r="B79" s="130"/>
      <c r="C79" s="130"/>
      <c r="D79" s="130"/>
      <c r="E79" s="130"/>
      <c r="F79" s="117" t="s">
        <v>215</v>
      </c>
      <c r="G79" s="130"/>
      <c r="H79" s="130"/>
      <c r="I79" s="130"/>
      <c r="J79" s="130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6"/>
  <sheetViews>
    <sheetView view="pageBreakPreview" zoomScale="75" zoomScaleNormal="75" zoomScaleSheetLayoutView="75" workbookViewId="0">
      <selection activeCell="L16" sqref="L16"/>
    </sheetView>
  </sheetViews>
  <sheetFormatPr defaultColWidth="15.875" defaultRowHeight="17.25" x14ac:dyDescent="0.15"/>
  <cols>
    <col min="1" max="1" width="13.375" style="10" customWidth="1"/>
    <col min="2" max="2" width="5.875" style="10" customWidth="1"/>
    <col min="3" max="3" width="11.625" style="10" customWidth="1"/>
    <col min="4" max="4" width="17.625" style="10" customWidth="1"/>
    <col min="5" max="5" width="9.75" style="10" customWidth="1"/>
    <col min="6" max="9" width="17" style="10" customWidth="1"/>
    <col min="10" max="10" width="17.875" style="10" customWidth="1"/>
    <col min="11" max="15" width="15.875" style="10"/>
    <col min="16" max="16384" width="15.875" style="1"/>
  </cols>
  <sheetData>
    <row r="1" spans="1:10" x14ac:dyDescent="0.2">
      <c r="A1" s="55"/>
    </row>
    <row r="6" spans="1:10" x14ac:dyDescent="0.2">
      <c r="B6" s="437" t="s">
        <v>364</v>
      </c>
      <c r="C6" s="437"/>
      <c r="D6" s="437"/>
      <c r="E6" s="437"/>
      <c r="F6" s="437"/>
      <c r="G6" s="437"/>
      <c r="H6" s="437"/>
      <c r="I6" s="437"/>
      <c r="J6" s="437"/>
    </row>
    <row r="7" spans="1:10" x14ac:dyDescent="0.2">
      <c r="B7" s="103"/>
      <c r="C7" s="103"/>
      <c r="D7" s="117" t="s">
        <v>334</v>
      </c>
      <c r="E7" s="103"/>
      <c r="F7" s="103"/>
      <c r="G7" s="103"/>
      <c r="H7" s="103"/>
      <c r="I7" s="103"/>
      <c r="J7" s="103"/>
    </row>
    <row r="8" spans="1:10" x14ac:dyDescent="0.2">
      <c r="B8" s="103"/>
      <c r="C8" s="103"/>
      <c r="D8" s="117" t="s">
        <v>443</v>
      </c>
      <c r="E8" s="103"/>
      <c r="F8" s="103"/>
      <c r="G8" s="103"/>
      <c r="H8" s="103"/>
      <c r="I8" s="103"/>
      <c r="J8" s="103"/>
    </row>
    <row r="9" spans="1:10" x14ac:dyDescent="0.2">
      <c r="B9" s="103"/>
      <c r="C9" s="103"/>
      <c r="D9" s="117" t="s">
        <v>335</v>
      </c>
      <c r="E9" s="103"/>
      <c r="F9" s="103"/>
      <c r="G9" s="103"/>
      <c r="H9" s="103"/>
      <c r="I9" s="103"/>
      <c r="J9" s="103"/>
    </row>
    <row r="10" spans="1:10" x14ac:dyDescent="0.2">
      <c r="B10" s="103"/>
      <c r="C10" s="103"/>
      <c r="D10" s="117" t="s">
        <v>444</v>
      </c>
      <c r="E10" s="103"/>
      <c r="F10" s="103"/>
      <c r="G10" s="103"/>
      <c r="H10" s="103"/>
      <c r="I10" s="103"/>
      <c r="J10" s="103"/>
    </row>
    <row r="11" spans="1:10" x14ac:dyDescent="0.2">
      <c r="B11" s="103"/>
      <c r="C11" s="103"/>
      <c r="D11" s="117" t="s">
        <v>365</v>
      </c>
      <c r="E11" s="103"/>
      <c r="F11" s="103"/>
      <c r="G11" s="103"/>
      <c r="H11" s="103"/>
      <c r="I11" s="103"/>
      <c r="J11" s="103"/>
    </row>
    <row r="12" spans="1:10" x14ac:dyDescent="0.2">
      <c r="B12" s="103"/>
      <c r="C12" s="103"/>
      <c r="D12" s="117" t="s">
        <v>271</v>
      </c>
      <c r="E12" s="103"/>
      <c r="F12" s="103"/>
      <c r="G12" s="103"/>
      <c r="H12" s="103"/>
      <c r="I12" s="103"/>
      <c r="J12" s="103"/>
    </row>
    <row r="13" spans="1:10" x14ac:dyDescent="0.2">
      <c r="B13" s="103"/>
      <c r="C13" s="103"/>
      <c r="D13" s="117" t="s">
        <v>272</v>
      </c>
      <c r="E13" s="103"/>
      <c r="F13" s="103"/>
      <c r="G13" s="103"/>
      <c r="H13" s="103"/>
      <c r="I13" s="103"/>
      <c r="J13" s="103"/>
    </row>
    <row r="14" spans="1:10" ht="18" thickBot="1" x14ac:dyDescent="0.25">
      <c r="B14" s="141"/>
      <c r="C14" s="141"/>
      <c r="D14" s="105"/>
      <c r="E14" s="141"/>
      <c r="F14" s="105"/>
      <c r="G14" s="105"/>
      <c r="H14" s="105"/>
      <c r="I14" s="103"/>
      <c r="J14" s="106" t="s">
        <v>340</v>
      </c>
    </row>
    <row r="15" spans="1:10" x14ac:dyDescent="0.2">
      <c r="B15" s="147"/>
      <c r="C15" s="147"/>
      <c r="D15" s="103"/>
      <c r="E15" s="147"/>
      <c r="F15" s="107" t="s">
        <v>328</v>
      </c>
      <c r="G15" s="107" t="s">
        <v>367</v>
      </c>
      <c r="H15" s="107" t="s">
        <v>452</v>
      </c>
      <c r="I15" s="107" t="s">
        <v>561</v>
      </c>
      <c r="J15" s="381" t="s">
        <v>596</v>
      </c>
    </row>
    <row r="16" spans="1:10" x14ac:dyDescent="0.2">
      <c r="B16" s="148"/>
      <c r="C16" s="148"/>
      <c r="D16" s="108"/>
      <c r="E16" s="148"/>
      <c r="F16" s="129">
        <v>2016</v>
      </c>
      <c r="G16" s="129">
        <v>2017</v>
      </c>
      <c r="H16" s="129">
        <v>2018</v>
      </c>
      <c r="I16" s="129">
        <v>2019</v>
      </c>
      <c r="J16" s="382">
        <v>2020</v>
      </c>
    </row>
    <row r="17" spans="1:15" x14ac:dyDescent="0.15">
      <c r="B17" s="103"/>
      <c r="C17" s="147"/>
      <c r="D17" s="103"/>
      <c r="E17" s="149"/>
      <c r="F17" s="103"/>
      <c r="G17" s="103"/>
      <c r="H17" s="103"/>
      <c r="I17" s="103"/>
      <c r="J17" s="103"/>
    </row>
    <row r="18" spans="1:15" s="5" customFormat="1" x14ac:dyDescent="0.2">
      <c r="A18" s="9"/>
      <c r="B18" s="112" t="s">
        <v>445</v>
      </c>
      <c r="C18" s="111"/>
      <c r="D18" s="147"/>
      <c r="E18" s="135"/>
      <c r="F18" s="116">
        <v>1042886</v>
      </c>
      <c r="G18" s="116">
        <v>1045180.94557</v>
      </c>
      <c r="H18" s="116">
        <v>1048689.1239529999</v>
      </c>
      <c r="I18" s="116">
        <f>I20+I52+I58+I59+I60</f>
        <v>1058636.3370000001</v>
      </c>
      <c r="J18" s="111">
        <f>SUM(J20,J52,J58:J60)</f>
        <v>1073111.1969999999</v>
      </c>
      <c r="K18" s="9"/>
      <c r="L18" s="9"/>
      <c r="M18" s="9"/>
      <c r="N18" s="9"/>
      <c r="O18" s="9"/>
    </row>
    <row r="19" spans="1:15" x14ac:dyDescent="0.15">
      <c r="B19" s="103"/>
      <c r="C19" s="103"/>
      <c r="D19" s="103"/>
      <c r="E19" s="115"/>
      <c r="F19" s="150"/>
      <c r="G19" s="150"/>
      <c r="H19" s="150"/>
      <c r="I19" s="150" t="s">
        <v>303</v>
      </c>
      <c r="J19" s="103"/>
    </row>
    <row r="20" spans="1:15" x14ac:dyDescent="0.2">
      <c r="B20" s="117" t="s">
        <v>446</v>
      </c>
      <c r="C20" s="151"/>
      <c r="D20" s="151"/>
      <c r="E20" s="152"/>
      <c r="F20" s="131">
        <v>1020121.909</v>
      </c>
      <c r="G20" s="131">
        <v>1023752.02</v>
      </c>
      <c r="H20" s="131">
        <v>1028569.436</v>
      </c>
      <c r="I20" s="131">
        <v>1040486.3370000001</v>
      </c>
      <c r="J20" s="103">
        <v>1055991.1969999999</v>
      </c>
    </row>
    <row r="21" spans="1:15" x14ac:dyDescent="0.2">
      <c r="B21" s="117"/>
      <c r="C21" s="151"/>
      <c r="D21" s="151"/>
      <c r="E21" s="152"/>
      <c r="F21" s="131"/>
      <c r="G21" s="131"/>
      <c r="H21" s="131"/>
      <c r="I21" s="131"/>
      <c r="J21" s="103"/>
    </row>
    <row r="22" spans="1:15" x14ac:dyDescent="0.2">
      <c r="B22" s="103"/>
      <c r="C22" s="117" t="s">
        <v>628</v>
      </c>
      <c r="D22" s="103"/>
      <c r="E22" s="115"/>
      <c r="F22" s="118">
        <v>211577.53599999999</v>
      </c>
      <c r="G22" s="118">
        <v>216471.26800000001</v>
      </c>
      <c r="H22" s="118">
        <v>225645.516</v>
      </c>
      <c r="I22" s="118">
        <v>234382.93299999999</v>
      </c>
      <c r="J22" s="103">
        <v>238149.08900000001</v>
      </c>
    </row>
    <row r="23" spans="1:15" x14ac:dyDescent="0.2">
      <c r="B23" s="103"/>
      <c r="C23" s="117" t="s">
        <v>76</v>
      </c>
      <c r="D23" s="103"/>
      <c r="E23" s="115"/>
      <c r="F23" s="118">
        <v>168825.611</v>
      </c>
      <c r="G23" s="118">
        <v>165573.61600000001</v>
      </c>
      <c r="H23" s="118">
        <v>163659.21400000001</v>
      </c>
      <c r="I23" s="118">
        <v>166414.63699999999</v>
      </c>
      <c r="J23" s="103">
        <v>173222.34299999999</v>
      </c>
    </row>
    <row r="24" spans="1:15" x14ac:dyDescent="0.2">
      <c r="B24" s="103"/>
      <c r="C24" s="117" t="s">
        <v>77</v>
      </c>
      <c r="D24" s="103"/>
      <c r="E24" s="115"/>
      <c r="F24" s="118">
        <v>4966.9759999999997</v>
      </c>
      <c r="G24" s="118">
        <v>5383.5829999999996</v>
      </c>
      <c r="H24" s="118">
        <v>5087.7160000000003</v>
      </c>
      <c r="I24" s="118">
        <v>5015.2969999999996</v>
      </c>
      <c r="J24" s="103">
        <v>5025.7389999999996</v>
      </c>
    </row>
    <row r="25" spans="1:15" x14ac:dyDescent="0.2">
      <c r="B25" s="103"/>
      <c r="C25" s="117"/>
      <c r="D25" s="103"/>
      <c r="E25" s="115"/>
      <c r="F25" s="118"/>
      <c r="G25" s="118"/>
      <c r="H25" s="118"/>
      <c r="I25" s="118"/>
      <c r="J25" s="103"/>
    </row>
    <row r="26" spans="1:15" x14ac:dyDescent="0.2">
      <c r="B26" s="103"/>
      <c r="C26" s="117" t="s">
        <v>250</v>
      </c>
      <c r="D26" s="103"/>
      <c r="E26" s="115"/>
      <c r="F26" s="118">
        <v>4416.3450000000003</v>
      </c>
      <c r="G26" s="118">
        <v>4464.5169999999998</v>
      </c>
      <c r="H26" s="118">
        <v>4525.3789999999999</v>
      </c>
      <c r="I26" s="118">
        <v>4947.0929999999998</v>
      </c>
      <c r="J26" s="103">
        <v>5542.9120000000003</v>
      </c>
    </row>
    <row r="27" spans="1:15" x14ac:dyDescent="0.2">
      <c r="B27" s="103"/>
      <c r="C27" s="117" t="s">
        <v>78</v>
      </c>
      <c r="D27" s="103"/>
      <c r="E27" s="115"/>
      <c r="F27" s="122">
        <v>759.4</v>
      </c>
      <c r="G27" s="132">
        <v>2388.34</v>
      </c>
      <c r="H27" s="133">
        <v>5213.1409999999996</v>
      </c>
      <c r="I27" s="133">
        <v>5182.3</v>
      </c>
      <c r="J27" s="103">
        <v>3576.0030000000002</v>
      </c>
    </row>
    <row r="28" spans="1:15" x14ac:dyDescent="0.2">
      <c r="B28" s="103"/>
      <c r="C28" s="117" t="s">
        <v>79</v>
      </c>
      <c r="D28" s="103"/>
      <c r="E28" s="115"/>
      <c r="F28" s="118">
        <v>18391.13</v>
      </c>
      <c r="G28" s="118">
        <v>17675.02</v>
      </c>
      <c r="H28" s="118">
        <v>18907.112000000001</v>
      </c>
      <c r="I28" s="118">
        <v>19096.164000000001</v>
      </c>
      <c r="J28" s="103">
        <v>18324.727999999999</v>
      </c>
    </row>
    <row r="29" spans="1:15" x14ac:dyDescent="0.2">
      <c r="B29" s="103"/>
      <c r="C29" s="117" t="s">
        <v>296</v>
      </c>
      <c r="D29" s="103"/>
      <c r="E29" s="115"/>
      <c r="F29" s="118">
        <v>147.1</v>
      </c>
      <c r="G29" s="118">
        <v>147.1</v>
      </c>
      <c r="H29" s="118">
        <v>143.76900000000001</v>
      </c>
      <c r="I29" s="118">
        <v>137.298</v>
      </c>
      <c r="J29" s="103">
        <v>128.904</v>
      </c>
    </row>
    <row r="30" spans="1:15" x14ac:dyDescent="0.2">
      <c r="B30" s="103"/>
      <c r="C30" s="117" t="s">
        <v>298</v>
      </c>
      <c r="D30" s="103"/>
      <c r="E30" s="115"/>
      <c r="F30" s="118">
        <v>9412.8559999999998</v>
      </c>
      <c r="G30" s="118">
        <v>7999.7330000000002</v>
      </c>
      <c r="H30" s="118">
        <v>6580.9539999999997</v>
      </c>
      <c r="I30" s="118">
        <v>5156.4960000000001</v>
      </c>
      <c r="J30" s="103">
        <v>3726.337</v>
      </c>
    </row>
    <row r="31" spans="1:15" x14ac:dyDescent="0.2">
      <c r="B31" s="103"/>
      <c r="C31" s="117" t="s">
        <v>299</v>
      </c>
      <c r="D31" s="103"/>
      <c r="E31" s="115"/>
      <c r="F31" s="118"/>
      <c r="G31" s="118"/>
      <c r="H31" s="118"/>
      <c r="I31" s="118"/>
      <c r="J31" s="103"/>
    </row>
    <row r="32" spans="1:15" x14ac:dyDescent="0.2">
      <c r="B32" s="103"/>
      <c r="C32" s="117" t="s">
        <v>579</v>
      </c>
      <c r="D32" s="103"/>
      <c r="E32" s="115"/>
      <c r="F32" s="120" t="s">
        <v>390</v>
      </c>
      <c r="G32" s="120" t="s">
        <v>390</v>
      </c>
      <c r="H32" s="120" t="s">
        <v>390</v>
      </c>
      <c r="I32" s="118">
        <v>4108.1000000000004</v>
      </c>
      <c r="J32" s="103">
        <v>18982.5</v>
      </c>
    </row>
    <row r="33" spans="2:10" x14ac:dyDescent="0.2">
      <c r="B33" s="103"/>
      <c r="C33" s="117" t="s">
        <v>580</v>
      </c>
      <c r="D33" s="103"/>
      <c r="E33" s="115"/>
      <c r="F33" s="118"/>
      <c r="G33" s="118"/>
      <c r="H33" s="118"/>
      <c r="I33" s="118"/>
      <c r="J33" s="103"/>
    </row>
    <row r="34" spans="2:10" x14ac:dyDescent="0.2">
      <c r="B34" s="103"/>
      <c r="C34" s="117"/>
      <c r="D34" s="103"/>
      <c r="E34" s="115"/>
      <c r="F34" s="118"/>
      <c r="G34" s="118"/>
      <c r="H34" s="118"/>
      <c r="I34" s="118"/>
      <c r="J34" s="103"/>
    </row>
    <row r="35" spans="2:10" x14ac:dyDescent="0.2">
      <c r="B35" s="103"/>
      <c r="C35" s="117" t="s">
        <v>251</v>
      </c>
      <c r="D35" s="103"/>
      <c r="E35" s="115"/>
      <c r="F35" s="122">
        <v>0</v>
      </c>
      <c r="G35" s="146">
        <v>0</v>
      </c>
      <c r="H35" s="146">
        <v>0</v>
      </c>
      <c r="I35" s="146">
        <v>0</v>
      </c>
      <c r="J35" s="146">
        <v>0</v>
      </c>
    </row>
    <row r="36" spans="2:10" x14ac:dyDescent="0.2">
      <c r="B36" s="103"/>
      <c r="C36" s="117" t="s">
        <v>80</v>
      </c>
      <c r="D36" s="103"/>
      <c r="E36" s="115"/>
      <c r="F36" s="118">
        <v>12.491</v>
      </c>
      <c r="G36" s="118">
        <v>9.4420000000000002</v>
      </c>
      <c r="H36" s="118">
        <v>6.3449999999999998</v>
      </c>
      <c r="I36" s="122">
        <v>0</v>
      </c>
      <c r="J36" s="122">
        <v>0</v>
      </c>
    </row>
    <row r="37" spans="2:10" x14ac:dyDescent="0.2">
      <c r="B37" s="103"/>
      <c r="C37" s="117" t="s">
        <v>81</v>
      </c>
      <c r="D37" s="103"/>
      <c r="E37" s="115"/>
      <c r="F37" s="118">
        <v>1648.23</v>
      </c>
      <c r="G37" s="118">
        <v>1700.242</v>
      </c>
      <c r="H37" s="118">
        <v>1717.9069999999999</v>
      </c>
      <c r="I37" s="118">
        <v>1642.347</v>
      </c>
      <c r="J37" s="103">
        <v>1850.99</v>
      </c>
    </row>
    <row r="38" spans="2:10" x14ac:dyDescent="0.2">
      <c r="B38" s="103"/>
      <c r="C38" s="117" t="s">
        <v>252</v>
      </c>
      <c r="D38" s="103"/>
      <c r="E38" s="115"/>
      <c r="F38" s="118">
        <v>2986.02</v>
      </c>
      <c r="G38" s="118">
        <v>2899.8580000000002</v>
      </c>
      <c r="H38" s="118">
        <v>2818.31</v>
      </c>
      <c r="I38" s="118">
        <v>2913.3249999999998</v>
      </c>
      <c r="J38" s="103">
        <v>2776.558</v>
      </c>
    </row>
    <row r="39" spans="2:10" x14ac:dyDescent="0.2">
      <c r="B39" s="103"/>
      <c r="C39" s="117" t="s">
        <v>255</v>
      </c>
      <c r="D39" s="103"/>
      <c r="E39" s="115"/>
      <c r="F39" s="118">
        <v>3969.09</v>
      </c>
      <c r="G39" s="118">
        <v>4288.6719999999996</v>
      </c>
      <c r="H39" s="118">
        <v>4555.9579999999996</v>
      </c>
      <c r="I39" s="118">
        <v>4587</v>
      </c>
      <c r="J39" s="103">
        <v>4531.134</v>
      </c>
    </row>
    <row r="40" spans="2:10" x14ac:dyDescent="0.2">
      <c r="B40" s="103"/>
      <c r="C40" s="117"/>
      <c r="D40" s="103"/>
      <c r="E40" s="115"/>
      <c r="F40" s="118"/>
      <c r="G40" s="118"/>
      <c r="H40" s="118"/>
      <c r="I40" s="118"/>
      <c r="J40" s="103"/>
    </row>
    <row r="41" spans="2:10" x14ac:dyDescent="0.2">
      <c r="B41" s="103"/>
      <c r="C41" s="117" t="s">
        <v>447</v>
      </c>
      <c r="D41" s="103"/>
      <c r="E41" s="115"/>
      <c r="F41" s="118">
        <v>20094.403999999999</v>
      </c>
      <c r="G41" s="118">
        <v>19450.474999999999</v>
      </c>
      <c r="H41" s="118">
        <v>18544.452000000001</v>
      </c>
      <c r="I41" s="118">
        <v>16842.45</v>
      </c>
      <c r="J41" s="103">
        <v>16103.696</v>
      </c>
    </row>
    <row r="42" spans="2:10" x14ac:dyDescent="0.2">
      <c r="B42" s="103"/>
      <c r="C42" s="117" t="s">
        <v>627</v>
      </c>
      <c r="D42" s="103"/>
      <c r="E42" s="115"/>
      <c r="F42" s="118">
        <v>126769.554</v>
      </c>
      <c r="G42" s="118">
        <v>125503.641</v>
      </c>
      <c r="H42" s="118">
        <v>124656.21</v>
      </c>
      <c r="I42" s="118">
        <v>126915.601</v>
      </c>
      <c r="J42" s="103">
        <v>129447.815</v>
      </c>
    </row>
    <row r="43" spans="2:10" x14ac:dyDescent="0.2">
      <c r="B43" s="103"/>
      <c r="C43" s="117" t="s">
        <v>581</v>
      </c>
      <c r="D43" s="103"/>
      <c r="E43" s="115"/>
      <c r="F43" s="118">
        <v>1740.0609999999999</v>
      </c>
      <c r="G43" s="118">
        <v>1626.6569999999999</v>
      </c>
      <c r="H43" s="118">
        <v>1513.259</v>
      </c>
      <c r="I43" s="118">
        <v>1399.87</v>
      </c>
      <c r="J43" s="103">
        <v>3138.0810000000001</v>
      </c>
    </row>
    <row r="44" spans="2:10" x14ac:dyDescent="0.2">
      <c r="B44" s="103"/>
      <c r="C44" s="117" t="s">
        <v>582</v>
      </c>
      <c r="D44" s="103"/>
      <c r="E44" s="115"/>
      <c r="F44" s="118">
        <v>7191.4579999999996</v>
      </c>
      <c r="G44" s="118">
        <v>6488.0169999999998</v>
      </c>
      <c r="H44" s="118">
        <v>5784.7259999999997</v>
      </c>
      <c r="I44" s="118">
        <v>5081.585</v>
      </c>
      <c r="J44" s="103">
        <v>4378.4440000000004</v>
      </c>
    </row>
    <row r="45" spans="2:10" x14ac:dyDescent="0.2">
      <c r="B45" s="103"/>
      <c r="C45" s="117" t="s">
        <v>583</v>
      </c>
      <c r="D45" s="103"/>
      <c r="E45" s="115"/>
      <c r="F45" s="118">
        <v>139.02600000000001</v>
      </c>
      <c r="G45" s="122">
        <v>0</v>
      </c>
      <c r="H45" s="146">
        <v>0</v>
      </c>
      <c r="I45" s="146">
        <v>0</v>
      </c>
      <c r="J45" s="144">
        <v>0</v>
      </c>
    </row>
    <row r="46" spans="2:10" x14ac:dyDescent="0.2">
      <c r="B46" s="103"/>
      <c r="C46" s="117" t="s">
        <v>82</v>
      </c>
      <c r="D46" s="103"/>
      <c r="E46" s="115"/>
      <c r="F46" s="118">
        <v>367626.679</v>
      </c>
      <c r="G46" s="118">
        <v>373320.71100000001</v>
      </c>
      <c r="H46" s="118">
        <v>376167.72</v>
      </c>
      <c r="I46" s="118">
        <v>372755.84399999998</v>
      </c>
      <c r="J46" s="103">
        <v>367073.69300000003</v>
      </c>
    </row>
    <row r="47" spans="2:10" x14ac:dyDescent="0.2">
      <c r="B47" s="103"/>
      <c r="C47" s="117"/>
      <c r="D47" s="103"/>
      <c r="E47" s="115"/>
      <c r="F47" s="118"/>
      <c r="G47" s="118"/>
      <c r="H47" s="118"/>
      <c r="I47" s="118"/>
      <c r="J47" s="103"/>
    </row>
    <row r="48" spans="2:10" x14ac:dyDescent="0.2">
      <c r="B48" s="103"/>
      <c r="C48" s="117" t="s">
        <v>256</v>
      </c>
      <c r="D48" s="103"/>
      <c r="E48" s="115"/>
      <c r="F48" s="118">
        <v>7392.52</v>
      </c>
      <c r="G48" s="118">
        <v>8409.5139999999992</v>
      </c>
      <c r="H48" s="118">
        <v>8213.777</v>
      </c>
      <c r="I48" s="118">
        <v>12250.861999999999</v>
      </c>
      <c r="J48" s="103">
        <v>13481.696</v>
      </c>
    </row>
    <row r="49" spans="2:10" x14ac:dyDescent="0.2">
      <c r="B49" s="103"/>
      <c r="C49" s="117" t="s">
        <v>227</v>
      </c>
      <c r="D49" s="103"/>
      <c r="E49" s="115"/>
      <c r="F49" s="118">
        <v>29217.96</v>
      </c>
      <c r="G49" s="118">
        <v>29231.4</v>
      </c>
      <c r="H49" s="118">
        <v>27085.356</v>
      </c>
      <c r="I49" s="118">
        <v>27038.928</v>
      </c>
      <c r="J49" s="103">
        <v>24660.14</v>
      </c>
    </row>
    <row r="50" spans="2:10" x14ac:dyDescent="0.2">
      <c r="B50" s="103"/>
      <c r="C50" s="117" t="s">
        <v>25</v>
      </c>
      <c r="D50" s="103"/>
      <c r="E50" s="115"/>
      <c r="F50" s="118">
        <v>32837.462</v>
      </c>
      <c r="G50" s="118">
        <v>30720.214</v>
      </c>
      <c r="H50" s="118">
        <v>27742.615000000002</v>
      </c>
      <c r="I50" s="118">
        <v>24617.955000000002</v>
      </c>
      <c r="J50" s="103">
        <v>21870.395</v>
      </c>
    </row>
    <row r="51" spans="2:10" x14ac:dyDescent="0.2">
      <c r="B51" s="103"/>
      <c r="C51" s="117"/>
      <c r="D51" s="103"/>
      <c r="E51" s="115"/>
      <c r="F51" s="133"/>
      <c r="G51" s="133"/>
      <c r="H51" s="133"/>
      <c r="I51" s="133"/>
      <c r="J51" s="103"/>
    </row>
    <row r="52" spans="2:10" x14ac:dyDescent="0.2">
      <c r="B52" s="117" t="s">
        <v>448</v>
      </c>
      <c r="C52" s="151"/>
      <c r="D52" s="151"/>
      <c r="E52" s="152"/>
      <c r="F52" s="133">
        <v>10426</v>
      </c>
      <c r="G52" s="133">
        <v>9878</v>
      </c>
      <c r="H52" s="133">
        <v>8628</v>
      </c>
      <c r="I52" s="133">
        <f>SUM(I54:I56)</f>
        <v>17371</v>
      </c>
      <c r="J52" s="103">
        <f>SUM(J54:J56)</f>
        <v>16361</v>
      </c>
    </row>
    <row r="53" spans="2:10" x14ac:dyDescent="0.2">
      <c r="B53" s="117"/>
      <c r="C53" s="151"/>
      <c r="D53" s="151"/>
      <c r="E53" s="152"/>
      <c r="F53" s="133"/>
      <c r="G53" s="133"/>
      <c r="H53" s="133"/>
      <c r="I53" s="133"/>
      <c r="J53" s="103"/>
    </row>
    <row r="54" spans="2:10" x14ac:dyDescent="0.2">
      <c r="B54" s="103"/>
      <c r="C54" s="117" t="s">
        <v>83</v>
      </c>
      <c r="D54" s="103"/>
      <c r="E54" s="115"/>
      <c r="F54" s="133">
        <v>5791</v>
      </c>
      <c r="G54" s="133">
        <v>5441</v>
      </c>
      <c r="H54" s="133">
        <v>4491</v>
      </c>
      <c r="I54" s="133">
        <v>4013</v>
      </c>
      <c r="J54" s="103">
        <v>3706</v>
      </c>
    </row>
    <row r="55" spans="2:10" x14ac:dyDescent="0.2">
      <c r="B55" s="103"/>
      <c r="C55" s="117" t="s">
        <v>260</v>
      </c>
      <c r="D55" s="103"/>
      <c r="E55" s="115"/>
      <c r="F55" s="133">
        <v>4635</v>
      </c>
      <c r="G55" s="133">
        <v>4437</v>
      </c>
      <c r="H55" s="133">
        <v>4137</v>
      </c>
      <c r="I55" s="133">
        <v>3813</v>
      </c>
      <c r="J55" s="103">
        <v>3525</v>
      </c>
    </row>
    <row r="56" spans="2:10" x14ac:dyDescent="0.2">
      <c r="B56" s="103"/>
      <c r="C56" s="117" t="s">
        <v>626</v>
      </c>
      <c r="D56" s="103"/>
      <c r="E56" s="115"/>
      <c r="F56" s="132">
        <v>0</v>
      </c>
      <c r="G56" s="132">
        <v>0</v>
      </c>
      <c r="H56" s="132">
        <v>0</v>
      </c>
      <c r="I56" s="133">
        <v>9545</v>
      </c>
      <c r="J56" s="103">
        <v>9130</v>
      </c>
    </row>
    <row r="57" spans="2:10" x14ac:dyDescent="0.2">
      <c r="B57" s="103"/>
      <c r="C57" s="117"/>
      <c r="D57" s="103"/>
      <c r="E57" s="115"/>
      <c r="F57" s="133"/>
      <c r="G57" s="133"/>
      <c r="H57" s="133"/>
      <c r="I57" s="133"/>
      <c r="J57" s="103"/>
    </row>
    <row r="58" spans="2:10" x14ac:dyDescent="0.2">
      <c r="B58" s="117" t="s">
        <v>449</v>
      </c>
      <c r="C58" s="103"/>
      <c r="D58" s="103"/>
      <c r="E58" s="154"/>
      <c r="F58" s="133">
        <v>1253</v>
      </c>
      <c r="G58" s="133">
        <v>929</v>
      </c>
      <c r="H58" s="133">
        <v>1298</v>
      </c>
      <c r="I58" s="133">
        <v>672</v>
      </c>
      <c r="J58" s="103">
        <v>664</v>
      </c>
    </row>
    <row r="59" spans="2:10" x14ac:dyDescent="0.2">
      <c r="B59" s="117" t="s">
        <v>625</v>
      </c>
      <c r="C59" s="103"/>
      <c r="D59" s="103"/>
      <c r="E59" s="154"/>
      <c r="F59" s="133">
        <v>10914</v>
      </c>
      <c r="G59" s="133">
        <v>10492</v>
      </c>
      <c r="H59" s="133">
        <v>10075</v>
      </c>
      <c r="I59" s="132">
        <v>0</v>
      </c>
      <c r="J59" s="132">
        <v>0</v>
      </c>
    </row>
    <row r="60" spans="2:10" x14ac:dyDescent="0.2">
      <c r="B60" s="117" t="s">
        <v>450</v>
      </c>
      <c r="C60" s="103"/>
      <c r="D60" s="103"/>
      <c r="E60" s="155"/>
      <c r="F60" s="133">
        <v>170.90900999999999</v>
      </c>
      <c r="G60" s="133">
        <v>129.92556999999999</v>
      </c>
      <c r="H60" s="133">
        <v>118.68795299999999</v>
      </c>
      <c r="I60" s="133">
        <v>107</v>
      </c>
      <c r="J60" s="103">
        <v>95</v>
      </c>
    </row>
    <row r="61" spans="2:10" x14ac:dyDescent="0.2">
      <c r="B61" s="117"/>
      <c r="C61" s="103"/>
      <c r="D61" s="103"/>
      <c r="E61" s="155"/>
      <c r="F61" s="103"/>
      <c r="G61" s="133"/>
      <c r="H61" s="133"/>
      <c r="I61" s="133"/>
      <c r="J61" s="133"/>
    </row>
    <row r="62" spans="2:10" ht="18" thickBot="1" x14ac:dyDescent="0.2">
      <c r="B62" s="105"/>
      <c r="C62" s="105"/>
      <c r="D62" s="105"/>
      <c r="E62" s="127"/>
      <c r="F62" s="156"/>
      <c r="G62" s="156"/>
      <c r="H62" s="156"/>
      <c r="I62" s="156"/>
      <c r="J62" s="156"/>
    </row>
    <row r="63" spans="2:10" x14ac:dyDescent="0.2">
      <c r="B63" s="130"/>
      <c r="C63" s="130"/>
      <c r="D63" s="130"/>
      <c r="E63" s="130"/>
      <c r="F63" s="157" t="s">
        <v>624</v>
      </c>
      <c r="G63" s="158"/>
      <c r="H63" s="103"/>
      <c r="I63" s="158"/>
      <c r="J63" s="158"/>
    </row>
    <row r="64" spans="2:10" x14ac:dyDescent="0.15">
      <c r="B64" s="130"/>
      <c r="C64" s="130"/>
      <c r="D64" s="130"/>
      <c r="E64" s="130"/>
      <c r="F64" s="130" t="s">
        <v>578</v>
      </c>
      <c r="G64" s="158"/>
      <c r="H64" s="103"/>
      <c r="I64" s="158"/>
      <c r="J64" s="158"/>
    </row>
    <row r="65" spans="1:11" ht="17.25" customHeight="1" x14ac:dyDescent="0.2">
      <c r="A65" s="55"/>
      <c r="B65" s="130"/>
      <c r="C65" s="130"/>
      <c r="D65" s="130"/>
      <c r="E65" s="130"/>
      <c r="F65" s="157" t="s">
        <v>84</v>
      </c>
      <c r="G65" s="158"/>
      <c r="H65" s="158"/>
      <c r="I65" s="158"/>
      <c r="J65" s="158"/>
      <c r="K65" s="99"/>
    </row>
    <row r="66" spans="1:11" x14ac:dyDescent="0.15">
      <c r="C66" s="99"/>
      <c r="D66" s="99"/>
      <c r="E66" s="99"/>
      <c r="F66" s="99"/>
      <c r="G66" s="99"/>
      <c r="H66" s="99"/>
      <c r="I66" s="99"/>
      <c r="J66" s="99"/>
      <c r="K66" s="99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1"/>
  <sheetViews>
    <sheetView view="pageBreakPreview" zoomScale="75" zoomScaleNormal="75" zoomScaleSheetLayoutView="75" workbookViewId="0">
      <selection activeCell="H75" sqref="H75"/>
    </sheetView>
  </sheetViews>
  <sheetFormatPr defaultColWidth="14.625" defaultRowHeight="17.25" x14ac:dyDescent="0.15"/>
  <cols>
    <col min="1" max="1" width="13.375" style="20" customWidth="1"/>
    <col min="2" max="2" width="1.5" style="20" customWidth="1"/>
    <col min="3" max="3" width="4.375" style="20" customWidth="1"/>
    <col min="4" max="4" width="14.375" style="20" customWidth="1"/>
    <col min="5" max="5" width="17.5" style="20" customWidth="1"/>
    <col min="6" max="10" width="18.875" style="20" customWidth="1"/>
    <col min="11" max="14" width="14.625" style="20"/>
    <col min="15" max="16384" width="14.625" style="21"/>
  </cols>
  <sheetData>
    <row r="1" spans="1:14" x14ac:dyDescent="0.2">
      <c r="A1" s="19"/>
    </row>
    <row r="6" spans="1:14" x14ac:dyDescent="0.2">
      <c r="B6" s="444" t="s">
        <v>451</v>
      </c>
      <c r="C6" s="444"/>
      <c r="D6" s="444"/>
      <c r="E6" s="444"/>
      <c r="F6" s="444"/>
      <c r="G6" s="444"/>
      <c r="H6" s="444"/>
      <c r="I6" s="444"/>
      <c r="J6" s="444"/>
    </row>
    <row r="7" spans="1:14" ht="18" thickBot="1" x14ac:dyDescent="0.25">
      <c r="B7" s="159"/>
      <c r="C7" s="159"/>
      <c r="D7" s="159"/>
      <c r="E7" s="159"/>
      <c r="F7" s="338" t="s">
        <v>300</v>
      </c>
      <c r="G7" s="159"/>
      <c r="H7" s="159"/>
      <c r="I7" s="160"/>
      <c r="J7" s="20" t="s">
        <v>609</v>
      </c>
    </row>
    <row r="8" spans="1:14" x14ac:dyDescent="0.2">
      <c r="B8" s="339"/>
      <c r="C8" s="339"/>
      <c r="D8" s="339"/>
      <c r="E8" s="339"/>
      <c r="F8" s="162" t="s">
        <v>328</v>
      </c>
      <c r="G8" s="162" t="s">
        <v>367</v>
      </c>
      <c r="H8" s="162" t="s">
        <v>452</v>
      </c>
      <c r="I8" s="162" t="s">
        <v>561</v>
      </c>
      <c r="J8" s="384" t="s">
        <v>608</v>
      </c>
    </row>
    <row r="9" spans="1:14" x14ac:dyDescent="0.2">
      <c r="B9" s="163"/>
      <c r="C9" s="163"/>
      <c r="D9" s="163"/>
      <c r="E9" s="163"/>
      <c r="F9" s="165">
        <v>2016</v>
      </c>
      <c r="G9" s="164">
        <v>2017</v>
      </c>
      <c r="H9" s="164">
        <v>2018</v>
      </c>
      <c r="I9" s="164">
        <v>2019</v>
      </c>
      <c r="J9" s="385">
        <v>2020</v>
      </c>
    </row>
    <row r="10" spans="1:14" x14ac:dyDescent="0.15">
      <c r="B10" s="167"/>
      <c r="C10" s="167"/>
      <c r="D10" s="167"/>
      <c r="E10" s="166"/>
      <c r="F10" s="167"/>
      <c r="G10" s="167"/>
      <c r="H10" s="167"/>
      <c r="I10" s="167"/>
      <c r="J10" s="386"/>
    </row>
    <row r="11" spans="1:14" s="23" customFormat="1" x14ac:dyDescent="0.2">
      <c r="A11" s="17"/>
      <c r="B11" s="170"/>
      <c r="C11" s="340" t="s">
        <v>366</v>
      </c>
      <c r="D11" s="170"/>
      <c r="E11" s="169"/>
      <c r="F11" s="170">
        <v>485157.78399999999</v>
      </c>
      <c r="G11" s="170">
        <v>489854.462</v>
      </c>
      <c r="H11" s="170">
        <v>502202</v>
      </c>
      <c r="I11" s="170">
        <v>506173</v>
      </c>
      <c r="J11" s="387">
        <v>626660.201</v>
      </c>
      <c r="K11" s="17"/>
      <c r="L11" s="17"/>
      <c r="M11" s="17"/>
      <c r="N11" s="17"/>
    </row>
    <row r="12" spans="1:14" x14ac:dyDescent="0.15">
      <c r="B12" s="167"/>
      <c r="C12" s="167"/>
      <c r="D12" s="167"/>
      <c r="E12" s="171"/>
      <c r="F12" s="170"/>
      <c r="G12" s="170"/>
      <c r="H12" s="170"/>
      <c r="I12" s="170"/>
      <c r="J12" s="167"/>
    </row>
    <row r="13" spans="1:14" x14ac:dyDescent="0.2">
      <c r="B13" s="167"/>
      <c r="C13" s="266" t="s">
        <v>85</v>
      </c>
      <c r="D13" s="167"/>
      <c r="E13" s="171"/>
      <c r="F13" s="173">
        <v>130559.274</v>
      </c>
      <c r="G13" s="173">
        <v>126163.258</v>
      </c>
      <c r="H13" s="174">
        <v>126149</v>
      </c>
      <c r="I13" s="174">
        <v>127634</v>
      </c>
      <c r="J13" s="167">
        <v>126654</v>
      </c>
    </row>
    <row r="14" spans="1:14" x14ac:dyDescent="0.2">
      <c r="B14" s="167"/>
      <c r="C14" s="266" t="s">
        <v>20</v>
      </c>
      <c r="D14" s="167"/>
      <c r="E14" s="171"/>
      <c r="F14" s="173">
        <v>3395.049</v>
      </c>
      <c r="G14" s="173">
        <v>3389.4569999999999</v>
      </c>
      <c r="H14" s="174">
        <v>3450</v>
      </c>
      <c r="I14" s="174">
        <v>3851</v>
      </c>
      <c r="J14" s="167">
        <v>4163</v>
      </c>
    </row>
    <row r="15" spans="1:14" x14ac:dyDescent="0.2">
      <c r="B15" s="167"/>
      <c r="C15" s="266" t="s">
        <v>32</v>
      </c>
      <c r="D15" s="167"/>
      <c r="E15" s="171"/>
      <c r="F15" s="173">
        <v>241.53</v>
      </c>
      <c r="G15" s="173">
        <v>364.30599999999998</v>
      </c>
      <c r="H15" s="174">
        <v>359</v>
      </c>
      <c r="I15" s="174">
        <v>162</v>
      </c>
      <c r="J15" s="167">
        <v>158</v>
      </c>
    </row>
    <row r="16" spans="1:14" x14ac:dyDescent="0.2">
      <c r="B16" s="167"/>
      <c r="C16" s="266" t="s">
        <v>86</v>
      </c>
      <c r="D16" s="167"/>
      <c r="E16" s="171"/>
      <c r="F16" s="173">
        <v>595.05200000000002</v>
      </c>
      <c r="G16" s="173">
        <v>806.02200000000005</v>
      </c>
      <c r="H16" s="174">
        <v>631</v>
      </c>
      <c r="I16" s="174">
        <v>751</v>
      </c>
      <c r="J16" s="167">
        <v>617</v>
      </c>
    </row>
    <row r="17" spans="2:10" x14ac:dyDescent="0.2">
      <c r="B17" s="167"/>
      <c r="C17" s="266" t="s">
        <v>87</v>
      </c>
      <c r="D17" s="167"/>
      <c r="E17" s="171"/>
      <c r="F17" s="173">
        <v>296.66000000000003</v>
      </c>
      <c r="G17" s="173">
        <v>784.09799999999996</v>
      </c>
      <c r="H17" s="174">
        <v>526</v>
      </c>
      <c r="I17" s="174">
        <v>393</v>
      </c>
      <c r="J17" s="167">
        <v>699</v>
      </c>
    </row>
    <row r="18" spans="2:10" x14ac:dyDescent="0.2">
      <c r="B18" s="167"/>
      <c r="C18" s="266" t="s">
        <v>33</v>
      </c>
      <c r="D18" s="167"/>
      <c r="E18" s="171"/>
      <c r="F18" s="173">
        <v>15669.203</v>
      </c>
      <c r="G18" s="173">
        <v>16468.092000000001</v>
      </c>
      <c r="H18" s="174">
        <v>17471</v>
      </c>
      <c r="I18" s="174">
        <v>16590</v>
      </c>
      <c r="J18" s="167">
        <v>20227</v>
      </c>
    </row>
    <row r="19" spans="2:10" x14ac:dyDescent="0.2">
      <c r="B19" s="167"/>
      <c r="C19" s="266"/>
      <c r="D19" s="167"/>
      <c r="E19" s="171"/>
      <c r="F19" s="173"/>
      <c r="G19" s="173"/>
      <c r="H19" s="167"/>
      <c r="I19" s="167"/>
      <c r="J19" s="167"/>
    </row>
    <row r="20" spans="2:10" x14ac:dyDescent="0.2">
      <c r="B20" s="167"/>
      <c r="C20" s="266" t="s">
        <v>88</v>
      </c>
      <c r="D20" s="167"/>
      <c r="E20" s="171"/>
      <c r="F20" s="173">
        <v>253.05799999999999</v>
      </c>
      <c r="G20" s="173">
        <v>234.18799999999999</v>
      </c>
      <c r="H20" s="174">
        <v>221</v>
      </c>
      <c r="I20" s="174">
        <v>219</v>
      </c>
      <c r="J20" s="167">
        <v>209</v>
      </c>
    </row>
    <row r="21" spans="2:10" x14ac:dyDescent="0.2">
      <c r="B21" s="167"/>
      <c r="C21" s="266" t="s">
        <v>34</v>
      </c>
      <c r="D21" s="167"/>
      <c r="E21" s="171"/>
      <c r="F21" s="120" t="s">
        <v>291</v>
      </c>
      <c r="G21" s="120" t="s">
        <v>291</v>
      </c>
      <c r="H21" s="120" t="s">
        <v>291</v>
      </c>
      <c r="I21" s="120" t="s">
        <v>291</v>
      </c>
      <c r="J21" s="120" t="s">
        <v>291</v>
      </c>
    </row>
    <row r="22" spans="2:10" x14ac:dyDescent="0.2">
      <c r="B22" s="167"/>
      <c r="C22" s="266" t="s">
        <v>35</v>
      </c>
      <c r="D22" s="170"/>
      <c r="E22" s="169"/>
      <c r="F22" s="173">
        <v>661.673</v>
      </c>
      <c r="G22" s="173">
        <v>962.255</v>
      </c>
      <c r="H22" s="174">
        <v>979</v>
      </c>
      <c r="I22" s="174">
        <v>528</v>
      </c>
      <c r="J22" s="120" t="s">
        <v>291</v>
      </c>
    </row>
    <row r="23" spans="2:10" x14ac:dyDescent="0.2">
      <c r="B23" s="167"/>
      <c r="C23" s="266" t="s">
        <v>562</v>
      </c>
      <c r="D23" s="170"/>
      <c r="E23" s="169"/>
      <c r="F23" s="120" t="s">
        <v>390</v>
      </c>
      <c r="G23" s="120" t="s">
        <v>390</v>
      </c>
      <c r="H23" s="120" t="s">
        <v>390</v>
      </c>
      <c r="I23" s="174">
        <v>145</v>
      </c>
      <c r="J23" s="167">
        <v>290</v>
      </c>
    </row>
    <row r="24" spans="2:10" x14ac:dyDescent="0.2">
      <c r="B24" s="167"/>
      <c r="C24" s="266" t="s">
        <v>231</v>
      </c>
      <c r="D24" s="170"/>
      <c r="E24" s="169"/>
      <c r="F24" s="173">
        <v>517.99099999999999</v>
      </c>
      <c r="G24" s="173">
        <v>559.93299999999999</v>
      </c>
      <c r="H24" s="174">
        <v>650</v>
      </c>
      <c r="I24" s="174">
        <v>2304</v>
      </c>
      <c r="J24" s="167">
        <v>931</v>
      </c>
    </row>
    <row r="25" spans="2:10" x14ac:dyDescent="0.2">
      <c r="B25" s="167"/>
      <c r="C25" s="266" t="s">
        <v>21</v>
      </c>
      <c r="D25" s="170"/>
      <c r="E25" s="169"/>
      <c r="F25" s="173">
        <v>126837.935</v>
      </c>
      <c r="G25" s="173">
        <v>124421.19</v>
      </c>
      <c r="H25" s="174">
        <v>124016</v>
      </c>
      <c r="I25" s="174">
        <v>125144</v>
      </c>
      <c r="J25" s="167">
        <v>125990</v>
      </c>
    </row>
    <row r="26" spans="2:10" x14ac:dyDescent="0.2">
      <c r="B26" s="167"/>
      <c r="C26" s="266"/>
      <c r="D26" s="170"/>
      <c r="E26" s="169"/>
      <c r="F26" s="173"/>
      <c r="G26" s="173"/>
      <c r="H26" s="173"/>
      <c r="I26" s="173"/>
      <c r="J26" s="167"/>
    </row>
    <row r="27" spans="2:10" x14ac:dyDescent="0.2">
      <c r="B27" s="167"/>
      <c r="C27" s="266" t="s">
        <v>22</v>
      </c>
      <c r="D27" s="170"/>
      <c r="E27" s="169"/>
      <c r="F27" s="173">
        <v>128.46</v>
      </c>
      <c r="G27" s="173">
        <v>113.91200000000001</v>
      </c>
      <c r="H27" s="174">
        <v>102</v>
      </c>
      <c r="I27" s="174">
        <v>96</v>
      </c>
      <c r="J27" s="167">
        <v>102</v>
      </c>
    </row>
    <row r="28" spans="2:10" x14ac:dyDescent="0.2">
      <c r="B28" s="167"/>
      <c r="C28" s="266" t="s">
        <v>23</v>
      </c>
      <c r="D28" s="170"/>
      <c r="E28" s="169"/>
      <c r="F28" s="173">
        <v>3857.3150000000001</v>
      </c>
      <c r="G28" s="173">
        <v>3676.3919999999998</v>
      </c>
      <c r="H28" s="174">
        <v>3327</v>
      </c>
      <c r="I28" s="174">
        <v>2819</v>
      </c>
      <c r="J28" s="167">
        <v>2742</v>
      </c>
    </row>
    <row r="29" spans="2:10" x14ac:dyDescent="0.2">
      <c r="B29" s="167"/>
      <c r="C29" s="266" t="s">
        <v>24</v>
      </c>
      <c r="D29" s="170"/>
      <c r="E29" s="169"/>
      <c r="F29" s="173">
        <v>6867.8789999999999</v>
      </c>
      <c r="G29" s="173">
        <v>6674.9530000000004</v>
      </c>
      <c r="H29" s="174">
        <v>6663</v>
      </c>
      <c r="I29" s="174">
        <v>5982</v>
      </c>
      <c r="J29" s="167">
        <v>4917</v>
      </c>
    </row>
    <row r="30" spans="2:10" x14ac:dyDescent="0.2">
      <c r="B30" s="167"/>
      <c r="C30" s="266" t="s">
        <v>26</v>
      </c>
      <c r="D30" s="170"/>
      <c r="E30" s="169"/>
      <c r="F30" s="173">
        <v>2207.4580000000001</v>
      </c>
      <c r="G30" s="173">
        <v>2210.654</v>
      </c>
      <c r="H30" s="174">
        <v>2306</v>
      </c>
      <c r="I30" s="174">
        <v>2575</v>
      </c>
      <c r="J30" s="167">
        <v>2360</v>
      </c>
    </row>
    <row r="31" spans="2:10" x14ac:dyDescent="0.2">
      <c r="B31" s="167"/>
      <c r="C31" s="266"/>
      <c r="D31" s="170"/>
      <c r="E31" s="169"/>
      <c r="F31" s="173"/>
      <c r="G31" s="173"/>
      <c r="H31" s="167"/>
      <c r="I31" s="167"/>
      <c r="J31" s="167"/>
    </row>
    <row r="32" spans="2:10" x14ac:dyDescent="0.2">
      <c r="B32" s="167"/>
      <c r="C32" s="266" t="s">
        <v>27</v>
      </c>
      <c r="D32" s="170"/>
      <c r="E32" s="169"/>
      <c r="F32" s="173">
        <v>69289.895000000004</v>
      </c>
      <c r="G32" s="173">
        <v>72321.023000000001</v>
      </c>
      <c r="H32" s="174">
        <v>66709</v>
      </c>
      <c r="I32" s="174">
        <v>76212</v>
      </c>
      <c r="J32" s="167">
        <v>191122</v>
      </c>
    </row>
    <row r="33" spans="2:10" x14ac:dyDescent="0.15">
      <c r="B33" s="167"/>
      <c r="C33" s="341" t="s">
        <v>228</v>
      </c>
      <c r="D33" s="170"/>
      <c r="E33" s="169"/>
      <c r="F33" s="173">
        <v>5.6669999999999998</v>
      </c>
      <c r="G33" s="173">
        <v>5.65</v>
      </c>
      <c r="H33" s="174">
        <v>6</v>
      </c>
      <c r="I33" s="174">
        <v>6</v>
      </c>
      <c r="J33" s="167">
        <v>6</v>
      </c>
    </row>
    <row r="34" spans="2:10" x14ac:dyDescent="0.2">
      <c r="B34" s="167"/>
      <c r="C34" s="266" t="s">
        <v>89</v>
      </c>
      <c r="D34" s="170"/>
      <c r="E34" s="169"/>
      <c r="F34" s="173">
        <v>32751.201000000001</v>
      </c>
      <c r="G34" s="173">
        <v>32097.071</v>
      </c>
      <c r="H34" s="174">
        <v>33260</v>
      </c>
      <c r="I34" s="174">
        <v>36303</v>
      </c>
      <c r="J34" s="167">
        <v>35066</v>
      </c>
    </row>
    <row r="35" spans="2:10" x14ac:dyDescent="0.2">
      <c r="B35" s="167"/>
      <c r="C35" s="266" t="s">
        <v>28</v>
      </c>
      <c r="D35" s="170"/>
      <c r="E35" s="169"/>
      <c r="F35" s="173">
        <v>1974.4929999999999</v>
      </c>
      <c r="G35" s="173">
        <v>1920.39</v>
      </c>
      <c r="H35" s="174">
        <v>2285</v>
      </c>
      <c r="I35" s="174">
        <v>1763</v>
      </c>
      <c r="J35" s="167">
        <v>1804</v>
      </c>
    </row>
    <row r="36" spans="2:10" x14ac:dyDescent="0.2">
      <c r="B36" s="167"/>
      <c r="C36" s="266" t="s">
        <v>90</v>
      </c>
      <c r="D36" s="170"/>
      <c r="E36" s="169"/>
      <c r="F36" s="173">
        <v>3923.8629999999998</v>
      </c>
      <c r="G36" s="173">
        <v>10500.841</v>
      </c>
      <c r="H36" s="174">
        <v>30466</v>
      </c>
      <c r="I36" s="174">
        <v>10080</v>
      </c>
      <c r="J36" s="167">
        <v>14843</v>
      </c>
    </row>
    <row r="37" spans="2:10" x14ac:dyDescent="0.2">
      <c r="B37" s="167"/>
      <c r="C37" s="266"/>
      <c r="D37" s="170"/>
      <c r="E37" s="169"/>
      <c r="F37" s="173"/>
      <c r="G37" s="173"/>
      <c r="H37" s="167"/>
      <c r="I37" s="167"/>
      <c r="J37" s="167"/>
    </row>
    <row r="38" spans="2:10" x14ac:dyDescent="0.2">
      <c r="B38" s="170"/>
      <c r="C38" s="266" t="s">
        <v>91</v>
      </c>
      <c r="D38" s="170"/>
      <c r="E38" s="169"/>
      <c r="F38" s="173">
        <v>8387.6890000000003</v>
      </c>
      <c r="G38" s="173">
        <v>14910.204</v>
      </c>
      <c r="H38" s="174">
        <v>15621</v>
      </c>
      <c r="I38" s="174">
        <v>16903</v>
      </c>
      <c r="J38" s="167">
        <v>11813</v>
      </c>
    </row>
    <row r="39" spans="2:10" x14ac:dyDescent="0.2">
      <c r="B39" s="170"/>
      <c r="C39" s="266" t="s">
        <v>92</v>
      </c>
      <c r="D39" s="170"/>
      <c r="E39" s="169"/>
      <c r="F39" s="173">
        <v>12948.902</v>
      </c>
      <c r="G39" s="173">
        <v>11872.562</v>
      </c>
      <c r="H39" s="174">
        <v>10553</v>
      </c>
      <c r="I39" s="174">
        <v>11608</v>
      </c>
      <c r="J39" s="167">
        <v>12163</v>
      </c>
    </row>
    <row r="40" spans="2:10" x14ac:dyDescent="0.2">
      <c r="B40" s="170"/>
      <c r="C40" s="266" t="s">
        <v>93</v>
      </c>
      <c r="D40" s="170"/>
      <c r="E40" s="169"/>
      <c r="F40" s="173">
        <v>13194.262000000001</v>
      </c>
      <c r="G40" s="173">
        <v>10217.638999999999</v>
      </c>
      <c r="H40" s="174">
        <v>9718</v>
      </c>
      <c r="I40" s="174">
        <v>10126</v>
      </c>
      <c r="J40" s="167">
        <v>9930</v>
      </c>
    </row>
    <row r="41" spans="2:10" x14ac:dyDescent="0.2">
      <c r="B41" s="170"/>
      <c r="C41" s="266" t="s">
        <v>94</v>
      </c>
      <c r="D41" s="170"/>
      <c r="E41" s="169"/>
      <c r="F41" s="173">
        <v>50593.275000000001</v>
      </c>
      <c r="G41" s="173">
        <v>49180.372000000003</v>
      </c>
      <c r="H41" s="174">
        <v>46734</v>
      </c>
      <c r="I41" s="174">
        <v>53979</v>
      </c>
      <c r="J41" s="167">
        <v>59001</v>
      </c>
    </row>
    <row r="42" spans="2:10" ht="18" thickBot="1" x14ac:dyDescent="0.2">
      <c r="B42" s="177"/>
      <c r="C42" s="159"/>
      <c r="D42" s="177"/>
      <c r="E42" s="178"/>
      <c r="F42" s="159"/>
      <c r="G42" s="159"/>
      <c r="H42" s="159"/>
      <c r="I42" s="159"/>
      <c r="J42" s="159"/>
    </row>
    <row r="43" spans="2:10" x14ac:dyDescent="0.15">
      <c r="B43" s="170"/>
      <c r="C43" s="167"/>
      <c r="D43" s="170"/>
      <c r="E43" s="167"/>
      <c r="F43" s="167" t="s">
        <v>95</v>
      </c>
      <c r="G43" s="167"/>
      <c r="H43" s="167"/>
      <c r="I43" s="167"/>
      <c r="J43" s="167"/>
    </row>
    <row r="44" spans="2:10" x14ac:dyDescent="0.15">
      <c r="B44" s="167"/>
      <c r="C44" s="167"/>
      <c r="D44" s="167"/>
      <c r="E44" s="167"/>
      <c r="F44" s="167"/>
      <c r="G44" s="167"/>
      <c r="H44" s="167"/>
      <c r="I44" s="167"/>
      <c r="J44" s="167"/>
    </row>
    <row r="45" spans="2:10" x14ac:dyDescent="0.15">
      <c r="B45" s="170"/>
      <c r="C45" s="170"/>
      <c r="D45" s="170"/>
      <c r="E45" s="167"/>
      <c r="F45" s="167"/>
      <c r="G45" s="167"/>
      <c r="H45" s="167"/>
      <c r="I45" s="167"/>
      <c r="J45" s="167"/>
    </row>
    <row r="46" spans="2:10" ht="18" thickBot="1" x14ac:dyDescent="0.25">
      <c r="B46" s="177"/>
      <c r="C46" s="177"/>
      <c r="D46" s="177"/>
      <c r="E46" s="177"/>
      <c r="F46" s="338" t="s">
        <v>301</v>
      </c>
      <c r="G46" s="159"/>
      <c r="H46" s="159"/>
      <c r="I46" s="160"/>
      <c r="J46" s="167" t="s">
        <v>609</v>
      </c>
    </row>
    <row r="47" spans="2:10" x14ac:dyDescent="0.2">
      <c r="B47" s="170"/>
      <c r="C47" s="170"/>
      <c r="D47" s="170"/>
      <c r="E47" s="170"/>
      <c r="F47" s="162" t="s">
        <v>328</v>
      </c>
      <c r="G47" s="162" t="s">
        <v>367</v>
      </c>
      <c r="H47" s="162" t="s">
        <v>452</v>
      </c>
      <c r="I47" s="162" t="s">
        <v>561</v>
      </c>
      <c r="J47" s="384" t="s">
        <v>608</v>
      </c>
    </row>
    <row r="48" spans="2:10" x14ac:dyDescent="0.2">
      <c r="B48" s="180"/>
      <c r="C48" s="180"/>
      <c r="D48" s="180"/>
      <c r="E48" s="180"/>
      <c r="F48" s="165">
        <v>2016</v>
      </c>
      <c r="G48" s="164">
        <v>2017</v>
      </c>
      <c r="H48" s="164">
        <v>2018</v>
      </c>
      <c r="I48" s="164">
        <v>2019</v>
      </c>
      <c r="J48" s="385">
        <v>2020</v>
      </c>
    </row>
    <row r="49" spans="1:14" x14ac:dyDescent="0.15">
      <c r="B49" s="170"/>
      <c r="C49" s="170"/>
      <c r="D49" s="170"/>
      <c r="E49" s="181"/>
      <c r="F49" s="167"/>
      <c r="G49" s="167"/>
      <c r="H49" s="167"/>
      <c r="I49" s="167"/>
      <c r="J49" s="386"/>
    </row>
    <row r="50" spans="1:14" s="23" customFormat="1" x14ac:dyDescent="0.2">
      <c r="A50" s="17"/>
      <c r="B50" s="170"/>
      <c r="C50" s="170"/>
      <c r="D50" s="340" t="s">
        <v>96</v>
      </c>
      <c r="E50" s="169"/>
      <c r="F50" s="170">
        <v>472381.22200000001</v>
      </c>
      <c r="G50" s="170">
        <v>478253.07</v>
      </c>
      <c r="H50" s="170">
        <v>489603</v>
      </c>
      <c r="I50" s="170">
        <v>492899</v>
      </c>
      <c r="J50" s="387">
        <v>610066</v>
      </c>
      <c r="K50" s="17"/>
      <c r="L50" s="17"/>
      <c r="M50" s="17"/>
      <c r="N50" s="17"/>
    </row>
    <row r="51" spans="1:14" x14ac:dyDescent="0.15">
      <c r="B51" s="170"/>
      <c r="C51" s="170"/>
      <c r="D51" s="167"/>
      <c r="E51" s="169"/>
      <c r="F51" s="170"/>
      <c r="G51" s="170"/>
      <c r="H51" s="167"/>
      <c r="I51" s="167"/>
      <c r="J51" s="167"/>
    </row>
    <row r="52" spans="1:14" x14ac:dyDescent="0.2">
      <c r="B52" s="167"/>
      <c r="C52" s="266" t="s">
        <v>97</v>
      </c>
      <c r="D52" s="167"/>
      <c r="E52" s="171"/>
      <c r="F52" s="173">
        <v>4060.4180000000001</v>
      </c>
      <c r="G52" s="173">
        <v>4045.8560000000002</v>
      </c>
      <c r="H52" s="182">
        <v>4052</v>
      </c>
      <c r="I52" s="182">
        <v>3967</v>
      </c>
      <c r="J52" s="167">
        <v>3881</v>
      </c>
    </row>
    <row r="53" spans="1:14" x14ac:dyDescent="0.2">
      <c r="B53" s="167"/>
      <c r="C53" s="266" t="s">
        <v>98</v>
      </c>
      <c r="D53" s="167"/>
      <c r="E53" s="171"/>
      <c r="F53" s="173">
        <v>65023.453999999998</v>
      </c>
      <c r="G53" s="173">
        <v>62933.252999999997</v>
      </c>
      <c r="H53" s="182">
        <v>78014</v>
      </c>
      <c r="I53" s="182">
        <v>61940</v>
      </c>
      <c r="J53" s="167">
        <v>166709</v>
      </c>
    </row>
    <row r="54" spans="1:14" x14ac:dyDescent="0.2">
      <c r="B54" s="167"/>
      <c r="C54" s="266" t="s">
        <v>99</v>
      </c>
      <c r="D54" s="167"/>
      <c r="E54" s="171"/>
      <c r="F54" s="173">
        <v>165206.644</v>
      </c>
      <c r="G54" s="173">
        <v>166007.66200000001</v>
      </c>
      <c r="H54" s="182">
        <v>163042</v>
      </c>
      <c r="I54" s="182">
        <v>167670</v>
      </c>
      <c r="J54" s="167">
        <v>172031</v>
      </c>
    </row>
    <row r="55" spans="1:14" x14ac:dyDescent="0.2">
      <c r="B55" s="167"/>
      <c r="C55" s="266"/>
      <c r="D55" s="167"/>
      <c r="E55" s="171"/>
      <c r="F55" s="173"/>
      <c r="G55" s="173"/>
      <c r="H55" s="167"/>
      <c r="I55" s="167"/>
      <c r="J55" s="167"/>
    </row>
    <row r="56" spans="1:14" x14ac:dyDescent="0.2">
      <c r="B56" s="167"/>
      <c r="C56" s="266" t="s">
        <v>100</v>
      </c>
      <c r="D56" s="167"/>
      <c r="E56" s="171"/>
      <c r="F56" s="173">
        <v>44928.894</v>
      </c>
      <c r="G56" s="173">
        <v>42800.796000000002</v>
      </c>
      <c r="H56" s="182">
        <v>42819</v>
      </c>
      <c r="I56" s="182">
        <v>42167</v>
      </c>
      <c r="J56" s="167">
        <v>47218</v>
      </c>
    </row>
    <row r="57" spans="1:14" x14ac:dyDescent="0.2">
      <c r="B57" s="167"/>
      <c r="C57" s="266" t="s">
        <v>101</v>
      </c>
      <c r="D57" s="167"/>
      <c r="E57" s="171"/>
      <c r="F57" s="173">
        <v>277.13</v>
      </c>
      <c r="G57" s="173">
        <v>267.74599999999998</v>
      </c>
      <c r="H57" s="182">
        <v>275</v>
      </c>
      <c r="I57" s="182">
        <v>256</v>
      </c>
      <c r="J57" s="167">
        <v>273</v>
      </c>
    </row>
    <row r="58" spans="1:14" x14ac:dyDescent="0.2">
      <c r="B58" s="167"/>
      <c r="C58" s="266" t="s">
        <v>31</v>
      </c>
      <c r="D58" s="167"/>
      <c r="E58" s="171"/>
      <c r="F58" s="173">
        <v>15828.645</v>
      </c>
      <c r="G58" s="173">
        <v>15187.772999999999</v>
      </c>
      <c r="H58" s="182">
        <v>15279</v>
      </c>
      <c r="I58" s="182">
        <v>16266</v>
      </c>
      <c r="J58" s="167">
        <v>17204</v>
      </c>
    </row>
    <row r="59" spans="1:14" x14ac:dyDescent="0.2">
      <c r="B59" s="167"/>
      <c r="C59" s="266"/>
      <c r="D59" s="167"/>
      <c r="E59" s="171"/>
      <c r="F59" s="173"/>
      <c r="G59" s="173"/>
      <c r="H59" s="167"/>
      <c r="I59" s="167"/>
      <c r="J59" s="167"/>
    </row>
    <row r="60" spans="1:14" x14ac:dyDescent="0.2">
      <c r="B60" s="167"/>
      <c r="C60" s="266" t="s">
        <v>102</v>
      </c>
      <c r="D60" s="167"/>
      <c r="E60" s="171"/>
      <c r="F60" s="173">
        <v>7483.6490000000003</v>
      </c>
      <c r="G60" s="173">
        <v>8166.1030000000001</v>
      </c>
      <c r="H60" s="182">
        <v>7771</v>
      </c>
      <c r="I60" s="182">
        <v>9747</v>
      </c>
      <c r="J60" s="167">
        <v>16435</v>
      </c>
    </row>
    <row r="61" spans="1:14" x14ac:dyDescent="0.2">
      <c r="B61" s="167"/>
      <c r="C61" s="266" t="s">
        <v>103</v>
      </c>
      <c r="D61" s="167"/>
      <c r="E61" s="171"/>
      <c r="F61" s="173">
        <v>46472.586000000003</v>
      </c>
      <c r="G61" s="173">
        <v>50179.862000000001</v>
      </c>
      <c r="H61" s="183">
        <v>49891</v>
      </c>
      <c r="I61" s="183">
        <v>54524</v>
      </c>
      <c r="J61" s="167">
        <v>48655</v>
      </c>
    </row>
    <row r="62" spans="1:14" x14ac:dyDescent="0.2">
      <c r="B62" s="167"/>
      <c r="C62" s="266" t="s">
        <v>104</v>
      </c>
      <c r="D62" s="167"/>
      <c r="E62" s="171"/>
      <c r="F62" s="173">
        <v>22086.339</v>
      </c>
      <c r="G62" s="173">
        <v>20692.544000000002</v>
      </c>
      <c r="H62" s="183">
        <v>21867</v>
      </c>
      <c r="I62" s="183">
        <v>22844</v>
      </c>
      <c r="J62" s="167">
        <v>27151</v>
      </c>
    </row>
    <row r="63" spans="1:14" x14ac:dyDescent="0.2">
      <c r="B63" s="167"/>
      <c r="C63" s="266"/>
      <c r="D63" s="167"/>
      <c r="E63" s="171"/>
      <c r="F63" s="173"/>
      <c r="G63" s="173"/>
      <c r="H63" s="167"/>
      <c r="I63" s="167"/>
      <c r="J63" s="167"/>
    </row>
    <row r="64" spans="1:14" x14ac:dyDescent="0.2">
      <c r="B64" s="167"/>
      <c r="C64" s="266" t="s">
        <v>105</v>
      </c>
      <c r="D64" s="167"/>
      <c r="E64" s="171"/>
      <c r="F64" s="173">
        <v>40489.671999999999</v>
      </c>
      <c r="G64" s="173">
        <v>45294.875</v>
      </c>
      <c r="H64" s="183">
        <v>42443</v>
      </c>
      <c r="I64" s="183">
        <v>51682</v>
      </c>
      <c r="J64" s="167">
        <v>53481</v>
      </c>
    </row>
    <row r="65" spans="1:10" x14ac:dyDescent="0.2">
      <c r="B65" s="167"/>
      <c r="C65" s="266" t="s">
        <v>106</v>
      </c>
      <c r="D65" s="167"/>
      <c r="E65" s="171"/>
      <c r="F65" s="173">
        <v>2014.655</v>
      </c>
      <c r="G65" s="173">
        <v>2230.116</v>
      </c>
      <c r="H65" s="183">
        <v>5773</v>
      </c>
      <c r="I65" s="183">
        <v>5448</v>
      </c>
      <c r="J65" s="167">
        <v>2707</v>
      </c>
    </row>
    <row r="66" spans="1:10" x14ac:dyDescent="0.2">
      <c r="B66" s="167"/>
      <c r="C66" s="266" t="s">
        <v>43</v>
      </c>
      <c r="D66" s="167"/>
      <c r="E66" s="171"/>
      <c r="F66" s="173">
        <v>58509.135999999999</v>
      </c>
      <c r="G66" s="173">
        <v>60411.784</v>
      </c>
      <c r="H66" s="183">
        <v>58334</v>
      </c>
      <c r="I66" s="183">
        <v>55935</v>
      </c>
      <c r="J66" s="167">
        <v>54320</v>
      </c>
    </row>
    <row r="67" spans="1:10" x14ac:dyDescent="0.2">
      <c r="B67" s="167"/>
      <c r="C67" s="266"/>
      <c r="D67" s="167"/>
      <c r="E67" s="171"/>
      <c r="F67" s="173"/>
      <c r="G67" s="173"/>
      <c r="H67" s="167"/>
      <c r="I67" s="167"/>
      <c r="J67" s="167"/>
    </row>
    <row r="68" spans="1:10" x14ac:dyDescent="0.2">
      <c r="B68" s="167"/>
      <c r="C68" s="266" t="s">
        <v>107</v>
      </c>
      <c r="D68" s="167"/>
      <c r="E68" s="171"/>
      <c r="F68" s="120" t="s">
        <v>291</v>
      </c>
      <c r="G68" s="173">
        <v>34.700000000000003</v>
      </c>
      <c r="H68" s="184">
        <v>44</v>
      </c>
      <c r="I68" s="184">
        <v>452</v>
      </c>
      <c r="J68" s="120" t="s">
        <v>291</v>
      </c>
    </row>
    <row r="69" spans="1:10" x14ac:dyDescent="0.2">
      <c r="B69" s="167"/>
      <c r="C69" s="266" t="s">
        <v>108</v>
      </c>
      <c r="D69" s="167"/>
      <c r="E69" s="171"/>
      <c r="F69" s="120" t="s">
        <v>291</v>
      </c>
      <c r="G69" s="120" t="s">
        <v>291</v>
      </c>
      <c r="H69" s="120" t="s">
        <v>291</v>
      </c>
      <c r="I69" s="120" t="s">
        <v>291</v>
      </c>
      <c r="J69" s="120" t="s">
        <v>291</v>
      </c>
    </row>
    <row r="70" spans="1:10" ht="18" thickBot="1" x14ac:dyDescent="0.2">
      <c r="B70" s="159"/>
      <c r="C70" s="177"/>
      <c r="D70" s="177"/>
      <c r="E70" s="185"/>
      <c r="F70" s="159"/>
      <c r="G70" s="159"/>
      <c r="H70" s="159"/>
      <c r="I70" s="159"/>
      <c r="J70" s="159"/>
    </row>
    <row r="71" spans="1:10" x14ac:dyDescent="0.15">
      <c r="B71" s="161"/>
      <c r="C71" s="168"/>
      <c r="D71" s="168"/>
      <c r="E71" s="161"/>
      <c r="F71" s="343" t="s">
        <v>95</v>
      </c>
      <c r="G71" s="168"/>
      <c r="H71" s="168"/>
      <c r="I71" s="168"/>
      <c r="J71" s="16"/>
    </row>
    <row r="72" spans="1:10" x14ac:dyDescent="0.2">
      <c r="A72" s="19"/>
      <c r="C72" s="18"/>
      <c r="D72" s="18"/>
      <c r="E72" s="18"/>
      <c r="F72" s="18"/>
      <c r="G72" s="18"/>
      <c r="H72" s="18"/>
      <c r="I72" s="18"/>
      <c r="J72" s="16"/>
    </row>
    <row r="73" spans="1:10" x14ac:dyDescent="0.2">
      <c r="A73" s="19"/>
      <c r="J73" s="16"/>
    </row>
    <row r="74" spans="1:10" x14ac:dyDescent="0.15">
      <c r="J74" s="16"/>
    </row>
    <row r="75" spans="1:10" x14ac:dyDescent="0.15">
      <c r="A75" s="18"/>
      <c r="C75" s="18"/>
      <c r="D75" s="18"/>
      <c r="E75" s="18"/>
      <c r="F75" s="18"/>
      <c r="G75" s="18"/>
      <c r="H75" s="18"/>
      <c r="I75" s="18"/>
      <c r="J75" s="16"/>
    </row>
    <row r="76" spans="1:10" x14ac:dyDescent="0.15">
      <c r="J76" s="16"/>
    </row>
    <row r="77" spans="1:10" x14ac:dyDescent="0.15">
      <c r="J77" s="16"/>
    </row>
    <row r="78" spans="1:10" x14ac:dyDescent="0.15">
      <c r="J78" s="16"/>
    </row>
    <row r="79" spans="1:10" x14ac:dyDescent="0.15">
      <c r="J79" s="16"/>
    </row>
    <row r="80" spans="1:10" x14ac:dyDescent="0.15">
      <c r="J80" s="16"/>
    </row>
    <row r="81" spans="10:10" x14ac:dyDescent="0.15">
      <c r="J81" s="16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9"/>
  <sheetViews>
    <sheetView view="pageBreakPreview" zoomScale="75" zoomScaleNormal="75" zoomScaleSheetLayoutView="75" workbookViewId="0">
      <selection activeCell="G59" sqref="G59"/>
    </sheetView>
  </sheetViews>
  <sheetFormatPr defaultColWidth="14.625" defaultRowHeight="17.25" x14ac:dyDescent="0.15"/>
  <cols>
    <col min="1" max="1" width="13.375" style="20" customWidth="1"/>
    <col min="2" max="2" width="2.125" style="20" customWidth="1"/>
    <col min="3" max="3" width="5.875" style="20" customWidth="1"/>
    <col min="4" max="4" width="10.875" style="20" customWidth="1"/>
    <col min="5" max="5" width="15.625" style="20" customWidth="1"/>
    <col min="6" max="10" width="18.5" style="20" customWidth="1"/>
    <col min="11" max="11" width="18.5" style="20" bestFit="1" customWidth="1"/>
    <col min="12" max="12" width="18" style="20" bestFit="1" customWidth="1"/>
    <col min="13" max="13" width="14.625" style="20"/>
    <col min="14" max="14" width="18" style="20" bestFit="1" customWidth="1"/>
    <col min="15" max="15" width="14.625" style="20"/>
    <col min="16" max="16384" width="14.625" style="21"/>
  </cols>
  <sheetData>
    <row r="1" spans="1:15" x14ac:dyDescent="0.2">
      <c r="A1" s="19"/>
    </row>
    <row r="3" spans="1:15" x14ac:dyDescent="0.15">
      <c r="A3" s="18"/>
      <c r="C3" s="18"/>
      <c r="D3" s="18"/>
      <c r="E3" s="18"/>
      <c r="F3" s="18"/>
      <c r="G3" s="18"/>
      <c r="H3" s="18"/>
      <c r="I3" s="18"/>
      <c r="J3" s="18"/>
    </row>
    <row r="6" spans="1:15" x14ac:dyDescent="0.2">
      <c r="B6" s="444" t="s">
        <v>451</v>
      </c>
      <c r="C6" s="444"/>
      <c r="D6" s="444"/>
      <c r="E6" s="444"/>
      <c r="F6" s="444"/>
      <c r="G6" s="444"/>
      <c r="H6" s="444"/>
      <c r="I6" s="444"/>
      <c r="J6" s="444"/>
      <c r="K6" s="16"/>
    </row>
    <row r="7" spans="1:15" ht="18" thickBot="1" x14ac:dyDescent="0.25">
      <c r="B7" s="177"/>
      <c r="C7" s="177"/>
      <c r="D7" s="177"/>
      <c r="E7" s="159"/>
      <c r="F7" s="179" t="s">
        <v>302</v>
      </c>
      <c r="G7" s="338"/>
      <c r="H7" s="159"/>
      <c r="I7" s="159"/>
      <c r="J7" s="160" t="s">
        <v>168</v>
      </c>
      <c r="K7" s="16"/>
    </row>
    <row r="8" spans="1:15" x14ac:dyDescent="0.2">
      <c r="B8" s="344"/>
      <c r="C8" s="344"/>
      <c r="D8" s="344"/>
      <c r="E8" s="344"/>
      <c r="F8" s="162" t="s">
        <v>328</v>
      </c>
      <c r="G8" s="162" t="s">
        <v>367</v>
      </c>
      <c r="H8" s="162" t="s">
        <v>452</v>
      </c>
      <c r="I8" s="162" t="s">
        <v>561</v>
      </c>
      <c r="J8" s="162" t="s">
        <v>608</v>
      </c>
      <c r="K8" s="73"/>
    </row>
    <row r="9" spans="1:15" x14ac:dyDescent="0.2">
      <c r="B9" s="180"/>
      <c r="C9" s="180"/>
      <c r="D9" s="180"/>
      <c r="E9" s="180"/>
      <c r="F9" s="186">
        <v>2016</v>
      </c>
      <c r="G9" s="186">
        <v>2017</v>
      </c>
      <c r="H9" s="186">
        <v>2018</v>
      </c>
      <c r="I9" s="186">
        <v>2019</v>
      </c>
      <c r="J9" s="186">
        <v>2020</v>
      </c>
      <c r="K9" s="345"/>
    </row>
    <row r="10" spans="1:15" x14ac:dyDescent="0.15">
      <c r="A10" s="18"/>
      <c r="B10" s="170"/>
      <c r="C10" s="170"/>
      <c r="D10" s="170"/>
      <c r="E10" s="181"/>
      <c r="F10" s="167"/>
      <c r="G10" s="167"/>
      <c r="H10" s="167"/>
      <c r="I10" s="167"/>
      <c r="J10" s="167"/>
      <c r="K10" s="16"/>
    </row>
    <row r="11" spans="1:15" s="23" customFormat="1" x14ac:dyDescent="0.2">
      <c r="A11" s="18"/>
      <c r="B11" s="170"/>
      <c r="C11" s="170"/>
      <c r="D11" s="340" t="s">
        <v>109</v>
      </c>
      <c r="E11" s="169"/>
      <c r="F11" s="187">
        <v>472381.22200000001</v>
      </c>
      <c r="G11" s="170">
        <v>478253.07</v>
      </c>
      <c r="H11" s="170">
        <v>489603</v>
      </c>
      <c r="I11" s="170">
        <v>492899</v>
      </c>
      <c r="J11" s="170">
        <v>610066</v>
      </c>
      <c r="K11" s="346"/>
      <c r="L11" s="17"/>
      <c r="M11" s="17"/>
      <c r="N11" s="17"/>
      <c r="O11" s="17"/>
    </row>
    <row r="12" spans="1:15" x14ac:dyDescent="0.15">
      <c r="A12" s="18"/>
      <c r="B12" s="167"/>
      <c r="C12" s="170"/>
      <c r="D12" s="170"/>
      <c r="E12" s="169"/>
      <c r="F12" s="170"/>
      <c r="G12" s="170"/>
      <c r="H12" s="170"/>
      <c r="I12" s="167"/>
      <c r="J12" s="167"/>
      <c r="K12" s="16"/>
    </row>
    <row r="13" spans="1:15" x14ac:dyDescent="0.2">
      <c r="A13" s="18"/>
      <c r="B13" s="167"/>
      <c r="C13" s="266" t="s">
        <v>110</v>
      </c>
      <c r="D13" s="167"/>
      <c r="E13" s="169"/>
      <c r="F13" s="188">
        <v>271992</v>
      </c>
      <c r="G13" s="189">
        <v>275373.49900000001</v>
      </c>
      <c r="H13" s="189">
        <v>296086</v>
      </c>
      <c r="I13" s="173">
        <v>291372</v>
      </c>
      <c r="J13" s="173">
        <v>409142</v>
      </c>
      <c r="K13" s="16"/>
    </row>
    <row r="14" spans="1:15" x14ac:dyDescent="0.2">
      <c r="A14" s="18"/>
      <c r="B14" s="167"/>
      <c r="C14" s="170"/>
      <c r="D14" s="266" t="s">
        <v>499</v>
      </c>
      <c r="E14" s="171"/>
      <c r="F14" s="190">
        <v>77129.981</v>
      </c>
      <c r="G14" s="173">
        <v>76122.145000000004</v>
      </c>
      <c r="H14" s="173">
        <v>75860</v>
      </c>
      <c r="I14" s="173">
        <v>75408</v>
      </c>
      <c r="J14" s="173">
        <v>81140</v>
      </c>
      <c r="K14" s="16"/>
    </row>
    <row r="15" spans="1:15" x14ac:dyDescent="0.2">
      <c r="B15" s="167"/>
      <c r="C15" s="167"/>
      <c r="D15" s="266" t="s">
        <v>37</v>
      </c>
      <c r="E15" s="171"/>
      <c r="F15" s="190">
        <v>60085.296000000002</v>
      </c>
      <c r="G15" s="173">
        <v>63598.281999999999</v>
      </c>
      <c r="H15" s="173">
        <v>77559</v>
      </c>
      <c r="I15" s="173">
        <v>65839</v>
      </c>
      <c r="J15" s="173">
        <v>69426</v>
      </c>
      <c r="K15" s="16"/>
    </row>
    <row r="16" spans="1:15" x14ac:dyDescent="0.2">
      <c r="B16" s="167"/>
      <c r="C16" s="167"/>
      <c r="D16" s="266" t="s">
        <v>38</v>
      </c>
      <c r="E16" s="171"/>
      <c r="F16" s="190">
        <v>4320.8069999999998</v>
      </c>
      <c r="G16" s="173">
        <v>4312.3220000000001</v>
      </c>
      <c r="H16" s="173">
        <v>4469</v>
      </c>
      <c r="I16" s="173">
        <v>4257</v>
      </c>
      <c r="J16" s="173">
        <v>4284</v>
      </c>
      <c r="K16" s="16"/>
    </row>
    <row r="17" spans="2:12" x14ac:dyDescent="0.2">
      <c r="B17" s="167"/>
      <c r="C17" s="167"/>
      <c r="D17" s="266" t="s">
        <v>39</v>
      </c>
      <c r="E17" s="171"/>
      <c r="F17" s="190">
        <v>93832.288</v>
      </c>
      <c r="G17" s="173">
        <v>94487.985000000001</v>
      </c>
      <c r="H17" s="173">
        <v>92253</v>
      </c>
      <c r="I17" s="173">
        <v>95730</v>
      </c>
      <c r="J17" s="173">
        <v>97770</v>
      </c>
      <c r="K17" s="16"/>
    </row>
    <row r="18" spans="2:12" x14ac:dyDescent="0.2">
      <c r="B18" s="167"/>
      <c r="C18" s="167"/>
      <c r="D18" s="266" t="s">
        <v>40</v>
      </c>
      <c r="E18" s="171"/>
      <c r="F18" s="190">
        <v>36623.964</v>
      </c>
      <c r="G18" s="173">
        <v>36852.764999999999</v>
      </c>
      <c r="H18" s="173">
        <v>45945</v>
      </c>
      <c r="I18" s="173">
        <v>50138</v>
      </c>
      <c r="J18" s="173">
        <v>156522</v>
      </c>
      <c r="K18" s="16"/>
    </row>
    <row r="19" spans="2:12" x14ac:dyDescent="0.2">
      <c r="B19" s="167"/>
      <c r="C19" s="167"/>
      <c r="D19" s="266"/>
      <c r="E19" s="171"/>
      <c r="F19" s="190"/>
      <c r="G19" s="173"/>
      <c r="H19" s="173"/>
      <c r="I19" s="173"/>
      <c r="J19" s="173"/>
      <c r="K19" s="16"/>
    </row>
    <row r="20" spans="2:12" x14ac:dyDescent="0.2">
      <c r="B20" s="167"/>
      <c r="C20" s="266" t="s">
        <v>111</v>
      </c>
      <c r="D20" s="167"/>
      <c r="E20" s="171"/>
      <c r="F20" s="188">
        <v>59724</v>
      </c>
      <c r="G20" s="189">
        <v>62350.680999999997</v>
      </c>
      <c r="H20" s="189">
        <v>60825</v>
      </c>
      <c r="I20" s="173">
        <v>80323</v>
      </c>
      <c r="J20" s="173">
        <v>75769</v>
      </c>
      <c r="K20" s="16"/>
      <c r="L20" s="24"/>
    </row>
    <row r="21" spans="2:12" x14ac:dyDescent="0.2">
      <c r="B21" s="167"/>
      <c r="C21" s="167"/>
      <c r="D21" s="266" t="s">
        <v>41</v>
      </c>
      <c r="E21" s="171"/>
      <c r="F21" s="188">
        <v>57708.838000000003</v>
      </c>
      <c r="G21" s="189">
        <v>60120.565000000002</v>
      </c>
      <c r="H21" s="173">
        <v>55052</v>
      </c>
      <c r="I21" s="173">
        <v>74875</v>
      </c>
      <c r="J21" s="173">
        <v>73062</v>
      </c>
      <c r="K21" s="16"/>
    </row>
    <row r="22" spans="2:12" x14ac:dyDescent="0.2">
      <c r="B22" s="167"/>
      <c r="C22" s="347" t="s">
        <v>280</v>
      </c>
      <c r="D22" s="266" t="s">
        <v>500</v>
      </c>
      <c r="E22" s="171"/>
      <c r="F22" s="190">
        <v>26017.681</v>
      </c>
      <c r="G22" s="173">
        <v>36582.196000000004</v>
      </c>
      <c r="H22" s="173">
        <v>30240</v>
      </c>
      <c r="I22" s="173">
        <v>44946</v>
      </c>
      <c r="J22" s="173">
        <v>35916</v>
      </c>
      <c r="K22" s="16"/>
    </row>
    <row r="23" spans="2:12" x14ac:dyDescent="0.2">
      <c r="B23" s="167"/>
      <c r="C23" s="347" t="s">
        <v>281</v>
      </c>
      <c r="D23" s="266" t="s">
        <v>501</v>
      </c>
      <c r="E23" s="171"/>
      <c r="F23" s="190">
        <v>31691.156999999999</v>
      </c>
      <c r="G23" s="173">
        <v>23538.368999999999</v>
      </c>
      <c r="H23" s="173">
        <v>24812</v>
      </c>
      <c r="I23" s="173">
        <v>29929</v>
      </c>
      <c r="J23" s="173">
        <v>37146</v>
      </c>
      <c r="K23" s="16"/>
    </row>
    <row r="24" spans="2:12" x14ac:dyDescent="0.2">
      <c r="B24" s="167"/>
      <c r="C24" s="167"/>
      <c r="D24" s="266" t="s">
        <v>42</v>
      </c>
      <c r="E24" s="171"/>
      <c r="F24" s="190">
        <v>2014.655</v>
      </c>
      <c r="G24" s="173">
        <v>2230.116</v>
      </c>
      <c r="H24" s="173">
        <v>5773</v>
      </c>
      <c r="I24" s="173">
        <v>5448</v>
      </c>
      <c r="J24" s="173">
        <v>2707</v>
      </c>
      <c r="K24" s="16"/>
    </row>
    <row r="25" spans="2:12" x14ac:dyDescent="0.2">
      <c r="B25" s="167"/>
      <c r="C25" s="167"/>
      <c r="D25" s="266" t="s">
        <v>112</v>
      </c>
      <c r="E25" s="171"/>
      <c r="F25" s="120" t="s">
        <v>291</v>
      </c>
      <c r="G25" s="120" t="s">
        <v>291</v>
      </c>
      <c r="H25" s="120" t="s">
        <v>291</v>
      </c>
      <c r="I25" s="120" t="s">
        <v>291</v>
      </c>
      <c r="J25" s="120" t="s">
        <v>291</v>
      </c>
      <c r="K25" s="348"/>
    </row>
    <row r="26" spans="2:12" x14ac:dyDescent="0.2">
      <c r="B26" s="167"/>
      <c r="C26" s="167"/>
      <c r="D26" s="266"/>
      <c r="E26" s="171"/>
      <c r="F26" s="191"/>
      <c r="G26" s="175"/>
      <c r="H26" s="175"/>
      <c r="I26" s="173"/>
      <c r="J26" s="173"/>
      <c r="K26" s="16"/>
    </row>
    <row r="27" spans="2:12" x14ac:dyDescent="0.2">
      <c r="B27" s="167"/>
      <c r="C27" s="266" t="s">
        <v>43</v>
      </c>
      <c r="D27" s="167"/>
      <c r="E27" s="171"/>
      <c r="F27" s="190">
        <v>58509.110999999997</v>
      </c>
      <c r="G27" s="173">
        <v>60411.764000000003</v>
      </c>
      <c r="H27" s="173">
        <v>58334</v>
      </c>
      <c r="I27" s="173">
        <v>55934</v>
      </c>
      <c r="J27" s="173">
        <v>54320</v>
      </c>
      <c r="K27" s="16"/>
    </row>
    <row r="28" spans="2:12" x14ac:dyDescent="0.2">
      <c r="B28" s="167"/>
      <c r="C28" s="266" t="s">
        <v>44</v>
      </c>
      <c r="D28" s="167"/>
      <c r="E28" s="171"/>
      <c r="F28" s="190">
        <v>17129.52</v>
      </c>
      <c r="G28" s="173">
        <v>14506.396000000001</v>
      </c>
      <c r="H28" s="173">
        <v>18380</v>
      </c>
      <c r="I28" s="173">
        <v>10917</v>
      </c>
      <c r="J28" s="173">
        <v>15383</v>
      </c>
      <c r="K28" s="16"/>
    </row>
    <row r="29" spans="2:12" x14ac:dyDescent="0.2">
      <c r="B29" s="167"/>
      <c r="C29" s="266" t="s">
        <v>113</v>
      </c>
      <c r="D29" s="167"/>
      <c r="E29" s="171"/>
      <c r="F29" s="190">
        <v>4734.53</v>
      </c>
      <c r="G29" s="173">
        <v>5585.3469999999998</v>
      </c>
      <c r="H29" s="173">
        <v>4359</v>
      </c>
      <c r="I29" s="173">
        <v>3759</v>
      </c>
      <c r="J29" s="173">
        <v>4478</v>
      </c>
      <c r="K29" s="16"/>
    </row>
    <row r="30" spans="2:12" x14ac:dyDescent="0.2">
      <c r="B30" s="167"/>
      <c r="C30" s="266" t="s">
        <v>45</v>
      </c>
      <c r="D30" s="167"/>
      <c r="E30" s="171"/>
      <c r="F30" s="190">
        <v>60292.232000000004</v>
      </c>
      <c r="G30" s="173">
        <v>60025.383000000002</v>
      </c>
      <c r="H30" s="173">
        <v>51620</v>
      </c>
      <c r="I30" s="120">
        <v>50593</v>
      </c>
      <c r="J30" s="173">
        <v>50974</v>
      </c>
      <c r="K30" s="16"/>
    </row>
    <row r="31" spans="2:12" x14ac:dyDescent="0.2">
      <c r="B31" s="167"/>
      <c r="C31" s="266" t="s">
        <v>108</v>
      </c>
      <c r="D31" s="167"/>
      <c r="E31" s="171"/>
      <c r="F31" s="120" t="s">
        <v>291</v>
      </c>
      <c r="G31" s="120" t="s">
        <v>291</v>
      </c>
      <c r="H31" s="120" t="s">
        <v>291</v>
      </c>
      <c r="I31" s="120" t="s">
        <v>291</v>
      </c>
      <c r="J31" s="120" t="s">
        <v>291</v>
      </c>
      <c r="K31" s="348"/>
    </row>
    <row r="32" spans="2:12" ht="18" thickBot="1" x14ac:dyDescent="0.2">
      <c r="B32" s="159"/>
      <c r="C32" s="159"/>
      <c r="D32" s="159"/>
      <c r="E32" s="185"/>
      <c r="F32" s="159"/>
      <c r="G32" s="159"/>
      <c r="H32" s="159"/>
      <c r="I32" s="159"/>
      <c r="J32" s="159"/>
      <c r="K32" s="16"/>
    </row>
    <row r="33" spans="1:15" x14ac:dyDescent="0.2">
      <c r="B33" s="161"/>
      <c r="C33" s="172"/>
      <c r="D33" s="161"/>
      <c r="E33" s="161"/>
      <c r="F33" s="161" t="s">
        <v>282</v>
      </c>
      <c r="G33" s="161"/>
      <c r="H33" s="161"/>
      <c r="I33" s="161"/>
      <c r="J33" s="161"/>
    </row>
    <row r="34" spans="1:15" x14ac:dyDescent="0.2">
      <c r="B34" s="161"/>
      <c r="C34" s="161"/>
      <c r="D34" s="161"/>
      <c r="E34" s="161"/>
      <c r="F34" s="172" t="s">
        <v>283</v>
      </c>
      <c r="G34" s="161"/>
      <c r="H34" s="161"/>
      <c r="I34" s="161"/>
      <c r="J34" s="161"/>
    </row>
    <row r="35" spans="1:15" x14ac:dyDescent="0.2">
      <c r="B35" s="161"/>
      <c r="C35" s="161"/>
      <c r="D35" s="161"/>
      <c r="E35" s="161"/>
      <c r="F35" s="172" t="s">
        <v>610</v>
      </c>
      <c r="G35" s="161"/>
      <c r="H35" s="161"/>
      <c r="I35" s="161"/>
      <c r="J35" s="161"/>
    </row>
    <row r="36" spans="1:15" x14ac:dyDescent="0.2">
      <c r="B36" s="161"/>
      <c r="C36" s="161"/>
      <c r="D36" s="161"/>
      <c r="E36" s="161"/>
      <c r="F36" s="172"/>
      <c r="G36" s="161"/>
      <c r="H36" s="161"/>
      <c r="I36" s="161"/>
      <c r="J36" s="161"/>
    </row>
    <row r="37" spans="1:15" x14ac:dyDescent="0.15">
      <c r="B37" s="161"/>
      <c r="C37" s="161"/>
      <c r="D37" s="161"/>
      <c r="E37" s="161"/>
      <c r="F37" s="161"/>
      <c r="G37" s="161"/>
      <c r="H37" s="161"/>
      <c r="I37" s="161"/>
      <c r="J37" s="161"/>
    </row>
    <row r="38" spans="1:15" s="26" customFormat="1" x14ac:dyDescent="0.2">
      <c r="A38" s="25"/>
      <c r="B38" s="445" t="s">
        <v>502</v>
      </c>
      <c r="C38" s="445"/>
      <c r="D38" s="445"/>
      <c r="E38" s="445"/>
      <c r="F38" s="445"/>
      <c r="G38" s="445"/>
      <c r="H38" s="445"/>
      <c r="I38" s="445"/>
      <c r="J38" s="445"/>
      <c r="K38" s="25"/>
      <c r="L38" s="25"/>
      <c r="M38" s="25"/>
      <c r="N38" s="25"/>
      <c r="O38" s="25"/>
    </row>
    <row r="39" spans="1:15" s="26" customFormat="1" ht="18" thickBot="1" x14ac:dyDescent="0.25">
      <c r="A39" s="25"/>
      <c r="B39" s="192"/>
      <c r="C39" s="192"/>
      <c r="D39" s="192"/>
      <c r="E39" s="192"/>
      <c r="F39" s="192"/>
      <c r="G39" s="192"/>
      <c r="H39" s="192"/>
      <c r="I39" s="192"/>
      <c r="J39" s="193" t="s">
        <v>168</v>
      </c>
      <c r="K39" s="20"/>
      <c r="L39" s="25"/>
      <c r="M39" s="25"/>
      <c r="N39" s="25"/>
      <c r="O39" s="25"/>
    </row>
    <row r="40" spans="1:15" s="26" customFormat="1" x14ac:dyDescent="0.2">
      <c r="A40" s="25"/>
      <c r="B40" s="194"/>
      <c r="C40" s="194"/>
      <c r="D40" s="194"/>
      <c r="E40" s="194"/>
      <c r="F40" s="195" t="s">
        <v>328</v>
      </c>
      <c r="G40" s="195" t="s">
        <v>367</v>
      </c>
      <c r="H40" s="195" t="s">
        <v>563</v>
      </c>
      <c r="I40" s="195" t="s">
        <v>564</v>
      </c>
      <c r="J40" s="162" t="s">
        <v>611</v>
      </c>
      <c r="K40" s="349"/>
      <c r="L40" s="25"/>
      <c r="M40" s="25"/>
      <c r="N40" s="25"/>
      <c r="O40" s="25"/>
    </row>
    <row r="41" spans="1:15" s="26" customFormat="1" x14ac:dyDescent="0.2">
      <c r="A41" s="25"/>
      <c r="B41" s="196"/>
      <c r="C41" s="196"/>
      <c r="D41" s="196"/>
      <c r="E41" s="196"/>
      <c r="F41" s="186">
        <v>2016</v>
      </c>
      <c r="G41" s="186">
        <v>2017</v>
      </c>
      <c r="H41" s="186">
        <v>2018</v>
      </c>
      <c r="I41" s="186">
        <v>2019</v>
      </c>
      <c r="J41" s="186">
        <v>2020</v>
      </c>
      <c r="K41" s="350"/>
      <c r="L41" s="25"/>
      <c r="M41" s="25"/>
      <c r="N41" s="25"/>
      <c r="O41" s="25"/>
    </row>
    <row r="42" spans="1:15" s="26" customFormat="1" x14ac:dyDescent="0.15">
      <c r="A42" s="25"/>
      <c r="B42" s="194"/>
      <c r="C42" s="194"/>
      <c r="D42" s="194"/>
      <c r="E42" s="197"/>
      <c r="F42" s="194"/>
      <c r="G42" s="194"/>
      <c r="H42" s="194"/>
      <c r="I42" s="194"/>
      <c r="J42" s="194"/>
      <c r="K42" s="351"/>
      <c r="L42" s="25"/>
      <c r="M42" s="25"/>
      <c r="N42" s="25"/>
      <c r="O42" s="25"/>
    </row>
    <row r="43" spans="1:15" s="28" customFormat="1" x14ac:dyDescent="0.2">
      <c r="A43" s="27"/>
      <c r="B43" s="198"/>
      <c r="C43" s="198"/>
      <c r="D43" s="199" t="s">
        <v>114</v>
      </c>
      <c r="E43" s="200"/>
      <c r="F43" s="198">
        <v>130559</v>
      </c>
      <c r="G43" s="198">
        <v>126163</v>
      </c>
      <c r="H43" s="187">
        <v>126149</v>
      </c>
      <c r="I43" s="198">
        <v>127634</v>
      </c>
      <c r="J43" s="198">
        <v>126654</v>
      </c>
      <c r="K43" s="352"/>
      <c r="L43" s="27"/>
      <c r="M43" s="27"/>
      <c r="N43" s="27"/>
      <c r="O43" s="27"/>
    </row>
    <row r="44" spans="1:15" s="26" customFormat="1" x14ac:dyDescent="0.15">
      <c r="A44" s="25"/>
      <c r="B44" s="198"/>
      <c r="C44" s="194"/>
      <c r="D44" s="194"/>
      <c r="E44" s="201"/>
      <c r="F44" s="198"/>
      <c r="G44" s="198"/>
      <c r="H44" s="187"/>
      <c r="I44" s="198"/>
      <c r="J44" s="198"/>
      <c r="K44" s="351"/>
      <c r="L44" s="25"/>
      <c r="M44" s="25"/>
      <c r="N44" s="25"/>
      <c r="O44" s="25"/>
    </row>
    <row r="45" spans="1:15" s="26" customFormat="1" x14ac:dyDescent="0.2">
      <c r="A45" s="25"/>
      <c r="B45" s="198"/>
      <c r="C45" s="202" t="s">
        <v>46</v>
      </c>
      <c r="D45" s="194"/>
      <c r="E45" s="201"/>
      <c r="F45" s="203">
        <v>121754</v>
      </c>
      <c r="G45" s="203">
        <v>117287</v>
      </c>
      <c r="H45" s="188">
        <v>117321</v>
      </c>
      <c r="I45" s="203">
        <v>118735</v>
      </c>
      <c r="J45" s="203">
        <v>117950</v>
      </c>
      <c r="K45" s="351"/>
      <c r="L45" s="25"/>
      <c r="M45" s="25"/>
      <c r="N45" s="25"/>
      <c r="O45" s="25"/>
    </row>
    <row r="46" spans="1:15" s="26" customFormat="1" x14ac:dyDescent="0.2">
      <c r="A46" s="25"/>
      <c r="B46" s="198"/>
      <c r="C46" s="202" t="s">
        <v>115</v>
      </c>
      <c r="D46" s="194"/>
      <c r="E46" s="201"/>
      <c r="F46" s="203">
        <v>121754</v>
      </c>
      <c r="G46" s="203">
        <v>117287</v>
      </c>
      <c r="H46" s="188">
        <v>117321</v>
      </c>
      <c r="I46" s="203">
        <v>118735</v>
      </c>
      <c r="J46" s="203">
        <v>117950</v>
      </c>
      <c r="K46" s="351"/>
      <c r="L46" s="66"/>
      <c r="M46" s="25"/>
      <c r="N46" s="25"/>
      <c r="O46" s="25"/>
    </row>
    <row r="47" spans="1:15" s="26" customFormat="1" x14ac:dyDescent="0.2">
      <c r="A47" s="25"/>
      <c r="B47" s="198"/>
      <c r="C47" s="194"/>
      <c r="D47" s="202" t="s">
        <v>116</v>
      </c>
      <c r="E47" s="201"/>
      <c r="F47" s="203">
        <v>50285</v>
      </c>
      <c r="G47" s="203">
        <v>51206</v>
      </c>
      <c r="H47" s="188">
        <v>51969</v>
      </c>
      <c r="I47" s="203">
        <v>52406</v>
      </c>
      <c r="J47" s="203">
        <v>50949</v>
      </c>
      <c r="K47" s="351"/>
      <c r="L47" s="66"/>
      <c r="M47" s="25"/>
      <c r="N47" s="25"/>
      <c r="O47" s="25"/>
    </row>
    <row r="48" spans="1:15" s="26" customFormat="1" x14ac:dyDescent="0.2">
      <c r="A48" s="25"/>
      <c r="B48" s="194"/>
      <c r="C48" s="194"/>
      <c r="D48" s="202" t="s">
        <v>117</v>
      </c>
      <c r="E48" s="201"/>
      <c r="F48" s="204">
        <v>41760</v>
      </c>
      <c r="G48" s="204">
        <v>42152</v>
      </c>
      <c r="H48" s="190">
        <v>42275</v>
      </c>
      <c r="I48" s="204">
        <v>42882</v>
      </c>
      <c r="J48" s="203">
        <v>43331</v>
      </c>
      <c r="K48" s="351"/>
      <c r="L48" s="42"/>
      <c r="M48" s="25"/>
      <c r="N48" s="25"/>
      <c r="O48" s="25"/>
    </row>
    <row r="49" spans="1:15" s="26" customFormat="1" x14ac:dyDescent="0.2">
      <c r="A49" s="25"/>
      <c r="B49" s="194"/>
      <c r="C49" s="194"/>
      <c r="D49" s="202" t="s">
        <v>118</v>
      </c>
      <c r="E49" s="201"/>
      <c r="F49" s="204">
        <v>8525</v>
      </c>
      <c r="G49" s="204">
        <v>9054</v>
      </c>
      <c r="H49" s="190">
        <v>9694</v>
      </c>
      <c r="I49" s="204">
        <v>9524</v>
      </c>
      <c r="J49" s="203">
        <v>7618</v>
      </c>
      <c r="K49" s="351"/>
      <c r="L49" s="42"/>
      <c r="M49" s="25"/>
      <c r="N49" s="25"/>
      <c r="O49" s="25"/>
    </row>
    <row r="50" spans="1:15" s="26" customFormat="1" x14ac:dyDescent="0.2">
      <c r="A50" s="25"/>
      <c r="B50" s="194"/>
      <c r="C50" s="194"/>
      <c r="D50" s="202"/>
      <c r="E50" s="201"/>
      <c r="F50" s="204"/>
      <c r="G50" s="204"/>
      <c r="H50" s="190"/>
      <c r="I50" s="204"/>
      <c r="J50" s="204"/>
      <c r="K50" s="351"/>
      <c r="L50" s="66"/>
      <c r="M50" s="25"/>
      <c r="N50" s="25"/>
      <c r="O50" s="25"/>
    </row>
    <row r="51" spans="1:15" s="26" customFormat="1" x14ac:dyDescent="0.2">
      <c r="A51" s="25"/>
      <c r="B51" s="194"/>
      <c r="C51" s="194"/>
      <c r="D51" s="202" t="s">
        <v>119</v>
      </c>
      <c r="E51" s="201"/>
      <c r="F51" s="203">
        <v>56101</v>
      </c>
      <c r="G51" s="203">
        <v>56423</v>
      </c>
      <c r="H51" s="188">
        <v>55696</v>
      </c>
      <c r="I51" s="203">
        <v>56444</v>
      </c>
      <c r="J51" s="203">
        <v>57146</v>
      </c>
      <c r="K51" s="351"/>
      <c r="L51" s="66"/>
      <c r="M51" s="25"/>
      <c r="N51" s="25"/>
      <c r="O51" s="25"/>
    </row>
    <row r="52" spans="1:15" s="26" customFormat="1" x14ac:dyDescent="0.2">
      <c r="A52" s="25"/>
      <c r="B52" s="194"/>
      <c r="C52" s="194"/>
      <c r="D52" s="202" t="s">
        <v>120</v>
      </c>
      <c r="E52" s="201"/>
      <c r="F52" s="203">
        <v>55769</v>
      </c>
      <c r="G52" s="203">
        <v>56088</v>
      </c>
      <c r="H52" s="188">
        <v>55369</v>
      </c>
      <c r="I52" s="203">
        <v>56123</v>
      </c>
      <c r="J52" s="203">
        <v>56824</v>
      </c>
      <c r="K52" s="351"/>
      <c r="L52" s="42"/>
      <c r="M52" s="25"/>
      <c r="N52" s="25"/>
      <c r="O52" s="25"/>
    </row>
    <row r="53" spans="1:15" s="26" customFormat="1" x14ac:dyDescent="0.2">
      <c r="A53" s="25"/>
      <c r="B53" s="194"/>
      <c r="C53" s="194"/>
      <c r="D53" s="194"/>
      <c r="E53" s="205" t="s">
        <v>121</v>
      </c>
      <c r="F53" s="204">
        <v>19117</v>
      </c>
      <c r="G53" s="204">
        <v>18864</v>
      </c>
      <c r="H53" s="190">
        <v>18661</v>
      </c>
      <c r="I53" s="204">
        <v>18548</v>
      </c>
      <c r="J53" s="203">
        <v>18210</v>
      </c>
      <c r="K53" s="351"/>
      <c r="L53" s="42"/>
      <c r="M53" s="25"/>
      <c r="N53" s="25"/>
      <c r="O53" s="25"/>
    </row>
    <row r="54" spans="1:15" s="26" customFormat="1" x14ac:dyDescent="0.2">
      <c r="A54" s="25"/>
      <c r="B54" s="194"/>
      <c r="C54" s="194"/>
      <c r="D54" s="194"/>
      <c r="E54" s="205" t="s">
        <v>122</v>
      </c>
      <c r="F54" s="204">
        <v>23615</v>
      </c>
      <c r="G54" s="204">
        <v>24209</v>
      </c>
      <c r="H54" s="190">
        <v>23520</v>
      </c>
      <c r="I54" s="204">
        <v>24099</v>
      </c>
      <c r="J54" s="203">
        <v>24412</v>
      </c>
      <c r="K54" s="351"/>
      <c r="L54" s="42"/>
      <c r="M54" s="25"/>
      <c r="N54" s="25"/>
      <c r="O54" s="25"/>
    </row>
    <row r="55" spans="1:15" s="26" customFormat="1" x14ac:dyDescent="0.2">
      <c r="A55" s="25"/>
      <c r="B55" s="194"/>
      <c r="C55" s="194"/>
      <c r="D55" s="194"/>
      <c r="E55" s="205" t="s">
        <v>123</v>
      </c>
      <c r="F55" s="204">
        <v>13037</v>
      </c>
      <c r="G55" s="204">
        <v>13015</v>
      </c>
      <c r="H55" s="190">
        <v>13188</v>
      </c>
      <c r="I55" s="204">
        <v>13476</v>
      </c>
      <c r="J55" s="203">
        <v>14202</v>
      </c>
      <c r="K55" s="351"/>
      <c r="L55" s="42"/>
      <c r="M55" s="25"/>
      <c r="N55" s="25"/>
      <c r="O55" s="25"/>
    </row>
    <row r="56" spans="1:15" s="26" customFormat="1" x14ac:dyDescent="0.2">
      <c r="A56" s="25"/>
      <c r="B56" s="194"/>
      <c r="C56" s="194"/>
      <c r="D56" s="202" t="s">
        <v>124</v>
      </c>
      <c r="E56" s="200"/>
      <c r="F56" s="204">
        <v>332</v>
      </c>
      <c r="G56" s="204">
        <v>335</v>
      </c>
      <c r="H56" s="190">
        <v>327</v>
      </c>
      <c r="I56" s="204">
        <v>321</v>
      </c>
      <c r="J56" s="203">
        <v>322</v>
      </c>
      <c r="K56" s="351"/>
      <c r="L56" s="66"/>
      <c r="M56" s="25"/>
      <c r="N56" s="25"/>
      <c r="O56" s="25"/>
    </row>
    <row r="57" spans="1:15" s="26" customFormat="1" x14ac:dyDescent="0.2">
      <c r="A57" s="25"/>
      <c r="B57" s="194"/>
      <c r="C57" s="194"/>
      <c r="D57" s="202" t="s">
        <v>125</v>
      </c>
      <c r="E57" s="200"/>
      <c r="F57" s="204">
        <v>3030</v>
      </c>
      <c r="G57" s="204">
        <v>3132</v>
      </c>
      <c r="H57" s="190">
        <v>3233</v>
      </c>
      <c r="I57" s="204">
        <v>3367</v>
      </c>
      <c r="J57" s="203">
        <v>3555</v>
      </c>
      <c r="K57" s="351"/>
      <c r="L57" s="66"/>
      <c r="M57" s="25"/>
      <c r="N57" s="25"/>
      <c r="O57" s="25"/>
    </row>
    <row r="58" spans="1:15" s="26" customFormat="1" x14ac:dyDescent="0.2">
      <c r="A58" s="25"/>
      <c r="B58" s="194"/>
      <c r="C58" s="194"/>
      <c r="D58" s="202" t="s">
        <v>126</v>
      </c>
      <c r="E58" s="201"/>
      <c r="F58" s="204">
        <v>6912</v>
      </c>
      <c r="G58" s="204">
        <v>6526</v>
      </c>
      <c r="H58" s="190">
        <v>6423</v>
      </c>
      <c r="I58" s="204">
        <v>6478</v>
      </c>
      <c r="J58" s="203">
        <v>6300</v>
      </c>
      <c r="K58" s="351"/>
      <c r="L58" s="66"/>
      <c r="M58" s="25"/>
      <c r="N58" s="25"/>
      <c r="O58" s="25"/>
    </row>
    <row r="59" spans="1:15" s="26" customFormat="1" x14ac:dyDescent="0.2">
      <c r="A59" s="25"/>
      <c r="B59" s="194"/>
      <c r="C59" s="194"/>
      <c r="D59" s="202" t="s">
        <v>127</v>
      </c>
      <c r="E59" s="201"/>
      <c r="F59" s="120">
        <v>5426</v>
      </c>
      <c r="G59" s="120" t="s">
        <v>291</v>
      </c>
      <c r="H59" s="120" t="s">
        <v>291</v>
      </c>
      <c r="I59" s="120">
        <v>40</v>
      </c>
      <c r="J59" s="120" t="s">
        <v>326</v>
      </c>
      <c r="K59" s="351"/>
      <c r="L59" s="42"/>
      <c r="M59" s="25"/>
      <c r="N59" s="25"/>
      <c r="O59" s="25"/>
    </row>
    <row r="60" spans="1:15" s="26" customFormat="1" x14ac:dyDescent="0.2">
      <c r="A60" s="25"/>
      <c r="B60" s="194"/>
      <c r="C60" s="202" t="s">
        <v>128</v>
      </c>
      <c r="D60" s="194"/>
      <c r="E60" s="201"/>
      <c r="F60" s="120" t="s">
        <v>390</v>
      </c>
      <c r="G60" s="120" t="s">
        <v>390</v>
      </c>
      <c r="H60" s="120" t="s">
        <v>390</v>
      </c>
      <c r="I60" s="120" t="s">
        <v>390</v>
      </c>
      <c r="J60" s="120" t="s">
        <v>390</v>
      </c>
      <c r="K60" s="351"/>
      <c r="L60" s="25"/>
      <c r="M60" s="25"/>
      <c r="N60" s="25"/>
      <c r="O60" s="25"/>
    </row>
    <row r="61" spans="1:15" s="26" customFormat="1" x14ac:dyDescent="0.2">
      <c r="A61" s="25"/>
      <c r="B61" s="194"/>
      <c r="C61" s="202"/>
      <c r="D61" s="194"/>
      <c r="E61" s="201"/>
      <c r="F61" s="206"/>
      <c r="G61" s="206"/>
      <c r="H61" s="175"/>
      <c r="I61" s="206"/>
      <c r="J61" s="206"/>
      <c r="K61" s="351"/>
      <c r="L61" s="25"/>
      <c r="M61" s="25"/>
      <c r="N61" s="25"/>
      <c r="O61" s="25"/>
    </row>
    <row r="62" spans="1:15" s="26" customFormat="1" x14ac:dyDescent="0.2">
      <c r="A62" s="25"/>
      <c r="B62" s="194"/>
      <c r="C62" s="202" t="s">
        <v>59</v>
      </c>
      <c r="D62" s="194"/>
      <c r="E62" s="201"/>
      <c r="F62" s="203">
        <v>8805</v>
      </c>
      <c r="G62" s="203">
        <v>8876</v>
      </c>
      <c r="H62" s="188">
        <v>8828</v>
      </c>
      <c r="I62" s="203">
        <v>8899</v>
      </c>
      <c r="J62" s="203">
        <v>8704</v>
      </c>
      <c r="K62" s="351"/>
      <c r="L62" s="25"/>
      <c r="M62" s="25"/>
      <c r="N62" s="25"/>
      <c r="O62" s="25"/>
    </row>
    <row r="63" spans="1:15" s="26" customFormat="1" x14ac:dyDescent="0.2">
      <c r="A63" s="25"/>
      <c r="B63" s="194"/>
      <c r="C63" s="194"/>
      <c r="D63" s="202" t="s">
        <v>129</v>
      </c>
      <c r="E63" s="201"/>
      <c r="F63" s="204">
        <v>425</v>
      </c>
      <c r="G63" s="204">
        <v>429</v>
      </c>
      <c r="H63" s="190">
        <v>428</v>
      </c>
      <c r="I63" s="204">
        <v>416</v>
      </c>
      <c r="J63" s="204">
        <v>242</v>
      </c>
      <c r="K63" s="351"/>
      <c r="L63" s="25"/>
      <c r="M63" s="25"/>
      <c r="N63" s="25"/>
      <c r="O63" s="25"/>
    </row>
    <row r="64" spans="1:15" s="26" customFormat="1" x14ac:dyDescent="0.2">
      <c r="A64" s="25"/>
      <c r="B64" s="194"/>
      <c r="C64" s="194"/>
      <c r="D64" s="202" t="s">
        <v>130</v>
      </c>
      <c r="E64" s="201"/>
      <c r="F64" s="204">
        <v>2180</v>
      </c>
      <c r="G64" s="204">
        <v>2203</v>
      </c>
      <c r="H64" s="190">
        <v>2259</v>
      </c>
      <c r="I64" s="204">
        <v>2266</v>
      </c>
      <c r="J64" s="204">
        <v>2248</v>
      </c>
      <c r="K64" s="351"/>
      <c r="L64" s="25"/>
      <c r="M64" s="25"/>
      <c r="N64" s="25"/>
      <c r="O64" s="25"/>
    </row>
    <row r="65" spans="1:15" s="26" customFormat="1" x14ac:dyDescent="0.2">
      <c r="A65" s="25"/>
      <c r="B65" s="194"/>
      <c r="C65" s="194"/>
      <c r="D65" s="202" t="s">
        <v>131</v>
      </c>
      <c r="E65" s="201"/>
      <c r="F65" s="204">
        <v>6200</v>
      </c>
      <c r="G65" s="204">
        <v>6244</v>
      </c>
      <c r="H65" s="190">
        <v>6141</v>
      </c>
      <c r="I65" s="204">
        <v>6217</v>
      </c>
      <c r="J65" s="204">
        <v>6214</v>
      </c>
      <c r="K65" s="351"/>
      <c r="L65" s="25"/>
      <c r="M65" s="25"/>
      <c r="N65" s="25"/>
      <c r="O65" s="25"/>
    </row>
    <row r="66" spans="1:15" s="26" customFormat="1" x14ac:dyDescent="0.2">
      <c r="A66" s="25"/>
      <c r="B66" s="194"/>
      <c r="C66" s="194"/>
      <c r="D66" s="202"/>
      <c r="E66" s="201"/>
      <c r="F66" s="204"/>
      <c r="G66" s="204"/>
      <c r="H66" s="190"/>
      <c r="I66" s="204"/>
      <c r="J66" s="204"/>
      <c r="K66" s="351"/>
      <c r="L66" s="25"/>
      <c r="M66" s="25"/>
      <c r="N66" s="25"/>
      <c r="O66" s="25"/>
    </row>
    <row r="67" spans="1:15" s="26" customFormat="1" x14ac:dyDescent="0.2">
      <c r="A67" s="25"/>
      <c r="B67" s="194"/>
      <c r="C67" s="202" t="s">
        <v>132</v>
      </c>
      <c r="D67" s="198"/>
      <c r="E67" s="201"/>
      <c r="F67" s="207" t="s">
        <v>390</v>
      </c>
      <c r="G67" s="120" t="s">
        <v>390</v>
      </c>
      <c r="H67" s="120" t="s">
        <v>390</v>
      </c>
      <c r="I67" s="120" t="s">
        <v>390</v>
      </c>
      <c r="J67" s="120" t="s">
        <v>390</v>
      </c>
      <c r="K67" s="351"/>
      <c r="L67" s="25"/>
      <c r="M67" s="25"/>
      <c r="N67" s="20"/>
      <c r="O67" s="25"/>
    </row>
    <row r="68" spans="1:15" s="26" customFormat="1" ht="18" thickBot="1" x14ac:dyDescent="0.2">
      <c r="A68" s="25"/>
      <c r="B68" s="192"/>
      <c r="C68" s="208"/>
      <c r="D68" s="208"/>
      <c r="E68" s="209"/>
      <c r="F68" s="208"/>
      <c r="G68" s="208"/>
      <c r="H68" s="208"/>
      <c r="I68" s="208"/>
      <c r="J68" s="208"/>
      <c r="K68" s="351"/>
      <c r="L68" s="25"/>
      <c r="M68" s="25"/>
      <c r="N68" s="20"/>
      <c r="O68" s="25"/>
    </row>
    <row r="69" spans="1:15" s="26" customFormat="1" x14ac:dyDescent="0.2">
      <c r="A69" s="25"/>
      <c r="B69" s="194"/>
      <c r="C69" s="198"/>
      <c r="D69" s="198"/>
      <c r="E69" s="194"/>
      <c r="F69" s="202" t="s">
        <v>95</v>
      </c>
      <c r="G69" s="198"/>
      <c r="H69" s="198"/>
      <c r="I69" s="198"/>
      <c r="J69" s="194"/>
      <c r="K69" s="25"/>
      <c r="L69" s="25"/>
      <c r="M69" s="25"/>
      <c r="N69" s="20"/>
      <c r="O69" s="25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0"/>
  <sheetViews>
    <sheetView view="pageBreakPreview" zoomScale="75" zoomScaleNormal="75" zoomScaleSheetLayoutView="115" workbookViewId="0">
      <selection activeCell="M13" sqref="M13"/>
    </sheetView>
  </sheetViews>
  <sheetFormatPr defaultColWidth="14.625" defaultRowHeight="17.25" x14ac:dyDescent="0.15"/>
  <cols>
    <col min="1" max="1" width="13.375" style="33" customWidth="1"/>
    <col min="2" max="2" width="19" style="33" customWidth="1"/>
    <col min="3" max="4" width="13.75" style="33" customWidth="1"/>
    <col min="5" max="5" width="14.125" style="33" customWidth="1"/>
    <col min="6" max="6" width="13.75" style="33" customWidth="1"/>
    <col min="7" max="9" width="15.125" style="33" customWidth="1"/>
    <col min="10" max="10" width="15" style="33" customWidth="1"/>
    <col min="11" max="14" width="14.625" style="33"/>
    <col min="15" max="16384" width="14.625" style="31"/>
  </cols>
  <sheetData>
    <row r="1" spans="1:14" x14ac:dyDescent="0.2">
      <c r="A1" s="34"/>
    </row>
    <row r="6" spans="1:14" x14ac:dyDescent="0.2">
      <c r="B6" s="353" t="s">
        <v>453</v>
      </c>
      <c r="C6" s="353"/>
      <c r="D6" s="353"/>
      <c r="E6" s="353"/>
      <c r="F6" s="353"/>
      <c r="G6" s="353"/>
      <c r="H6" s="353"/>
      <c r="I6" s="353"/>
      <c r="J6" s="353"/>
    </row>
    <row r="7" spans="1:14" ht="18" thickBot="1" x14ac:dyDescent="0.25">
      <c r="B7" s="210"/>
      <c r="C7" s="211"/>
      <c r="D7" s="212"/>
      <c r="E7" s="211"/>
      <c r="F7" s="212"/>
      <c r="G7" s="223"/>
      <c r="H7" s="223"/>
      <c r="I7" s="223"/>
      <c r="J7" s="223"/>
    </row>
    <row r="8" spans="1:14" x14ac:dyDescent="0.2">
      <c r="B8" s="354"/>
      <c r="C8" s="446" t="s">
        <v>389</v>
      </c>
      <c r="D8" s="447"/>
      <c r="E8" s="447"/>
      <c r="F8" s="447"/>
      <c r="G8" s="446" t="s">
        <v>133</v>
      </c>
      <c r="H8" s="447"/>
      <c r="I8" s="447"/>
      <c r="J8" s="447"/>
      <c r="K8" s="355"/>
    </row>
    <row r="9" spans="1:14" x14ac:dyDescent="0.2">
      <c r="B9" s="223"/>
      <c r="C9" s="214" t="s">
        <v>367</v>
      </c>
      <c r="D9" s="214" t="s">
        <v>452</v>
      </c>
      <c r="E9" s="214" t="s">
        <v>561</v>
      </c>
      <c r="F9" s="214" t="s">
        <v>608</v>
      </c>
      <c r="G9" s="214" t="s">
        <v>367</v>
      </c>
      <c r="H9" s="214" t="s">
        <v>452</v>
      </c>
      <c r="I9" s="214" t="s">
        <v>561</v>
      </c>
      <c r="J9" s="214" t="s">
        <v>608</v>
      </c>
      <c r="K9" s="355"/>
    </row>
    <row r="10" spans="1:14" x14ac:dyDescent="0.2">
      <c r="B10" s="215"/>
      <c r="C10" s="216" t="s">
        <v>454</v>
      </c>
      <c r="D10" s="216" t="s">
        <v>612</v>
      </c>
      <c r="E10" s="216" t="s">
        <v>613</v>
      </c>
      <c r="F10" s="216" t="s">
        <v>614</v>
      </c>
      <c r="G10" s="331">
        <v>2017</v>
      </c>
      <c r="H10" s="331">
        <v>2018</v>
      </c>
      <c r="I10" s="331" t="s">
        <v>613</v>
      </c>
      <c r="J10" s="216">
        <v>2020</v>
      </c>
      <c r="K10" s="355"/>
    </row>
    <row r="11" spans="1:14" x14ac:dyDescent="0.2">
      <c r="B11" s="217"/>
      <c r="C11" s="356"/>
      <c r="D11" s="356"/>
      <c r="E11" s="356"/>
      <c r="F11" s="356"/>
      <c r="G11" s="357" t="s">
        <v>134</v>
      </c>
      <c r="H11" s="356" t="s">
        <v>134</v>
      </c>
      <c r="I11" s="356" t="s">
        <v>455</v>
      </c>
      <c r="J11" s="356" t="s">
        <v>455</v>
      </c>
      <c r="K11" s="355"/>
    </row>
    <row r="12" spans="1:14" s="32" customFormat="1" x14ac:dyDescent="0.2">
      <c r="A12" s="86"/>
      <c r="B12" s="321" t="s">
        <v>503</v>
      </c>
      <c r="C12" s="218">
        <v>0.35366666666666663</v>
      </c>
      <c r="D12" s="218">
        <v>0.36</v>
      </c>
      <c r="E12" s="218">
        <v>0.36</v>
      </c>
      <c r="F12" s="218">
        <v>0.36</v>
      </c>
      <c r="G12" s="358">
        <v>543119.01100000006</v>
      </c>
      <c r="H12" s="170">
        <v>535411</v>
      </c>
      <c r="I12" s="170">
        <v>536758</v>
      </c>
      <c r="J12" s="170">
        <v>544220.01599999995</v>
      </c>
      <c r="K12" s="359"/>
      <c r="L12" s="86"/>
      <c r="M12" s="86"/>
      <c r="N12" s="86"/>
    </row>
    <row r="13" spans="1:14" x14ac:dyDescent="0.15">
      <c r="B13" s="322"/>
      <c r="C13" s="219"/>
      <c r="D13" s="220"/>
      <c r="E13" s="220"/>
      <c r="F13" s="220"/>
      <c r="G13" s="360"/>
      <c r="H13" s="170"/>
      <c r="I13" s="170"/>
      <c r="J13" s="170"/>
      <c r="K13" s="355"/>
    </row>
    <row r="14" spans="1:14" x14ac:dyDescent="0.2">
      <c r="B14" s="323" t="s">
        <v>504</v>
      </c>
      <c r="C14" s="222">
        <v>0.82</v>
      </c>
      <c r="D14" s="222">
        <v>0.82</v>
      </c>
      <c r="E14" s="361">
        <v>0.82</v>
      </c>
      <c r="F14" s="361">
        <v>0.82</v>
      </c>
      <c r="G14" s="362">
        <v>174593.46799999999</v>
      </c>
      <c r="H14" s="173">
        <v>177188</v>
      </c>
      <c r="I14" s="173">
        <v>182558</v>
      </c>
      <c r="J14" s="173">
        <v>185922.696</v>
      </c>
      <c r="K14" s="355"/>
    </row>
    <row r="15" spans="1:14" x14ac:dyDescent="0.2">
      <c r="B15" s="323" t="s">
        <v>368</v>
      </c>
      <c r="C15" s="222">
        <v>0.56000000000000005</v>
      </c>
      <c r="D15" s="222">
        <v>0.56000000000000005</v>
      </c>
      <c r="E15" s="361">
        <v>0.56000000000000005</v>
      </c>
      <c r="F15" s="361">
        <v>0.55000000000000004</v>
      </c>
      <c r="G15" s="362">
        <v>33560.082000000002</v>
      </c>
      <c r="H15" s="173">
        <v>32725</v>
      </c>
      <c r="I15" s="173">
        <v>33830</v>
      </c>
      <c r="J15" s="173">
        <v>34155.519</v>
      </c>
      <c r="K15" s="355"/>
    </row>
    <row r="16" spans="1:14" x14ac:dyDescent="0.2">
      <c r="B16" s="323" t="s">
        <v>456</v>
      </c>
      <c r="C16" s="222">
        <v>0.47</v>
      </c>
      <c r="D16" s="222">
        <v>0.46</v>
      </c>
      <c r="E16" s="361">
        <v>0.46</v>
      </c>
      <c r="F16" s="361">
        <v>0.46</v>
      </c>
      <c r="G16" s="362">
        <v>34431.85</v>
      </c>
      <c r="H16" s="173">
        <v>32788</v>
      </c>
      <c r="I16" s="173">
        <v>31255</v>
      </c>
      <c r="J16" s="173">
        <v>29983.418000000001</v>
      </c>
      <c r="K16" s="355"/>
    </row>
    <row r="17" spans="2:11" x14ac:dyDescent="0.2">
      <c r="B17" s="323" t="s">
        <v>457</v>
      </c>
      <c r="C17" s="222">
        <v>0.5</v>
      </c>
      <c r="D17" s="222">
        <v>0.52</v>
      </c>
      <c r="E17" s="361">
        <v>0.53</v>
      </c>
      <c r="F17" s="361">
        <v>0.53</v>
      </c>
      <c r="G17" s="362">
        <v>10524.642</v>
      </c>
      <c r="H17" s="173">
        <v>9904</v>
      </c>
      <c r="I17" s="173">
        <v>10136</v>
      </c>
      <c r="J17" s="173">
        <v>9933.5049999999992</v>
      </c>
      <c r="K17" s="355"/>
    </row>
    <row r="18" spans="2:11" x14ac:dyDescent="0.2">
      <c r="B18" s="323" t="s">
        <v>505</v>
      </c>
      <c r="C18" s="222">
        <v>0.52</v>
      </c>
      <c r="D18" s="222">
        <v>0.53</v>
      </c>
      <c r="E18" s="361">
        <v>0.53</v>
      </c>
      <c r="F18" s="361">
        <v>0.53</v>
      </c>
      <c r="G18" s="362">
        <v>14288.989</v>
      </c>
      <c r="H18" s="173">
        <v>14076</v>
      </c>
      <c r="I18" s="173">
        <v>13694</v>
      </c>
      <c r="J18" s="173">
        <v>13579.937</v>
      </c>
      <c r="K18" s="355"/>
    </row>
    <row r="19" spans="2:11" x14ac:dyDescent="0.2">
      <c r="B19" s="323" t="s">
        <v>506</v>
      </c>
      <c r="C19" s="222">
        <v>0.38</v>
      </c>
      <c r="D19" s="222">
        <v>0.38</v>
      </c>
      <c r="E19" s="361">
        <v>0.38</v>
      </c>
      <c r="F19" s="361">
        <v>0.38</v>
      </c>
      <c r="G19" s="362">
        <v>49696.482000000004</v>
      </c>
      <c r="H19" s="173">
        <v>49032</v>
      </c>
      <c r="I19" s="173">
        <v>48462</v>
      </c>
      <c r="J19" s="173">
        <v>50149.644999999997</v>
      </c>
      <c r="K19" s="355"/>
    </row>
    <row r="20" spans="2:11" x14ac:dyDescent="0.2">
      <c r="B20" s="323" t="s">
        <v>507</v>
      </c>
      <c r="C20" s="222">
        <v>0.37</v>
      </c>
      <c r="D20" s="222">
        <v>0.36</v>
      </c>
      <c r="E20" s="361">
        <v>0.36</v>
      </c>
      <c r="F20" s="361">
        <v>0.37</v>
      </c>
      <c r="G20" s="362">
        <v>25481.848000000002</v>
      </c>
      <c r="H20" s="173">
        <v>24091</v>
      </c>
      <c r="I20" s="173">
        <v>23462</v>
      </c>
      <c r="J20" s="173">
        <v>23228.989000000001</v>
      </c>
      <c r="K20" s="355"/>
    </row>
    <row r="21" spans="2:11" x14ac:dyDescent="0.2">
      <c r="B21" s="322" t="s">
        <v>369</v>
      </c>
      <c r="C21" s="222">
        <v>0.4</v>
      </c>
      <c r="D21" s="222">
        <v>0.4</v>
      </c>
      <c r="E21" s="361">
        <v>0.39</v>
      </c>
      <c r="F21" s="361">
        <v>0.4</v>
      </c>
      <c r="G21" s="362">
        <v>29425.063999999998</v>
      </c>
      <c r="H21" s="173">
        <v>28340</v>
      </c>
      <c r="I21" s="173">
        <v>27564</v>
      </c>
      <c r="J21" s="173">
        <v>25913.172999999999</v>
      </c>
      <c r="K21" s="355"/>
    </row>
    <row r="22" spans="2:11" x14ac:dyDescent="0.2">
      <c r="B22" s="323" t="s">
        <v>230</v>
      </c>
      <c r="C22" s="222">
        <v>0.64</v>
      </c>
      <c r="D22" s="222">
        <v>0.64</v>
      </c>
      <c r="E22" s="361">
        <v>0.64</v>
      </c>
      <c r="F22" s="361">
        <v>0.64</v>
      </c>
      <c r="G22" s="362">
        <v>6879.2309999999998</v>
      </c>
      <c r="H22" s="173">
        <v>6493</v>
      </c>
      <c r="I22" s="173">
        <v>6294</v>
      </c>
      <c r="J22" s="173">
        <v>6305.0360000000001</v>
      </c>
      <c r="K22" s="355"/>
    </row>
    <row r="23" spans="2:11" x14ac:dyDescent="0.2">
      <c r="B23" s="323"/>
      <c r="C23" s="224"/>
      <c r="D23" s="224"/>
      <c r="E23" s="223"/>
      <c r="F23" s="223"/>
      <c r="G23" s="363"/>
      <c r="H23" s="173"/>
      <c r="I23" s="223"/>
      <c r="J23" s="223"/>
      <c r="K23" s="355"/>
    </row>
    <row r="24" spans="2:11" x14ac:dyDescent="0.2">
      <c r="B24" s="323" t="s">
        <v>508</v>
      </c>
      <c r="C24" s="222">
        <v>0.21</v>
      </c>
      <c r="D24" s="222">
        <v>0.22</v>
      </c>
      <c r="E24" s="225">
        <v>0.22</v>
      </c>
      <c r="F24" s="225">
        <v>0.22</v>
      </c>
      <c r="G24" s="364">
        <v>9185.6470000000008</v>
      </c>
      <c r="H24" s="365">
        <v>8705</v>
      </c>
      <c r="I24" s="173">
        <v>8429</v>
      </c>
      <c r="J24" s="173">
        <v>8524.9709999999995</v>
      </c>
      <c r="K24" s="355"/>
    </row>
    <row r="25" spans="2:11" x14ac:dyDescent="0.2">
      <c r="B25" s="323"/>
      <c r="C25" s="226"/>
      <c r="D25" s="226"/>
      <c r="E25" s="223"/>
      <c r="F25" s="223"/>
      <c r="G25" s="366"/>
      <c r="H25" s="173"/>
      <c r="I25" s="223"/>
      <c r="J25" s="223"/>
      <c r="K25" s="355"/>
    </row>
    <row r="26" spans="2:11" x14ac:dyDescent="0.2">
      <c r="B26" s="323" t="s">
        <v>370</v>
      </c>
      <c r="C26" s="222">
        <v>0.37</v>
      </c>
      <c r="D26" s="222">
        <v>0.37</v>
      </c>
      <c r="E26" s="225">
        <v>0.37</v>
      </c>
      <c r="F26" s="225">
        <v>0.36</v>
      </c>
      <c r="G26" s="362">
        <v>15911.478999999999</v>
      </c>
      <c r="H26" s="173">
        <v>15486</v>
      </c>
      <c r="I26" s="365">
        <v>14446</v>
      </c>
      <c r="J26" s="365">
        <v>13961.638000000001</v>
      </c>
      <c r="K26" s="355"/>
    </row>
    <row r="27" spans="2:11" x14ac:dyDescent="0.2">
      <c r="B27" s="323" t="s">
        <v>509</v>
      </c>
      <c r="C27" s="222">
        <v>0.21</v>
      </c>
      <c r="D27" s="222">
        <v>0.21</v>
      </c>
      <c r="E27" s="367">
        <v>0.21</v>
      </c>
      <c r="F27" s="367">
        <v>0.21</v>
      </c>
      <c r="G27" s="362">
        <v>4366.3919999999998</v>
      </c>
      <c r="H27" s="173">
        <v>4201</v>
      </c>
      <c r="I27" s="173">
        <v>4077</v>
      </c>
      <c r="J27" s="173">
        <v>4008.5149999999999</v>
      </c>
      <c r="K27" s="355"/>
    </row>
    <row r="28" spans="2:11" x14ac:dyDescent="0.2">
      <c r="B28" s="323" t="s">
        <v>458</v>
      </c>
      <c r="C28" s="222">
        <v>0.2</v>
      </c>
      <c r="D28" s="222">
        <v>0.21</v>
      </c>
      <c r="E28" s="225">
        <v>0.21</v>
      </c>
      <c r="F28" s="225">
        <v>0.21</v>
      </c>
      <c r="G28" s="362">
        <v>3433.5250000000001</v>
      </c>
      <c r="H28" s="173">
        <v>3442</v>
      </c>
      <c r="I28" s="173">
        <v>3398</v>
      </c>
      <c r="J28" s="173">
        <v>3319.076</v>
      </c>
      <c r="K28" s="355"/>
    </row>
    <row r="29" spans="2:11" x14ac:dyDescent="0.2">
      <c r="B29" s="323"/>
      <c r="C29" s="222"/>
      <c r="D29" s="222"/>
      <c r="E29" s="223"/>
      <c r="F29" s="223"/>
      <c r="G29" s="362"/>
      <c r="H29" s="173"/>
      <c r="I29" s="223"/>
      <c r="J29" s="223"/>
      <c r="K29" s="355"/>
    </row>
    <row r="30" spans="2:11" x14ac:dyDescent="0.2">
      <c r="B30" s="323" t="s">
        <v>510</v>
      </c>
      <c r="C30" s="222">
        <v>0.34</v>
      </c>
      <c r="D30" s="222">
        <v>0.35</v>
      </c>
      <c r="E30" s="225">
        <v>0.35</v>
      </c>
      <c r="F30" s="225">
        <v>0.35</v>
      </c>
      <c r="G30" s="362">
        <v>8445.69</v>
      </c>
      <c r="H30" s="173">
        <v>8639</v>
      </c>
      <c r="I30" s="173">
        <v>9110</v>
      </c>
      <c r="J30" s="173">
        <v>10065.75</v>
      </c>
      <c r="K30" s="355"/>
    </row>
    <row r="31" spans="2:11" x14ac:dyDescent="0.2">
      <c r="B31" s="323" t="s">
        <v>459</v>
      </c>
      <c r="C31" s="222">
        <v>0.3</v>
      </c>
      <c r="D31" s="222">
        <v>0.3</v>
      </c>
      <c r="E31" s="225">
        <v>0.3</v>
      </c>
      <c r="F31" s="225">
        <v>0.31</v>
      </c>
      <c r="G31" s="362">
        <v>3783.7570000000001</v>
      </c>
      <c r="H31" s="173">
        <v>3656</v>
      </c>
      <c r="I31" s="173">
        <v>3884</v>
      </c>
      <c r="J31" s="173">
        <v>3985.2640000000001</v>
      </c>
      <c r="K31" s="355"/>
    </row>
    <row r="32" spans="2:11" x14ac:dyDescent="0.2">
      <c r="B32" s="323" t="s">
        <v>460</v>
      </c>
      <c r="C32" s="222">
        <v>0.34</v>
      </c>
      <c r="D32" s="222">
        <v>0.34</v>
      </c>
      <c r="E32" s="225">
        <v>0.34</v>
      </c>
      <c r="F32" s="225">
        <v>0.35</v>
      </c>
      <c r="G32" s="362">
        <v>21081.498</v>
      </c>
      <c r="H32" s="173">
        <v>19137</v>
      </c>
      <c r="I32" s="173">
        <v>17520</v>
      </c>
      <c r="J32" s="173">
        <v>17516.845000000001</v>
      </c>
      <c r="K32" s="355"/>
    </row>
    <row r="33" spans="2:11" x14ac:dyDescent="0.2">
      <c r="B33" s="323"/>
      <c r="C33" s="227"/>
      <c r="D33" s="227"/>
      <c r="E33" s="223"/>
      <c r="F33" s="223"/>
      <c r="G33" s="368"/>
      <c r="H33" s="173"/>
      <c r="I33" s="223"/>
      <c r="J33" s="223"/>
      <c r="K33" s="355"/>
    </row>
    <row r="34" spans="2:11" x14ac:dyDescent="0.2">
      <c r="B34" s="323" t="s">
        <v>511</v>
      </c>
      <c r="C34" s="222">
        <v>0.3</v>
      </c>
      <c r="D34" s="222">
        <v>0.31</v>
      </c>
      <c r="E34" s="225">
        <v>0.31</v>
      </c>
      <c r="F34" s="225">
        <v>0.31</v>
      </c>
      <c r="G34" s="362">
        <v>3313.9160000000002</v>
      </c>
      <c r="H34" s="173">
        <v>3323</v>
      </c>
      <c r="I34" s="173">
        <v>3409</v>
      </c>
      <c r="J34" s="173">
        <v>3717.1039999999998</v>
      </c>
      <c r="K34" s="355"/>
    </row>
    <row r="35" spans="2:11" x14ac:dyDescent="0.2">
      <c r="B35" s="323" t="s">
        <v>512</v>
      </c>
      <c r="C35" s="222">
        <v>0.3</v>
      </c>
      <c r="D35" s="222">
        <v>0.31</v>
      </c>
      <c r="E35" s="225">
        <v>0.31</v>
      </c>
      <c r="F35" s="225">
        <v>0.31</v>
      </c>
      <c r="G35" s="362">
        <v>3700.7640000000001</v>
      </c>
      <c r="H35" s="173">
        <v>3653</v>
      </c>
      <c r="I35" s="173">
        <v>3699</v>
      </c>
      <c r="J35" s="173">
        <v>3970.6979999999999</v>
      </c>
      <c r="K35" s="355"/>
    </row>
    <row r="36" spans="2:11" x14ac:dyDescent="0.2">
      <c r="B36" s="323" t="s">
        <v>513</v>
      </c>
      <c r="C36" s="222">
        <v>0.34</v>
      </c>
      <c r="D36" s="222">
        <v>0.34</v>
      </c>
      <c r="E36" s="225">
        <v>0.33</v>
      </c>
      <c r="F36" s="225">
        <v>0.31</v>
      </c>
      <c r="G36" s="362">
        <v>4460.7</v>
      </c>
      <c r="H36" s="173">
        <v>4382</v>
      </c>
      <c r="I36" s="173">
        <v>4638</v>
      </c>
      <c r="J36" s="173">
        <v>4570.067</v>
      </c>
      <c r="K36" s="355"/>
    </row>
    <row r="37" spans="2:11" x14ac:dyDescent="0.2">
      <c r="B37" s="323" t="s">
        <v>514</v>
      </c>
      <c r="C37" s="222">
        <v>0.33</v>
      </c>
      <c r="D37" s="222">
        <v>0.33</v>
      </c>
      <c r="E37" s="225">
        <v>0.33</v>
      </c>
      <c r="F37" s="225">
        <v>0.34</v>
      </c>
      <c r="G37" s="362">
        <v>7106.6130000000003</v>
      </c>
      <c r="H37" s="173">
        <v>7111</v>
      </c>
      <c r="I37" s="173">
        <v>7217</v>
      </c>
      <c r="J37" s="173">
        <v>7232.26</v>
      </c>
      <c r="K37" s="355"/>
    </row>
    <row r="38" spans="2:11" x14ac:dyDescent="0.2">
      <c r="B38" s="323" t="s">
        <v>461</v>
      </c>
      <c r="C38" s="222">
        <v>0.3</v>
      </c>
      <c r="D38" s="222">
        <v>0.3</v>
      </c>
      <c r="E38" s="225">
        <v>0.31</v>
      </c>
      <c r="F38" s="225">
        <v>0.32</v>
      </c>
      <c r="G38" s="362">
        <v>9925.6389999999992</v>
      </c>
      <c r="H38" s="173">
        <v>9877</v>
      </c>
      <c r="I38" s="173">
        <v>9731</v>
      </c>
      <c r="J38" s="173">
        <v>10344.469999999999</v>
      </c>
      <c r="K38" s="355"/>
    </row>
    <row r="39" spans="2:11" x14ac:dyDescent="0.2">
      <c r="B39" s="323" t="s">
        <v>515</v>
      </c>
      <c r="C39" s="222">
        <v>0.23</v>
      </c>
      <c r="D39" s="222">
        <v>0.24</v>
      </c>
      <c r="E39" s="225">
        <v>0.25</v>
      </c>
      <c r="F39" s="225">
        <v>0.25</v>
      </c>
      <c r="G39" s="362">
        <v>10590.69</v>
      </c>
      <c r="H39" s="173">
        <v>10331</v>
      </c>
      <c r="I39" s="173">
        <v>10128</v>
      </c>
      <c r="J39" s="173">
        <v>10270.407999999999</v>
      </c>
      <c r="K39" s="355"/>
    </row>
    <row r="40" spans="2:11" x14ac:dyDescent="0.2">
      <c r="B40" s="323"/>
      <c r="C40" s="227"/>
      <c r="D40" s="227"/>
      <c r="E40" s="223"/>
      <c r="F40" s="223"/>
      <c r="G40" s="368"/>
      <c r="H40" s="173"/>
      <c r="I40" s="223"/>
      <c r="J40" s="223"/>
      <c r="K40" s="355"/>
    </row>
    <row r="41" spans="2:11" x14ac:dyDescent="0.2">
      <c r="B41" s="323" t="s">
        <v>516</v>
      </c>
      <c r="C41" s="222">
        <v>0.46</v>
      </c>
      <c r="D41" s="222">
        <v>0.46</v>
      </c>
      <c r="E41" s="225">
        <v>0.46</v>
      </c>
      <c r="F41" s="225">
        <v>0.45</v>
      </c>
      <c r="G41" s="362">
        <v>15903.29</v>
      </c>
      <c r="H41" s="173">
        <v>15503</v>
      </c>
      <c r="I41" s="173">
        <v>15495</v>
      </c>
      <c r="J41" s="173">
        <v>16166.734</v>
      </c>
      <c r="K41" s="355"/>
    </row>
    <row r="42" spans="2:11" x14ac:dyDescent="0.2">
      <c r="B42" s="323" t="s">
        <v>462</v>
      </c>
      <c r="C42" s="222">
        <v>0.49</v>
      </c>
      <c r="D42" s="222">
        <v>0.5</v>
      </c>
      <c r="E42" s="225">
        <v>0.5</v>
      </c>
      <c r="F42" s="225">
        <v>0.5</v>
      </c>
      <c r="G42" s="362">
        <v>6918.4179999999997</v>
      </c>
      <c r="H42" s="173">
        <v>6787</v>
      </c>
      <c r="I42" s="173">
        <v>6761</v>
      </c>
      <c r="J42" s="173">
        <v>6555.6360000000004</v>
      </c>
      <c r="K42" s="355"/>
    </row>
    <row r="43" spans="2:11" x14ac:dyDescent="0.2">
      <c r="B43" s="323" t="s">
        <v>463</v>
      </c>
      <c r="C43" s="222">
        <v>0.19</v>
      </c>
      <c r="D43" s="222">
        <v>0.19</v>
      </c>
      <c r="E43" s="225">
        <v>0.19</v>
      </c>
      <c r="F43" s="225">
        <v>0.2</v>
      </c>
      <c r="G43" s="362">
        <v>5198.2209999999995</v>
      </c>
      <c r="H43" s="173">
        <v>5681</v>
      </c>
      <c r="I43" s="173">
        <v>5658</v>
      </c>
      <c r="J43" s="173">
        <v>5690.2979999999998</v>
      </c>
      <c r="K43" s="355"/>
    </row>
    <row r="44" spans="2:11" x14ac:dyDescent="0.2">
      <c r="B44" s="323"/>
      <c r="C44" s="222"/>
      <c r="D44" s="222"/>
      <c r="E44" s="223"/>
      <c r="F44" s="223"/>
      <c r="G44" s="362"/>
      <c r="H44" s="173"/>
      <c r="I44" s="223"/>
      <c r="J44" s="223"/>
      <c r="K44" s="355"/>
    </row>
    <row r="45" spans="2:11" x14ac:dyDescent="0.2">
      <c r="B45" s="323" t="s">
        <v>517</v>
      </c>
      <c r="C45" s="222">
        <v>0.34</v>
      </c>
      <c r="D45" s="222">
        <v>0.34</v>
      </c>
      <c r="E45" s="225">
        <v>0.34</v>
      </c>
      <c r="F45" s="225">
        <v>0.33</v>
      </c>
      <c r="G45" s="362">
        <v>10489.204</v>
      </c>
      <c r="H45" s="173">
        <v>10677</v>
      </c>
      <c r="I45" s="173">
        <v>10606</v>
      </c>
      <c r="J45" s="173">
        <v>11619.584000000001</v>
      </c>
      <c r="K45" s="355"/>
    </row>
    <row r="46" spans="2:11" x14ac:dyDescent="0.2">
      <c r="B46" s="323" t="s">
        <v>518</v>
      </c>
      <c r="C46" s="222">
        <v>0.2</v>
      </c>
      <c r="D46" s="222">
        <v>0.19</v>
      </c>
      <c r="E46" s="225">
        <v>0.18</v>
      </c>
      <c r="F46" s="225">
        <v>0.18</v>
      </c>
      <c r="G46" s="362">
        <v>3128.5259999999998</v>
      </c>
      <c r="H46" s="173">
        <v>3325</v>
      </c>
      <c r="I46" s="173">
        <v>3865</v>
      </c>
      <c r="J46" s="173">
        <v>4357.7839999999997</v>
      </c>
      <c r="K46" s="355"/>
    </row>
    <row r="47" spans="2:11" x14ac:dyDescent="0.2">
      <c r="B47" s="323" t="s">
        <v>464</v>
      </c>
      <c r="C47" s="222">
        <v>0.12</v>
      </c>
      <c r="D47" s="222">
        <v>0.12</v>
      </c>
      <c r="E47" s="225">
        <v>0.13</v>
      </c>
      <c r="F47" s="225">
        <v>0.14000000000000001</v>
      </c>
      <c r="G47" s="362">
        <v>3145.2220000000002</v>
      </c>
      <c r="H47" s="173">
        <v>2955</v>
      </c>
      <c r="I47" s="173">
        <v>2855</v>
      </c>
      <c r="J47" s="173">
        <v>2708.123</v>
      </c>
      <c r="K47" s="355"/>
    </row>
    <row r="48" spans="2:11" x14ac:dyDescent="0.2">
      <c r="B48" s="323" t="s">
        <v>465</v>
      </c>
      <c r="C48" s="222">
        <v>0.11</v>
      </c>
      <c r="D48" s="222">
        <v>0.12</v>
      </c>
      <c r="E48" s="225">
        <v>0.13</v>
      </c>
      <c r="F48" s="225">
        <v>0.14000000000000001</v>
      </c>
      <c r="G48" s="362">
        <v>1335.6479999999999</v>
      </c>
      <c r="H48" s="167">
        <v>1434</v>
      </c>
      <c r="I48" s="173">
        <v>1431</v>
      </c>
      <c r="J48" s="173">
        <v>1508.182</v>
      </c>
      <c r="K48" s="355"/>
    </row>
    <row r="49" spans="1:11" x14ac:dyDescent="0.2">
      <c r="B49" s="323" t="s">
        <v>519</v>
      </c>
      <c r="C49" s="222">
        <v>0.27</v>
      </c>
      <c r="D49" s="222">
        <v>0.26</v>
      </c>
      <c r="E49" s="225">
        <v>0.26</v>
      </c>
      <c r="F49" s="225">
        <v>0.26</v>
      </c>
      <c r="G49" s="362">
        <v>12812.516</v>
      </c>
      <c r="H49" s="173">
        <v>12469</v>
      </c>
      <c r="I49" s="173">
        <v>13145</v>
      </c>
      <c r="J49" s="173">
        <v>14954.691000000001</v>
      </c>
      <c r="K49" s="355"/>
    </row>
    <row r="50" spans="1:11" ht="18" thickBot="1" x14ac:dyDescent="0.2">
      <c r="B50" s="324"/>
      <c r="C50" s="211"/>
      <c r="D50" s="211"/>
      <c r="E50" s="211"/>
      <c r="F50" s="211"/>
      <c r="G50" s="269"/>
      <c r="H50" s="159"/>
      <c r="I50" s="159"/>
      <c r="J50" s="159"/>
      <c r="K50" s="355"/>
    </row>
    <row r="51" spans="1:11" x14ac:dyDescent="0.15">
      <c r="B51" s="223"/>
      <c r="C51" s="223" t="s">
        <v>232</v>
      </c>
      <c r="D51" s="223"/>
      <c r="E51" s="223"/>
      <c r="F51" s="223"/>
      <c r="G51" s="173"/>
      <c r="H51" s="173"/>
      <c r="I51" s="173"/>
      <c r="J51" s="167"/>
    </row>
    <row r="52" spans="1:11" x14ac:dyDescent="0.2">
      <c r="B52" s="213"/>
      <c r="C52" s="221" t="s">
        <v>95</v>
      </c>
      <c r="D52" s="213"/>
      <c r="E52" s="213"/>
      <c r="F52" s="213"/>
      <c r="G52" s="161"/>
      <c r="H52" s="161"/>
      <c r="I52" s="161"/>
      <c r="J52" s="161"/>
    </row>
    <row r="53" spans="1:11" x14ac:dyDescent="0.2">
      <c r="A53" s="34"/>
      <c r="G53" s="20"/>
      <c r="H53" s="20"/>
      <c r="I53" s="20"/>
      <c r="J53" s="20"/>
    </row>
    <row r="54" spans="1:11" x14ac:dyDescent="0.15">
      <c r="G54" s="20"/>
      <c r="H54" s="20"/>
      <c r="I54" s="20"/>
      <c r="J54" s="20"/>
    </row>
    <row r="55" spans="1:11" x14ac:dyDescent="0.15">
      <c r="G55" s="20"/>
      <c r="H55" s="20"/>
      <c r="I55" s="20"/>
      <c r="J55" s="20"/>
    </row>
    <row r="56" spans="1:11" x14ac:dyDescent="0.15">
      <c r="G56" s="20"/>
      <c r="H56" s="20"/>
      <c r="I56" s="20"/>
      <c r="J56" s="20"/>
    </row>
    <row r="57" spans="1:11" x14ac:dyDescent="0.15">
      <c r="G57" s="20"/>
      <c r="H57" s="20"/>
      <c r="I57" s="20"/>
      <c r="J57" s="20"/>
    </row>
    <row r="58" spans="1:11" x14ac:dyDescent="0.15">
      <c r="G58" s="20"/>
      <c r="H58" s="20"/>
      <c r="I58" s="20"/>
      <c r="J58" s="20"/>
    </row>
    <row r="59" spans="1:11" x14ac:dyDescent="0.15">
      <c r="G59" s="20"/>
      <c r="H59" s="20"/>
      <c r="I59" s="20"/>
      <c r="J59" s="20"/>
    </row>
    <row r="60" spans="1:11" x14ac:dyDescent="0.15">
      <c r="G60" s="20"/>
      <c r="H60" s="20"/>
      <c r="I60" s="20"/>
      <c r="J60" s="20"/>
    </row>
  </sheetData>
  <mergeCells count="2">
    <mergeCell ref="C8:F8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B62"/>
  <sheetViews>
    <sheetView view="pageBreakPreview" zoomScale="75" zoomScaleNormal="75" zoomScaleSheetLayoutView="115" workbookViewId="0">
      <selection activeCell="Q47" sqref="Q47"/>
    </sheetView>
  </sheetViews>
  <sheetFormatPr defaultColWidth="10.875" defaultRowHeight="20.25" customHeight="1" x14ac:dyDescent="0.15"/>
  <cols>
    <col min="1" max="1" width="13.375" style="25" customWidth="1"/>
    <col min="2" max="2" width="17.625" style="82" customWidth="1"/>
    <col min="3" max="4" width="12.75" style="25" customWidth="1"/>
    <col min="5" max="13" width="11.625" style="25" customWidth="1"/>
    <col min="14" max="14" width="12.75" style="25" customWidth="1"/>
    <col min="15" max="15" width="11.625" style="25" customWidth="1"/>
    <col min="16" max="16" width="11.375" style="26" customWidth="1"/>
    <col min="17" max="19" width="12.625" style="26" bestFit="1" customWidth="1"/>
    <col min="20" max="16384" width="10.875" style="26"/>
  </cols>
  <sheetData>
    <row r="1" spans="1:28" ht="20.25" customHeight="1" x14ac:dyDescent="0.2">
      <c r="A1" s="29"/>
    </row>
    <row r="4" spans="1:28" ht="20.25" customHeight="1" x14ac:dyDescent="0.15">
      <c r="O4" s="42"/>
      <c r="P4" s="30"/>
    </row>
    <row r="5" spans="1:28" ht="20.25" customHeight="1" x14ac:dyDescent="0.15">
      <c r="N5" s="42"/>
      <c r="O5" s="42"/>
      <c r="P5" s="30"/>
    </row>
    <row r="6" spans="1:28" ht="20.25" customHeight="1" x14ac:dyDescent="0.2">
      <c r="B6" s="448" t="s">
        <v>466</v>
      </c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</row>
    <row r="7" spans="1:28" ht="20.25" customHeight="1" thickBot="1" x14ac:dyDescent="0.25">
      <c r="B7" s="228"/>
      <c r="C7" s="229" t="s">
        <v>300</v>
      </c>
      <c r="D7" s="230"/>
      <c r="E7" s="192"/>
      <c r="F7" s="192"/>
      <c r="G7" s="192"/>
      <c r="H7" s="192"/>
      <c r="I7" s="192"/>
      <c r="J7" s="192"/>
      <c r="K7" s="192"/>
      <c r="L7" s="192"/>
      <c r="M7" s="192"/>
      <c r="N7" s="193" t="s">
        <v>520</v>
      </c>
      <c r="O7" s="83"/>
      <c r="P7" s="36"/>
    </row>
    <row r="8" spans="1:28" ht="20.25" customHeight="1" x14ac:dyDescent="0.15">
      <c r="B8" s="231"/>
      <c r="C8" s="449" t="s">
        <v>521</v>
      </c>
      <c r="D8" s="449" t="s">
        <v>85</v>
      </c>
      <c r="E8" s="232"/>
      <c r="F8" s="233"/>
      <c r="G8" s="234"/>
      <c r="H8" s="234" t="s">
        <v>158</v>
      </c>
      <c r="I8" s="334" t="s">
        <v>371</v>
      </c>
      <c r="J8" s="334" t="s">
        <v>159</v>
      </c>
      <c r="K8" s="334" t="s">
        <v>467</v>
      </c>
      <c r="L8" s="334" t="s">
        <v>567</v>
      </c>
      <c r="M8" s="334" t="s">
        <v>160</v>
      </c>
      <c r="N8" s="234"/>
      <c r="O8" s="84"/>
      <c r="P8" s="37"/>
      <c r="Q8" s="37"/>
      <c r="R8" s="37"/>
      <c r="S8" s="47"/>
      <c r="T8" s="47"/>
      <c r="U8" s="38"/>
      <c r="V8" s="38"/>
      <c r="W8" s="38"/>
      <c r="X8" s="38"/>
      <c r="Y8" s="38"/>
      <c r="Z8" s="37"/>
    </row>
    <row r="9" spans="1:28" ht="20.25" customHeight="1" x14ac:dyDescent="0.15">
      <c r="B9" s="231"/>
      <c r="C9" s="450"/>
      <c r="D9" s="450"/>
      <c r="E9" s="332" t="s">
        <v>235</v>
      </c>
      <c r="F9" s="235" t="s">
        <v>161</v>
      </c>
      <c r="G9" s="334" t="s">
        <v>162</v>
      </c>
      <c r="H9" s="334" t="s">
        <v>234</v>
      </c>
      <c r="I9" s="334" t="s">
        <v>468</v>
      </c>
      <c r="J9" s="334" t="s">
        <v>522</v>
      </c>
      <c r="K9" s="334" t="s">
        <v>523</v>
      </c>
      <c r="L9" s="334" t="s">
        <v>568</v>
      </c>
      <c r="M9" s="334" t="s">
        <v>163</v>
      </c>
      <c r="N9" s="334" t="s">
        <v>469</v>
      </c>
      <c r="O9" s="85"/>
      <c r="P9" s="38"/>
      <c r="Q9" s="38"/>
      <c r="R9" s="38"/>
      <c r="S9" s="48"/>
      <c r="T9" s="48"/>
      <c r="U9" s="38"/>
      <c r="V9" s="38"/>
      <c r="W9" s="38"/>
      <c r="X9" s="38"/>
      <c r="Y9" s="38"/>
      <c r="Z9" s="38"/>
    </row>
    <row r="10" spans="1:28" ht="20.25" customHeight="1" x14ac:dyDescent="0.15">
      <c r="B10" s="233"/>
      <c r="C10" s="450"/>
      <c r="D10" s="450"/>
      <c r="E10" s="332" t="s">
        <v>524</v>
      </c>
      <c r="F10" s="332" t="s">
        <v>164</v>
      </c>
      <c r="G10" s="332" t="s">
        <v>165</v>
      </c>
      <c r="H10" s="332" t="s">
        <v>233</v>
      </c>
      <c r="I10" s="332" t="s">
        <v>372</v>
      </c>
      <c r="J10" s="332" t="s">
        <v>164</v>
      </c>
      <c r="K10" s="332" t="s">
        <v>372</v>
      </c>
      <c r="L10" s="332" t="s">
        <v>569</v>
      </c>
      <c r="M10" s="332" t="s">
        <v>165</v>
      </c>
      <c r="N10" s="235" t="s">
        <v>525</v>
      </c>
      <c r="O10" s="84"/>
      <c r="P10" s="37"/>
      <c r="Q10" s="38"/>
      <c r="R10" s="38"/>
      <c r="S10" s="48"/>
      <c r="T10" s="48"/>
      <c r="U10" s="38"/>
      <c r="V10" s="38"/>
      <c r="W10" s="38"/>
      <c r="X10" s="38"/>
      <c r="Y10" s="38"/>
      <c r="Z10" s="38"/>
    </row>
    <row r="11" spans="1:28" ht="20.25" customHeight="1" x14ac:dyDescent="0.15">
      <c r="B11" s="236"/>
      <c r="C11" s="451"/>
      <c r="D11" s="451"/>
      <c r="E11" s="333"/>
      <c r="F11" s="333"/>
      <c r="G11" s="333"/>
      <c r="H11" s="333"/>
      <c r="I11" s="333"/>
      <c r="J11" s="333"/>
      <c r="K11" s="333"/>
      <c r="L11" s="333" t="s">
        <v>570</v>
      </c>
      <c r="M11" s="333"/>
      <c r="N11" s="237"/>
      <c r="O11" s="84"/>
      <c r="P11" s="37"/>
      <c r="Q11" s="38"/>
      <c r="R11" s="38"/>
      <c r="S11" s="48"/>
      <c r="T11" s="48"/>
      <c r="U11" s="38"/>
      <c r="V11" s="38"/>
      <c r="W11" s="38"/>
      <c r="X11" s="38"/>
      <c r="Y11" s="38"/>
      <c r="Z11" s="38"/>
    </row>
    <row r="12" spans="1:28" ht="20.25" customHeight="1" x14ac:dyDescent="0.15">
      <c r="B12" s="231"/>
      <c r="C12" s="238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</row>
    <row r="13" spans="1:28" ht="20.25" customHeight="1" x14ac:dyDescent="0.2">
      <c r="B13" s="239" t="s">
        <v>566</v>
      </c>
      <c r="C13" s="240">
        <v>506173</v>
      </c>
      <c r="D13" s="174">
        <v>127634</v>
      </c>
      <c r="E13" s="174">
        <v>3851</v>
      </c>
      <c r="F13" s="174">
        <v>162</v>
      </c>
      <c r="G13" s="174">
        <v>751</v>
      </c>
      <c r="H13" s="174">
        <v>393</v>
      </c>
      <c r="I13" s="174">
        <v>16590</v>
      </c>
      <c r="J13" s="174">
        <v>219</v>
      </c>
      <c r="K13" s="174">
        <v>528</v>
      </c>
      <c r="L13" s="120">
        <v>145</v>
      </c>
      <c r="M13" s="174">
        <v>2304</v>
      </c>
      <c r="N13" s="174">
        <v>125144</v>
      </c>
      <c r="AB13" s="39"/>
    </row>
    <row r="14" spans="1:28" ht="20.25" customHeight="1" x14ac:dyDescent="0.2">
      <c r="B14" s="239" t="s">
        <v>615</v>
      </c>
      <c r="C14" s="240">
        <v>626660.201</v>
      </c>
      <c r="D14" s="174">
        <v>126654.43</v>
      </c>
      <c r="E14" s="174">
        <v>4162.6620000000003</v>
      </c>
      <c r="F14" s="174">
        <v>158.131</v>
      </c>
      <c r="G14" s="174">
        <v>616.65099999999995</v>
      </c>
      <c r="H14" s="174">
        <v>698.71299999999997</v>
      </c>
      <c r="I14" s="174">
        <v>20227.060000000001</v>
      </c>
      <c r="J14" s="174">
        <v>208.57400000000001</v>
      </c>
      <c r="K14" s="388">
        <v>0</v>
      </c>
      <c r="L14" s="174">
        <v>289.69799999999998</v>
      </c>
      <c r="M14" s="174">
        <v>930.66899999999998</v>
      </c>
      <c r="N14" s="174">
        <v>125989.789</v>
      </c>
      <c r="AB14" s="39"/>
    </row>
    <row r="15" spans="1:28" ht="20.25" customHeight="1" x14ac:dyDescent="0.15">
      <c r="B15" s="233"/>
      <c r="C15" s="240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AB15" s="39"/>
    </row>
    <row r="16" spans="1:28" ht="20.25" customHeight="1" x14ac:dyDescent="0.2">
      <c r="B16" s="241" t="s">
        <v>135</v>
      </c>
      <c r="C16" s="240">
        <v>192761.15599999999</v>
      </c>
      <c r="D16" s="174">
        <v>59202.309000000001</v>
      </c>
      <c r="E16" s="174">
        <v>819.88199999999995</v>
      </c>
      <c r="F16" s="174">
        <v>69.448999999999998</v>
      </c>
      <c r="G16" s="174">
        <v>270.90699999999998</v>
      </c>
      <c r="H16" s="174">
        <v>307.36099999999999</v>
      </c>
      <c r="I16" s="174">
        <v>7855.201</v>
      </c>
      <c r="J16" s="174">
        <v>15.56</v>
      </c>
      <c r="K16" s="388">
        <v>0</v>
      </c>
      <c r="L16" s="174">
        <v>60.070999999999998</v>
      </c>
      <c r="M16" s="174">
        <v>386.25099999999998</v>
      </c>
      <c r="N16" s="174">
        <v>10746.025</v>
      </c>
      <c r="AB16" s="39"/>
    </row>
    <row r="17" spans="2:28" ht="20.25" customHeight="1" x14ac:dyDescent="0.2">
      <c r="B17" s="241" t="s">
        <v>136</v>
      </c>
      <c r="C17" s="240">
        <v>31121.886999999999</v>
      </c>
      <c r="D17" s="174">
        <v>6770.04</v>
      </c>
      <c r="E17" s="174">
        <v>189.31</v>
      </c>
      <c r="F17" s="174">
        <v>8.4359999999999999</v>
      </c>
      <c r="G17" s="174">
        <v>32.881999999999998</v>
      </c>
      <c r="H17" s="174">
        <v>37.216000000000001</v>
      </c>
      <c r="I17" s="174">
        <v>1095.3389999999999</v>
      </c>
      <c r="J17" s="174">
        <v>2.5539999999999998</v>
      </c>
      <c r="K17" s="388">
        <v>0</v>
      </c>
      <c r="L17" s="174">
        <v>12.734999999999999</v>
      </c>
      <c r="M17" s="174">
        <v>45.591000000000001</v>
      </c>
      <c r="N17" s="174">
        <v>6332.5330000000004</v>
      </c>
      <c r="AB17" s="39"/>
    </row>
    <row r="18" spans="2:28" ht="20.25" customHeight="1" x14ac:dyDescent="0.2">
      <c r="B18" s="241" t="s">
        <v>137</v>
      </c>
      <c r="C18" s="240">
        <v>34889.718000000001</v>
      </c>
      <c r="D18" s="174">
        <v>6852.0860000000002</v>
      </c>
      <c r="E18" s="174">
        <v>247.75200000000001</v>
      </c>
      <c r="F18" s="174">
        <v>10.51</v>
      </c>
      <c r="G18" s="174">
        <v>40.89</v>
      </c>
      <c r="H18" s="174">
        <v>46.040999999999997</v>
      </c>
      <c r="I18" s="174">
        <v>1267.07</v>
      </c>
      <c r="J18" s="174">
        <v>21.233000000000001</v>
      </c>
      <c r="K18" s="388">
        <v>0</v>
      </c>
      <c r="L18" s="174">
        <v>21.54</v>
      </c>
      <c r="M18" s="174">
        <v>58.741999999999997</v>
      </c>
      <c r="N18" s="174">
        <v>8422.2900000000009</v>
      </c>
      <c r="AB18" s="39"/>
    </row>
    <row r="19" spans="2:28" ht="20.25" customHeight="1" x14ac:dyDescent="0.2">
      <c r="B19" s="241" t="s">
        <v>138</v>
      </c>
      <c r="C19" s="240">
        <v>21195.885999999999</v>
      </c>
      <c r="D19" s="174">
        <v>3519.1770000000001</v>
      </c>
      <c r="E19" s="174">
        <v>104.092</v>
      </c>
      <c r="F19" s="174">
        <v>4.3099999999999996</v>
      </c>
      <c r="G19" s="174">
        <v>16.785</v>
      </c>
      <c r="H19" s="174">
        <v>18.940000000000001</v>
      </c>
      <c r="I19" s="174">
        <v>590.60799999999995</v>
      </c>
      <c r="J19" s="388">
        <v>0</v>
      </c>
      <c r="K19" s="388">
        <v>0</v>
      </c>
      <c r="L19" s="174">
        <v>6.891</v>
      </c>
      <c r="M19" s="174">
        <v>19.062999999999999</v>
      </c>
      <c r="N19" s="174">
        <v>3474.3270000000002</v>
      </c>
      <c r="AB19" s="39"/>
    </row>
    <row r="20" spans="2:28" ht="20.25" customHeight="1" x14ac:dyDescent="0.2">
      <c r="B20" s="241" t="s">
        <v>139</v>
      </c>
      <c r="C20" s="240">
        <v>16674.421999999999</v>
      </c>
      <c r="D20" s="174">
        <v>3316.7930000000001</v>
      </c>
      <c r="E20" s="174">
        <v>87.465000000000003</v>
      </c>
      <c r="F20" s="174">
        <v>3.5550000000000002</v>
      </c>
      <c r="G20" s="174">
        <v>13.843999999999999</v>
      </c>
      <c r="H20" s="174">
        <v>15.63</v>
      </c>
      <c r="I20" s="174">
        <v>553.06299999999999</v>
      </c>
      <c r="J20" s="388">
        <v>0</v>
      </c>
      <c r="K20" s="388">
        <v>0</v>
      </c>
      <c r="L20" s="174">
        <v>7.8209999999999997</v>
      </c>
      <c r="M20" s="174">
        <v>16.757999999999999</v>
      </c>
      <c r="N20" s="174">
        <v>3915.0210000000002</v>
      </c>
      <c r="AB20" s="39"/>
    </row>
    <row r="21" spans="2:28" ht="20.25" customHeight="1" x14ac:dyDescent="0.2">
      <c r="B21" s="241" t="s">
        <v>140</v>
      </c>
      <c r="C21" s="240">
        <v>57046.080000000002</v>
      </c>
      <c r="D21" s="174">
        <v>8247.7070000000003</v>
      </c>
      <c r="E21" s="174">
        <v>577.85</v>
      </c>
      <c r="F21" s="174">
        <v>11.037000000000001</v>
      </c>
      <c r="G21" s="174">
        <v>43.063000000000002</v>
      </c>
      <c r="H21" s="174">
        <v>48.881999999999998</v>
      </c>
      <c r="I21" s="174">
        <v>1611.5619999999999</v>
      </c>
      <c r="J21" s="388">
        <v>0</v>
      </c>
      <c r="K21" s="388">
        <v>0</v>
      </c>
      <c r="L21" s="174">
        <v>32.639000000000003</v>
      </c>
      <c r="M21" s="174">
        <v>63.970999999999997</v>
      </c>
      <c r="N21" s="174">
        <v>15131.617</v>
      </c>
      <c r="AB21" s="39"/>
    </row>
    <row r="22" spans="2:28" ht="20.25" customHeight="1" x14ac:dyDescent="0.2">
      <c r="B22" s="241" t="s">
        <v>141</v>
      </c>
      <c r="C22" s="240">
        <v>23366.251</v>
      </c>
      <c r="D22" s="174">
        <v>3178.44</v>
      </c>
      <c r="E22" s="174">
        <v>148.279</v>
      </c>
      <c r="F22" s="174">
        <v>4.2229999999999999</v>
      </c>
      <c r="G22" s="174">
        <v>16.440000000000001</v>
      </c>
      <c r="H22" s="174">
        <v>18.527999999999999</v>
      </c>
      <c r="I22" s="174">
        <v>654.78399999999999</v>
      </c>
      <c r="J22" s="388">
        <v>0</v>
      </c>
      <c r="K22" s="388">
        <v>0</v>
      </c>
      <c r="L22" s="174">
        <v>8.0670000000000002</v>
      </c>
      <c r="M22" s="174">
        <v>20.172000000000001</v>
      </c>
      <c r="N22" s="174">
        <v>6373.8620000000001</v>
      </c>
      <c r="AB22" s="39"/>
    </row>
    <row r="23" spans="2:28" ht="20.25" customHeight="1" x14ac:dyDescent="0.15">
      <c r="B23" s="231" t="s">
        <v>211</v>
      </c>
      <c r="C23" s="240">
        <v>37612.654999999999</v>
      </c>
      <c r="D23" s="174">
        <v>6721.5420000000004</v>
      </c>
      <c r="E23" s="174">
        <v>282.97300000000001</v>
      </c>
      <c r="F23" s="174">
        <v>9.3829999999999991</v>
      </c>
      <c r="G23" s="174">
        <v>36.563000000000002</v>
      </c>
      <c r="H23" s="174">
        <v>41.363999999999997</v>
      </c>
      <c r="I23" s="174">
        <v>1244.982</v>
      </c>
      <c r="J23" s="174">
        <v>24.602</v>
      </c>
      <c r="K23" s="388">
        <v>0</v>
      </c>
      <c r="L23" s="174">
        <v>24.576000000000001</v>
      </c>
      <c r="M23" s="174">
        <v>61.08</v>
      </c>
      <c r="N23" s="174">
        <v>10426.857</v>
      </c>
      <c r="AB23" s="39"/>
    </row>
    <row r="24" spans="2:28" ht="20.25" customHeight="1" x14ac:dyDescent="0.2">
      <c r="B24" s="241" t="s">
        <v>229</v>
      </c>
      <c r="C24" s="240">
        <v>25170.899000000001</v>
      </c>
      <c r="D24" s="174">
        <v>6096.018</v>
      </c>
      <c r="E24" s="174">
        <v>123.91</v>
      </c>
      <c r="F24" s="174">
        <v>9.1180000000000003</v>
      </c>
      <c r="G24" s="174">
        <v>35.576000000000001</v>
      </c>
      <c r="H24" s="174">
        <v>40.381</v>
      </c>
      <c r="I24" s="174">
        <v>1027.605</v>
      </c>
      <c r="J24" s="174">
        <v>4.92</v>
      </c>
      <c r="K24" s="388">
        <v>0</v>
      </c>
      <c r="L24" s="174">
        <v>11.057</v>
      </c>
      <c r="M24" s="174">
        <v>70.551000000000002</v>
      </c>
      <c r="N24" s="174">
        <v>3642.87</v>
      </c>
      <c r="AB24" s="39"/>
    </row>
    <row r="25" spans="2:28" ht="20.25" customHeight="1" x14ac:dyDescent="0.2">
      <c r="B25" s="241"/>
      <c r="C25" s="238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AB25" s="39"/>
    </row>
    <row r="26" spans="2:28" ht="20.25" customHeight="1" x14ac:dyDescent="0.2">
      <c r="B26" s="241" t="s">
        <v>210</v>
      </c>
      <c r="C26" s="240">
        <v>10839.371999999999</v>
      </c>
      <c r="D26" s="174">
        <v>814.87400000000002</v>
      </c>
      <c r="E26" s="174">
        <v>96.917000000000002</v>
      </c>
      <c r="F26" s="174">
        <v>1.1399999999999999</v>
      </c>
      <c r="G26" s="174">
        <v>4.4420000000000002</v>
      </c>
      <c r="H26" s="174">
        <v>5.01</v>
      </c>
      <c r="I26" s="174">
        <v>188.32599999999999</v>
      </c>
      <c r="J26" s="174">
        <v>32.085000000000001</v>
      </c>
      <c r="K26" s="388">
        <v>0</v>
      </c>
      <c r="L26" s="174">
        <v>6.7160000000000002</v>
      </c>
      <c r="M26" s="174">
        <v>6.9370000000000003</v>
      </c>
      <c r="N26" s="174">
        <v>3850.0419999999999</v>
      </c>
      <c r="AB26" s="39"/>
    </row>
    <row r="27" spans="2:28" ht="20.25" customHeight="1" x14ac:dyDescent="0.2">
      <c r="B27" s="241"/>
      <c r="C27" s="238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AB27" s="39"/>
    </row>
    <row r="28" spans="2:28" ht="20.25" customHeight="1" x14ac:dyDescent="0.2">
      <c r="B28" s="241" t="s">
        <v>373</v>
      </c>
      <c r="C28" s="240">
        <v>12566.206</v>
      </c>
      <c r="D28" s="174">
        <v>2009.2550000000001</v>
      </c>
      <c r="E28" s="174">
        <v>123.124</v>
      </c>
      <c r="F28" s="174">
        <v>2.2400000000000002</v>
      </c>
      <c r="G28" s="174">
        <v>8.7379999999999995</v>
      </c>
      <c r="H28" s="174">
        <v>9.8979999999999997</v>
      </c>
      <c r="I28" s="174">
        <v>352.10399999999998</v>
      </c>
      <c r="J28" s="174">
        <v>7.9189999999999996</v>
      </c>
      <c r="K28" s="388">
        <v>0</v>
      </c>
      <c r="L28" s="174">
        <v>9.3420000000000005</v>
      </c>
      <c r="M28" s="174">
        <v>14.855</v>
      </c>
      <c r="N28" s="174">
        <v>3909.1480000000001</v>
      </c>
      <c r="AB28" s="39"/>
    </row>
    <row r="29" spans="2:28" ht="20.25" customHeight="1" x14ac:dyDescent="0.2">
      <c r="B29" s="241" t="s">
        <v>142</v>
      </c>
      <c r="C29" s="240">
        <v>4236.7809999999999</v>
      </c>
      <c r="D29" s="174">
        <v>410.56799999999998</v>
      </c>
      <c r="E29" s="174">
        <v>31.146999999999998</v>
      </c>
      <c r="F29" s="174">
        <v>0.621</v>
      </c>
      <c r="G29" s="174">
        <v>2.4209999999999998</v>
      </c>
      <c r="H29" s="174">
        <v>2.7229999999999999</v>
      </c>
      <c r="I29" s="174">
        <v>85.06</v>
      </c>
      <c r="J29" s="388">
        <v>0</v>
      </c>
      <c r="K29" s="388">
        <v>0</v>
      </c>
      <c r="L29" s="174">
        <v>2.3719999999999999</v>
      </c>
      <c r="M29" s="174">
        <v>2.4830000000000001</v>
      </c>
      <c r="N29" s="174">
        <v>1793.212</v>
      </c>
      <c r="AB29" s="39"/>
    </row>
    <row r="30" spans="2:28" ht="20.25" customHeight="1" x14ac:dyDescent="0.2">
      <c r="B30" s="241" t="s">
        <v>143</v>
      </c>
      <c r="C30" s="240">
        <v>4582.8140000000003</v>
      </c>
      <c r="D30" s="174">
        <v>366.32299999999998</v>
      </c>
      <c r="E30" s="174">
        <v>65.111000000000004</v>
      </c>
      <c r="F30" s="174">
        <v>0.504</v>
      </c>
      <c r="G30" s="174">
        <v>1.952</v>
      </c>
      <c r="H30" s="174">
        <v>2.16</v>
      </c>
      <c r="I30" s="174">
        <v>83.897000000000006</v>
      </c>
      <c r="J30" s="174">
        <v>3.22</v>
      </c>
      <c r="K30" s="388">
        <v>0</v>
      </c>
      <c r="L30" s="174">
        <v>2.9180000000000001</v>
      </c>
      <c r="M30" s="174">
        <v>1.7529999999999999</v>
      </c>
      <c r="N30" s="174">
        <v>1900.4659999999999</v>
      </c>
      <c r="AB30" s="39"/>
    </row>
    <row r="31" spans="2:28" ht="20.25" customHeight="1" x14ac:dyDescent="0.2">
      <c r="B31" s="241"/>
      <c r="C31" s="240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AB31" s="39"/>
    </row>
    <row r="32" spans="2:28" ht="20.25" customHeight="1" x14ac:dyDescent="0.2">
      <c r="B32" s="241" t="s">
        <v>144</v>
      </c>
      <c r="C32" s="240">
        <v>14128.431</v>
      </c>
      <c r="D32" s="174">
        <v>1121.6590000000001</v>
      </c>
      <c r="E32" s="174">
        <v>43.212000000000003</v>
      </c>
      <c r="F32" s="174">
        <v>1.579</v>
      </c>
      <c r="G32" s="174">
        <v>6.157</v>
      </c>
      <c r="H32" s="174">
        <v>6.9690000000000003</v>
      </c>
      <c r="I32" s="174">
        <v>260.95699999999999</v>
      </c>
      <c r="J32" s="388">
        <v>0</v>
      </c>
      <c r="K32" s="388">
        <v>0</v>
      </c>
      <c r="L32" s="174">
        <v>3.899</v>
      </c>
      <c r="M32" s="174">
        <v>7.3630000000000004</v>
      </c>
      <c r="N32" s="174">
        <v>2261.9749999999999</v>
      </c>
      <c r="AB32" s="39"/>
    </row>
    <row r="33" spans="2:28" ht="20.25" customHeight="1" x14ac:dyDescent="0.2">
      <c r="B33" s="241" t="s">
        <v>145</v>
      </c>
      <c r="C33" s="240">
        <v>6713.91</v>
      </c>
      <c r="D33" s="174">
        <v>733.93600000000004</v>
      </c>
      <c r="E33" s="174">
        <v>48.817999999999998</v>
      </c>
      <c r="F33" s="174">
        <v>0.85899999999999999</v>
      </c>
      <c r="G33" s="174">
        <v>3.35</v>
      </c>
      <c r="H33" s="174">
        <v>3.7879999999999998</v>
      </c>
      <c r="I33" s="174">
        <v>139.654</v>
      </c>
      <c r="J33" s="388">
        <v>0</v>
      </c>
      <c r="K33" s="388">
        <v>0</v>
      </c>
      <c r="L33" s="174">
        <v>3.6539999999999999</v>
      </c>
      <c r="M33" s="174">
        <v>5.4189999999999996</v>
      </c>
      <c r="N33" s="174">
        <v>1940.6990000000001</v>
      </c>
      <c r="AB33" s="39"/>
    </row>
    <row r="34" spans="2:28" ht="20.25" customHeight="1" x14ac:dyDescent="0.2">
      <c r="B34" s="241" t="s">
        <v>212</v>
      </c>
      <c r="C34" s="240">
        <v>20975.186000000002</v>
      </c>
      <c r="D34" s="174">
        <v>3113.6</v>
      </c>
      <c r="E34" s="174">
        <v>215.32</v>
      </c>
      <c r="F34" s="174">
        <v>3.9350000000000001</v>
      </c>
      <c r="G34" s="174">
        <v>15.377000000000001</v>
      </c>
      <c r="H34" s="174">
        <v>17.515999999999998</v>
      </c>
      <c r="I34" s="174">
        <v>543.45600000000002</v>
      </c>
      <c r="J34" s="174">
        <v>26.067</v>
      </c>
      <c r="K34" s="388">
        <v>0</v>
      </c>
      <c r="L34" s="174">
        <v>14.118</v>
      </c>
      <c r="M34" s="174">
        <v>30.916</v>
      </c>
      <c r="N34" s="174">
        <v>6588.9160000000002</v>
      </c>
      <c r="AB34" s="39"/>
    </row>
    <row r="35" spans="2:28" ht="20.25" customHeight="1" x14ac:dyDescent="0.2">
      <c r="B35" s="241"/>
      <c r="C35" s="238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AB35" s="39"/>
    </row>
    <row r="36" spans="2:28" ht="20.25" customHeight="1" x14ac:dyDescent="0.2">
      <c r="B36" s="241" t="s">
        <v>146</v>
      </c>
      <c r="C36" s="240">
        <v>6343.6440000000002</v>
      </c>
      <c r="D36" s="174">
        <v>627.98699999999997</v>
      </c>
      <c r="E36" s="174">
        <v>22.068000000000001</v>
      </c>
      <c r="F36" s="174">
        <v>1.115</v>
      </c>
      <c r="G36" s="174">
        <v>4.3460000000000001</v>
      </c>
      <c r="H36" s="174">
        <v>4.9089999999999998</v>
      </c>
      <c r="I36" s="174">
        <v>145.83000000000001</v>
      </c>
      <c r="J36" s="388">
        <v>0</v>
      </c>
      <c r="K36" s="388">
        <v>0</v>
      </c>
      <c r="L36" s="174">
        <v>1.954</v>
      </c>
      <c r="M36" s="174">
        <v>5.4660000000000002</v>
      </c>
      <c r="N36" s="174">
        <v>1638.615</v>
      </c>
      <c r="AB36" s="39"/>
    </row>
    <row r="37" spans="2:28" ht="20.25" customHeight="1" x14ac:dyDescent="0.2">
      <c r="B37" s="241" t="s">
        <v>147</v>
      </c>
      <c r="C37" s="240">
        <v>6171.3760000000002</v>
      </c>
      <c r="D37" s="174">
        <v>734.13499999999999</v>
      </c>
      <c r="E37" s="174">
        <v>42.640999999999998</v>
      </c>
      <c r="F37" s="174">
        <v>1.125</v>
      </c>
      <c r="G37" s="174">
        <v>4.3949999999999996</v>
      </c>
      <c r="H37" s="174">
        <v>5</v>
      </c>
      <c r="I37" s="174">
        <v>142.767</v>
      </c>
      <c r="J37" s="388">
        <v>0</v>
      </c>
      <c r="K37" s="388">
        <v>0</v>
      </c>
      <c r="L37" s="174">
        <v>3.7959999999999998</v>
      </c>
      <c r="M37" s="174">
        <v>13.401999999999999</v>
      </c>
      <c r="N37" s="174">
        <v>1933.4059999999999</v>
      </c>
      <c r="AB37" s="39"/>
    </row>
    <row r="38" spans="2:28" ht="20.25" customHeight="1" x14ac:dyDescent="0.2">
      <c r="B38" s="241" t="s">
        <v>148</v>
      </c>
      <c r="C38" s="240">
        <v>4795.78</v>
      </c>
      <c r="D38" s="174">
        <v>686.95600000000002</v>
      </c>
      <c r="E38" s="174">
        <v>28.414000000000001</v>
      </c>
      <c r="F38" s="174">
        <v>0.72799999999999998</v>
      </c>
      <c r="G38" s="174">
        <v>2.843</v>
      </c>
      <c r="H38" s="174">
        <v>3.2120000000000002</v>
      </c>
      <c r="I38" s="174">
        <v>121.85599999999999</v>
      </c>
      <c r="J38" s="388">
        <v>0</v>
      </c>
      <c r="K38" s="388">
        <v>0</v>
      </c>
      <c r="L38" s="174">
        <v>2.52</v>
      </c>
      <c r="M38" s="174">
        <v>3.6789999999999998</v>
      </c>
      <c r="N38" s="174">
        <v>1830.394</v>
      </c>
      <c r="AB38" s="39"/>
    </row>
    <row r="39" spans="2:28" ht="20.25" customHeight="1" x14ac:dyDescent="0.2">
      <c r="B39" s="241" t="s">
        <v>157</v>
      </c>
      <c r="C39" s="240">
        <v>7265.8649999999998</v>
      </c>
      <c r="D39" s="174">
        <v>977.69100000000003</v>
      </c>
      <c r="E39" s="174">
        <v>74.977000000000004</v>
      </c>
      <c r="F39" s="174">
        <v>1.0389999999999999</v>
      </c>
      <c r="G39" s="174">
        <v>4.0519999999999996</v>
      </c>
      <c r="H39" s="174">
        <v>4.5759999999999996</v>
      </c>
      <c r="I39" s="174">
        <v>158.24</v>
      </c>
      <c r="J39" s="174">
        <v>27.853999999999999</v>
      </c>
      <c r="K39" s="388">
        <v>0</v>
      </c>
      <c r="L39" s="174">
        <v>5.944</v>
      </c>
      <c r="M39" s="174">
        <v>7.5380000000000003</v>
      </c>
      <c r="N39" s="174">
        <v>2267.1889999999999</v>
      </c>
      <c r="AB39" s="39"/>
    </row>
    <row r="40" spans="2:28" ht="20.25" customHeight="1" x14ac:dyDescent="0.2">
      <c r="B40" s="241" t="s">
        <v>149</v>
      </c>
      <c r="C40" s="240">
        <v>11671.485000000001</v>
      </c>
      <c r="D40" s="174">
        <v>1593.3030000000001</v>
      </c>
      <c r="E40" s="174">
        <v>85.411000000000001</v>
      </c>
      <c r="F40" s="174">
        <v>2.0609999999999999</v>
      </c>
      <c r="G40" s="174">
        <v>8.11</v>
      </c>
      <c r="H40" s="174">
        <v>9.4239999999999995</v>
      </c>
      <c r="I40" s="174">
        <v>264.185</v>
      </c>
      <c r="J40" s="388">
        <v>0</v>
      </c>
      <c r="K40" s="388">
        <v>0</v>
      </c>
      <c r="L40" s="174">
        <v>6.5919999999999996</v>
      </c>
      <c r="M40" s="174">
        <v>9.1300000000000008</v>
      </c>
      <c r="N40" s="174">
        <v>3558.933</v>
      </c>
      <c r="AB40" s="39"/>
    </row>
    <row r="41" spans="2:28" ht="20.25" customHeight="1" x14ac:dyDescent="0.2">
      <c r="B41" s="241" t="s">
        <v>213</v>
      </c>
      <c r="C41" s="240">
        <v>10956.231</v>
      </c>
      <c r="D41" s="174">
        <v>1143.367</v>
      </c>
      <c r="E41" s="174">
        <v>152.60900000000001</v>
      </c>
      <c r="F41" s="174">
        <v>1.304</v>
      </c>
      <c r="G41" s="174">
        <v>5.0830000000000002</v>
      </c>
      <c r="H41" s="174">
        <v>5.7359999999999998</v>
      </c>
      <c r="I41" s="174">
        <v>194.67699999999999</v>
      </c>
      <c r="J41" s="174">
        <v>9.6430000000000007</v>
      </c>
      <c r="K41" s="388">
        <v>0</v>
      </c>
      <c r="L41" s="174">
        <v>8.8510000000000009</v>
      </c>
      <c r="M41" s="174">
        <v>10.492000000000001</v>
      </c>
      <c r="N41" s="174">
        <v>4288.8680000000004</v>
      </c>
      <c r="AB41" s="39"/>
    </row>
    <row r="42" spans="2:28" ht="20.25" customHeight="1" x14ac:dyDescent="0.2">
      <c r="B42" s="241"/>
      <c r="C42" s="238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AB42" s="39"/>
    </row>
    <row r="43" spans="2:28" ht="20.25" customHeight="1" x14ac:dyDescent="0.2">
      <c r="B43" s="241" t="s">
        <v>150</v>
      </c>
      <c r="C43" s="240">
        <v>15804.106</v>
      </c>
      <c r="D43" s="174">
        <v>2988.3040000000001</v>
      </c>
      <c r="E43" s="174">
        <v>134.97800000000001</v>
      </c>
      <c r="F43" s="174">
        <v>2.798</v>
      </c>
      <c r="G43" s="174">
        <v>10.898</v>
      </c>
      <c r="H43" s="174">
        <v>12.303000000000001</v>
      </c>
      <c r="I43" s="174">
        <v>464.12299999999999</v>
      </c>
      <c r="J43" s="174">
        <v>7.4260000000000002</v>
      </c>
      <c r="K43" s="388">
        <v>0</v>
      </c>
      <c r="L43" s="174">
        <v>9.3179999999999996</v>
      </c>
      <c r="M43" s="174">
        <v>17.837</v>
      </c>
      <c r="N43" s="174">
        <v>3943.9050000000002</v>
      </c>
      <c r="AB43" s="39"/>
    </row>
    <row r="44" spans="2:28" ht="20.25" customHeight="1" x14ac:dyDescent="0.2">
      <c r="B44" s="241" t="s">
        <v>151</v>
      </c>
      <c r="C44" s="240">
        <v>8573.3250000000007</v>
      </c>
      <c r="D44" s="174">
        <v>1720.047</v>
      </c>
      <c r="E44" s="174">
        <v>68.997</v>
      </c>
      <c r="F44" s="174">
        <v>2.258</v>
      </c>
      <c r="G44" s="174">
        <v>8.8290000000000006</v>
      </c>
      <c r="H44" s="174">
        <v>10.074999999999999</v>
      </c>
      <c r="I44" s="174">
        <v>301.291</v>
      </c>
      <c r="J44" s="174">
        <v>11.605</v>
      </c>
      <c r="K44" s="388">
        <v>0</v>
      </c>
      <c r="L44" s="174">
        <v>5.4690000000000003</v>
      </c>
      <c r="M44" s="174">
        <v>23.937999999999999</v>
      </c>
      <c r="N44" s="174">
        <v>1972.905</v>
      </c>
      <c r="AB44" s="39"/>
    </row>
    <row r="45" spans="2:28" ht="20.25" customHeight="1" x14ac:dyDescent="0.2">
      <c r="B45" s="241" t="s">
        <v>152</v>
      </c>
      <c r="C45" s="240">
        <v>5020.6769999999997</v>
      </c>
      <c r="D45" s="174">
        <v>429.30399999999997</v>
      </c>
      <c r="E45" s="174">
        <v>62.639000000000003</v>
      </c>
      <c r="F45" s="174">
        <v>0.436</v>
      </c>
      <c r="G45" s="174">
        <v>1.696</v>
      </c>
      <c r="H45" s="174">
        <v>1.909</v>
      </c>
      <c r="I45" s="174">
        <v>85.855000000000004</v>
      </c>
      <c r="J45" s="388">
        <v>0</v>
      </c>
      <c r="K45" s="388">
        <v>0</v>
      </c>
      <c r="L45" s="174">
        <v>2.1579999999999999</v>
      </c>
      <c r="M45" s="174">
        <v>2.5680000000000001</v>
      </c>
      <c r="N45" s="174">
        <v>2179.1849999999999</v>
      </c>
      <c r="AB45" s="39"/>
    </row>
    <row r="46" spans="2:28" ht="20.25" customHeight="1" x14ac:dyDescent="0.2">
      <c r="B46" s="241"/>
      <c r="C46" s="238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AB46" s="39"/>
    </row>
    <row r="47" spans="2:28" ht="20.25" customHeight="1" x14ac:dyDescent="0.2">
      <c r="B47" s="241" t="s">
        <v>374</v>
      </c>
      <c r="C47" s="240">
        <v>11280.804</v>
      </c>
      <c r="D47" s="174">
        <v>1368.8240000000001</v>
      </c>
      <c r="E47" s="174">
        <v>90.141000000000005</v>
      </c>
      <c r="F47" s="174">
        <v>1.8240000000000001</v>
      </c>
      <c r="G47" s="174">
        <v>7.0960000000000001</v>
      </c>
      <c r="H47" s="174">
        <v>7.9880000000000004</v>
      </c>
      <c r="I47" s="174">
        <v>330.36500000000001</v>
      </c>
      <c r="J47" s="174">
        <v>13.885999999999999</v>
      </c>
      <c r="K47" s="388">
        <v>0</v>
      </c>
      <c r="L47" s="174">
        <v>4.9450000000000003</v>
      </c>
      <c r="M47" s="174">
        <v>10.164</v>
      </c>
      <c r="N47" s="174">
        <v>3514.5920000000001</v>
      </c>
      <c r="AB47" s="39"/>
    </row>
    <row r="48" spans="2:28" ht="20.25" customHeight="1" x14ac:dyDescent="0.2">
      <c r="B48" s="241" t="s">
        <v>154</v>
      </c>
      <c r="C48" s="240">
        <v>3830.5169999999998</v>
      </c>
      <c r="D48" s="174">
        <v>243.267</v>
      </c>
      <c r="E48" s="174">
        <v>10.175000000000001</v>
      </c>
      <c r="F48" s="174">
        <v>0.36899999999999999</v>
      </c>
      <c r="G48" s="174">
        <v>1.4370000000000001</v>
      </c>
      <c r="H48" s="174">
        <v>1.615</v>
      </c>
      <c r="I48" s="174">
        <v>60.26</v>
      </c>
      <c r="J48" s="388">
        <v>0</v>
      </c>
      <c r="K48" s="388">
        <v>0</v>
      </c>
      <c r="L48" s="174">
        <v>0.89400000000000002</v>
      </c>
      <c r="M48" s="174">
        <v>2.153</v>
      </c>
      <c r="N48" s="174">
        <v>1228.096</v>
      </c>
      <c r="AB48" s="39"/>
    </row>
    <row r="49" spans="1:28" ht="20.25" customHeight="1" x14ac:dyDescent="0.2">
      <c r="B49" s="241" t="s">
        <v>155</v>
      </c>
      <c r="C49" s="240">
        <v>3973.6950000000002</v>
      </c>
      <c r="D49" s="174">
        <v>207.446</v>
      </c>
      <c r="E49" s="174">
        <v>93.963999999999999</v>
      </c>
      <c r="F49" s="174">
        <v>0.26300000000000001</v>
      </c>
      <c r="G49" s="174">
        <v>1.0269999999999999</v>
      </c>
      <c r="H49" s="174">
        <v>1.155</v>
      </c>
      <c r="I49" s="174">
        <v>55.259</v>
      </c>
      <c r="J49" s="388">
        <v>0</v>
      </c>
      <c r="K49" s="388">
        <v>0</v>
      </c>
      <c r="L49" s="174">
        <v>3.2160000000000002</v>
      </c>
      <c r="M49" s="174">
        <v>2.1859999999999999</v>
      </c>
      <c r="N49" s="174">
        <v>1842.9480000000001</v>
      </c>
      <c r="AB49" s="39"/>
    </row>
    <row r="50" spans="1:28" ht="20.25" customHeight="1" x14ac:dyDescent="0.2">
      <c r="B50" s="241" t="s">
        <v>156</v>
      </c>
      <c r="C50" s="240">
        <v>2183.4090000000001</v>
      </c>
      <c r="D50" s="174">
        <v>73.314999999999998</v>
      </c>
      <c r="E50" s="174">
        <v>16.539000000000001</v>
      </c>
      <c r="F50" s="174">
        <v>5.5E-2</v>
      </c>
      <c r="G50" s="174">
        <v>0.218</v>
      </c>
      <c r="H50" s="174">
        <v>0.245</v>
      </c>
      <c r="I50" s="174">
        <v>9.7409999999999997</v>
      </c>
      <c r="J50" s="388">
        <v>0</v>
      </c>
      <c r="K50" s="388">
        <v>0</v>
      </c>
      <c r="L50" s="174">
        <v>0.60699999999999998</v>
      </c>
      <c r="M50" s="174">
        <v>0.46899999999999997</v>
      </c>
      <c r="N50" s="174">
        <v>543.13499999999999</v>
      </c>
      <c r="AB50" s="39"/>
    </row>
    <row r="51" spans="1:28" ht="20.25" customHeight="1" x14ac:dyDescent="0.2">
      <c r="B51" s="241" t="s">
        <v>153</v>
      </c>
      <c r="C51" s="240">
        <v>14907.633</v>
      </c>
      <c r="D51" s="174">
        <v>1386.1569999999999</v>
      </c>
      <c r="E51" s="174">
        <v>73.947000000000003</v>
      </c>
      <c r="F51" s="174">
        <v>1.857</v>
      </c>
      <c r="G51" s="174">
        <v>7.234</v>
      </c>
      <c r="H51" s="174">
        <v>8.1590000000000007</v>
      </c>
      <c r="I51" s="174">
        <v>338.94299999999998</v>
      </c>
      <c r="J51" s="388">
        <v>0</v>
      </c>
      <c r="K51" s="388">
        <v>0</v>
      </c>
      <c r="L51" s="174">
        <v>5.0179999999999998</v>
      </c>
      <c r="M51" s="174">
        <v>9.7420000000000009</v>
      </c>
      <c r="N51" s="174">
        <v>4537.7579999999998</v>
      </c>
      <c r="AB51" s="39"/>
    </row>
    <row r="52" spans="1:28" ht="20.25" customHeight="1" thickBot="1" x14ac:dyDescent="0.2">
      <c r="B52" s="228"/>
      <c r="C52" s="24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42"/>
      <c r="P52" s="30"/>
    </row>
    <row r="53" spans="1:28" ht="20.25" customHeight="1" x14ac:dyDescent="0.2">
      <c r="B53" s="231"/>
      <c r="C53" s="452" t="s">
        <v>95</v>
      </c>
      <c r="D53" s="452"/>
      <c r="E53" s="194"/>
      <c r="F53" s="194"/>
      <c r="G53" s="194"/>
      <c r="H53" s="194"/>
      <c r="I53" s="194"/>
      <c r="J53" s="194"/>
      <c r="K53" s="194"/>
      <c r="L53" s="194"/>
      <c r="M53" s="194"/>
      <c r="N53" s="194"/>
    </row>
    <row r="54" spans="1:28" ht="20.25" customHeight="1" x14ac:dyDescent="0.2">
      <c r="A54" s="29"/>
      <c r="C54" s="42"/>
    </row>
    <row r="55" spans="1:28" ht="20.25" customHeight="1" x14ac:dyDescent="0.15">
      <c r="C55" s="42"/>
    </row>
    <row r="56" spans="1:28" ht="20.25" customHeight="1" x14ac:dyDescent="0.15">
      <c r="C56" s="42"/>
    </row>
    <row r="57" spans="1:28" ht="20.25" customHeight="1" x14ac:dyDescent="0.15">
      <c r="C57" s="42"/>
    </row>
    <row r="58" spans="1:28" ht="20.25" customHeight="1" x14ac:dyDescent="0.15">
      <c r="Q58" s="30"/>
    </row>
    <row r="59" spans="1:28" ht="20.25" customHeight="1" x14ac:dyDescent="0.15">
      <c r="Q59" s="30"/>
    </row>
    <row r="60" spans="1:28" ht="20.25" customHeight="1" x14ac:dyDescent="0.15">
      <c r="Q60" s="30"/>
    </row>
    <row r="61" spans="1:28" ht="20.25" customHeight="1" x14ac:dyDescent="0.15">
      <c r="Q61" s="30"/>
    </row>
    <row r="62" spans="1:28" ht="20.25" customHeight="1" x14ac:dyDescent="0.15">
      <c r="Q62" s="30"/>
    </row>
  </sheetData>
  <mergeCells count="4">
    <mergeCell ref="B6:N6"/>
    <mergeCell ref="C8:C11"/>
    <mergeCell ref="D8:D11"/>
    <mergeCell ref="C53:D53"/>
  </mergeCells>
  <phoneticPr fontId="2"/>
  <pageMargins left="0.59055118110236227" right="0.59055118110236227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 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 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2023-01-24T05:44:50Z</cp:lastPrinted>
  <dcterms:created xsi:type="dcterms:W3CDTF">2006-04-24T05:17:06Z</dcterms:created>
  <dcterms:modified xsi:type="dcterms:W3CDTF">2023-03-27T03:36:30Z</dcterms:modified>
</cp:coreProperties>
</file>